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7.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13.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2.xml" ContentType="application/vnd.openxmlformats-officedocument.drawing+xml"/>
  <Override PartName="/xl/drawings/drawing5.xml" ContentType="application/vnd.openxmlformats-officedocument.drawing+xml"/>
  <Override PartName="/xl/drawings/drawing4.xml" ContentType="application/vnd.openxmlformats-officedocument.drawing+xml"/>
  <Override PartName="/xl/drawings/drawing6.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01"/>
  <workbookPr defaultThemeVersion="124226"/>
  <mc:AlternateContent xmlns:mc="http://schemas.openxmlformats.org/markup-compatibility/2006">
    <mc:Choice Requires="x15">
      <x15ac:absPath xmlns:x15ac="http://schemas.microsoft.com/office/spreadsheetml/2010/11/ac" url="C:\Users\lparedesc\Desktop\MODIFICACIÓN FORMATOS\"/>
    </mc:Choice>
  </mc:AlternateContent>
  <workbookProtection workbookPassword="DC6E" lockStructure="1"/>
  <bookViews>
    <workbookView xWindow="0" yWindow="0" windowWidth="20490" windowHeight="6930" tabRatio="860" firstSheet="8" activeTab="12"/>
  </bookViews>
  <sheets>
    <sheet name="Menú Principal" sheetId="7" r:id="rId1"/>
    <sheet name="Introducción" sheetId="20" r:id="rId2"/>
    <sheet name="Datos e Informe Agregado" sheetId="19" r:id="rId3"/>
    <sheet name="0 - Condiciones Previas" sheetId="1" r:id="rId4"/>
    <sheet name="1 - Análisis y Admón del Riesgo" sheetId="4" r:id="rId5"/>
    <sheet name="2 - Asociados de Negocio" sheetId="5" r:id="rId6"/>
    <sheet name="3 - Seguridad Contenedor" sheetId="6" r:id="rId7"/>
    <sheet name="4 - Controles de Acceso Físico" sheetId="8" r:id="rId8"/>
    <sheet name="5 - Seguridad del Personal" sheetId="9" r:id="rId9"/>
    <sheet name="6 - Seguridad de los Procesos" sheetId="11" r:id="rId10"/>
    <sheet name="7 - Seguridad Física" sheetId="12" r:id="rId11"/>
    <sheet name="8 - Seguridad en Tecnología Inf" sheetId="14" r:id="rId12"/>
    <sheet name="9 - Entrenamiento en Seguridad" sheetId="15" r:id="rId13"/>
  </sheets>
  <definedNames>
    <definedName name="_xlnm.Print_Area" localSheetId="3">'0 - Condiciones Previas'!$B$3:$H$29</definedName>
    <definedName name="_xlnm.Print_Area" localSheetId="4">'1 - Análisis y Admón del Riesgo'!$B$3:$H$34</definedName>
    <definedName name="_xlnm.Print_Area" localSheetId="5">'2 - Asociados de Negocio'!$B$3:$H$22</definedName>
    <definedName name="_xlnm.Print_Area" localSheetId="6">'3 - Seguridad Contenedor'!$B$3:$H$28</definedName>
    <definedName name="_xlnm.Print_Area" localSheetId="7">'4 - Controles de Acceso Físico'!$B$3:$H$29</definedName>
    <definedName name="_xlnm.Print_Area" localSheetId="8">'5 - Seguridad del Personal'!$B$3:$H$22</definedName>
    <definedName name="_xlnm.Print_Area" localSheetId="9">'6 - Seguridad de los Procesos'!$B$3:$H$28</definedName>
    <definedName name="_xlnm.Print_Area" localSheetId="10">'7 - Seguridad Física'!$B$3:$H$27</definedName>
    <definedName name="_xlnm.Print_Area" localSheetId="11">'8 - Seguridad en Tecnología Inf'!$B$3:$H$25</definedName>
    <definedName name="_xlnm.Print_Area" localSheetId="12">'9 - Entrenamiento en Seguridad'!$B$3:$H$19</definedName>
    <definedName name="_xlnm.Print_Area" localSheetId="2">'Datos e Informe Agregado'!$B$2:$AD$69</definedName>
    <definedName name="_xlnm.Print_Area" localSheetId="1">Introducción!$A$2:$J$92</definedName>
    <definedName name="_xlnm.Print_Area" localSheetId="0">'Menú Principal'!$A$1:$J$28</definedName>
    <definedName name="_xlnm.Print_Titles" localSheetId="3">'0 - Condiciones Previas'!$3:$14</definedName>
    <definedName name="_xlnm.Print_Titles" localSheetId="4">'1 - Análisis y Admón del Riesgo'!$3:$15</definedName>
    <definedName name="_xlnm.Print_Titles" localSheetId="5">'2 - Asociados de Negocio'!$3:$17</definedName>
    <definedName name="_xlnm.Print_Titles" localSheetId="6">'3 - Seguridad Contenedor'!$3:$15</definedName>
    <definedName name="_xlnm.Print_Titles" localSheetId="7">'4 - Controles de Acceso Físico'!$3:$15</definedName>
    <definedName name="_xlnm.Print_Titles" localSheetId="8">'5 - Seguridad del Personal'!$3:$15</definedName>
    <definedName name="_xlnm.Print_Titles" localSheetId="9">'6 - Seguridad de los Procesos'!$3:$15</definedName>
    <definedName name="_xlnm.Print_Titles" localSheetId="10">'7 - Seguridad Física'!$3:$15</definedName>
    <definedName name="_xlnm.Print_Titles" localSheetId="11">'8 - Seguridad en Tecnología Inf'!$3:$17</definedName>
    <definedName name="_xlnm.Print_Titles" localSheetId="12">'9 - Entrenamiento en Seguridad'!$3:$15</definedName>
  </definedNames>
  <calcPr calcId="171027"/>
</workbook>
</file>

<file path=xl/calcChain.xml><?xml version="1.0" encoding="utf-8"?>
<calcChain xmlns="http://schemas.openxmlformats.org/spreadsheetml/2006/main">
  <c r="X38" i="19" l="1"/>
  <c r="U38" i="19"/>
  <c r="R38" i="19"/>
  <c r="X39" i="19"/>
  <c r="U39" i="19"/>
  <c r="R39" i="19"/>
  <c r="X37" i="19"/>
  <c r="U37" i="19"/>
  <c r="R37" i="19"/>
  <c r="M17" i="8"/>
  <c r="M18" i="8"/>
  <c r="M19" i="8"/>
  <c r="P19" i="8" s="1"/>
  <c r="M20" i="8"/>
  <c r="P20" i="8" s="1"/>
  <c r="S20" i="8" s="1"/>
  <c r="M21" i="8"/>
  <c r="M22" i="8"/>
  <c r="M23" i="8"/>
  <c r="P23" i="8" s="1"/>
  <c r="S23" i="8" s="1"/>
  <c r="M24" i="8"/>
  <c r="P24" i="8" s="1"/>
  <c r="M25" i="8"/>
  <c r="M26" i="8"/>
  <c r="M27" i="8"/>
  <c r="M28" i="8"/>
  <c r="P28" i="8" s="1"/>
  <c r="M29" i="8"/>
  <c r="P17" i="8"/>
  <c r="P18" i="8"/>
  <c r="Q20" i="8"/>
  <c r="R20" i="8"/>
  <c r="P21" i="8"/>
  <c r="S21" i="8" s="1"/>
  <c r="Q21" i="8"/>
  <c r="R21" i="8"/>
  <c r="P22" i="8"/>
  <c r="Q22" i="8"/>
  <c r="R22" i="8"/>
  <c r="Q23" i="8"/>
  <c r="R23" i="8"/>
  <c r="P25" i="8"/>
  <c r="P26" i="8"/>
  <c r="S26" i="8" s="1"/>
  <c r="Q26" i="8"/>
  <c r="R26" i="8"/>
  <c r="P27" i="8"/>
  <c r="S27" i="8" s="1"/>
  <c r="Q27" i="8"/>
  <c r="R27" i="8"/>
  <c r="Q28" i="8"/>
  <c r="R28" i="8"/>
  <c r="P29" i="8"/>
  <c r="S29" i="8" s="1"/>
  <c r="Q29" i="8"/>
  <c r="R29" i="8"/>
  <c r="M20" i="6"/>
  <c r="P20" i="6" s="1"/>
  <c r="M21" i="6"/>
  <c r="M22" i="6"/>
  <c r="P22" i="6" s="1"/>
  <c r="M23" i="6"/>
  <c r="P23" i="6" s="1"/>
  <c r="M24" i="6"/>
  <c r="P24" i="6" s="1"/>
  <c r="S24" i="6" s="1"/>
  <c r="M25" i="6"/>
  <c r="M26" i="6"/>
  <c r="M27" i="6"/>
  <c r="P27" i="6" s="1"/>
  <c r="M28" i="6"/>
  <c r="P28" i="6" s="1"/>
  <c r="P21" i="6"/>
  <c r="Q22" i="6"/>
  <c r="R22" i="6"/>
  <c r="Q23" i="6"/>
  <c r="R23" i="6"/>
  <c r="Q24" i="6"/>
  <c r="R24" i="6"/>
  <c r="P25" i="6"/>
  <c r="P26" i="6"/>
  <c r="R33" i="19"/>
  <c r="Q19" i="5"/>
  <c r="R19" i="5"/>
  <c r="Q20" i="5"/>
  <c r="R20" i="5"/>
  <c r="Q21" i="5"/>
  <c r="R21" i="5"/>
  <c r="Q22" i="5"/>
  <c r="R22" i="5"/>
  <c r="M19" i="5"/>
  <c r="P19" i="5" s="1"/>
  <c r="M20" i="5"/>
  <c r="P20" i="5" s="1"/>
  <c r="M21" i="5"/>
  <c r="P21" i="5" s="1"/>
  <c r="S21" i="5" s="1"/>
  <c r="M22" i="5"/>
  <c r="P22" i="5" s="1"/>
  <c r="S22" i="5" s="1"/>
  <c r="S23" i="6" l="1"/>
  <c r="S22" i="8"/>
  <c r="S20" i="5"/>
  <c r="S22" i="6"/>
  <c r="S28" i="8"/>
  <c r="S19" i="5"/>
  <c r="N21" i="15"/>
  <c r="M21" i="15"/>
  <c r="O20" i="15"/>
  <c r="N20" i="15"/>
  <c r="M20" i="15"/>
  <c r="Q19" i="15"/>
  <c r="P19" i="15"/>
  <c r="O19" i="15"/>
  <c r="R19" i="15" s="1"/>
  <c r="S19" i="15" s="1"/>
  <c r="N19" i="15"/>
  <c r="M19" i="15"/>
  <c r="R18" i="15"/>
  <c r="P18" i="15"/>
  <c r="O18" i="15"/>
  <c r="N18" i="15"/>
  <c r="Q18" i="15" s="1"/>
  <c r="S18" i="15" s="1"/>
  <c r="M18" i="15"/>
  <c r="O17" i="15"/>
  <c r="R17" i="15" s="1"/>
  <c r="N17" i="15"/>
  <c r="Q17" i="15" s="1"/>
  <c r="M17" i="15"/>
  <c r="P17" i="15" s="1"/>
  <c r="R16" i="15"/>
  <c r="Q16" i="15"/>
  <c r="P16" i="15"/>
  <c r="S16" i="15" s="1"/>
  <c r="O16" i="15"/>
  <c r="N16" i="15"/>
  <c r="M16" i="15"/>
  <c r="Q25" i="14"/>
  <c r="P25" i="14"/>
  <c r="S25" i="14" s="1"/>
  <c r="O25" i="14"/>
  <c r="R25" i="14" s="1"/>
  <c r="N25" i="14"/>
  <c r="M25" i="14"/>
  <c r="P24" i="14"/>
  <c r="O24" i="14"/>
  <c r="R24" i="14" s="1"/>
  <c r="N24" i="14"/>
  <c r="Q24" i="14" s="1"/>
  <c r="S24" i="14" s="1"/>
  <c r="M24" i="14"/>
  <c r="R23" i="14"/>
  <c r="O23" i="14"/>
  <c r="N23" i="14"/>
  <c r="Q23" i="14" s="1"/>
  <c r="M23" i="14"/>
  <c r="P23" i="14" s="1"/>
  <c r="R22" i="14"/>
  <c r="Q22" i="14"/>
  <c r="O22" i="14"/>
  <c r="N22" i="14"/>
  <c r="M22" i="14"/>
  <c r="P22" i="14" s="1"/>
  <c r="S22" i="14" s="1"/>
  <c r="R21" i="14"/>
  <c r="Q21" i="14"/>
  <c r="P21" i="14"/>
  <c r="S21" i="14" s="1"/>
  <c r="O21" i="14"/>
  <c r="N21" i="14"/>
  <c r="M21" i="14"/>
  <c r="Q20" i="14"/>
  <c r="P20" i="14"/>
  <c r="O20" i="14"/>
  <c r="R20" i="14" s="1"/>
  <c r="S20" i="14" s="1"/>
  <c r="N20" i="14"/>
  <c r="M20" i="14"/>
  <c r="R19" i="14"/>
  <c r="P19" i="14"/>
  <c r="O19" i="14"/>
  <c r="N19" i="14"/>
  <c r="Q19" i="14" s="1"/>
  <c r="S19" i="14" s="1"/>
  <c r="M19" i="14"/>
  <c r="R18" i="14"/>
  <c r="Q18" i="14"/>
  <c r="O18" i="14"/>
  <c r="N18" i="14"/>
  <c r="M18" i="14"/>
  <c r="P18" i="14" s="1"/>
  <c r="S18" i="14" s="1"/>
  <c r="R26" i="12"/>
  <c r="Q26" i="12"/>
  <c r="O26" i="12"/>
  <c r="N26" i="12"/>
  <c r="M26" i="12"/>
  <c r="P26" i="12" s="1"/>
  <c r="S26" i="12" s="1"/>
  <c r="R25" i="12"/>
  <c r="Q25" i="12"/>
  <c r="P25" i="12"/>
  <c r="S25" i="12" s="1"/>
  <c r="O25" i="12"/>
  <c r="N25" i="12"/>
  <c r="M25" i="12"/>
  <c r="Q24" i="12"/>
  <c r="P24" i="12"/>
  <c r="O24" i="12"/>
  <c r="R24" i="12" s="1"/>
  <c r="S24" i="12" s="1"/>
  <c r="N24" i="12"/>
  <c r="M24" i="12"/>
  <c r="R23" i="12"/>
  <c r="P23" i="12"/>
  <c r="O23" i="12"/>
  <c r="N23" i="12"/>
  <c r="Q23" i="12" s="1"/>
  <c r="S23" i="12" s="1"/>
  <c r="M23" i="12"/>
  <c r="R22" i="12"/>
  <c r="Q22" i="12"/>
  <c r="O22" i="12"/>
  <c r="N22" i="12"/>
  <c r="M22" i="12"/>
  <c r="P22" i="12" s="1"/>
  <c r="S22" i="12" s="1"/>
  <c r="R21" i="12"/>
  <c r="Q21" i="12"/>
  <c r="P21" i="12"/>
  <c r="S21" i="12" s="1"/>
  <c r="O21" i="12"/>
  <c r="N21" i="12"/>
  <c r="M21" i="12"/>
  <c r="Q20" i="12"/>
  <c r="P20" i="12"/>
  <c r="O20" i="12"/>
  <c r="R20" i="12" s="1"/>
  <c r="S20" i="12" s="1"/>
  <c r="N20" i="12"/>
  <c r="M20" i="12"/>
  <c r="R19" i="12"/>
  <c r="P19" i="12"/>
  <c r="O19" i="12"/>
  <c r="N19" i="12"/>
  <c r="Q19" i="12" s="1"/>
  <c r="S19" i="12" s="1"/>
  <c r="M19" i="12"/>
  <c r="R18" i="12"/>
  <c r="Q18" i="12"/>
  <c r="O18" i="12"/>
  <c r="N18" i="12"/>
  <c r="M18" i="12"/>
  <c r="P18" i="12" s="1"/>
  <c r="S18" i="12" s="1"/>
  <c r="R17" i="12"/>
  <c r="Q17" i="12"/>
  <c r="P17" i="12"/>
  <c r="S17" i="12" s="1"/>
  <c r="O17" i="12"/>
  <c r="N17" i="12"/>
  <c r="M17" i="12"/>
  <c r="O16" i="12"/>
  <c r="R16" i="12" s="1"/>
  <c r="N16" i="12"/>
  <c r="Q16" i="12" s="1"/>
  <c r="M16" i="12"/>
  <c r="P16" i="12" s="1"/>
  <c r="S30" i="11"/>
  <c r="O30" i="11"/>
  <c r="R31" i="11" s="1"/>
  <c r="N30" i="11"/>
  <c r="Q31" i="11" s="1"/>
  <c r="M30" i="11"/>
  <c r="P31" i="11" s="1"/>
  <c r="O29" i="11"/>
  <c r="R29" i="11" s="1"/>
  <c r="N29" i="11"/>
  <c r="Q29" i="11" s="1"/>
  <c r="M29" i="11"/>
  <c r="P29" i="11" s="1"/>
  <c r="P28" i="11"/>
  <c r="O28" i="11"/>
  <c r="R28" i="11" s="1"/>
  <c r="N28" i="11"/>
  <c r="Q28" i="11" s="1"/>
  <c r="M28" i="11"/>
  <c r="R27" i="11"/>
  <c r="Q27" i="11"/>
  <c r="O27" i="11"/>
  <c r="N27" i="11"/>
  <c r="M27" i="11"/>
  <c r="P27" i="11" s="1"/>
  <c r="S27" i="11" s="1"/>
  <c r="O26" i="11"/>
  <c r="R26" i="11" s="1"/>
  <c r="N26" i="11"/>
  <c r="Q26" i="11" s="1"/>
  <c r="M26" i="11"/>
  <c r="P26" i="11" s="1"/>
  <c r="P25" i="11"/>
  <c r="O25" i="11"/>
  <c r="R25" i="11" s="1"/>
  <c r="N25" i="11"/>
  <c r="Q25" i="11" s="1"/>
  <c r="M25" i="11"/>
  <c r="R24" i="11"/>
  <c r="O24" i="11"/>
  <c r="N24" i="11"/>
  <c r="Q24" i="11" s="1"/>
  <c r="M24" i="11"/>
  <c r="P24" i="11" s="1"/>
  <c r="R23" i="11"/>
  <c r="O23" i="11"/>
  <c r="N23" i="11"/>
  <c r="Q23" i="11" s="1"/>
  <c r="M23" i="11"/>
  <c r="P23" i="11" s="1"/>
  <c r="P22" i="11"/>
  <c r="O22" i="11"/>
  <c r="R22" i="11" s="1"/>
  <c r="N22" i="11"/>
  <c r="Q22" i="11" s="1"/>
  <c r="M22" i="11"/>
  <c r="Q21" i="11"/>
  <c r="O21" i="11"/>
  <c r="R21" i="11" s="1"/>
  <c r="N21" i="11"/>
  <c r="M21" i="11"/>
  <c r="P21" i="11" s="1"/>
  <c r="R20" i="11"/>
  <c r="O20" i="11"/>
  <c r="N20" i="11"/>
  <c r="Q20" i="11" s="1"/>
  <c r="M20" i="11"/>
  <c r="P20" i="11" s="1"/>
  <c r="O19" i="11"/>
  <c r="R19" i="11" s="1"/>
  <c r="N19" i="11"/>
  <c r="Q19" i="11" s="1"/>
  <c r="M19" i="11"/>
  <c r="P19" i="11" s="1"/>
  <c r="Q18" i="11"/>
  <c r="O18" i="11"/>
  <c r="R18" i="11" s="1"/>
  <c r="N18" i="11"/>
  <c r="M18" i="11"/>
  <c r="P18" i="11" s="1"/>
  <c r="O17" i="11"/>
  <c r="R17" i="11" s="1"/>
  <c r="N17" i="11"/>
  <c r="Q17" i="11" s="1"/>
  <c r="M17" i="11"/>
  <c r="P17" i="11" s="1"/>
  <c r="O16" i="11"/>
  <c r="R16" i="11" s="1"/>
  <c r="N16" i="11"/>
  <c r="Q16" i="11" s="1"/>
  <c r="M16" i="11"/>
  <c r="P16" i="11" s="1"/>
  <c r="R22" i="9"/>
  <c r="P22" i="9"/>
  <c r="O22" i="9"/>
  <c r="N22" i="9"/>
  <c r="Q22" i="9" s="1"/>
  <c r="S22" i="9" s="1"/>
  <c r="M22" i="9"/>
  <c r="R21" i="9"/>
  <c r="Q21" i="9"/>
  <c r="O21" i="9"/>
  <c r="N21" i="9"/>
  <c r="M21" i="9"/>
  <c r="P21" i="9" s="1"/>
  <c r="S21" i="9" s="1"/>
  <c r="R20" i="9"/>
  <c r="Q20" i="9"/>
  <c r="P20" i="9"/>
  <c r="S20" i="9" s="1"/>
  <c r="O20" i="9"/>
  <c r="N20" i="9"/>
  <c r="M20" i="9"/>
  <c r="Q19" i="9"/>
  <c r="P19" i="9"/>
  <c r="O19" i="9"/>
  <c r="R19" i="9" s="1"/>
  <c r="S19" i="9" s="1"/>
  <c r="N19" i="9"/>
  <c r="M19" i="9"/>
  <c r="R18" i="9"/>
  <c r="P18" i="9"/>
  <c r="O18" i="9"/>
  <c r="N18" i="9"/>
  <c r="Q18" i="9" s="1"/>
  <c r="S18" i="9" s="1"/>
  <c r="M18" i="9"/>
  <c r="R17" i="9"/>
  <c r="Q17" i="9"/>
  <c r="O17" i="9"/>
  <c r="N17" i="9"/>
  <c r="M17" i="9"/>
  <c r="P17" i="9" s="1"/>
  <c r="S17" i="9" s="1"/>
  <c r="R16" i="9"/>
  <c r="Q16" i="9"/>
  <c r="P16" i="9"/>
  <c r="S16" i="9" s="1"/>
  <c r="O16" i="9"/>
  <c r="N16" i="9"/>
  <c r="M16" i="9"/>
  <c r="N30" i="8"/>
  <c r="O25" i="8"/>
  <c r="R25" i="8" s="1"/>
  <c r="N25" i="8"/>
  <c r="Q25" i="8" s="1"/>
  <c r="O24" i="8"/>
  <c r="R24" i="8" s="1"/>
  <c r="N24" i="8"/>
  <c r="Q24" i="8" s="1"/>
  <c r="O19" i="8"/>
  <c r="R19" i="8" s="1"/>
  <c r="N19" i="8"/>
  <c r="Q19" i="8" s="1"/>
  <c r="S19" i="8" s="1"/>
  <c r="O18" i="8"/>
  <c r="R18" i="8" s="1"/>
  <c r="N18" i="8"/>
  <c r="Q18" i="8" s="1"/>
  <c r="O17" i="8"/>
  <c r="R17" i="8" s="1"/>
  <c r="N17" i="8"/>
  <c r="Q17" i="8" s="1"/>
  <c r="S17" i="8" s="1"/>
  <c r="O16" i="8"/>
  <c r="R16" i="8" s="1"/>
  <c r="N16" i="8"/>
  <c r="Q16" i="8" s="1"/>
  <c r="M16" i="8"/>
  <c r="P16" i="8" s="1"/>
  <c r="O28" i="6"/>
  <c r="R28" i="6" s="1"/>
  <c r="N28" i="6"/>
  <c r="Q28" i="6" s="1"/>
  <c r="O27" i="6"/>
  <c r="R27" i="6" s="1"/>
  <c r="N27" i="6"/>
  <c r="Q27" i="6" s="1"/>
  <c r="S27" i="6" s="1"/>
  <c r="O26" i="6"/>
  <c r="R26" i="6" s="1"/>
  <c r="N26" i="6"/>
  <c r="Q26" i="6" s="1"/>
  <c r="O25" i="6"/>
  <c r="R25" i="6" s="1"/>
  <c r="N25" i="6"/>
  <c r="Q25" i="6" s="1"/>
  <c r="S25" i="6" s="1"/>
  <c r="O21" i="6"/>
  <c r="R21" i="6" s="1"/>
  <c r="N21" i="6"/>
  <c r="Q21" i="6" s="1"/>
  <c r="O20" i="6"/>
  <c r="R20" i="6" s="1"/>
  <c r="N20" i="6"/>
  <c r="Q20" i="6" s="1"/>
  <c r="S20" i="6" s="1"/>
  <c r="O19" i="6"/>
  <c r="R19" i="6" s="1"/>
  <c r="N19" i="6"/>
  <c r="Q19" i="6" s="1"/>
  <c r="M19" i="6"/>
  <c r="P19" i="6" s="1"/>
  <c r="O18" i="6"/>
  <c r="R18" i="6" s="1"/>
  <c r="N18" i="6"/>
  <c r="Q18" i="6" s="1"/>
  <c r="M18" i="6"/>
  <c r="P18" i="6" s="1"/>
  <c r="O17" i="6"/>
  <c r="R17" i="6" s="1"/>
  <c r="N17" i="6"/>
  <c r="Q17" i="6" s="1"/>
  <c r="M17" i="6"/>
  <c r="P17" i="6" s="1"/>
  <c r="O16" i="6"/>
  <c r="R16" i="6" s="1"/>
  <c r="N16" i="6"/>
  <c r="Q16" i="6" s="1"/>
  <c r="M16" i="6"/>
  <c r="P16" i="6" s="1"/>
  <c r="N23" i="5"/>
  <c r="R18" i="5"/>
  <c r="O18" i="5"/>
  <c r="N18" i="5"/>
  <c r="Q18" i="5" s="1"/>
  <c r="M18" i="5"/>
  <c r="P18" i="5" s="1"/>
  <c r="F2" i="5"/>
  <c r="R27" i="4"/>
  <c r="Q27" i="4"/>
  <c r="O27" i="4"/>
  <c r="N27" i="4"/>
  <c r="M27" i="4"/>
  <c r="P27" i="4" s="1"/>
  <c r="S27" i="4" s="1"/>
  <c r="Q26" i="4"/>
  <c r="P26" i="4"/>
  <c r="O26" i="4"/>
  <c r="R26" i="4" s="1"/>
  <c r="N26" i="4"/>
  <c r="M26" i="4"/>
  <c r="P25" i="4"/>
  <c r="O25" i="4"/>
  <c r="R25" i="4" s="1"/>
  <c r="N25" i="4"/>
  <c r="Q25" i="4" s="1"/>
  <c r="S25" i="4" s="1"/>
  <c r="M25" i="4"/>
  <c r="R24" i="4"/>
  <c r="O24" i="4"/>
  <c r="N24" i="4"/>
  <c r="Q24" i="4" s="1"/>
  <c r="M24" i="4"/>
  <c r="P24" i="4" s="1"/>
  <c r="S24" i="4" s="1"/>
  <c r="R23" i="4"/>
  <c r="Q23" i="4"/>
  <c r="O23" i="4"/>
  <c r="N23" i="4"/>
  <c r="M23" i="4"/>
  <c r="P23" i="4" s="1"/>
  <c r="S23" i="4" s="1"/>
  <c r="Q22" i="4"/>
  <c r="P22" i="4"/>
  <c r="O22" i="4"/>
  <c r="R22" i="4" s="1"/>
  <c r="N22" i="4"/>
  <c r="M22" i="4"/>
  <c r="P21" i="4"/>
  <c r="O21" i="4"/>
  <c r="R21" i="4" s="1"/>
  <c r="N21" i="4"/>
  <c r="Q21" i="4" s="1"/>
  <c r="M21" i="4"/>
  <c r="R20" i="4"/>
  <c r="O20" i="4"/>
  <c r="N20" i="4"/>
  <c r="Q20" i="4" s="1"/>
  <c r="M20" i="4"/>
  <c r="P20" i="4" s="1"/>
  <c r="R19" i="4"/>
  <c r="Q19" i="4"/>
  <c r="O19" i="4"/>
  <c r="N19" i="4"/>
  <c r="M19" i="4"/>
  <c r="P19" i="4" s="1"/>
  <c r="S19" i="4" s="1"/>
  <c r="Q18" i="4"/>
  <c r="P18" i="4"/>
  <c r="S18" i="4" s="1"/>
  <c r="O18" i="4"/>
  <c r="R18" i="4" s="1"/>
  <c r="N18" i="4"/>
  <c r="M18" i="4"/>
  <c r="P17" i="4"/>
  <c r="O17" i="4"/>
  <c r="R17" i="4" s="1"/>
  <c r="N17" i="4"/>
  <c r="Q17" i="4" s="1"/>
  <c r="S17" i="4" s="1"/>
  <c r="M17" i="4"/>
  <c r="O16" i="4"/>
  <c r="R16" i="4" s="1"/>
  <c r="N16" i="4"/>
  <c r="Q16" i="4" s="1"/>
  <c r="M16" i="4"/>
  <c r="P16" i="4" s="1"/>
  <c r="F2" i="4"/>
  <c r="N31" i="1"/>
  <c r="O30" i="1"/>
  <c r="N30" i="1"/>
  <c r="O29" i="1"/>
  <c r="N29" i="1"/>
  <c r="M29" i="1"/>
  <c r="O28" i="1"/>
  <c r="N28" i="1"/>
  <c r="M28" i="1"/>
  <c r="O27" i="1"/>
  <c r="N27" i="1"/>
  <c r="M27" i="1"/>
  <c r="O26" i="1"/>
  <c r="N26" i="1"/>
  <c r="M26" i="1"/>
  <c r="O25" i="1"/>
  <c r="N25" i="1"/>
  <c r="M25" i="1"/>
  <c r="O24" i="1"/>
  <c r="N24" i="1"/>
  <c r="M24" i="1"/>
  <c r="O23" i="1"/>
  <c r="N23" i="1"/>
  <c r="M23" i="1"/>
  <c r="O22" i="1"/>
  <c r="N22" i="1"/>
  <c r="M22" i="1"/>
  <c r="O21" i="1"/>
  <c r="N21" i="1"/>
  <c r="M21" i="1"/>
  <c r="O20" i="1"/>
  <c r="N20" i="1"/>
  <c r="M20" i="1"/>
  <c r="O19" i="1"/>
  <c r="N19" i="1"/>
  <c r="M19" i="1"/>
  <c r="O18" i="1"/>
  <c r="N18" i="1"/>
  <c r="M18" i="1"/>
  <c r="O17" i="1"/>
  <c r="N17" i="1"/>
  <c r="M17" i="1"/>
  <c r="O16" i="1"/>
  <c r="N16" i="1"/>
  <c r="M16" i="1"/>
  <c r="X40" i="19"/>
  <c r="U40" i="19"/>
  <c r="R40" i="19"/>
  <c r="AA40" i="19" s="1"/>
  <c r="AA39" i="19"/>
  <c r="AA38" i="19"/>
  <c r="AA37" i="19"/>
  <c r="X36" i="19"/>
  <c r="U36" i="19"/>
  <c r="R36" i="19"/>
  <c r="AA36" i="19" s="1"/>
  <c r="X35" i="19"/>
  <c r="U35" i="19"/>
  <c r="R35" i="19"/>
  <c r="AA35" i="19" s="1"/>
  <c r="X34" i="19"/>
  <c r="U34" i="19"/>
  <c r="R34" i="19"/>
  <c r="AA34" i="19" s="1"/>
  <c r="X33" i="19"/>
  <c r="U33" i="19"/>
  <c r="AA33" i="19"/>
  <c r="X32" i="19"/>
  <c r="U32" i="19"/>
  <c r="R32" i="19"/>
  <c r="AA32" i="19" s="1"/>
  <c r="X31" i="19"/>
  <c r="U31" i="19"/>
  <c r="R31" i="19"/>
  <c r="P31" i="19"/>
  <c r="P41" i="19" s="1"/>
  <c r="S17" i="15" l="1"/>
  <c r="M10" i="15" s="1"/>
  <c r="S16" i="12"/>
  <c r="M10" i="12" s="1"/>
  <c r="S26" i="11"/>
  <c r="S18" i="11"/>
  <c r="S22" i="11"/>
  <c r="S29" i="11"/>
  <c r="S17" i="11"/>
  <c r="S24" i="11"/>
  <c r="S19" i="11"/>
  <c r="S21" i="11"/>
  <c r="S28" i="11"/>
  <c r="S20" i="11"/>
  <c r="S23" i="11"/>
  <c r="S25" i="11"/>
  <c r="S22" i="4"/>
  <c r="M10" i="9"/>
  <c r="M10" i="14"/>
  <c r="S20" i="4"/>
  <c r="S21" i="4"/>
  <c r="S26" i="4"/>
  <c r="S31" i="11"/>
  <c r="S23" i="14"/>
  <c r="S18" i="5"/>
  <c r="M10" i="5" s="1"/>
  <c r="AA31" i="19"/>
  <c r="S16" i="11"/>
  <c r="S25" i="8"/>
  <c r="S18" i="8"/>
  <c r="S24" i="8"/>
  <c r="S16" i="8"/>
  <c r="S18" i="6"/>
  <c r="S21" i="6"/>
  <c r="S26" i="6"/>
  <c r="S28" i="6"/>
  <c r="S17" i="6"/>
  <c r="S19" i="6"/>
  <c r="S16" i="6"/>
  <c r="S16" i="4"/>
  <c r="U41" i="19"/>
  <c r="X41" i="19"/>
  <c r="R41" i="19"/>
  <c r="AA41" i="19" s="1"/>
  <c r="M10" i="4" l="1"/>
  <c r="M10" i="8"/>
  <c r="M10" i="11"/>
  <c r="M10" i="6"/>
  <c r="M8" i="1"/>
  <c r="M7" i="1"/>
  <c r="M10" i="1" l="1"/>
</calcChain>
</file>

<file path=xl/sharedStrings.xml><?xml version="1.0" encoding="utf-8"?>
<sst xmlns="http://schemas.openxmlformats.org/spreadsheetml/2006/main" count="507" uniqueCount="333">
  <si>
    <t>Ítem</t>
  </si>
  <si>
    <t>Descripción de la condición</t>
  </si>
  <si>
    <t>Auto - evaluación</t>
  </si>
  <si>
    <t>Capítulo: 0</t>
  </si>
  <si>
    <t>Descripción cumplimiento</t>
  </si>
  <si>
    <t>Fecha Auto - evaluación</t>
  </si>
  <si>
    <t>Capítulo: 1</t>
  </si>
  <si>
    <t>Capítulo: 3</t>
  </si>
  <si>
    <t>Capítulo: 2</t>
  </si>
  <si>
    <t>Totales</t>
  </si>
  <si>
    <t>* Nombre de la Autoridad</t>
  </si>
  <si>
    <t>Firma representante legal</t>
  </si>
  <si>
    <t>Apellidos y nombres</t>
  </si>
  <si>
    <t>No. Identificación</t>
  </si>
  <si>
    <t xml:space="preserve"> Tipo documento</t>
  </si>
  <si>
    <t>Fecha :</t>
  </si>
  <si>
    <t>Ver</t>
  </si>
  <si>
    <t>Introducción</t>
  </si>
  <si>
    <t xml:space="preserve">La herramienta de ayuda que se presenta a continuación tiene como propósito ayudarle a realizar la autoevaluación del cumplimiento de las condiciones previas y requisitos mínimos de la cadena de suministro internacional, para solicitar ante las autoridades de control competentes, la autorización como Operador Económico Autorizado. </t>
  </si>
  <si>
    <t>Esta herramienta es de carácter gratuito y constituye una ayuda temporal para que los interesados  conozcan el estado de sus organizaciones, frente al cumplimiento de las condiciones y requisitos establecidos para optar por la solicitud de autorización como Operador Económico Autorizado.</t>
  </si>
  <si>
    <t>Teniendo en cuenta que la figura del Operador Económico comprende dentro de sus objetivos constituirse en una herramienta para la seguridad de la cadena logística, alcanzar mejores niveles de competitividad en las empresas y por esta vía, fortalecer los lazos comerciales con terceros países a través de Acuerdos de Reconocimiento Mutuo, es importante que los usuarios aduaneros interesados en presentar la Solicitud de Autorización realicen la autoevaluación de manera previa a la presentación de la misma.</t>
  </si>
  <si>
    <t>Estructura de la herramienta de ayuda</t>
  </si>
  <si>
    <t xml:space="preserve">La herramienta de ayuda para la Auto-evaluación de Cumplimiento de Condiciones Previas y Requisitos Mínimos incluye las siguientes hojas: </t>
  </si>
  <si>
    <t>Informe Agregado</t>
  </si>
  <si>
    <t>Condiciones previas</t>
  </si>
  <si>
    <t>Menú principal</t>
  </si>
  <si>
    <t>Datos e Informe Agregado</t>
  </si>
  <si>
    <t>0 - Condiciones previas</t>
  </si>
  <si>
    <t>2 - Asociados de Negocio</t>
  </si>
  <si>
    <t>3 - Seguridad Contenedor</t>
  </si>
  <si>
    <t>4 - Controles de Acceso Físico</t>
  </si>
  <si>
    <t>5 - Seguridad del Personal</t>
  </si>
  <si>
    <t>6 - Seguridad de los procesos</t>
  </si>
  <si>
    <t>Nombre de la hoja</t>
  </si>
  <si>
    <t>Descripción</t>
  </si>
  <si>
    <t>Opciones para navegar en la herramienta</t>
  </si>
  <si>
    <t>Datos de identificación del interesado e  informe de cumplimiento</t>
  </si>
  <si>
    <t>Opciones de navegación en la herramienta de ayuda</t>
  </si>
  <si>
    <t>Datos de identificación del interesado e informe de cumplimiento</t>
  </si>
  <si>
    <t>Registro de cumplimiento de condiciones previas a la solicitud</t>
  </si>
  <si>
    <t>Registro de cumplimiento de requisitos mínimos del capítulo 1</t>
  </si>
  <si>
    <t>Registro de cumplimiento de requisitos mínimos del capítulo 2</t>
  </si>
  <si>
    <t>Registro de cumplimiento de requisitos mínimos del capítulo 3</t>
  </si>
  <si>
    <t>Registro de cumplimiento de requisitos mínimos del capítulo 5</t>
  </si>
  <si>
    <t>Registro de cumplimiento de requisitos mínimos del capítulo 6</t>
  </si>
  <si>
    <t>Registro de cumplimiento de requisitos mínimos del capítulo 7</t>
  </si>
  <si>
    <t>Registro de cumplimiento de requisitos mínimos del capítulo 8</t>
  </si>
  <si>
    <t>Registro de cumplimiento de requisitos mínimos del capítulo 9</t>
  </si>
  <si>
    <t>Información importante de la herramienta de ayuda</t>
  </si>
  <si>
    <t>Recomendaciones generales para el diligenciamiento</t>
  </si>
  <si>
    <t>Casillas que conforman la autoevaluación de las condiciones y requisitos</t>
  </si>
  <si>
    <r>
      <t xml:space="preserve">Autoevaluación
</t>
    </r>
    <r>
      <rPr>
        <sz val="12"/>
        <color indexed="8"/>
        <rFont val="Arial Narrow"/>
        <family val="2"/>
      </rPr>
      <t>En esta columna el interesado debe seleccionar de entre las siguientes de: Si cumple, No cumple o En proceso, conforme al nivel de cumplimiento que observe frente a las condiciones y requisitos.</t>
    </r>
  </si>
  <si>
    <r>
      <t xml:space="preserve">Fecha autoevaluación
</t>
    </r>
    <r>
      <rPr>
        <sz val="11"/>
        <color indexed="8"/>
        <rFont val="Arial Narrow"/>
        <family val="2"/>
      </rPr>
      <t>En esta columna el interesado debe diligenciar la última fecha en la que realizó la autoevaluación de la condición o el requisito correspondiente, en el formato dd/mm/aaaa.</t>
    </r>
  </si>
  <si>
    <r>
      <t xml:space="preserve">Casillas sin diligenciar
</t>
    </r>
    <r>
      <rPr>
        <sz val="11"/>
        <color indexed="8"/>
        <rFont val="Arial Narrow"/>
        <family val="2"/>
      </rPr>
      <t>La herramienta ofrece un mecanismo de control para garantizar la totalidad del  diligenciamiento por parte del usuario. En el evento en que se haya diligenciado la totalidad de la información, el cuadro deberá aparecer en blanco. Si por el contrario, algunas de las casillas no fue diligenciada, frente a la misma aparecerá el mensaje correspondiente.</t>
    </r>
  </si>
  <si>
    <t>Menú Principal</t>
  </si>
  <si>
    <t>7 - Seguridad Física</t>
  </si>
  <si>
    <t>8 - Seguridad de la Tecnología Informática</t>
  </si>
  <si>
    <t>9 - Entrenamiento en Seguridad</t>
  </si>
  <si>
    <t>Requisitos Mínimos / Capítulos</t>
  </si>
  <si>
    <t>3 - Seguridad del Contenedor y Demás Unidades de Carga</t>
  </si>
  <si>
    <t>8 - Seguridad en Tecnología de la Información</t>
  </si>
  <si>
    <t>9 - Entrenamiento en Seguridad y Conciencia de Amenazas</t>
  </si>
  <si>
    <t>Observaciones:</t>
  </si>
  <si>
    <t>Calidad usuario Operador Económico Autorizado:</t>
  </si>
  <si>
    <t>No.</t>
  </si>
  <si>
    <t>0.1</t>
  </si>
  <si>
    <t>0.2</t>
  </si>
  <si>
    <t>0.3</t>
  </si>
  <si>
    <t>0.4</t>
  </si>
  <si>
    <t>0.5</t>
  </si>
  <si>
    <t>0.6</t>
  </si>
  <si>
    <t>0.7</t>
  </si>
  <si>
    <t>0.8</t>
  </si>
  <si>
    <t>0.9</t>
  </si>
  <si>
    <t>0.10</t>
  </si>
  <si>
    <t>0.11</t>
  </si>
  <si>
    <t>0.12</t>
  </si>
  <si>
    <t>0.13</t>
  </si>
  <si>
    <t>0.14</t>
  </si>
  <si>
    <t>2.1</t>
  </si>
  <si>
    <t>Descripción del requisito</t>
  </si>
  <si>
    <t>3.1</t>
  </si>
  <si>
    <t>3.2</t>
  </si>
  <si>
    <t>3.3</t>
  </si>
  <si>
    <t>3.4</t>
  </si>
  <si>
    <t>3.5</t>
  </si>
  <si>
    <t>Si cumple</t>
  </si>
  <si>
    <t>En proceso</t>
  </si>
  <si>
    <t>No cumple</t>
  </si>
  <si>
    <t>Casillas sin diligenciar</t>
  </si>
  <si>
    <t>La auto - evaluación presenta casillas sin diligenciar en los ítem:</t>
  </si>
  <si>
    <t>Cod</t>
  </si>
  <si>
    <t>Capítulo: 4</t>
  </si>
  <si>
    <t>4.1</t>
  </si>
  <si>
    <t>4.2</t>
  </si>
  <si>
    <t>4.3</t>
  </si>
  <si>
    <t>4.4</t>
  </si>
  <si>
    <t>Capítulo: 5</t>
  </si>
  <si>
    <t>5.1</t>
  </si>
  <si>
    <t>5.2</t>
  </si>
  <si>
    <t>5.3</t>
  </si>
  <si>
    <t>5.4</t>
  </si>
  <si>
    <t>5.5</t>
  </si>
  <si>
    <t>5.6</t>
  </si>
  <si>
    <t>5.7</t>
  </si>
  <si>
    <t>Capítulo: 6</t>
  </si>
  <si>
    <t>Capítulo: 7</t>
  </si>
  <si>
    <t xml:space="preserve"> Breve descripción del cumplimiento</t>
  </si>
  <si>
    <t>Fecha Auto - eva</t>
  </si>
  <si>
    <t>7.1</t>
  </si>
  <si>
    <t>7.2</t>
  </si>
  <si>
    <t>7.3</t>
  </si>
  <si>
    <t>7.4</t>
  </si>
  <si>
    <t>7.5</t>
  </si>
  <si>
    <t>7.6</t>
  </si>
  <si>
    <t>7.7</t>
  </si>
  <si>
    <t>7.8</t>
  </si>
  <si>
    <t>7.9</t>
  </si>
  <si>
    <t>Capítulo: 8</t>
  </si>
  <si>
    <t>8.1</t>
  </si>
  <si>
    <t>8.2</t>
  </si>
  <si>
    <t>8.3</t>
  </si>
  <si>
    <t>8.4</t>
  </si>
  <si>
    <t>8.5</t>
  </si>
  <si>
    <t>8.6</t>
  </si>
  <si>
    <t>Del Entrenamiento en Seguridad y Conciencia de Amenazas</t>
  </si>
  <si>
    <t>9.1</t>
  </si>
  <si>
    <t>9.2</t>
  </si>
  <si>
    <t>9.3</t>
  </si>
  <si>
    <t>9.4</t>
  </si>
  <si>
    <t>Capítulo: 9</t>
  </si>
  <si>
    <t>Informe Agregado de Cumplimiento</t>
  </si>
  <si>
    <t>Capítulo</t>
  </si>
  <si>
    <t>Total</t>
  </si>
  <si>
    <t>Cod.</t>
  </si>
  <si>
    <t>Nit</t>
  </si>
  <si>
    <t>Segundo apellido</t>
  </si>
  <si>
    <t>Razón Social</t>
  </si>
  <si>
    <t>Datos del interesado</t>
  </si>
  <si>
    <t>Especificaciones de la Autoevaluación</t>
  </si>
  <si>
    <t>DV</t>
  </si>
  <si>
    <t>Primer apellido</t>
  </si>
  <si>
    <t>Primer nombre</t>
  </si>
  <si>
    <t>Otros nombres</t>
  </si>
  <si>
    <t>Resumen de la Autoevaluación</t>
  </si>
  <si>
    <t>% cumplimiento</t>
  </si>
  <si>
    <t>Autoridades Particulares de Control</t>
  </si>
  <si>
    <t>Dirección Antinarcóticos Policía Nacional</t>
  </si>
  <si>
    <t>U.A.E.  Dirección de Impuestos y Aduanas Nacionales</t>
  </si>
  <si>
    <t xml:space="preserve"> </t>
  </si>
  <si>
    <t>Condiciones Previas</t>
  </si>
  <si>
    <t>Categoría OEA seguridad y facilitación</t>
  </si>
  <si>
    <t>Estar domiciliados y acreditar la existencia y representación legal en el país</t>
  </si>
  <si>
    <t>En el caso de personas jurídicas o sucursales de sociedades extranjeras, estar debidamente establecidas en Colombia, mínimo tres (3) años antes de presentar la solicitud</t>
  </si>
  <si>
    <t>Estar inscrito y encontrarse activo en el Registro Único Tributario con el tipo de usuario aduanero y la actividad sobre la cual solicita su autorización como Operador Económico Autorizado.</t>
  </si>
  <si>
    <t>Tener una trayectoria efectiva en el desarrollo de la actividad para la cual solicita la autorización, de tres (3) años como mínimo, inmediatamente anteriores a la presentación de la solicitud, en los términos previstos en la definición del artículo 2 del Decreto 3568 del 2011.</t>
  </si>
  <si>
    <t>Obtener una calificación favorable por parte de la Unidad Administrativa Especial Dirección de Impuestos y Aduanas Nacionales (DIAN), de conformidad con las verificaciones realizadas en desarrollo de la aplicación del Sistema de Administración de Riesgos de que trata el artículo 475-1 del Decreto número 2685 de 1999 o de las normas que lo modifiquen, adicionen o sustituyan.</t>
  </si>
  <si>
    <t>Encontrarse al día o tener acuerdos de pago vigentes y al día, sobre las obligaciones tributarias, aduaneras y sanciones cambiarias y demás deudas legalmente exigibles a favor de la Unidad Administrativa Especial Dirección de Impuestos y Aduanas Nacionales (DIAN).</t>
  </si>
  <si>
    <t>Que el interesado, sus socios, accionistas, miembros de juntas directivas, representantes legales, contadores, revisores fiscales, representantes aduaneros y los controlantes directos e indirectos no tengan antecedentes penales por conductas punibles contra el patrimonio económico, contra la fe pública, contra el orden económico y social y contra la seguridad pública lo cual se evidenciará luego de consultadas las bases de datos establecidas y proporcionadas por organismos o entidades nacionales e internacionales en la lucha contra el terrorismo, narcotráfico, lavado de activos, contrabando y demás delitos conexos, con el fin de garantizar la seguridad de la cadena de suministro internacional.</t>
  </si>
  <si>
    <t>Que el interesado, sus socios, accionistas, miembros de juntas directivas, representantes legales, contadores, revisores fiscales, representantes aduaneros y los controlantes directos e indirectos; No haber sido objeto de incidentes de seguridad en la cadena de suministro internacional por hechos de contrabando, tráfico de divisas, drogas, armas, personas, material radiactivo, entre otros, dentro de los cinco (5) años anteriores a la presentación de la solicitud, salvo que como consecuencia de la investigación respectiva, se demuestre la ausencia de responsabilidad.</t>
  </si>
  <si>
    <t>Que los socios, accionistas, miembros de juntas directivas, representantes legales, contadores, revisores fiscales, representantes aduaneros y los controlantes directos e indirectos del solicitante, durante los cinco (5) años inmediatamente anteriores a la presentación de la solicitud, no hayan representado a empresas que hayan sido objeto de cancelación de las calidades de autorización, habilitación o registro otorgadas por parte de la Unidad Administrativa Especial Dirección de Impuestos y Aduanas Nacionales (DIAN)</t>
  </si>
  <si>
    <t>No haber sido sancionado con cancelación de autorización, habilitación y demás calidades otorgadas por parte de la Unidad Administrativa Especial Dirección de Impuestos y Aduanas Nacionales (DIAN), durante los cinco (5) años anteriores a la presentación de la solicitud.</t>
  </si>
  <si>
    <t>Demostrar solvencia financiera durante los tres (3) últimos años de operaciones. Una vez obtenida la autorización como Operador Económico Autorizado, se deberá acreditar la solvencia financiera en el momento de la revalidación de que trata el presente decreto.</t>
  </si>
  <si>
    <r>
      <t xml:space="preserve">Para solicitar la autorización como Operador Económico Autorizado, el interesado deberá cumplir y acreditar las siguientes condiciones, las cuales serán revisadas por las Autoridades de Control: </t>
    </r>
    <r>
      <rPr>
        <i/>
        <sz val="10"/>
        <color indexed="23"/>
        <rFont val="Arial"/>
        <family val="2"/>
      </rPr>
      <t>Artículo 6° Decreto 3568 de 2011 modificado parcialmente mediante Decreto 1894 del 2015</t>
    </r>
  </si>
  <si>
    <t>Análisis y Administración del Riesgo</t>
  </si>
  <si>
    <t>Categoría OEA</t>
  </si>
  <si>
    <t>OEA Seguridad y Facilitación</t>
  </si>
  <si>
    <t>Asociados de Negocio</t>
  </si>
  <si>
    <t>Controles de Acceso Físico</t>
  </si>
  <si>
    <t>Seguridad del Contenedor y demás Unidades de Carga</t>
  </si>
  <si>
    <t>Seguridad del Contenedor y Demás Unidades de Carga</t>
  </si>
  <si>
    <t>Seguridad en Tecnología de la Información</t>
  </si>
  <si>
    <t>Seguridad Física</t>
  </si>
  <si>
    <t>Seguridad de los Procesos</t>
  </si>
  <si>
    <t>Seguridad del Personal</t>
  </si>
  <si>
    <t>Entrenamiento en Seguridad y Conciencia de Amenazas</t>
  </si>
  <si>
    <t>1 - Análisis y Administración del Riesgo</t>
  </si>
  <si>
    <t>6 - Seguridad de los Procesos</t>
  </si>
  <si>
    <t xml:space="preserve">La ayuda cuenta con un índice en el cual el usuario podrá ubicar la información relacionada con las condiciones, los capítulos que contienen los requisitos mínimos y el informe agregado de cumplimiento. </t>
  </si>
  <si>
    <r>
      <t xml:space="preserve">Datos de identificación del interesado e informe de cumplimiento
</t>
    </r>
    <r>
      <rPr>
        <sz val="12"/>
        <color indexed="8"/>
        <rFont val="Arial Narrow"/>
        <family val="2"/>
      </rPr>
      <t>En esta sección se deben registrar los datos de identificación del interesado y la calidad de usuario aduanero que ostenta y de la cual está interesado en solicitar la autorización como Operador Económico Autorizado. Así mismo seleccionar la categoría OEA a la cual desea aplicar y deben registrar las autoridades particulares que ejercen control sobre sus operaciones (ICA e INVIMA), en razón a la naturaleza de sus productos o las actividades de su empresa.</t>
    </r>
  </si>
  <si>
    <t>Auto-evaluación de Cumplimiento 
de Condiciones Previas y Requisitos Mínimos
Instalaciones Portuarias o los Operadores Portuarios</t>
  </si>
  <si>
    <t>Tener procedimientos documentados para la selección de candidatos con posibilidad de ser vinculados a la empresa titular y operadora de la instalación portuaria en cualquier modalidad de contrato.</t>
  </si>
  <si>
    <t xml:space="preserve">Mantener actualizada la historia laboral del personal vinculado que incluya información personal y familiar, archivo fotográfico y revisión de antecedentes, esta última, conforme a las disposiciones legales vigentes. La actualización debe realizarse de forma anual. </t>
  </si>
  <si>
    <t xml:space="preserve">
Realizar y documentar bienalmente, estudios socioeconómicos que incluyan visitas domiciliarias al personal que ocupa cargos críticos.
</t>
  </si>
  <si>
    <t>Tener procedimientos documentados para el seguimiento y análisis de resultados de los estudios socioeconómicos y las visitas domiciliarias, que permitan detectar cambios relevantes o injustificados en el patrimonio del personal que ocupa cargos críticos.</t>
  </si>
  <si>
    <t xml:space="preserve">Tener procedimientos documentados para el retiro del personal, que incluyan devolución de carné de identificación y tarjetas de acceso, cancelación de roles de acceso a los servicios informáticos, eliminación de poderes y demás autorizaciones otorgadas, entre otros. </t>
  </si>
  <si>
    <t xml:space="preserve">Tener establecidas disposiciones de seguridad para el suministro y manejo de los uniformes y dotación, que incluyan el control, entrega, devolución o cambio de los mismos.  </t>
  </si>
  <si>
    <t>Tener implementado un código de ética que contenga las reglas de comportamiento orientadas a asegurar la transparencia en el ejercicio de su actividad</t>
  </si>
  <si>
    <t>6.1.1</t>
  </si>
  <si>
    <t>Disponer de una infraestructura física, administrativa y de recurso humano que le permita ejercer de manera adecuada su actividad.</t>
  </si>
  <si>
    <t>Tener un sistema de control de documentos que garantice que estos sean conocidos, modificados y, actualizados por el personal que corresponda, según sus roles y/o competencias.</t>
  </si>
  <si>
    <t>6.1.2</t>
  </si>
  <si>
    <t>6.1.3</t>
  </si>
  <si>
    <t>Contar con un plan que le permita continuar con sus operaciones ante la ocurrencia de situaciones tales como desastre natural, incendio, sabotaje, corte de energía, ciberataques y fallas en las comunicaciones y el transporte; terrorismo y alteración del orden público</t>
  </si>
  <si>
    <t>6.1.4</t>
  </si>
  <si>
    <t>Implementar y ejecutar acciones tendientes a prevenir la ocurrencia y reincidencia de infracciones, que hayan sido detectadas por el interesado o por autoridad competente.</t>
  </si>
  <si>
    <t>6.1.5</t>
  </si>
  <si>
    <t>Disponer de los espacios, seguridad y facilidades necesarias para que las autoridades puedan llevar a cabo el reconocimiento de carga, la inspección y/o aforo de la mercancía, los contenedores y demás unidades de carga, según el tipo de inspección, de conformidad con las disposiciones legales vigentes.</t>
  </si>
  <si>
    <t>6.1.6.1</t>
  </si>
  <si>
    <t>6.1.6.2</t>
  </si>
  <si>
    <t>6.1.6.3</t>
  </si>
  <si>
    <t>6.1.6.4</t>
  </si>
  <si>
    <t>6.1.6.5</t>
  </si>
  <si>
    <t>6.1.6.6</t>
  </si>
  <si>
    <t>6.1.6.7</t>
  </si>
  <si>
    <t>6.1.6.8</t>
  </si>
  <si>
    <t>6.2.1</t>
  </si>
  <si>
    <t>6.2.2</t>
  </si>
  <si>
    <t>Tener procedimientos documentados para el manejo de mercancías peligrosas y cargas objetables.</t>
  </si>
  <si>
    <t>Tener protocolos de seguridad para la realización de operaciones de fondeo, cuando aplique.</t>
  </si>
  <si>
    <t>La instalación portuaria o el operador portuario debe cumplir los siguientes requisitos:</t>
  </si>
  <si>
    <t>Disponer de un plano de su planta física en el que se identifiquen claramente las áreas críticas y/o zonas restringidas de la instalación portuaria y se divulgue el plan de evacuación y emergencias.</t>
  </si>
  <si>
    <t xml:space="preserve">Tener cercas o barreras perimetrales que identifiquen plenamente el lindero de las instalaciones y disponer de señalización e iluminación adecuadas. En los casos de evidente imposibilidad de tener las barreras perimetrales indicadas, el solicitante deberá garantizar la seguridad perimetral a partir de mecanismos que impidan el acceso no autorizado a las instalaciones.  </t>
  </si>
  <si>
    <t xml:space="preserve">
Tener cercas, barreras o controles interiores ya sea físicos, electrónicos o informáticos, en las áreas de almacenamiento y manejo de carga para identificar los diferentes tipos y/o grupos de mercancías y disponer de señalización e iluminación adecuadas.
</t>
  </si>
  <si>
    <t xml:space="preserve">Tener procedimientos documentados para la inspección y verificación de la integridad e identificación de daños en cercas, barreras perimetrales, puertas, ventanas, accesos a las instalaciones, áreas críticas y/o restringidas y asignar la responsabilidad por la custodia de las llaves.  </t>
  </si>
  <si>
    <t xml:space="preserve">
Prohibir el estacionamiento de vehículos de personal vinculado y de visitantes dentro de las áreas de manejo y almacenamiento de carga o en áreas adyacentes a la entrada o salida de las mismas.
</t>
  </si>
  <si>
    <t xml:space="preserve">Disponer de iluminación y señalización adecuadas dentro y fuera de las instalaciones, especialmente en entradas y salidas, áreas de manejo, reconocimiento de carga, inspección y/o aforo y almacenamiento de mercancías, cercas, barreras perimetrales, estacionamientos y muelles. </t>
  </si>
  <si>
    <t>Tener un servicio de vigilancia y seguridad propio o contratado con una empresa competente y debidamente autorizada, que garantice una acción de respuesta oportuna y disponibilidad durante las 24 horas del día.</t>
  </si>
  <si>
    <t>Controlar las áreas destinadas para casilleros, vestidores o similares y separarlas de las áreas críticas de la instalación.</t>
  </si>
  <si>
    <t>Contar con equipos para la protección (seguridad física) y garantizar su adecuado funcionamiento, prueba, calibrado y mantenimiento.</t>
  </si>
  <si>
    <t>7.10</t>
  </si>
  <si>
    <t>7.11</t>
  </si>
  <si>
    <t>Disponer del empleado designado como Oficial de Protección de la instalación portuaria (OPIP) permanentemente.</t>
  </si>
  <si>
    <t>Cumplir con las medidas sanitarias y de higiene establecidas legalmente.</t>
  </si>
  <si>
    <t xml:space="preserve">Utilizar sistemas informáticos para el control y seguimiento de su negocio, que incluya sus actividades operacionales, financieras, contables, aduaneras y comerciales, que permita la entrega de información a las autoridades de control, cuando sea requerida.
</t>
  </si>
  <si>
    <t xml:space="preserve">Tener políticas y procedimientos documentados de seguridad informática que comprendan: los responsables del manejo de la información, la creación, administración y asignación de roles, administración de cuentas de acceso a los sistemas de información y correo electrónico, uso de Internet; la interconexión con sistemas de información externos, el correcto uso de recursos informáticos, así como los controles necesarios que permitan la confidencialidad de la información. </t>
  </si>
  <si>
    <t>Asignar cuentas individuales de acceso a la plataforma de tecnología que exijan su cambio periódico y que cuenten con características que incrementen los niveles de seguridad.</t>
  </si>
  <si>
    <t>Establecer controles que permitan identificar el abuso de los sistemas de cómputo y de tecnología informática, así como para detectar el acceso inapropiado y la manipulación indebida de la información.</t>
  </si>
  <si>
    <t>Tener un plan de contingencia informática documentado, implementado, mantenido y en proceso de mejora continua.</t>
  </si>
  <si>
    <t xml:space="preserve">Tener un lugar físico definido como centro de cómputo y comunicaciones, con las medidas de seguridad apropiadas que garanticen el acceso únicamente al personal autorizado. </t>
  </si>
  <si>
    <t>8.7</t>
  </si>
  <si>
    <t>8.8</t>
  </si>
  <si>
    <t>Disponer de infraestructura tecnológica y de comunicaciones que permita la conectividad entre los diferentes edificios, patios y/o zonas, incluyendo el área de reconocimiento y/o inspección o aforo.</t>
  </si>
  <si>
    <t>Realizar copias de respaldo de la información y del software de operaciones, con la frecuencia determinada en la política de seguridad informática y poner a prueba la recuperación de estas copias.</t>
  </si>
  <si>
    <t>Implementar un programa de inducción y reinducción periódica, dirigido a todo el personal vinculado o a vincular y, cuando aplique, a los visitantes, que garantice el conocimiento de las medidas de seguridad de la instalación portuaria y las posibles amenazas y riesgos, así como las medidas implementadas para prevenir, reconocer y actuar frente a cualquier actividad delictiva.</t>
  </si>
  <si>
    <t>Desarrollar programas de capacitación especializada en seguridad para el personal vinculado en áreas críticas sobre prevención de lavado de activos y financiación del terrorismo; sellos o dispositivos electrónicos de trazabilidad; llenado del contenedor; envío, recibo, manejo y almacenamiento de carga; manejo de equipos de inspección no intrusiva y demás herramientas utilizadas para la verificación de la integridad de los contenedores y otras unidades de carga, manejo del correo, cumplimiento de la legislación aduanera y demás temas sensibles, según correspondan, por área y por proceso.</t>
  </si>
  <si>
    <t>Implementar un programa de concientización y prevención del consumo de alcohol y drogas.</t>
  </si>
  <si>
    <t>Implementar un programa de entrenamiento para manejo de situaciones de pánico que sea acorde con las necesidades de las áreas críticas.</t>
  </si>
  <si>
    <t>Tener procedimientos documentados para garantizar la integridad, trazabilidad y seguridad de la carga en los procesos relativos al almacenamiento y manejo de la misma.</t>
  </si>
  <si>
    <t>Tener procedimientos documentados para identificar y controlar el ingreso, transbordo y la salida de carga de la instalación portuaria.</t>
  </si>
  <si>
    <t>Tener procedimientos documentados para garantizar la integridad de la información que soporta el despacho o recepción de carga y que se cuente con ella antes de que se reciba efectivamente la carga. Así mismo, que dicha información esté protegida contra cambios, pérdidas o introducción de datos erróneos.</t>
  </si>
  <si>
    <t xml:space="preserve">Tener procedimientos documentados para realizar los diferentes trámites y actuaciones ante las autoridades de control según las disposiciones vigentes para cada una de ellas. </t>
  </si>
  <si>
    <t>Tener procedimientos documentados para detectar y tomar las acciones necesarias en caso de faltantes, sobrantes o cualquier otra discrepancia o irregularidad en la carga.</t>
  </si>
  <si>
    <t>Tener procedimientos documentados para archivar, almacenar y proteger la documentación física y electrónica de las operaciones de su cadena de suministro internacional y disponer su destrucción, cuando a ello hubiere lugar.</t>
  </si>
  <si>
    <t>Tener procedimientos documentados para supervisar y controlar la operación de los transportadores terrestres que ingresan a la instalación portuaria incluyendo el control de citas, turnos de ingreso y tiempo de permanencia en la instalación portuaria.</t>
  </si>
  <si>
    <t>Tener procedimientos documentados para reportar a la autoridad competente los casos en que se detecten irregularidades o actividades ilegales o sospechosas en su cadena de suministro.</t>
  </si>
  <si>
    <r>
      <t xml:space="preserve">Seleccione, la categoría OEA por la que optará y,de ser el caso,  las autoridades particulares que ejercen control sobre sus operaciones (ICA e INVIMA), en razón a la naturaleza de sus productos o las actividades de su empresa. </t>
    </r>
    <r>
      <rPr>
        <b/>
        <sz val="8"/>
        <rFont val="Arial"/>
        <family val="2"/>
      </rPr>
      <t>Recuerde que los valores seleccionados en esta casilla determinará las condiciones y requisitos particulares que debe auto-evaluarse</t>
    </r>
    <r>
      <rPr>
        <sz val="8"/>
        <rFont val="Arial"/>
        <family val="2"/>
      </rPr>
      <t xml:space="preserve">.
</t>
    </r>
    <r>
      <rPr>
        <i/>
        <sz val="8"/>
        <rFont val="Arial"/>
        <family val="2"/>
      </rPr>
      <t xml:space="preserve">* </t>
    </r>
    <r>
      <rPr>
        <i/>
        <u/>
        <sz val="8"/>
        <rFont val="Arial"/>
        <family val="2"/>
      </rPr>
      <t>No repita los valores</t>
    </r>
    <r>
      <rPr>
        <i/>
        <sz val="8"/>
        <rFont val="Arial"/>
        <family val="2"/>
      </rPr>
      <t xml:space="preserve">. </t>
    </r>
  </si>
  <si>
    <r>
      <t>Descripción de la condición o requisito</t>
    </r>
    <r>
      <rPr>
        <sz val="11"/>
        <color indexed="8"/>
        <rFont val="Arial Narrow"/>
        <family val="2"/>
      </rPr>
      <t xml:space="preserve">
Esta columna contiene la relación de condiciones previas establecidas en el artículo 6 del Decreto 3568 de 2011 y de los requisitos de seguridad para Instalaciones Portuarias y Operadores Portuarios establecidos en el artículo 4-3 de la Resolución 15 del 17 de febrero de 2016, para los interesados en optar por la presentación de la solicitud como Operadores Económicos Autorizados, ante las autoridades de control competentes. </t>
    </r>
  </si>
  <si>
    <r>
      <t xml:space="preserve">Breve descripción del cumplimiento
</t>
    </r>
    <r>
      <rPr>
        <sz val="11"/>
        <color indexed="8"/>
        <rFont val="Arial Narrow"/>
        <family val="2"/>
      </rPr>
      <t xml:space="preserve">En esta columna los usuarios interesados deben especificar brevemente cómo están dando cumplimiento a cada una de las condiciones y requisitos exigidos, sin llegar a exceder los 640 caracteres por cada uno de ellos. </t>
    </r>
  </si>
  <si>
    <r>
      <t>•  Para efectos de garantizar la eficacia del ejercicio, se requiere el diligenciamiento de todos los campos de acuerdo con la categoría OEA a la que desean aplicar.</t>
    </r>
    <r>
      <rPr>
        <sz val="11"/>
        <color indexed="8"/>
        <rFont val="Arial Narrow"/>
        <family val="2"/>
      </rPr>
      <t xml:space="preserve">
•  Sobre el titulo de cada una de las columnas se encuentra un mensaje de ayuda para orientar el diligenciamiento de los campos que la conforman. </t>
    </r>
  </si>
  <si>
    <t>Dirección General Marítima</t>
  </si>
  <si>
    <t xml:space="preserve">Tener una política de gestión de la seguridad basada en la evaluación del riesgo de sus cadenas de suministro internacional, la cual debe establecer objetivos, metas y programas de gestión de la seguridad.  </t>
  </si>
  <si>
    <t>1.1.1</t>
  </si>
  <si>
    <t>1.1.2</t>
  </si>
  <si>
    <t>Tener un sistema de administración de riesgos enfocado en la cadena de suministro internacional que prevea actividades ilícitas, entre otras, lavado de activos, contrabando, tráfico de estupefacientes, tráfico de sustancias para el procesamiento de narcóticos, terrorismo, financiación del terrorismo y tráfico de armas.</t>
  </si>
  <si>
    <t>1.1.3</t>
  </si>
  <si>
    <t xml:space="preserve">Tener procedimientos documentados para establecer el nivel de riesgo de sus asociados de negocio. </t>
  </si>
  <si>
    <t>1.1.4</t>
  </si>
  <si>
    <t xml:space="preserve">Demostrar, mediante manifestación suscrita por sus proveedores y arrendatarios no autorizados como Operador Económico Autorizado en Colombia ni certificados por otro programa de seguridad administrado por una aduana extranjera, que implementan medidas orientadas a prevenir y mitigar riesgos de seguridad en la cadena de suministro internacional.  </t>
  </si>
  <si>
    <t xml:space="preserve">Realizar y documentar una visita de vinculación y en adelante visitas anuales a las áreas dentro de la instalación portuaria donde sus proveedores y arrendatarios desarrollan sus operaciones, con el fin de verificar el cumplimiento de requisitos mínimos orientados a prevenir y mitigar riesgos de seguridad en la cadena de suministro internacional.  </t>
  </si>
  <si>
    <t xml:space="preserve">Exigir a sus proveedores un plan de contingencia de su actividad que permita el desarrollo óptimo de las operaciones contratadas en la cadena de suministro internacional.  </t>
  </si>
  <si>
    <t>1.1.6</t>
  </si>
  <si>
    <t>1.1.5</t>
  </si>
  <si>
    <t>1.1.7</t>
  </si>
  <si>
    <t xml:space="preserve">Identificar y mantener actualizados los cargos críticos relacionados con la seguridad de la cadena de suministro internacional.  </t>
  </si>
  <si>
    <t>1.1.8</t>
  </si>
  <si>
    <t xml:space="preserve">Tener establecidas cláusulas de confidencialidad y de responsabilidad en los contratos de su personal vinculado.  </t>
  </si>
  <si>
    <t>Controlar el acceso y salida de información relacionada con la cadena de suministro internacional por medio de correo electrónico, soportes magnéticos, dispositivos de almacenamiento extraíble y demás medios disponibles.</t>
  </si>
  <si>
    <t>1.1.9</t>
  </si>
  <si>
    <t xml:space="preserve">Una vez obtenida la autorización de Operador Económico Autorizado, se deben realizar y documentar de forma anual validaciones internas para verificar el cumplimiento y mantenimiento de los requisitos mínimos del Operador Económico Autorizado. </t>
  </si>
  <si>
    <t>1.1.10</t>
  </si>
  <si>
    <t xml:space="preserve">Establecer las áreas consideradas como críticas y/o zonas restringidas en sus instalaciones y el tratamiento de los riesgos asociados a éstas.  </t>
  </si>
  <si>
    <t>1.2.1.</t>
  </si>
  <si>
    <t>Utilizar sistemas de alarma y videocámaras de vigilancia controlados por personal idóneo que permitan el monitoreo las 24 horas del día para alertar, registrar y supervisar las instalaciones e impedir el acceso no autorizado a las áreas críticas, y/o restringidas que incluya zonas de cargue, descargue, manejo, reconocimiento, inspección y/o aforo y almacenamiento de carga. El registro fílmico deberá conservarse por un tiempo mínimo de 60 días calendario.</t>
  </si>
  <si>
    <t>1.2.2.</t>
  </si>
  <si>
    <t xml:space="preserve">Tener procedimientos documentados para la selección, evaluación y conocimiento de sus proveedores que garanticen su confiabilidad. </t>
  </si>
  <si>
    <t xml:space="preserve">Tener procedimientos documentados para la evaluación y conocimiento de los arrendatarios, que incluyan disposiciones sobre subarriendo. </t>
  </si>
  <si>
    <t>2.2.</t>
  </si>
  <si>
    <t xml:space="preserve">Tener procedimientos documentados que permitan conocer e identificar a sus clientes.  </t>
  </si>
  <si>
    <t>2.3.</t>
  </si>
  <si>
    <t xml:space="preserve">Identificar a sus asociados de negocio que se encuentren autorizados como Operador Económico Autorizado en Colombia o certificados por otro programa de seguridad, administrado por una aduana extranjera. </t>
  </si>
  <si>
    <t>2.4.</t>
  </si>
  <si>
    <t xml:space="preserve">Verificar en los casos en que transfiera, delegue, tercerice o subcontrate alguno de sus procesos relacionados con su cadena de suministro, que el prestador del servicio implementa medidas de seguridad orientadas a prevenir y mitigar riesgos de seguridad en la cadena de suministro internacional. </t>
  </si>
  <si>
    <t>2.5.</t>
  </si>
  <si>
    <t xml:space="preserve">Contar con herramientas y equipos tecnológicos, para uso de las autoridades de control, como elementos de apoyo para detectar la posible adulteración de los contenedores y demás unidades de carga, así como para la revisión de la carga a granel, conforme lo establezcan las disposiciones legales vigentes.  </t>
  </si>
  <si>
    <t xml:space="preserve">Almacenar los contenedores y demás unidades de carga, llenos y vacíos, en áreas seguras que impidan el acceso y/o manipulación no autorizada. Dichas áreas deben ser inspeccionadas periódicamente y se debe dejar registro de la inspección y del responsable. </t>
  </si>
  <si>
    <t xml:space="preserve">Utilizar y/o exigir el uso de sellos de alta seguridad que cumplan o superen los estándares contenidos en la norma vigente ISO 17712 en los contenedores y las demás unidades de carga precintables que sean llenados al interior de la instalación portuaria o que, por disposición de las autoridades, sean abiertos. </t>
  </si>
  <si>
    <t xml:space="preserve">Verificar que los contenedores o demás unidades de carga precintables con mercancía cuenten con sellos de seguridad, cuando sean exigibles de conformidad con las normas aduaneras. </t>
  </si>
  <si>
    <t xml:space="preserve">Contar con un sistema informático que le permita garantizar la trazabilidad de contenedores y demás unidades de carga desde el ingreso o descargue hasta el retiro o cargue de la instalación portuaria. La información debe estar disponible para consulta de las autoridades de control, cuando sea requerida. </t>
  </si>
  <si>
    <t xml:space="preserve">Tener procedimiento documentado para realizar la trazabilidad de los contenedores y demás unidades de carga, desde el ingreso o descargue hasta el retiro o cargue en la instalación portuaria. </t>
  </si>
  <si>
    <t>3.6.1</t>
  </si>
  <si>
    <t>3.6.2.</t>
  </si>
  <si>
    <t xml:space="preserve">Tener procedimiento documentado para instalar y desinstalar los sellos o dispositivos electrónicos de trazabilidad por parte de los operadores de los mismos. </t>
  </si>
  <si>
    <t xml:space="preserve">Tener procedimiento documentado para verificar la integridad física de la estructura del contenedor y demás unidades de carga antes del llenado y/o después de vaciado. Del proceso de verificación debe quedar un registro documental en donde conste el responsable y debe incluir, como mínimo, los siguientes puntos:  
Contenedor: Pared delantera, Lado izquierdo, Lado derecho, Piso, Techo interior / exterior, Puertas interiores / exteriores, Exterior / sección inferior. 
Contenedor refrigerado: Área del evaporador, Área de la batería o caja de control eléctrico, Área del condensador, Caja de control, Área del compresor.  </t>
  </si>
  <si>
    <t xml:space="preserve">3.6.3. </t>
  </si>
  <si>
    <t xml:space="preserve">Tener procedimiento documentado para detectar, neutralizar e informar al área responsable de la seguridad y al oficial de protección de la instalación portuaria, la entrada no autorizada de personas, vehículos o mercancías a los contenedores y demás unidades de carga, así como a las áreas de manejo y almacenamiento de los mismos. </t>
  </si>
  <si>
    <t xml:space="preserve">3.6.4. </t>
  </si>
  <si>
    <t xml:space="preserve">Tener procedimiento documentado para reconocer y reportar a las autoridades competentes, cuando los sellos, contenedores y/o demás unidades de carga han sido vulnerados. </t>
  </si>
  <si>
    <t xml:space="preserve">3.6.5. </t>
  </si>
  <si>
    <t xml:space="preserve">Tener procedimiento documentado para asegurar la integridad del contenedor y demás unidades de carga, durante labores de mantenimiento o reparación, cuando se realizan dentro de sus instalaciones. </t>
  </si>
  <si>
    <t xml:space="preserve">3.6.6. </t>
  </si>
  <si>
    <t xml:space="preserve">Tener procedimiento documentado para mantener la integridad del contenedor y demás unidades de carga que sean objeto de transbordo.  </t>
  </si>
  <si>
    <t>3.6.7.</t>
  </si>
  <si>
    <t xml:space="preserve">Tener procedimiento documentado para controlar las motonaves atracadas, abarloadas, acoderadas en la instalación portuaria, así como los contenedores y demás unidades de carga embarcadas en las mismas. </t>
  </si>
  <si>
    <t xml:space="preserve">3.6.8. </t>
  </si>
  <si>
    <t>Tener procedimientos documentados para identificar y controlar el acceso y salida de personas, vehículos particulares y vehículos de carga de sus instalaciones.</t>
  </si>
  <si>
    <t xml:space="preserve">Tener procedimientos documentados para el control, entrega, devolución, cambio y pérdida de los dispositivos para el control de acceso del personal vinculado y visitantes. </t>
  </si>
  <si>
    <t xml:space="preserve">Entregar a todo su personal vinculado a través de cualquier modalidad de contrato una identificación, la cual debe ser portada en un lugar visible. </t>
  </si>
  <si>
    <t xml:space="preserve">Exigir a todos los visitantes que se identifiquen para el ingreso a sus instalaciones y hacer entrega de una identificación temporal, la cual debe ser portada en un lugar visible.  </t>
  </si>
  <si>
    <t xml:space="preserve">Tener controles efectivos y procedimientos documentados, para la revisión tanto al ingreso como a la salida de sus instalaciones, de las personas, vehículos, paquetes, correspondencia y demás objetos. </t>
  </si>
  <si>
    <t>4.5.</t>
  </si>
  <si>
    <t xml:space="preserve">Tener procedimientos documentados para garantizar que los empleados, prestadores de servicios, arrendatarios, visitantes y vehículos se dirijan únicamente a las áreas autorizadas dentro de las instalaciones. </t>
  </si>
  <si>
    <t>4.6.</t>
  </si>
  <si>
    <t>4.7.</t>
  </si>
  <si>
    <t xml:space="preserve">Tener controles efectivos y procedimientos documentados, para que el personal vinculado pueda identificar y saber cómo actuar ante personas no autorizadas o no identificadas al interior de sus instalaciones. </t>
  </si>
  <si>
    <t xml:space="preserve">Tener procedimientos documentados para detectar, neutralizar y reportar la entrada no autorizada de personas, vehículos o mercancías a las zonas de inspección, aforo, muelles de cargue, zonas de llenado, zonas de vaciado, bodegas o áreas de almacenamiento. </t>
  </si>
  <si>
    <t xml:space="preserve">4.8. </t>
  </si>
  <si>
    <t xml:space="preserve">Garantizar que se conozcan las medidas de seguridad física de la instalación portuaria, por parte de todas las personas que ingresen a la instalación.  </t>
  </si>
  <si>
    <t>4.9.</t>
  </si>
  <si>
    <t xml:space="preserve">Ejercer control sobre todas las puertas, muelles y demás zonas de acceso a las diferentes áreas de la instalación portuaria. </t>
  </si>
  <si>
    <t>4.10.</t>
  </si>
  <si>
    <t xml:space="preserve">Tener procedimientos documentados para controlar el acceso a las áreas restringidas de la instalación portuaria.  </t>
  </si>
  <si>
    <t>4.11.</t>
  </si>
  <si>
    <t xml:space="preserve">Tener procedimientos documentados para identificar y controlar el acceso y salida de equipos y maquinaria de servicios portuarios. </t>
  </si>
  <si>
    <t>4.12.</t>
  </si>
  <si>
    <t xml:space="preserve">Tener procedimientos documentados para garantizar el control y vigilancia de las puertas de entrada y salida de las instalaciones, áreas de almacenamiento de equipos, contenedores y demás unidades carga, según corresponda. </t>
  </si>
  <si>
    <t>4.13.</t>
  </si>
  <si>
    <t xml:space="preserve">Contar con un software que permita mantener información de la trazabilidad tanto del ingreso como de la salida de las instalaciones, de personas, equipos y vehículos.  </t>
  </si>
  <si>
    <t xml:space="preserve">4.14. </t>
  </si>
  <si>
    <t>Superintendencia de Transporte</t>
  </si>
  <si>
    <t>La persona jurídica solicitante del Operador Económico Autorizado para el tipo de usuario instalación portuaria u operador portuario deberá demostrar, con los actos administrativos correspondientes, que cuenta con la concesión portuaria o el permiso de operación otorgado por la autoridad competente; con la habilitación para la entrada y salida de mercancías bajo control aduanero como muelle o puerto público o privado, otorgada por parte de la Unidad Administrativa Especial Dirección de Impuestos y Aduanas Nacionales -DIAN-; con el documento de cumplimiento proferido por la Dirección General Marítima, bajo el ámbito del Código para la Protección de los Buques y de las Instalaciones Portuarias (PBIP), por el término de tres (3) años, con refrendos producto de las revisiones anuales y con la resolución de aprobación del reglamento de condiciones técnicas de operación -RCTO-, expedida por la autoridad que otorgó la concesión de acuerdo con lo previsto en la Resolución 850 de 2017 del Ministerio de Transporte, o demás normas que la modifiquen, adicionen o sustituyan.</t>
  </si>
  <si>
    <t>La persona jurídica solicitante del Operador Económico Autorizado para el tipo de usuario instalación portuaria u operador portuario, no debe haber sido objeto de sanciones impuestas mediante acto administrativo ejecutoriado, proferidas por la Superintendencia de Transporte, por el incumplimiento de condiciones de seguridad que ocasionen cualquier tipo de daño, deterioro y/o pérdida de carga y/o contenedores, durante los dos (2) años anteriores a la presentación de la solicitud.</t>
  </si>
  <si>
    <t>Encontrarse al día o tener acuerdos de pago vigentes y al día, sobre las deudas relativas a la contraprestación y tasa de vigilancia y sobre las demás deudas legalmente exigibles a favor de las autoridades de control previstas en el parágrafo del artículo 4 del presente decreto, siempre que estas autoridades participen en el proceso de autorización como Operador Económico Autorizado de conformidad con lo previsto en resolución reglamentaria. Esta verificación la realizará la Superintendencia de Transporte.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</si>
</sst>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d/mm/yyyy;@"/>
    <numFmt numFmtId="166" formatCode="[h]:mm"/>
    <numFmt numFmtId="167" formatCode="_ [$€-2]\ * #,##0.00_ ;_ [$€-2]\ * \-#,##0.00_ ;_ [$€-2]\ * &quot;-&quot;??_ "/>
  </numFmts>
  <fonts count="55" x14ac:knownFonts="1">
    <font>
      <sz val="11"/>
      <color theme="1"/>
      <name val="Calibri"/>
      <family val="2"/>
      <scheme val="minor"/>
    </font>
    <font>
      <sz val="11"/>
      <color indexed="8"/>
      <name val="Calibri"/>
      <family val="2"/>
    </font>
    <font>
      <b/>
      <sz val="11"/>
      <color indexed="8"/>
      <name val="Calibri"/>
      <family val="2"/>
    </font>
    <font>
      <sz val="11"/>
      <color indexed="8"/>
      <name val="Arial"/>
      <family val="2"/>
    </font>
    <font>
      <sz val="12"/>
      <color indexed="8"/>
      <name val="Arial"/>
      <family val="2"/>
    </font>
    <font>
      <b/>
      <sz val="12"/>
      <color indexed="8"/>
      <name val="Arial"/>
      <family val="2"/>
    </font>
    <font>
      <b/>
      <sz val="11"/>
      <color indexed="8"/>
      <name val="Arial"/>
      <family val="2"/>
    </font>
    <font>
      <b/>
      <sz val="16"/>
      <color indexed="8"/>
      <name val="Arial"/>
      <family val="2"/>
    </font>
    <font>
      <sz val="10"/>
      <name val="Arial"/>
      <family val="2"/>
    </font>
    <font>
      <b/>
      <sz val="10"/>
      <name val="Arial"/>
      <family val="2"/>
    </font>
    <font>
      <sz val="10"/>
      <color indexed="8"/>
      <name val="Arial"/>
      <family val="2"/>
    </font>
    <font>
      <b/>
      <sz val="10"/>
      <color indexed="8"/>
      <name val="Arial"/>
      <family val="2"/>
    </font>
    <font>
      <b/>
      <sz val="20"/>
      <color indexed="8"/>
      <name val="Arial"/>
      <family val="2"/>
    </font>
    <font>
      <b/>
      <sz val="14"/>
      <color indexed="8"/>
      <name val="Arial"/>
      <family val="2"/>
    </font>
    <font>
      <b/>
      <sz val="11"/>
      <color indexed="23"/>
      <name val="Arial"/>
      <family val="2"/>
    </font>
    <font>
      <i/>
      <sz val="10"/>
      <color indexed="23"/>
      <name val="Arial"/>
      <family val="2"/>
    </font>
    <font>
      <b/>
      <sz val="10"/>
      <color indexed="9"/>
      <name val="Arial"/>
      <family val="2"/>
    </font>
    <font>
      <b/>
      <sz val="11"/>
      <color indexed="9"/>
      <name val="Arial"/>
      <family val="2"/>
    </font>
    <font>
      <b/>
      <sz val="19"/>
      <color indexed="8"/>
      <name val="Arial"/>
      <family val="2"/>
    </font>
    <font>
      <sz val="10"/>
      <color indexed="9"/>
      <name val="Arial"/>
      <family val="2"/>
    </font>
    <font>
      <b/>
      <i/>
      <sz val="10"/>
      <color indexed="10"/>
      <name val="Arial"/>
      <family val="2"/>
    </font>
    <font>
      <b/>
      <sz val="9"/>
      <color indexed="9"/>
      <name val="Arial"/>
      <family val="2"/>
    </font>
    <font>
      <sz val="11"/>
      <color indexed="10"/>
      <name val="Arial"/>
      <family val="2"/>
    </font>
    <font>
      <b/>
      <sz val="11"/>
      <color indexed="10"/>
      <name val="Arial"/>
      <family val="2"/>
    </font>
    <font>
      <sz val="8"/>
      <name val="Calibri"/>
      <family val="2"/>
    </font>
    <font>
      <sz val="11"/>
      <color indexed="9"/>
      <name val="Arial"/>
      <family val="2"/>
    </font>
    <font>
      <sz val="10"/>
      <name val="Arial"/>
      <family val="2"/>
    </font>
    <font>
      <u/>
      <sz val="15"/>
      <color indexed="12"/>
      <name val="Arial"/>
      <family val="2"/>
    </font>
    <font>
      <sz val="8"/>
      <name val="Arial"/>
      <family val="2"/>
    </font>
    <font>
      <sz val="8"/>
      <name val="Arial"/>
      <family val="2"/>
    </font>
    <font>
      <b/>
      <sz val="10"/>
      <name val="Arial Narrow"/>
      <family val="2"/>
    </font>
    <font>
      <sz val="6"/>
      <name val="Arial"/>
      <family val="2"/>
    </font>
    <font>
      <b/>
      <sz val="7"/>
      <name val="Arial"/>
      <family val="2"/>
    </font>
    <font>
      <b/>
      <sz val="8"/>
      <name val="Arial"/>
      <family val="2"/>
    </font>
    <font>
      <sz val="8"/>
      <color indexed="22"/>
      <name val="Arial"/>
      <family val="2"/>
    </font>
    <font>
      <i/>
      <sz val="8"/>
      <name val="Arial"/>
      <family val="2"/>
    </font>
    <font>
      <sz val="6"/>
      <name val="Arial"/>
      <family val="2"/>
    </font>
    <font>
      <sz val="7"/>
      <name val="Arial"/>
      <family val="2"/>
    </font>
    <font>
      <sz val="8"/>
      <color indexed="8"/>
      <name val="Calibri"/>
      <family val="2"/>
    </font>
    <font>
      <i/>
      <u/>
      <sz val="8"/>
      <name val="Arial"/>
      <family val="2"/>
    </font>
    <font>
      <b/>
      <sz val="8"/>
      <color indexed="8"/>
      <name val="Calibri"/>
      <family val="2"/>
    </font>
    <font>
      <sz val="11"/>
      <color indexed="8"/>
      <name val="Arial Narrow"/>
      <family val="2"/>
    </font>
    <font>
      <u/>
      <sz val="8"/>
      <color indexed="12"/>
      <name val="Arial Narrow"/>
      <family val="2"/>
    </font>
    <font>
      <b/>
      <sz val="13"/>
      <color indexed="8"/>
      <name val="Arial"/>
      <family val="2"/>
    </font>
    <font>
      <sz val="12"/>
      <color indexed="8"/>
      <name val="Arial Narrow"/>
      <family val="2"/>
    </font>
    <font>
      <b/>
      <sz val="11"/>
      <color indexed="9"/>
      <name val="Arial Narrow"/>
      <family val="2"/>
    </font>
    <font>
      <sz val="11"/>
      <color indexed="63"/>
      <name val="Arial Narrow"/>
      <family val="2"/>
    </font>
    <font>
      <b/>
      <sz val="12"/>
      <color indexed="8"/>
      <name val="Arial Narrow"/>
      <family val="2"/>
    </font>
    <font>
      <b/>
      <sz val="12"/>
      <color indexed="63"/>
      <name val="Arial Narrow"/>
      <family val="2"/>
    </font>
    <font>
      <sz val="12"/>
      <color indexed="63"/>
      <name val="Arial Narrow"/>
      <family val="2"/>
    </font>
    <font>
      <b/>
      <sz val="12"/>
      <color indexed="9"/>
      <name val="Arial Narrow"/>
      <family val="2"/>
    </font>
    <font>
      <b/>
      <sz val="12"/>
      <color theme="1"/>
      <name val="Arial"/>
      <family val="2"/>
    </font>
    <font>
      <b/>
      <sz val="8"/>
      <color theme="0"/>
      <name val="Arial"/>
      <family val="2"/>
    </font>
    <font>
      <b/>
      <sz val="10"/>
      <color theme="0"/>
      <name val="Arial"/>
      <family val="2"/>
    </font>
    <font>
      <sz val="9"/>
      <name val="Arial"/>
      <family val="2"/>
    </font>
  </fonts>
  <fills count="8">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3"/>
        <bgColor indexed="64"/>
      </patternFill>
    </fill>
    <fill>
      <patternFill patternType="solid">
        <fgColor indexed="22"/>
        <bgColor indexed="64"/>
      </patternFill>
    </fill>
    <fill>
      <patternFill patternType="solid">
        <fgColor indexed="10"/>
        <bgColor indexed="64"/>
      </patternFill>
    </fill>
    <fill>
      <patternFill patternType="solid">
        <fgColor rgb="FF2B2D45"/>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top style="thin">
        <color indexed="9"/>
      </top>
      <bottom style="thin">
        <color indexed="64"/>
      </bottom>
      <diagonal/>
    </border>
    <border>
      <left style="thin">
        <color indexed="64"/>
      </left>
      <right style="thin">
        <color indexed="64"/>
      </right>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9"/>
      </left>
      <right style="thin">
        <color indexed="9"/>
      </right>
      <top style="thin">
        <color indexed="9"/>
      </top>
      <bottom/>
      <diagonal/>
    </border>
    <border>
      <left style="thin">
        <color indexed="9"/>
      </left>
      <right style="thin">
        <color indexed="9"/>
      </right>
      <top/>
      <bottom/>
      <diagonal/>
    </border>
    <border>
      <left style="thin">
        <color indexed="64"/>
      </left>
      <right style="thin">
        <color indexed="9"/>
      </right>
      <top style="thin">
        <color indexed="64"/>
      </top>
      <bottom style="thin">
        <color indexed="64"/>
      </bottom>
      <diagonal/>
    </border>
    <border>
      <left/>
      <right/>
      <top style="thin">
        <color indexed="17"/>
      </top>
      <bottom/>
      <diagonal/>
    </border>
    <border>
      <left style="thin">
        <color indexed="17"/>
      </left>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diagonal/>
    </border>
    <border>
      <left/>
      <right style="thin">
        <color indexed="22"/>
      </right>
      <top/>
      <bottom/>
      <diagonal/>
    </border>
    <border>
      <left style="thin">
        <color indexed="22"/>
      </left>
      <right style="thin">
        <color indexed="22"/>
      </right>
      <top/>
      <bottom style="thin">
        <color indexed="22"/>
      </bottom>
      <diagonal/>
    </border>
    <border>
      <left/>
      <right style="thin">
        <color indexed="17"/>
      </right>
      <top/>
      <bottom style="thin">
        <color indexed="17"/>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22"/>
      </top>
      <bottom style="thin">
        <color indexed="22"/>
      </bottom>
      <diagonal/>
    </border>
    <border>
      <left/>
      <right/>
      <top/>
      <bottom style="thin">
        <color indexed="22"/>
      </bottom>
      <diagonal/>
    </border>
    <border>
      <left style="thin">
        <color indexed="55"/>
      </left>
      <right style="thin">
        <color indexed="55"/>
      </right>
      <top style="hair">
        <color indexed="55"/>
      </top>
      <bottom style="hair">
        <color indexed="55"/>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9"/>
      </left>
      <right style="thin">
        <color indexed="9"/>
      </right>
      <top style="thin">
        <color indexed="9"/>
      </top>
      <bottom style="thin">
        <color indexed="55"/>
      </bottom>
      <diagonal/>
    </border>
    <border>
      <left style="thin">
        <color indexed="9"/>
      </left>
      <right style="thin">
        <color indexed="64"/>
      </right>
      <top style="thin">
        <color indexed="9"/>
      </top>
      <bottom style="thin">
        <color indexed="55"/>
      </bottom>
      <diagonal/>
    </border>
    <border>
      <left style="thin">
        <color indexed="55"/>
      </left>
      <right style="thin">
        <color indexed="55"/>
      </right>
      <top style="thin">
        <color indexed="55"/>
      </top>
      <bottom style="hair">
        <color indexed="55"/>
      </bottom>
      <diagonal/>
    </border>
    <border>
      <left style="thin">
        <color indexed="64"/>
      </left>
      <right style="thin">
        <color indexed="9"/>
      </right>
      <top style="thin">
        <color indexed="9"/>
      </top>
      <bottom style="thin">
        <color indexed="55"/>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hair">
        <color indexed="22"/>
      </left>
      <right/>
      <top style="hair">
        <color indexed="22"/>
      </top>
      <bottom style="hair">
        <color indexed="22"/>
      </bottom>
      <diagonal/>
    </border>
    <border>
      <left/>
      <right/>
      <top style="hair">
        <color indexed="22"/>
      </top>
      <bottom style="hair">
        <color indexed="22"/>
      </bottom>
      <diagonal/>
    </border>
    <border>
      <left/>
      <right style="hair">
        <color indexed="22"/>
      </right>
      <top style="hair">
        <color indexed="22"/>
      </top>
      <bottom style="hair">
        <color indexed="22"/>
      </bottom>
      <diagonal/>
    </border>
    <border>
      <left style="thin">
        <color indexed="22"/>
      </left>
      <right/>
      <top/>
      <bottom/>
      <diagonal/>
    </border>
    <border>
      <left style="thin">
        <color indexed="22"/>
      </left>
      <right/>
      <top/>
      <bottom style="thin">
        <color indexed="22"/>
      </bottom>
      <diagonal/>
    </border>
    <border>
      <left/>
      <right style="thin">
        <color indexed="22"/>
      </right>
      <top/>
      <bottom style="thin">
        <color indexed="22"/>
      </bottom>
      <diagonal/>
    </border>
    <border>
      <left/>
      <right/>
      <top style="thin">
        <color indexed="22"/>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rgb="FF007A37"/>
      </right>
      <top style="thin">
        <color indexed="22"/>
      </top>
      <bottom/>
      <diagonal/>
    </border>
    <border>
      <left style="medium">
        <color theme="3" tint="-0.499984740745262"/>
      </left>
      <right style="medium">
        <color theme="3" tint="-0.499984740745262"/>
      </right>
      <top style="medium">
        <color theme="3" tint="-0.499984740745262"/>
      </top>
      <bottom style="medium">
        <color theme="3" tint="-0.499984740745262"/>
      </bottom>
      <diagonal/>
    </border>
    <border>
      <left style="medium">
        <color theme="3" tint="-0.499984740745262"/>
      </left>
      <right/>
      <top style="medium">
        <color theme="3" tint="-0.499984740745262"/>
      </top>
      <bottom/>
      <diagonal/>
    </border>
    <border>
      <left/>
      <right/>
      <top style="medium">
        <color theme="3" tint="-0.499984740745262"/>
      </top>
      <bottom/>
      <diagonal/>
    </border>
    <border>
      <left/>
      <right style="thin">
        <color indexed="17"/>
      </right>
      <top style="medium">
        <color theme="3" tint="-0.499984740745262"/>
      </top>
      <bottom/>
      <diagonal/>
    </border>
    <border>
      <left style="thin">
        <color indexed="17"/>
      </left>
      <right/>
      <top style="medium">
        <color theme="3" tint="-0.499984740745262"/>
      </top>
      <bottom/>
      <diagonal/>
    </border>
    <border>
      <left/>
      <right style="medium">
        <color theme="3" tint="-0.499984740745262"/>
      </right>
      <top style="medium">
        <color theme="3" tint="-0.499984740745262"/>
      </top>
      <bottom/>
      <diagonal/>
    </border>
    <border>
      <left style="medium">
        <color theme="3" tint="-0.499984740745262"/>
      </left>
      <right/>
      <top/>
      <bottom/>
      <diagonal/>
    </border>
    <border>
      <left/>
      <right style="medium">
        <color theme="3" tint="-0.499984740745262"/>
      </right>
      <top/>
      <bottom/>
      <diagonal/>
    </border>
    <border>
      <left style="medium">
        <color theme="3" tint="-0.499984740745262"/>
      </left>
      <right/>
      <top/>
      <bottom style="thin">
        <color indexed="17"/>
      </bottom>
      <diagonal/>
    </border>
    <border>
      <left/>
      <right style="medium">
        <color theme="3" tint="-0.499984740745262"/>
      </right>
      <top/>
      <bottom style="thin">
        <color indexed="17"/>
      </bottom>
      <diagonal/>
    </border>
    <border>
      <left style="medium">
        <color theme="3" tint="-0.499984740745262"/>
      </left>
      <right/>
      <top style="thin">
        <color indexed="17"/>
      </top>
      <bottom/>
      <diagonal/>
    </border>
    <border>
      <left/>
      <right style="medium">
        <color theme="3" tint="-0.499984740745262"/>
      </right>
      <top style="thin">
        <color indexed="17"/>
      </top>
      <bottom/>
      <diagonal/>
    </border>
    <border>
      <left style="medium">
        <color theme="3" tint="-0.499984740745262"/>
      </left>
      <right/>
      <top/>
      <bottom style="thin">
        <color indexed="22"/>
      </bottom>
      <diagonal/>
    </border>
    <border>
      <left/>
      <right style="medium">
        <color theme="3" tint="-0.499984740745262"/>
      </right>
      <top/>
      <bottom style="thin">
        <color indexed="22"/>
      </bottom>
      <diagonal/>
    </border>
    <border>
      <left style="medium">
        <color theme="3" tint="-0.499984740745262"/>
      </left>
      <right/>
      <top style="thin">
        <color indexed="22"/>
      </top>
      <bottom/>
      <diagonal/>
    </border>
    <border>
      <left/>
      <right style="medium">
        <color theme="3" tint="-0.499984740745262"/>
      </right>
      <top style="thin">
        <color indexed="22"/>
      </top>
      <bottom/>
      <diagonal/>
    </border>
    <border>
      <left/>
      <right style="medium">
        <color theme="3" tint="-0.499984740745262"/>
      </right>
      <top style="thin">
        <color indexed="22"/>
      </top>
      <bottom style="thin">
        <color indexed="22"/>
      </bottom>
      <diagonal/>
    </border>
    <border>
      <left style="medium">
        <color theme="3" tint="-0.499984740745262"/>
      </left>
      <right style="thin">
        <color indexed="22"/>
      </right>
      <top style="thin">
        <color indexed="22"/>
      </top>
      <bottom style="thin">
        <color indexed="22"/>
      </bottom>
      <diagonal/>
    </border>
    <border>
      <left style="medium">
        <color theme="3" tint="-0.499984740745262"/>
      </left>
      <right/>
      <top/>
      <bottom style="medium">
        <color theme="3" tint="-0.499984740745262"/>
      </bottom>
      <diagonal/>
    </border>
    <border>
      <left/>
      <right/>
      <top/>
      <bottom style="medium">
        <color theme="3" tint="-0.499984740745262"/>
      </bottom>
      <diagonal/>
    </border>
    <border>
      <left/>
      <right style="thin">
        <color indexed="22"/>
      </right>
      <top/>
      <bottom style="medium">
        <color theme="3" tint="-0.499984740745262"/>
      </bottom>
      <diagonal/>
    </border>
    <border>
      <left style="thin">
        <color indexed="22"/>
      </left>
      <right/>
      <top style="thin">
        <color indexed="22"/>
      </top>
      <bottom style="medium">
        <color theme="3" tint="-0.499984740745262"/>
      </bottom>
      <diagonal/>
    </border>
    <border>
      <left/>
      <right/>
      <top style="thin">
        <color indexed="22"/>
      </top>
      <bottom style="medium">
        <color theme="3" tint="-0.499984740745262"/>
      </bottom>
      <diagonal/>
    </border>
    <border>
      <left/>
      <right style="medium">
        <color theme="3" tint="-0.499984740745262"/>
      </right>
      <top style="thin">
        <color indexed="22"/>
      </top>
      <bottom style="medium">
        <color theme="3" tint="-0.499984740745262"/>
      </bottom>
      <diagonal/>
    </border>
    <border>
      <left style="medium">
        <color theme="3" tint="-0.499984740745262"/>
      </left>
      <right style="thin">
        <color indexed="22"/>
      </right>
      <top/>
      <bottom style="thin">
        <color indexed="22"/>
      </bottom>
      <diagonal/>
    </border>
    <border>
      <left style="medium">
        <color theme="3" tint="-0.499984740745262"/>
      </left>
      <right style="thin">
        <color rgb="FF007A37"/>
      </right>
      <top style="medium">
        <color theme="3" tint="-0.499984740745262"/>
      </top>
      <bottom style="medium">
        <color theme="3" tint="-0.499984740745262"/>
      </bottom>
      <diagonal/>
    </border>
    <border>
      <left style="thin">
        <color rgb="FF007A37"/>
      </left>
      <right style="thin">
        <color rgb="FF007A37"/>
      </right>
      <top style="medium">
        <color theme="3" tint="-0.499984740745262"/>
      </top>
      <bottom style="medium">
        <color theme="3" tint="-0.499984740745262"/>
      </bottom>
      <diagonal/>
    </border>
    <border>
      <left style="thin">
        <color rgb="FF007A37"/>
      </left>
      <right style="medium">
        <color theme="3" tint="-0.499984740745262"/>
      </right>
      <top style="medium">
        <color theme="3" tint="-0.499984740745262"/>
      </top>
      <bottom style="medium">
        <color theme="3" tint="-0.499984740745262"/>
      </bottom>
      <diagonal/>
    </border>
    <border>
      <left style="medium">
        <color theme="3" tint="-0.499984740745262"/>
      </left>
      <right/>
      <top style="medium">
        <color theme="3" tint="-0.499984740745262"/>
      </top>
      <bottom style="medium">
        <color theme="3" tint="-0.499984740745262"/>
      </bottom>
      <diagonal/>
    </border>
    <border>
      <left/>
      <right/>
      <top style="medium">
        <color theme="3" tint="-0.499984740745262"/>
      </top>
      <bottom style="medium">
        <color theme="3" tint="-0.499984740745262"/>
      </bottom>
      <diagonal/>
    </border>
    <border>
      <left/>
      <right style="medium">
        <color theme="3" tint="-0.499984740745262"/>
      </right>
      <top style="medium">
        <color theme="3" tint="-0.499984740745262"/>
      </top>
      <bottom style="medium">
        <color theme="3" tint="-0.499984740745262"/>
      </bottom>
      <diagonal/>
    </border>
    <border>
      <left/>
      <right style="medium">
        <color theme="3" tint="-0.499984740745262"/>
      </right>
      <top/>
      <bottom style="medium">
        <color theme="3" tint="-0.499984740745262"/>
      </bottom>
      <diagonal/>
    </border>
    <border>
      <left style="medium">
        <color theme="3" tint="-0.499984740745262"/>
      </left>
      <right/>
      <top/>
      <bottom style="thin">
        <color indexed="64"/>
      </bottom>
      <diagonal/>
    </border>
    <border>
      <left/>
      <right style="medium">
        <color theme="3" tint="-0.499984740745262"/>
      </right>
      <top/>
      <bottom style="thin">
        <color indexed="64"/>
      </bottom>
      <diagonal/>
    </border>
  </borders>
  <cellStyleXfs count="7">
    <xf numFmtId="0" fontId="0" fillId="0" borderId="0"/>
    <xf numFmtId="167" fontId="26" fillId="0" borderId="0" applyFont="0" applyFill="0" applyBorder="0" applyAlignment="0" applyProtection="0"/>
    <xf numFmtId="0" fontId="27" fillId="0" borderId="0" applyNumberFormat="0" applyFill="0" applyBorder="0" applyAlignment="0" applyProtection="0">
      <alignment vertical="top"/>
      <protection locked="0"/>
    </xf>
    <xf numFmtId="164" fontId="8" fillId="0" borderId="0" applyFill="0" applyBorder="0" applyAlignment="0" applyProtection="0"/>
    <xf numFmtId="0" fontId="8" fillId="0" borderId="0"/>
    <xf numFmtId="0" fontId="26" fillId="0" borderId="0"/>
    <xf numFmtId="9" fontId="1" fillId="0" borderId="0" applyFont="0" applyFill="0" applyBorder="0" applyAlignment="0" applyProtection="0"/>
  </cellStyleXfs>
  <cellXfs count="259">
    <xf numFmtId="0" fontId="0" fillId="0" borderId="0" xfId="0"/>
    <xf numFmtId="0" fontId="3" fillId="2" borderId="0" xfId="0" applyFont="1" applyFill="1"/>
    <xf numFmtId="0" fontId="3" fillId="2" borderId="0" xfId="0" applyFont="1" applyFill="1" applyBorder="1"/>
    <xf numFmtId="0" fontId="3" fillId="2" borderId="0" xfId="0" applyFont="1" applyFill="1" applyBorder="1" applyAlignment="1">
      <alignment horizontal="center"/>
    </xf>
    <xf numFmtId="0" fontId="10" fillId="2" borderId="0" xfId="0" applyFont="1" applyFill="1" applyBorder="1" applyAlignment="1">
      <alignment horizontal="justify" vertical="center" wrapText="1"/>
    </xf>
    <xf numFmtId="0" fontId="10" fillId="2" borderId="0" xfId="0" applyFont="1" applyFill="1" applyBorder="1"/>
    <xf numFmtId="0" fontId="6" fillId="2" borderId="0" xfId="0" applyFont="1" applyFill="1" applyBorder="1" applyAlignment="1">
      <alignment horizontal="center"/>
    </xf>
    <xf numFmtId="0" fontId="11" fillId="2" borderId="0" xfId="0" applyFont="1" applyFill="1" applyBorder="1" applyAlignment="1">
      <alignment horizontal="center"/>
    </xf>
    <xf numFmtId="0" fontId="3" fillId="2" borderId="0" xfId="0" applyFont="1" applyFill="1" applyBorder="1" applyAlignment="1">
      <alignment horizontal="center" vertical="center" wrapText="1"/>
    </xf>
    <xf numFmtId="0" fontId="12" fillId="2" borderId="0" xfId="0" applyFont="1" applyFill="1" applyBorder="1" applyAlignment="1"/>
    <xf numFmtId="0" fontId="8" fillId="0" borderId="1" xfId="4" applyFont="1" applyFill="1" applyBorder="1" applyAlignment="1">
      <alignment horizontal="justify" vertical="center" wrapText="1"/>
    </xf>
    <xf numFmtId="0" fontId="16" fillId="3" borderId="2"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6" fillId="2" borderId="0" xfId="0" applyFont="1" applyFill="1" applyBorder="1" applyAlignment="1">
      <alignment horizontal="left" vertical="center" wrapText="1" indent="1"/>
    </xf>
    <xf numFmtId="0" fontId="18" fillId="4" borderId="6"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3" fillId="4" borderId="7" xfId="0" applyFont="1" applyFill="1" applyBorder="1"/>
    <xf numFmtId="0" fontId="3" fillId="4" borderId="7" xfId="0" applyFont="1" applyFill="1" applyBorder="1" applyAlignment="1">
      <alignment horizontal="center" vertical="center" wrapText="1"/>
    </xf>
    <xf numFmtId="0" fontId="16" fillId="4" borderId="7" xfId="0" applyFont="1" applyFill="1" applyBorder="1" applyAlignment="1">
      <alignment horizontal="left" vertical="center" wrapText="1" indent="1"/>
    </xf>
    <xf numFmtId="0" fontId="10" fillId="4" borderId="7" xfId="0" applyFont="1" applyFill="1" applyBorder="1" applyAlignment="1">
      <alignment horizontal="justify" vertical="center" wrapText="1"/>
    </xf>
    <xf numFmtId="0" fontId="19" fillId="2" borderId="0" xfId="0" applyFont="1" applyFill="1" applyBorder="1" applyAlignment="1">
      <alignment horizontal="justify" vertical="center" wrapText="1"/>
    </xf>
    <xf numFmtId="0" fontId="9" fillId="5"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25" fillId="2" borderId="0" xfId="0" applyFont="1" applyFill="1" applyBorder="1"/>
    <xf numFmtId="49" fontId="8" fillId="0" borderId="1" xfId="4" applyNumberFormat="1" applyFont="1" applyFill="1" applyBorder="1" applyAlignment="1" applyProtection="1">
      <alignment vertical="center" wrapText="1"/>
      <protection locked="0"/>
    </xf>
    <xf numFmtId="0" fontId="6" fillId="2" borderId="1" xfId="0" applyFont="1" applyFill="1" applyBorder="1" applyAlignment="1" applyProtection="1">
      <alignment horizontal="center" vertical="center" wrapText="1"/>
      <protection locked="0"/>
    </xf>
    <xf numFmtId="165" fontId="6" fillId="2" borderId="1" xfId="0" applyNumberFormat="1" applyFont="1" applyFill="1" applyBorder="1" applyAlignment="1" applyProtection="1">
      <alignment horizontal="center" vertical="center" wrapText="1"/>
      <protection locked="0"/>
    </xf>
    <xf numFmtId="0" fontId="29" fillId="2" borderId="0" xfId="5" applyFont="1" applyFill="1" applyAlignment="1">
      <alignment horizontal="center" vertical="center"/>
    </xf>
    <xf numFmtId="0" fontId="29" fillId="2" borderId="0" xfId="5" applyFont="1" applyFill="1" applyBorder="1" applyAlignment="1">
      <alignment horizontal="center" vertical="center"/>
    </xf>
    <xf numFmtId="0" fontId="29" fillId="2" borderId="0" xfId="5" applyFont="1" applyFill="1" applyBorder="1" applyAlignment="1">
      <alignment vertical="center"/>
    </xf>
    <xf numFmtId="0" fontId="30" fillId="2" borderId="0" xfId="5" applyFont="1" applyFill="1" applyBorder="1" applyAlignment="1" applyProtection="1">
      <alignment vertical="center" wrapText="1"/>
    </xf>
    <xf numFmtId="0" fontId="31" fillId="2" borderId="0" xfId="5" applyFont="1" applyFill="1" applyBorder="1" applyAlignment="1" applyProtection="1">
      <alignment vertical="center" wrapText="1"/>
    </xf>
    <xf numFmtId="0" fontId="29" fillId="2" borderId="0" xfId="5" applyFont="1" applyFill="1" applyBorder="1" applyAlignment="1" applyProtection="1">
      <alignment vertical="center"/>
      <protection locked="0"/>
    </xf>
    <xf numFmtId="0" fontId="34" fillId="2" borderId="0" xfId="5" applyFont="1" applyFill="1" applyBorder="1" applyAlignment="1">
      <alignment horizontal="left" vertical="center" wrapText="1"/>
    </xf>
    <xf numFmtId="0" fontId="29" fillId="2" borderId="0" xfId="5" applyFont="1" applyFill="1" applyBorder="1" applyAlignment="1">
      <alignment vertical="center" wrapText="1"/>
    </xf>
    <xf numFmtId="0" fontId="35" fillId="0" borderId="0" xfId="5" applyFont="1" applyFill="1" applyBorder="1" applyAlignment="1">
      <alignment vertical="center" wrapText="1"/>
    </xf>
    <xf numFmtId="0" fontId="31" fillId="2" borderId="0" xfId="5" applyFont="1" applyFill="1" applyBorder="1" applyAlignment="1" applyProtection="1">
      <alignment vertical="center"/>
    </xf>
    <xf numFmtId="166" fontId="29" fillId="2" borderId="0" xfId="5" applyNumberFormat="1" applyFont="1" applyFill="1" applyBorder="1" applyAlignment="1">
      <alignment vertical="center"/>
    </xf>
    <xf numFmtId="0" fontId="29" fillId="0" borderId="0" xfId="5" applyFont="1" applyFill="1" applyBorder="1" applyAlignment="1" applyProtection="1">
      <alignment horizontal="center" vertical="center" wrapText="1"/>
    </xf>
    <xf numFmtId="0" fontId="29" fillId="0" borderId="0" xfId="5" applyFont="1" applyFill="1" applyBorder="1" applyAlignment="1" applyProtection="1">
      <alignment vertical="center" wrapText="1"/>
    </xf>
    <xf numFmtId="0" fontId="29" fillId="2" borderId="0" xfId="5" applyFont="1" applyFill="1" applyBorder="1" applyAlignment="1" applyProtection="1">
      <alignment vertical="center" wrapText="1"/>
      <protection locked="0"/>
    </xf>
    <xf numFmtId="0" fontId="36" fillId="2" borderId="0" xfId="5" applyFont="1" applyFill="1" applyBorder="1" applyAlignment="1" applyProtection="1">
      <alignment vertical="center" wrapText="1"/>
    </xf>
    <xf numFmtId="0" fontId="29" fillId="2" borderId="0" xfId="5" applyFont="1" applyFill="1" applyAlignment="1">
      <alignment vertical="center"/>
    </xf>
    <xf numFmtId="0" fontId="28" fillId="2" borderId="0" xfId="5" applyFont="1" applyFill="1" applyBorder="1" applyAlignment="1" applyProtection="1">
      <alignment vertical="center" wrapText="1"/>
    </xf>
    <xf numFmtId="0" fontId="30" fillId="2" borderId="10" xfId="5" applyFont="1" applyFill="1" applyBorder="1" applyAlignment="1" applyProtection="1">
      <alignment vertical="center" wrapText="1"/>
    </xf>
    <xf numFmtId="0" fontId="30" fillId="2" borderId="11" xfId="5" applyFont="1" applyFill="1" applyBorder="1" applyAlignment="1" applyProtection="1">
      <alignment vertical="center" wrapText="1"/>
    </xf>
    <xf numFmtId="0" fontId="30" fillId="2" borderId="12" xfId="5" applyFont="1" applyFill="1" applyBorder="1" applyAlignment="1" applyProtection="1">
      <alignment vertical="center" wrapText="1"/>
    </xf>
    <xf numFmtId="0" fontId="31" fillId="2" borderId="0" xfId="5" applyFont="1" applyFill="1" applyBorder="1" applyAlignment="1">
      <alignment vertical="center"/>
    </xf>
    <xf numFmtId="0" fontId="37" fillId="2" borderId="14" xfId="5" applyFont="1" applyFill="1" applyBorder="1" applyAlignment="1" applyProtection="1">
      <alignment horizontal="center" vertical="center"/>
    </xf>
    <xf numFmtId="0" fontId="33" fillId="2" borderId="15" xfId="5" applyFont="1" applyFill="1" applyBorder="1" applyAlignment="1" applyProtection="1">
      <alignment vertical="top" wrapText="1"/>
      <protection locked="0"/>
    </xf>
    <xf numFmtId="0" fontId="16" fillId="2" borderId="0"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42" fillId="2" borderId="0" xfId="2" applyFont="1" applyFill="1" applyBorder="1" applyAlignment="1" applyProtection="1">
      <alignment horizontal="center" vertical="center"/>
    </xf>
    <xf numFmtId="0" fontId="0" fillId="2" borderId="0" xfId="0" applyFill="1"/>
    <xf numFmtId="0" fontId="5" fillId="2" borderId="0" xfId="0" applyFont="1" applyFill="1"/>
    <xf numFmtId="0" fontId="43" fillId="2" borderId="0" xfId="0" applyFont="1" applyFill="1" applyAlignment="1">
      <alignment wrapText="1"/>
    </xf>
    <xf numFmtId="0" fontId="41" fillId="2" borderId="0" xfId="0" applyFont="1" applyFill="1" applyAlignment="1">
      <alignment vertical="center" wrapText="1"/>
    </xf>
    <xf numFmtId="0" fontId="41" fillId="2" borderId="0" xfId="0" applyFont="1" applyFill="1" applyAlignment="1">
      <alignment horizontal="justify" vertical="center" wrapText="1"/>
    </xf>
    <xf numFmtId="0" fontId="4" fillId="2" borderId="0" xfId="0" applyFont="1" applyFill="1"/>
    <xf numFmtId="0" fontId="4" fillId="2" borderId="0" xfId="0" applyFont="1" applyFill="1" applyBorder="1"/>
    <xf numFmtId="0" fontId="51" fillId="0" borderId="0" xfId="0" applyFont="1"/>
    <xf numFmtId="0" fontId="36" fillId="2" borderId="0" xfId="5" applyFont="1" applyFill="1" applyBorder="1" applyAlignment="1" applyProtection="1">
      <alignment horizontal="left" vertical="center" wrapText="1"/>
    </xf>
    <xf numFmtId="0" fontId="30" fillId="2" borderId="49" xfId="5" applyFont="1" applyFill="1" applyBorder="1" applyAlignment="1" applyProtection="1">
      <alignment vertical="center" wrapText="1"/>
    </xf>
    <xf numFmtId="0" fontId="30" fillId="2" borderId="47" xfId="5" applyFont="1" applyFill="1" applyBorder="1" applyAlignment="1" applyProtection="1">
      <alignment vertical="center" wrapText="1"/>
    </xf>
    <xf numFmtId="0" fontId="30" fillId="2" borderId="50" xfId="5" applyFont="1" applyFill="1" applyBorder="1" applyAlignment="1" applyProtection="1">
      <alignment vertical="center" wrapText="1"/>
    </xf>
    <xf numFmtId="0" fontId="30" fillId="2" borderId="52" xfId="5" applyFont="1" applyFill="1" applyBorder="1" applyAlignment="1" applyProtection="1">
      <alignment vertical="center" wrapText="1"/>
    </xf>
    <xf numFmtId="0" fontId="30" fillId="2" borderId="54" xfId="5" applyFont="1" applyFill="1" applyBorder="1" applyAlignment="1" applyProtection="1">
      <alignment vertical="center" wrapText="1"/>
    </xf>
    <xf numFmtId="0" fontId="29" fillId="2" borderId="62" xfId="0" applyFont="1" applyFill="1" applyBorder="1" applyAlignment="1">
      <alignment horizontal="center" vertical="center" wrapText="1"/>
    </xf>
    <xf numFmtId="0" fontId="37" fillId="0" borderId="51" xfId="5" applyFont="1" applyFill="1" applyBorder="1" applyAlignment="1" applyProtection="1">
      <alignment horizontal="left" vertical="center"/>
    </xf>
    <xf numFmtId="0" fontId="29" fillId="2" borderId="52" xfId="5" applyFont="1" applyFill="1" applyBorder="1" applyAlignment="1">
      <alignment vertical="center"/>
    </xf>
    <xf numFmtId="0" fontId="32" fillId="0" borderId="51" xfId="5" applyFont="1" applyFill="1" applyBorder="1" applyAlignment="1" applyProtection="1">
      <alignment horizontal="center" vertical="center"/>
    </xf>
    <xf numFmtId="0" fontId="29" fillId="0" borderId="51" xfId="5" applyFont="1" applyFill="1" applyBorder="1" applyAlignment="1" applyProtection="1">
      <alignment horizontal="center" vertical="center" wrapText="1"/>
    </xf>
    <xf numFmtId="0" fontId="29" fillId="0" borderId="52" xfId="5" applyFont="1" applyFill="1" applyBorder="1" applyAlignment="1" applyProtection="1">
      <alignment vertical="center" wrapText="1"/>
    </xf>
    <xf numFmtId="0" fontId="36" fillId="2" borderId="51" xfId="5" applyFont="1" applyFill="1" applyBorder="1" applyAlignment="1" applyProtection="1">
      <alignment vertical="center" wrapText="1"/>
    </xf>
    <xf numFmtId="0" fontId="29" fillId="2" borderId="51" xfId="5" applyFont="1" applyFill="1" applyBorder="1" applyAlignment="1">
      <alignment vertical="center"/>
    </xf>
    <xf numFmtId="0" fontId="28" fillId="2" borderId="52" xfId="5" applyFont="1" applyFill="1" applyBorder="1" applyAlignment="1" applyProtection="1">
      <alignment vertical="center" wrapText="1"/>
    </xf>
    <xf numFmtId="0" fontId="29" fillId="2" borderId="64" xfId="5" applyFont="1" applyFill="1" applyBorder="1" applyAlignment="1">
      <alignment vertical="center"/>
    </xf>
    <xf numFmtId="0" fontId="36" fillId="2" borderId="64" xfId="5" applyFont="1" applyFill="1" applyBorder="1" applyAlignment="1" applyProtection="1">
      <alignment vertical="center" wrapText="1"/>
    </xf>
    <xf numFmtId="0" fontId="29" fillId="2" borderId="69" xfId="0" applyFont="1" applyFill="1" applyBorder="1" applyAlignment="1">
      <alignment horizontal="center" vertical="center" wrapText="1"/>
    </xf>
    <xf numFmtId="0" fontId="52" fillId="7" borderId="45" xfId="0" applyFont="1" applyFill="1" applyBorder="1" applyAlignment="1" applyProtection="1">
      <alignment horizontal="center" vertical="center"/>
    </xf>
    <xf numFmtId="0" fontId="53" fillId="7" borderId="45" xfId="0" applyFont="1" applyFill="1" applyBorder="1" applyAlignment="1" applyProtection="1">
      <alignment horizontal="center" vertical="center"/>
    </xf>
    <xf numFmtId="0" fontId="54" fillId="2"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0" xfId="0" applyFont="1" applyFill="1" applyBorder="1"/>
    <xf numFmtId="0" fontId="49" fillId="0" borderId="20" xfId="0" applyFont="1" applyBorder="1" applyAlignment="1">
      <alignment horizontal="left" vertical="center" wrapText="1"/>
    </xf>
    <xf numFmtId="0" fontId="50" fillId="3" borderId="0" xfId="0" applyFont="1" applyFill="1" applyBorder="1" applyAlignment="1">
      <alignment horizontal="center" vertical="center" wrapText="1"/>
    </xf>
    <xf numFmtId="0" fontId="48" fillId="0" borderId="0" xfId="0" applyFont="1" applyBorder="1" applyAlignment="1">
      <alignment horizontal="left" vertical="center" wrapText="1"/>
    </xf>
    <xf numFmtId="0" fontId="49" fillId="0" borderId="21" xfId="0" applyFont="1" applyBorder="1" applyAlignment="1">
      <alignment horizontal="left" vertical="center" wrapText="1"/>
    </xf>
    <xf numFmtId="0" fontId="41" fillId="2" borderId="0" xfId="0" applyFont="1" applyFill="1" applyAlignment="1">
      <alignment horizontal="justify" vertical="center" wrapText="1"/>
    </xf>
    <xf numFmtId="0" fontId="46" fillId="0" borderId="22" xfId="0" applyFont="1" applyBorder="1" applyAlignment="1">
      <alignment horizontal="left" vertical="center" wrapText="1" indent="1"/>
    </xf>
    <xf numFmtId="0" fontId="47" fillId="2" borderId="0" xfId="0" applyFont="1" applyFill="1" applyAlignment="1">
      <alignment horizontal="justify" vertical="center" wrapText="1"/>
    </xf>
    <xf numFmtId="0" fontId="0" fillId="6" borderId="23" xfId="0" applyFill="1" applyBorder="1" applyAlignment="1">
      <alignment horizontal="center"/>
    </xf>
    <xf numFmtId="0" fontId="0" fillId="6" borderId="24" xfId="0" applyFill="1" applyBorder="1" applyAlignment="1">
      <alignment horizontal="center"/>
    </xf>
    <xf numFmtId="0" fontId="0" fillId="6" borderId="25" xfId="0" applyFill="1" applyBorder="1" applyAlignment="1">
      <alignment horizontal="center"/>
    </xf>
    <xf numFmtId="0" fontId="41" fillId="2" borderId="0" xfId="0" applyFont="1" applyFill="1" applyAlignment="1">
      <alignment horizontal="left" vertical="center" wrapText="1"/>
    </xf>
    <xf numFmtId="0" fontId="45" fillId="3" borderId="26" xfId="0" applyFont="1" applyFill="1" applyBorder="1" applyAlignment="1">
      <alignment horizontal="center" vertical="center" wrapText="1"/>
    </xf>
    <xf numFmtId="0" fontId="45" fillId="3" borderId="27" xfId="0" applyFont="1" applyFill="1" applyBorder="1" applyAlignment="1">
      <alignment horizontal="center" vertical="center" wrapText="1"/>
    </xf>
    <xf numFmtId="0" fontId="46" fillId="0" borderId="28" xfId="0" applyFont="1" applyBorder="1" applyAlignment="1">
      <alignment horizontal="left" vertical="center" wrapText="1" indent="1"/>
    </xf>
    <xf numFmtId="0" fontId="45" fillId="3" borderId="29" xfId="0" applyFont="1" applyFill="1" applyBorder="1" applyAlignment="1">
      <alignment horizontal="center" vertical="center" wrapText="1"/>
    </xf>
    <xf numFmtId="0" fontId="37" fillId="0" borderId="46" xfId="5" applyFont="1" applyFill="1" applyBorder="1" applyAlignment="1" applyProtection="1">
      <alignment horizontal="left" vertical="center" wrapText="1"/>
    </xf>
    <xf numFmtId="0" fontId="37" fillId="0" borderId="47" xfId="5" applyFont="1" applyFill="1" applyBorder="1" applyAlignment="1" applyProtection="1">
      <alignment horizontal="left" vertical="center" wrapText="1"/>
    </xf>
    <xf numFmtId="0" fontId="37" fillId="0" borderId="50" xfId="5" applyFont="1" applyFill="1" applyBorder="1" applyAlignment="1" applyProtection="1">
      <alignment horizontal="left" vertical="center" wrapText="1"/>
    </xf>
    <xf numFmtId="0" fontId="37" fillId="0" borderId="63" xfId="5" applyFont="1" applyFill="1" applyBorder="1" applyAlignment="1" applyProtection="1">
      <alignment horizontal="left" vertical="center" wrapText="1"/>
    </xf>
    <xf numFmtId="0" fontId="37" fillId="0" borderId="64" xfId="5" applyFont="1" applyFill="1" applyBorder="1" applyAlignment="1" applyProtection="1">
      <alignment horizontal="left" vertical="center" wrapText="1"/>
    </xf>
    <xf numFmtId="0" fontId="37" fillId="0" borderId="76" xfId="5" applyFont="1" applyFill="1" applyBorder="1" applyAlignment="1" applyProtection="1">
      <alignment horizontal="left" vertical="center" wrapText="1"/>
    </xf>
    <xf numFmtId="0" fontId="29" fillId="2" borderId="21" xfId="5" applyFont="1" applyFill="1" applyBorder="1" applyAlignment="1">
      <alignment horizontal="left" vertical="center"/>
    </xf>
    <xf numFmtId="0" fontId="29" fillId="2" borderId="58" xfId="5" applyFont="1" applyFill="1" applyBorder="1" applyAlignment="1">
      <alignment horizontal="left" vertical="center"/>
    </xf>
    <xf numFmtId="0" fontId="28" fillId="2" borderId="30" xfId="0" applyFont="1" applyFill="1" applyBorder="1" applyAlignment="1">
      <alignment horizontal="left" vertical="center" wrapText="1"/>
    </xf>
    <xf numFmtId="0" fontId="29" fillId="2" borderId="20" xfId="0" applyFont="1" applyFill="1" applyBorder="1" applyAlignment="1">
      <alignment horizontal="left" vertical="center" wrapText="1"/>
    </xf>
    <xf numFmtId="0" fontId="29" fillId="2" borderId="31" xfId="0" applyFont="1" applyFill="1" applyBorder="1" applyAlignment="1">
      <alignment horizontal="left" vertical="center" wrapText="1"/>
    </xf>
    <xf numFmtId="0" fontId="52" fillId="7" borderId="70" xfId="0" applyFont="1" applyFill="1" applyBorder="1" applyAlignment="1" applyProtection="1">
      <alignment horizontal="center" vertical="center"/>
    </xf>
    <xf numFmtId="0" fontId="52" fillId="7" borderId="71" xfId="0" applyFont="1" applyFill="1" applyBorder="1" applyAlignment="1" applyProtection="1">
      <alignment horizontal="center" vertical="center"/>
    </xf>
    <xf numFmtId="0" fontId="52" fillId="7" borderId="72" xfId="0" applyFont="1" applyFill="1" applyBorder="1" applyAlignment="1" applyProtection="1">
      <alignment horizontal="center" vertical="center"/>
    </xf>
    <xf numFmtId="0" fontId="29" fillId="2" borderId="51" xfId="5" applyFont="1" applyFill="1" applyBorder="1" applyAlignment="1" applyProtection="1">
      <alignment horizontal="center" vertical="center" wrapText="1"/>
    </xf>
    <xf numFmtId="0" fontId="29" fillId="2" borderId="0" xfId="5" applyFont="1" applyFill="1" applyBorder="1" applyAlignment="1" applyProtection="1">
      <alignment horizontal="center" vertical="center" wrapText="1"/>
    </xf>
    <xf numFmtId="0" fontId="29" fillId="2" borderId="52" xfId="5" applyFont="1" applyFill="1" applyBorder="1" applyAlignment="1" applyProtection="1">
      <alignment horizontal="center" vertical="center" wrapText="1"/>
    </xf>
    <xf numFmtId="0" fontId="31" fillId="2" borderId="51" xfId="5" applyFont="1" applyFill="1" applyBorder="1" applyAlignment="1">
      <alignment horizontal="left" vertical="center"/>
    </xf>
    <xf numFmtId="0" fontId="31" fillId="2" borderId="0" xfId="5" applyFont="1" applyFill="1" applyBorder="1" applyAlignment="1">
      <alignment horizontal="left" vertical="center"/>
    </xf>
    <xf numFmtId="0" fontId="36" fillId="2" borderId="63" xfId="5" applyFont="1" applyFill="1" applyBorder="1" applyAlignment="1" applyProtection="1">
      <alignment vertical="center" wrapText="1"/>
    </xf>
    <xf numFmtId="0" fontId="36" fillId="2" borderId="64" xfId="5" applyFont="1" applyFill="1" applyBorder="1" applyAlignment="1" applyProtection="1">
      <alignment vertical="center" wrapText="1"/>
    </xf>
    <xf numFmtId="0" fontId="28" fillId="2" borderId="0" xfId="5" applyFont="1" applyFill="1" applyBorder="1" applyAlignment="1" applyProtection="1">
      <alignment horizontal="left" vertical="center" wrapText="1"/>
    </xf>
    <xf numFmtId="0" fontId="28" fillId="2" borderId="64" xfId="5" applyFont="1" applyFill="1" applyBorder="1" applyAlignment="1" applyProtection="1">
      <alignment horizontal="left" vertical="center" wrapText="1"/>
    </xf>
    <xf numFmtId="165" fontId="36" fillId="2" borderId="66" xfId="5" applyNumberFormat="1" applyFont="1" applyFill="1" applyBorder="1" applyAlignment="1" applyProtection="1">
      <alignment horizontal="center" vertical="center" wrapText="1"/>
      <protection locked="0"/>
    </xf>
    <xf numFmtId="165" fontId="36" fillId="2" borderId="67" xfId="5" applyNumberFormat="1" applyFont="1" applyFill="1" applyBorder="1" applyAlignment="1" applyProtection="1">
      <alignment horizontal="center" vertical="center" wrapText="1"/>
      <protection locked="0"/>
    </xf>
    <xf numFmtId="165" fontId="36" fillId="2" borderId="68" xfId="5" applyNumberFormat="1" applyFont="1" applyFill="1" applyBorder="1" applyAlignment="1" applyProtection="1">
      <alignment horizontal="center" vertical="center" wrapText="1"/>
      <protection locked="0"/>
    </xf>
    <xf numFmtId="0" fontId="36" fillId="2" borderId="64" xfId="5" applyFont="1" applyFill="1" applyBorder="1" applyAlignment="1" applyProtection="1">
      <alignment horizontal="center" vertical="center" wrapText="1"/>
    </xf>
    <xf numFmtId="0" fontId="36" fillId="2" borderId="65" xfId="5" applyFont="1" applyFill="1" applyBorder="1" applyAlignment="1" applyProtection="1">
      <alignment horizontal="center" vertical="center" wrapText="1"/>
    </xf>
    <xf numFmtId="0" fontId="36" fillId="2" borderId="51" xfId="5" applyFont="1" applyFill="1" applyBorder="1" applyAlignment="1" applyProtection="1">
      <alignment horizontal="left" vertical="center" wrapText="1"/>
    </xf>
    <xf numFmtId="0" fontId="36" fillId="2" borderId="0" xfId="5" applyFont="1" applyFill="1" applyBorder="1" applyAlignment="1" applyProtection="1">
      <alignment horizontal="left" vertical="center" wrapText="1"/>
    </xf>
    <xf numFmtId="0" fontId="36" fillId="2" borderId="32" xfId="5" applyFont="1" applyFill="1" applyBorder="1" applyAlignment="1" applyProtection="1">
      <alignment horizontal="left" vertical="center" wrapText="1"/>
      <protection locked="0"/>
    </xf>
    <xf numFmtId="0" fontId="36" fillId="2" borderId="33" xfId="5" applyFont="1" applyFill="1" applyBorder="1" applyAlignment="1" applyProtection="1">
      <alignment horizontal="left" vertical="center" wrapText="1"/>
      <protection locked="0"/>
    </xf>
    <xf numFmtId="0" fontId="36" fillId="2" borderId="34" xfId="5" applyFont="1" applyFill="1" applyBorder="1" applyAlignment="1" applyProtection="1">
      <alignment horizontal="left" vertical="center" wrapText="1"/>
      <protection locked="0"/>
    </xf>
    <xf numFmtId="0" fontId="52" fillId="7" borderId="59" xfId="0" applyFont="1" applyFill="1" applyBorder="1" applyAlignment="1" applyProtection="1">
      <alignment horizontal="right" vertical="center"/>
    </xf>
    <xf numFmtId="0" fontId="52" fillId="7" borderId="38" xfId="0" applyFont="1" applyFill="1" applyBorder="1" applyAlignment="1" applyProtection="1">
      <alignment horizontal="right" vertical="center"/>
    </xf>
    <xf numFmtId="0" fontId="52" fillId="7" borderId="44" xfId="0" applyFont="1" applyFill="1" applyBorder="1" applyAlignment="1" applyProtection="1">
      <alignment horizontal="right" vertical="center"/>
    </xf>
    <xf numFmtId="0" fontId="29" fillId="2" borderId="30" xfId="0" applyFont="1" applyFill="1" applyBorder="1" applyAlignment="1">
      <alignment horizontal="left" vertical="center" wrapText="1"/>
    </xf>
    <xf numFmtId="0" fontId="37" fillId="0" borderId="35" xfId="5" applyFont="1" applyFill="1" applyBorder="1" applyAlignment="1" applyProtection="1">
      <alignment horizontal="left" vertical="center" wrapText="1"/>
    </xf>
    <xf numFmtId="0" fontId="37" fillId="0" borderId="0" xfId="5" applyFont="1" applyFill="1" applyBorder="1" applyAlignment="1" applyProtection="1">
      <alignment horizontal="left" vertical="center" wrapText="1"/>
    </xf>
    <xf numFmtId="0" fontId="37" fillId="0" borderId="52" xfId="5" applyFont="1" applyFill="1" applyBorder="1" applyAlignment="1" applyProtection="1">
      <alignment horizontal="left" vertical="center" wrapText="1"/>
    </xf>
    <xf numFmtId="0" fontId="33" fillId="2" borderId="36" xfId="5" applyFont="1" applyFill="1" applyBorder="1" applyAlignment="1" applyProtection="1">
      <alignment horizontal="left" vertical="center" wrapText="1"/>
      <protection locked="0"/>
    </xf>
    <xf numFmtId="0" fontId="33" fillId="2" borderId="21" xfId="5" applyFont="1" applyFill="1" applyBorder="1" applyAlignment="1" applyProtection="1">
      <alignment horizontal="left" vertical="center" wrapText="1"/>
      <protection locked="0"/>
    </xf>
    <xf numFmtId="0" fontId="33" fillId="2" borderId="58" xfId="5" applyFont="1" applyFill="1" applyBorder="1" applyAlignment="1" applyProtection="1">
      <alignment horizontal="left" vertical="center" wrapText="1"/>
      <protection locked="0"/>
    </xf>
    <xf numFmtId="0" fontId="2" fillId="2" borderId="21" xfId="0" applyFont="1" applyFill="1" applyBorder="1" applyProtection="1">
      <protection locked="0"/>
    </xf>
    <xf numFmtId="0" fontId="2" fillId="2" borderId="37" xfId="0" applyFont="1" applyFill="1" applyBorder="1" applyProtection="1">
      <protection locked="0"/>
    </xf>
    <xf numFmtId="0" fontId="52" fillId="7" borderId="73" xfId="0" applyFont="1" applyFill="1" applyBorder="1" applyAlignment="1" applyProtection="1">
      <alignment horizontal="center" vertical="center"/>
    </xf>
    <xf numFmtId="0" fontId="52" fillId="7" borderId="74" xfId="0" applyFont="1" applyFill="1" applyBorder="1" applyAlignment="1" applyProtection="1">
      <alignment horizontal="center" vertical="center"/>
    </xf>
    <xf numFmtId="0" fontId="52" fillId="7" borderId="75" xfId="0" applyFont="1" applyFill="1" applyBorder="1" applyAlignment="1" applyProtection="1">
      <alignment horizontal="center" vertical="center"/>
    </xf>
    <xf numFmtId="0" fontId="37" fillId="0" borderId="59" xfId="5" applyFont="1" applyFill="1" applyBorder="1" applyAlignment="1" applyProtection="1">
      <alignment horizontal="left" vertical="center" wrapText="1"/>
    </xf>
    <xf numFmtId="0" fontId="37" fillId="0" borderId="38" xfId="5" applyFont="1" applyFill="1" applyBorder="1" applyAlignment="1" applyProtection="1">
      <alignment horizontal="left" vertical="center" wrapText="1"/>
    </xf>
    <xf numFmtId="0" fontId="37" fillId="0" borderId="60" xfId="5" applyFont="1" applyFill="1" applyBorder="1" applyAlignment="1" applyProtection="1">
      <alignment horizontal="left" vertical="center" wrapText="1"/>
    </xf>
    <xf numFmtId="0" fontId="29" fillId="2" borderId="55" xfId="5" applyFont="1" applyFill="1" applyBorder="1" applyAlignment="1" applyProtection="1">
      <alignment horizontal="center" vertical="center"/>
    </xf>
    <xf numFmtId="0" fontId="29" fillId="2" borderId="9" xfId="5" applyFont="1" applyFill="1" applyBorder="1" applyAlignment="1" applyProtection="1">
      <alignment horizontal="center" vertical="center"/>
    </xf>
    <xf numFmtId="0" fontId="29" fillId="2" borderId="56" xfId="5" applyFont="1" applyFill="1" applyBorder="1" applyAlignment="1" applyProtection="1">
      <alignment horizontal="center" vertical="center"/>
    </xf>
    <xf numFmtId="0" fontId="37" fillId="0" borderId="51" xfId="5" applyFont="1" applyFill="1" applyBorder="1" applyAlignment="1" applyProtection="1">
      <alignment horizontal="justify" vertical="top" wrapText="1"/>
    </xf>
    <xf numFmtId="0" fontId="37" fillId="0" borderId="0" xfId="5" applyFont="1" applyFill="1" applyBorder="1" applyAlignment="1" applyProtection="1">
      <alignment horizontal="justify" vertical="top" wrapText="1"/>
    </xf>
    <xf numFmtId="0" fontId="37" fillId="0" borderId="52" xfId="5" applyFont="1" applyFill="1" applyBorder="1" applyAlignment="1" applyProtection="1">
      <alignment horizontal="justify" vertical="top" wrapText="1"/>
    </xf>
    <xf numFmtId="0" fontId="37" fillId="0" borderId="77" xfId="5" applyFont="1" applyFill="1" applyBorder="1" applyAlignment="1" applyProtection="1">
      <alignment horizontal="justify" vertical="top" wrapText="1"/>
    </xf>
    <xf numFmtId="0" fontId="37" fillId="0" borderId="18" xfId="5" applyFont="1" applyFill="1" applyBorder="1" applyAlignment="1" applyProtection="1">
      <alignment horizontal="justify" vertical="top" wrapText="1"/>
    </xf>
    <xf numFmtId="0" fontId="37" fillId="0" borderId="78" xfId="5" applyFont="1" applyFill="1" applyBorder="1" applyAlignment="1" applyProtection="1">
      <alignment horizontal="justify" vertical="top" wrapText="1"/>
    </xf>
    <xf numFmtId="0" fontId="30" fillId="2" borderId="49" xfId="5" applyFont="1" applyFill="1" applyBorder="1" applyAlignment="1" applyProtection="1">
      <alignment horizontal="center" vertical="center" wrapText="1"/>
    </xf>
    <xf numFmtId="0" fontId="30" fillId="2" borderId="47" xfId="5" applyFont="1" applyFill="1" applyBorder="1" applyAlignment="1" applyProtection="1">
      <alignment horizontal="center" vertical="center" wrapText="1"/>
    </xf>
    <xf numFmtId="0" fontId="30" fillId="2" borderId="48" xfId="5" applyFont="1" applyFill="1" applyBorder="1" applyAlignment="1" applyProtection="1">
      <alignment horizontal="center" vertical="center" wrapText="1"/>
    </xf>
    <xf numFmtId="0" fontId="30" fillId="2" borderId="10" xfId="5" applyFont="1" applyFill="1" applyBorder="1" applyAlignment="1" applyProtection="1">
      <alignment horizontal="center" vertical="center" wrapText="1"/>
    </xf>
    <xf numFmtId="0" fontId="30" fillId="2" borderId="0" xfId="5" applyFont="1" applyFill="1" applyBorder="1" applyAlignment="1" applyProtection="1">
      <alignment horizontal="center" vertical="center" wrapText="1"/>
    </xf>
    <xf numFmtId="0" fontId="30" fillId="2" borderId="13" xfId="5" applyFont="1" applyFill="1" applyBorder="1" applyAlignment="1" applyProtection="1">
      <alignment horizontal="center" vertical="center" wrapText="1"/>
    </xf>
    <xf numFmtId="0" fontId="30" fillId="2" borderId="11" xfId="5" applyFont="1" applyFill="1" applyBorder="1" applyAlignment="1" applyProtection="1">
      <alignment horizontal="center" vertical="center" wrapText="1"/>
    </xf>
    <xf numFmtId="0" fontId="30" fillId="2" borderId="12" xfId="5" applyFont="1" applyFill="1" applyBorder="1" applyAlignment="1" applyProtection="1">
      <alignment horizontal="center" vertical="center" wrapText="1"/>
    </xf>
    <xf numFmtId="0" fontId="30" fillId="2" borderId="16" xfId="5" applyFont="1" applyFill="1" applyBorder="1" applyAlignment="1" applyProtection="1">
      <alignment horizontal="center" vertical="center" wrapText="1"/>
    </xf>
    <xf numFmtId="0" fontId="29" fillId="2" borderId="46" xfId="5" applyFont="1" applyFill="1" applyBorder="1" applyAlignment="1" applyProtection="1">
      <alignment vertical="center"/>
    </xf>
    <xf numFmtId="0" fontId="29" fillId="2" borderId="47" xfId="5" applyFont="1" applyFill="1" applyBorder="1" applyAlignment="1" applyProtection="1">
      <alignment vertical="center"/>
    </xf>
    <xf numFmtId="0" fontId="29" fillId="2" borderId="48" xfId="5" applyFont="1" applyFill="1" applyBorder="1" applyAlignment="1" applyProtection="1">
      <alignment vertical="center"/>
    </xf>
    <xf numFmtId="0" fontId="29" fillId="2" borderId="51" xfId="5" applyFont="1" applyFill="1" applyBorder="1" applyAlignment="1" applyProtection="1">
      <alignment vertical="center"/>
    </xf>
    <xf numFmtId="0" fontId="29" fillId="2" borderId="0" xfId="5" applyFont="1" applyFill="1" applyBorder="1" applyAlignment="1" applyProtection="1">
      <alignment vertical="center"/>
    </xf>
    <xf numFmtId="0" fontId="29" fillId="2" borderId="13" xfId="5" applyFont="1" applyFill="1" applyBorder="1" applyAlignment="1" applyProtection="1">
      <alignment vertical="center"/>
    </xf>
    <xf numFmtId="0" fontId="29" fillId="2" borderId="53" xfId="5" applyFont="1" applyFill="1" applyBorder="1" applyAlignment="1" applyProtection="1">
      <alignment vertical="center"/>
    </xf>
    <xf numFmtId="0" fontId="29" fillId="2" borderId="12" xfId="5" applyFont="1" applyFill="1" applyBorder="1" applyAlignment="1" applyProtection="1">
      <alignment vertical="center"/>
    </xf>
    <xf numFmtId="0" fontId="29" fillId="2" borderId="16" xfId="5" applyFont="1" applyFill="1" applyBorder="1" applyAlignment="1" applyProtection="1">
      <alignment vertical="center"/>
    </xf>
    <xf numFmtId="0" fontId="33" fillId="2" borderId="36" xfId="5" applyFont="1" applyFill="1" applyBorder="1" applyAlignment="1" applyProtection="1">
      <alignment horizontal="center" vertical="center" wrapText="1"/>
      <protection locked="0"/>
    </xf>
    <xf numFmtId="0" fontId="33" fillId="2" borderId="21" xfId="5" applyFont="1" applyFill="1" applyBorder="1" applyAlignment="1" applyProtection="1">
      <alignment horizontal="center" vertical="center" wrapText="1"/>
      <protection locked="0"/>
    </xf>
    <xf numFmtId="0" fontId="33" fillId="2" borderId="37" xfId="5" applyFont="1" applyFill="1" applyBorder="1" applyAlignment="1" applyProtection="1">
      <alignment horizontal="center" vertical="center" wrapText="1"/>
      <protection locked="0"/>
    </xf>
    <xf numFmtId="0" fontId="33" fillId="2" borderId="36" xfId="5" applyFont="1" applyFill="1" applyBorder="1" applyAlignment="1" applyProtection="1">
      <alignment horizontal="center" vertical="top" wrapText="1"/>
      <protection locked="0"/>
    </xf>
    <xf numFmtId="0" fontId="33" fillId="2" borderId="21" xfId="5" applyFont="1" applyFill="1" applyBorder="1" applyAlignment="1" applyProtection="1">
      <alignment horizontal="center" vertical="top" wrapText="1"/>
      <protection locked="0"/>
    </xf>
    <xf numFmtId="0" fontId="33" fillId="2" borderId="37" xfId="5" applyFont="1" applyFill="1" applyBorder="1" applyAlignment="1" applyProtection="1">
      <alignment horizontal="center" vertical="top" wrapText="1"/>
      <protection locked="0"/>
    </xf>
    <xf numFmtId="0" fontId="33" fillId="2" borderId="57" xfId="5" applyFont="1" applyFill="1" applyBorder="1" applyAlignment="1" applyProtection="1">
      <alignment horizontal="center" vertical="top" wrapText="1"/>
      <protection locked="0"/>
    </xf>
    <xf numFmtId="0" fontId="29" fillId="2" borderId="36" xfId="0" applyFont="1" applyFill="1" applyBorder="1" applyAlignment="1">
      <alignment horizontal="left" vertical="center" wrapText="1"/>
    </xf>
    <xf numFmtId="0" fontId="29" fillId="2" borderId="21" xfId="0" applyFont="1" applyFill="1" applyBorder="1" applyAlignment="1">
      <alignment horizontal="left" vertical="center" wrapText="1"/>
    </xf>
    <xf numFmtId="0" fontId="29" fillId="2" borderId="37" xfId="0" applyFont="1" applyFill="1" applyBorder="1" applyAlignment="1">
      <alignment horizontal="left" vertical="center" wrapText="1"/>
    </xf>
    <xf numFmtId="0" fontId="37" fillId="0" borderId="51" xfId="5" applyFont="1" applyFill="1" applyBorder="1" applyAlignment="1" applyProtection="1">
      <alignment horizontal="left" vertical="center" wrapText="1"/>
    </xf>
    <xf numFmtId="0" fontId="37" fillId="0" borderId="14" xfId="5" applyFont="1" applyFill="1" applyBorder="1" applyAlignment="1" applyProtection="1">
      <alignment horizontal="left" vertical="center" wrapText="1"/>
    </xf>
    <xf numFmtId="0" fontId="33" fillId="2" borderId="51" xfId="5" applyFont="1" applyFill="1" applyBorder="1" applyAlignment="1" applyProtection="1">
      <alignment vertical="top" wrapText="1"/>
      <protection locked="0"/>
    </xf>
    <xf numFmtId="0" fontId="33" fillId="2" borderId="0" xfId="5" applyFont="1" applyFill="1" applyBorder="1" applyAlignment="1" applyProtection="1">
      <alignment vertical="top" wrapText="1"/>
      <protection locked="0"/>
    </xf>
    <xf numFmtId="0" fontId="33" fillId="2" borderId="52" xfId="5" applyFont="1" applyFill="1" applyBorder="1" applyAlignment="1" applyProtection="1">
      <alignment vertical="top" wrapText="1"/>
      <protection locked="0"/>
    </xf>
    <xf numFmtId="0" fontId="28" fillId="2" borderId="51" xfId="5" applyFont="1" applyFill="1" applyBorder="1" applyAlignment="1" applyProtection="1">
      <alignment horizontal="justify" vertical="center" wrapText="1"/>
    </xf>
    <xf numFmtId="0" fontId="0" fillId="0" borderId="0" xfId="0" applyBorder="1"/>
    <xf numFmtId="0" fontId="0" fillId="0" borderId="52" xfId="0" applyBorder="1"/>
    <xf numFmtId="0" fontId="0" fillId="0" borderId="51" xfId="0" applyBorder="1"/>
    <xf numFmtId="0" fontId="0" fillId="0" borderId="0" xfId="0" applyBorder="1" applyAlignment="1">
      <alignment horizontal="left"/>
    </xf>
    <xf numFmtId="0" fontId="0" fillId="0" borderId="14" xfId="0" applyBorder="1" applyAlignment="1">
      <alignment horizontal="left"/>
    </xf>
    <xf numFmtId="0" fontId="53" fillId="7" borderId="73" xfId="0" applyFont="1" applyFill="1" applyBorder="1" applyAlignment="1" applyProtection="1">
      <alignment horizontal="center" vertical="center"/>
    </xf>
    <xf numFmtId="0" fontId="53" fillId="7" borderId="74" xfId="0" applyFont="1" applyFill="1" applyBorder="1" applyAlignment="1" applyProtection="1">
      <alignment horizontal="center" vertical="center"/>
    </xf>
    <xf numFmtId="0" fontId="53" fillId="7" borderId="75" xfId="0" applyFont="1" applyFill="1" applyBorder="1" applyAlignment="1" applyProtection="1">
      <alignment horizontal="center" vertical="center"/>
    </xf>
    <xf numFmtId="0" fontId="13" fillId="2" borderId="0" xfId="0" applyFont="1" applyFill="1" applyBorder="1" applyAlignment="1">
      <alignment horizontal="left" vertical="top"/>
    </xf>
    <xf numFmtId="0" fontId="18" fillId="2" borderId="0"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14" fillId="2" borderId="0" xfId="0" applyFont="1" applyFill="1" applyBorder="1" applyAlignment="1">
      <alignment horizontal="left"/>
    </xf>
    <xf numFmtId="0" fontId="3" fillId="0" borderId="39"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2" borderId="0" xfId="0" applyFont="1" applyFill="1" applyBorder="1" applyAlignment="1">
      <alignment horizontal="justify" vertical="center" wrapText="1"/>
    </xf>
    <xf numFmtId="0" fontId="3" fillId="2" borderId="18" xfId="0" applyFont="1" applyFill="1" applyBorder="1" applyAlignment="1">
      <alignment horizontal="justify" vertical="center" wrapText="1"/>
    </xf>
    <xf numFmtId="0" fontId="7" fillId="2" borderId="0" xfId="0" applyFont="1" applyFill="1" applyBorder="1" applyAlignment="1">
      <alignment horizontal="left" vertical="top"/>
    </xf>
    <xf numFmtId="0" fontId="29" fillId="2" borderId="36" xfId="0" applyFont="1" applyFill="1" applyBorder="1" applyAlignment="1" applyProtection="1">
      <alignment horizontal="center" vertical="center" wrapText="1"/>
      <protection hidden="1"/>
    </xf>
    <xf numFmtId="0" fontId="29" fillId="2" borderId="37" xfId="0" applyFont="1" applyFill="1" applyBorder="1" applyAlignment="1" applyProtection="1">
      <alignment horizontal="center" vertical="center" wrapText="1"/>
      <protection hidden="1"/>
    </xf>
    <xf numFmtId="0" fontId="29" fillId="2" borderId="21" xfId="0" applyFont="1" applyFill="1" applyBorder="1" applyAlignment="1" applyProtection="1">
      <alignment horizontal="center" vertical="center" wrapText="1"/>
      <protection hidden="1"/>
    </xf>
    <xf numFmtId="9" fontId="29" fillId="2" borderId="36" xfId="6" applyFont="1" applyFill="1" applyBorder="1" applyAlignment="1" applyProtection="1">
      <alignment horizontal="center" vertical="center" wrapText="1"/>
      <protection hidden="1"/>
    </xf>
    <xf numFmtId="9" fontId="38" fillId="2" borderId="21" xfId="6" applyFont="1" applyFill="1" applyBorder="1" applyProtection="1">
      <protection hidden="1"/>
    </xf>
    <xf numFmtId="9" fontId="38" fillId="2" borderId="58" xfId="6" applyFont="1" applyFill="1" applyBorder="1" applyProtection="1">
      <protection hidden="1"/>
    </xf>
    <xf numFmtId="0" fontId="29" fillId="2" borderId="30" xfId="0" applyFont="1" applyFill="1" applyBorder="1" applyAlignment="1" applyProtection="1">
      <alignment horizontal="center" vertical="center" wrapText="1"/>
      <protection hidden="1"/>
    </xf>
    <xf numFmtId="0" fontId="29" fillId="2" borderId="31" xfId="0" applyFont="1" applyFill="1" applyBorder="1" applyAlignment="1" applyProtection="1">
      <alignment horizontal="center" vertical="center" wrapText="1"/>
      <protection hidden="1"/>
    </xf>
    <xf numFmtId="0" fontId="29" fillId="2" borderId="20" xfId="0" applyFont="1" applyFill="1" applyBorder="1" applyAlignment="1" applyProtection="1">
      <alignment horizontal="center" vertical="center" wrapText="1"/>
      <protection hidden="1"/>
    </xf>
    <xf numFmtId="9" fontId="29" fillId="2" borderId="30" xfId="6" applyFont="1" applyFill="1" applyBorder="1" applyAlignment="1" applyProtection="1">
      <alignment horizontal="center" vertical="center" wrapText="1"/>
      <protection hidden="1"/>
    </xf>
    <xf numFmtId="9" fontId="38" fillId="2" borderId="20" xfId="6" applyFont="1" applyFill="1" applyBorder="1" applyProtection="1">
      <protection hidden="1"/>
    </xf>
    <xf numFmtId="9" fontId="38" fillId="2" borderId="61" xfId="6" applyFont="1" applyFill="1" applyBorder="1" applyProtection="1">
      <protection hidden="1"/>
    </xf>
    <xf numFmtId="0" fontId="33" fillId="2" borderId="30" xfId="0" applyFont="1" applyFill="1" applyBorder="1" applyAlignment="1" applyProtection="1">
      <alignment horizontal="center" vertical="center" wrapText="1"/>
      <protection hidden="1"/>
    </xf>
    <xf numFmtId="0" fontId="33" fillId="2" borderId="31" xfId="0" applyFont="1" applyFill="1" applyBorder="1" applyAlignment="1" applyProtection="1">
      <alignment horizontal="center" vertical="center" wrapText="1"/>
      <protection hidden="1"/>
    </xf>
    <xf numFmtId="0" fontId="33" fillId="2" borderId="20" xfId="0" applyFont="1" applyFill="1" applyBorder="1" applyAlignment="1" applyProtection="1">
      <alignment horizontal="center" vertical="center" wrapText="1"/>
      <protection hidden="1"/>
    </xf>
    <xf numFmtId="9" fontId="33" fillId="5" borderId="30" xfId="6" applyFont="1" applyFill="1" applyBorder="1" applyAlignment="1" applyProtection="1">
      <alignment horizontal="center" vertical="center" wrapText="1"/>
      <protection hidden="1"/>
    </xf>
    <xf numFmtId="9" fontId="40" fillId="5" borderId="20" xfId="6" applyFont="1" applyFill="1" applyBorder="1" applyProtection="1">
      <protection hidden="1"/>
    </xf>
    <xf numFmtId="9" fontId="40" fillId="5" borderId="61" xfId="6" applyFont="1" applyFill="1" applyBorder="1" applyProtection="1">
      <protection hidden="1"/>
    </xf>
    <xf numFmtId="0" fontId="3" fillId="2" borderId="0" xfId="0" applyFont="1" applyFill="1" applyBorder="1" applyProtection="1">
      <protection hidden="1"/>
    </xf>
    <xf numFmtId="0" fontId="23" fillId="2" borderId="0" xfId="0" applyFont="1" applyFill="1" applyBorder="1" applyProtection="1">
      <protection hidden="1"/>
    </xf>
    <xf numFmtId="0" fontId="22" fillId="2" borderId="0" xfId="0" applyFont="1" applyFill="1" applyBorder="1" applyProtection="1">
      <protection hidden="1"/>
    </xf>
    <xf numFmtId="0" fontId="17" fillId="6" borderId="39" xfId="0" applyFont="1" applyFill="1" applyBorder="1" applyAlignment="1" applyProtection="1">
      <alignment horizontal="center"/>
      <protection hidden="1"/>
    </xf>
    <xf numFmtId="0" fontId="17" fillId="6" borderId="40" xfId="0" applyFont="1" applyFill="1" applyBorder="1" applyAlignment="1" applyProtection="1">
      <alignment horizontal="center"/>
      <protection hidden="1"/>
    </xf>
    <xf numFmtId="0" fontId="17" fillId="6" borderId="41" xfId="0" applyFont="1" applyFill="1" applyBorder="1" applyAlignment="1" applyProtection="1">
      <alignment horizontal="center"/>
      <protection hidden="1"/>
    </xf>
    <xf numFmtId="0" fontId="3" fillId="2" borderId="0" xfId="0" applyFont="1" applyFill="1" applyBorder="1" applyAlignment="1" applyProtection="1">
      <alignment horizontal="center" vertical="center" wrapText="1"/>
      <protection hidden="1"/>
    </xf>
    <xf numFmtId="0" fontId="17" fillId="6" borderId="42" xfId="0" applyFont="1" applyFill="1" applyBorder="1" applyAlignment="1" applyProtection="1">
      <alignment horizontal="center"/>
      <protection hidden="1"/>
    </xf>
    <xf numFmtId="0" fontId="17" fillId="6" borderId="0" xfId="0" applyFont="1" applyFill="1" applyBorder="1" applyAlignment="1" applyProtection="1">
      <alignment horizontal="center"/>
      <protection hidden="1"/>
    </xf>
    <xf numFmtId="0" fontId="17" fillId="6" borderId="43" xfId="0" applyFont="1" applyFill="1" applyBorder="1" applyAlignment="1" applyProtection="1">
      <alignment horizontal="center"/>
      <protection hidden="1"/>
    </xf>
    <xf numFmtId="0" fontId="16" fillId="2" borderId="0" xfId="0" applyFont="1" applyFill="1" applyBorder="1" applyAlignment="1" applyProtection="1">
      <alignment horizontal="center" vertical="center" wrapText="1"/>
      <protection hidden="1"/>
    </xf>
    <xf numFmtId="0" fontId="21" fillId="4" borderId="8" xfId="0" applyFont="1" applyFill="1" applyBorder="1" applyAlignment="1" applyProtection="1">
      <alignment horizontal="center" vertical="center" wrapText="1"/>
      <protection hidden="1"/>
    </xf>
    <xf numFmtId="0" fontId="21" fillId="4" borderId="4" xfId="0" applyFont="1" applyFill="1" applyBorder="1" applyAlignment="1" applyProtection="1">
      <alignment horizontal="center" vertical="center" wrapText="1"/>
      <protection hidden="1"/>
    </xf>
    <xf numFmtId="0" fontId="21" fillId="4" borderId="5"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protection hidden="1"/>
    </xf>
    <xf numFmtId="0" fontId="21" fillId="4" borderId="17" xfId="0" applyFont="1" applyFill="1" applyBorder="1" applyAlignment="1" applyProtection="1">
      <alignment horizontal="center" vertical="center" wrapText="1"/>
      <protection hidden="1"/>
    </xf>
    <xf numFmtId="0" fontId="21" fillId="4" borderId="18" xfId="0" applyFont="1" applyFill="1" applyBorder="1" applyAlignment="1" applyProtection="1">
      <alignment horizontal="center" vertical="center" wrapText="1"/>
      <protection hidden="1"/>
    </xf>
    <xf numFmtId="0" fontId="21" fillId="4" borderId="19" xfId="0" applyFont="1" applyFill="1" applyBorder="1" applyAlignment="1" applyProtection="1">
      <alignment horizontal="center" vertical="center" wrapText="1"/>
      <protection hidden="1"/>
    </xf>
    <xf numFmtId="0" fontId="10" fillId="2" borderId="0" xfId="0" applyFont="1" applyFill="1" applyBorder="1" applyAlignment="1" applyProtection="1">
      <alignment horizontal="justify" vertical="center" wrapText="1"/>
      <protection hidden="1"/>
    </xf>
    <xf numFmtId="0" fontId="9" fillId="5" borderId="1" xfId="0" applyFont="1" applyFill="1" applyBorder="1" applyAlignment="1" applyProtection="1">
      <alignment horizontal="center" vertical="center" wrapText="1"/>
      <protection hidden="1"/>
    </xf>
    <xf numFmtId="0" fontId="20" fillId="2" borderId="3" xfId="0" applyFont="1" applyFill="1" applyBorder="1" applyAlignment="1" applyProtection="1">
      <alignment horizontal="center" vertical="center" wrapText="1"/>
      <protection hidden="1"/>
    </xf>
    <xf numFmtId="0" fontId="10" fillId="2" borderId="0" xfId="0" applyFont="1" applyFill="1" applyBorder="1" applyProtection="1">
      <protection hidden="1"/>
    </xf>
    <xf numFmtId="0" fontId="18" fillId="2" borderId="0" xfId="0" applyFont="1" applyFill="1" applyBorder="1" applyAlignment="1" applyProtection="1">
      <alignment horizontal="center" vertical="center" wrapText="1"/>
      <protection hidden="1"/>
    </xf>
    <xf numFmtId="0" fontId="19" fillId="2" borderId="0" xfId="0" applyFont="1" applyFill="1" applyBorder="1" applyAlignment="1" applyProtection="1">
      <alignment horizontal="justify" vertical="center" wrapText="1"/>
      <protection hidden="1"/>
    </xf>
    <xf numFmtId="0" fontId="3" fillId="0" borderId="0" xfId="0" applyFont="1" applyFill="1" applyBorder="1" applyAlignment="1" applyProtection="1">
      <alignment horizontal="center" vertical="center" wrapText="1"/>
      <protection hidden="1"/>
    </xf>
    <xf numFmtId="0" fontId="21" fillId="4" borderId="8" xfId="0" applyFont="1" applyFill="1" applyBorder="1" applyAlignment="1" applyProtection="1">
      <alignment vertical="center" wrapText="1"/>
      <protection hidden="1"/>
    </xf>
    <xf numFmtId="0" fontId="21" fillId="4" borderId="4" xfId="0" applyFont="1" applyFill="1" applyBorder="1" applyAlignment="1" applyProtection="1">
      <alignment vertical="center" wrapText="1"/>
      <protection hidden="1"/>
    </xf>
    <xf numFmtId="0" fontId="3" fillId="0" borderId="0" xfId="0" applyFont="1" applyFill="1" applyBorder="1" applyProtection="1">
      <protection hidden="1"/>
    </xf>
  </cellXfs>
  <cellStyles count="7">
    <cellStyle name="Euro" xfId="1"/>
    <cellStyle name="Hipervínculo" xfId="2" builtinId="8"/>
    <cellStyle name="Millares 2" xfId="3"/>
    <cellStyle name="Normal" xfId="0" builtinId="0"/>
    <cellStyle name="Normal 2" xfId="4"/>
    <cellStyle name="Normal_Formato 020_9_0" xfId="5"/>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8" Type="http://schemas.openxmlformats.org/officeDocument/2006/relationships/image" Target="../media/image11.jpeg"/><Relationship Id="rId3" Type="http://schemas.openxmlformats.org/officeDocument/2006/relationships/hyperlink" Target="#'Datos e Informe Agregado'!A1"/><Relationship Id="rId7" Type="http://schemas.openxmlformats.org/officeDocument/2006/relationships/image" Target="../media/image5.png"/><Relationship Id="rId2" Type="http://schemas.openxmlformats.org/officeDocument/2006/relationships/hyperlink" Target="#'Tabla requisito 3.4'!A1"/><Relationship Id="rId1" Type="http://schemas.openxmlformats.org/officeDocument/2006/relationships/image" Target="../media/image9.jpeg"/><Relationship Id="rId6" Type="http://schemas.openxmlformats.org/officeDocument/2006/relationships/image" Target="../media/image4.png"/><Relationship Id="rId5" Type="http://schemas.openxmlformats.org/officeDocument/2006/relationships/image" Target="../media/image2.jpeg"/><Relationship Id="rId4" Type="http://schemas.openxmlformats.org/officeDocument/2006/relationships/hyperlink" Target="#'Men&#250; Principal'!A1"/></Relationships>
</file>

<file path=xl/drawings/_rels/drawing11.xml.rels><?xml version="1.0" encoding="UTF-8" standalone="yes"?>
<Relationships xmlns="http://schemas.openxmlformats.org/package/2006/relationships"><Relationship Id="rId8" Type="http://schemas.openxmlformats.org/officeDocument/2006/relationships/image" Target="../media/image11.jpeg"/><Relationship Id="rId3" Type="http://schemas.openxmlformats.org/officeDocument/2006/relationships/hyperlink" Target="#'Datos e Informe Agregado'!A1"/><Relationship Id="rId7" Type="http://schemas.openxmlformats.org/officeDocument/2006/relationships/image" Target="../media/image5.png"/><Relationship Id="rId2" Type="http://schemas.openxmlformats.org/officeDocument/2006/relationships/hyperlink" Target="#'Tabla requisito 3.4'!A1"/><Relationship Id="rId1" Type="http://schemas.openxmlformats.org/officeDocument/2006/relationships/image" Target="../media/image9.jpeg"/><Relationship Id="rId6" Type="http://schemas.openxmlformats.org/officeDocument/2006/relationships/image" Target="../media/image4.png"/><Relationship Id="rId5" Type="http://schemas.openxmlformats.org/officeDocument/2006/relationships/image" Target="../media/image2.jpeg"/><Relationship Id="rId4" Type="http://schemas.openxmlformats.org/officeDocument/2006/relationships/hyperlink" Target="#'Men&#250; Principal'!A1"/></Relationships>
</file>

<file path=xl/drawings/_rels/drawing12.xml.rels><?xml version="1.0" encoding="UTF-8" standalone="yes"?>
<Relationships xmlns="http://schemas.openxmlformats.org/package/2006/relationships"><Relationship Id="rId8" Type="http://schemas.openxmlformats.org/officeDocument/2006/relationships/image" Target="../media/image11.jpeg"/><Relationship Id="rId3" Type="http://schemas.openxmlformats.org/officeDocument/2006/relationships/hyperlink" Target="#'Datos e Informe Agregado'!A1"/><Relationship Id="rId7" Type="http://schemas.openxmlformats.org/officeDocument/2006/relationships/image" Target="../media/image5.png"/><Relationship Id="rId2" Type="http://schemas.openxmlformats.org/officeDocument/2006/relationships/hyperlink" Target="#'Tabla requisito 3.4'!A1"/><Relationship Id="rId1" Type="http://schemas.openxmlformats.org/officeDocument/2006/relationships/image" Target="../media/image9.jpeg"/><Relationship Id="rId6" Type="http://schemas.openxmlformats.org/officeDocument/2006/relationships/image" Target="../media/image4.png"/><Relationship Id="rId5" Type="http://schemas.openxmlformats.org/officeDocument/2006/relationships/image" Target="../media/image2.jpeg"/><Relationship Id="rId4" Type="http://schemas.openxmlformats.org/officeDocument/2006/relationships/hyperlink" Target="#'Men&#250; Principal'!A1"/></Relationships>
</file>

<file path=xl/drawings/_rels/drawing13.xml.rels><?xml version="1.0" encoding="UTF-8" standalone="yes"?>
<Relationships xmlns="http://schemas.openxmlformats.org/package/2006/relationships"><Relationship Id="rId8" Type="http://schemas.openxmlformats.org/officeDocument/2006/relationships/image" Target="../media/image11.jpeg"/><Relationship Id="rId3" Type="http://schemas.openxmlformats.org/officeDocument/2006/relationships/hyperlink" Target="#'Datos e Informe Agregado'!A1"/><Relationship Id="rId7" Type="http://schemas.openxmlformats.org/officeDocument/2006/relationships/image" Target="../media/image5.png"/><Relationship Id="rId2" Type="http://schemas.openxmlformats.org/officeDocument/2006/relationships/hyperlink" Target="#'Tabla requisito 3.4'!A1"/><Relationship Id="rId1" Type="http://schemas.openxmlformats.org/officeDocument/2006/relationships/image" Target="../media/image9.jpeg"/><Relationship Id="rId6" Type="http://schemas.openxmlformats.org/officeDocument/2006/relationships/image" Target="../media/image4.png"/><Relationship Id="rId5" Type="http://schemas.openxmlformats.org/officeDocument/2006/relationships/image" Target="../media/image2.jpeg"/><Relationship Id="rId4" Type="http://schemas.openxmlformats.org/officeDocument/2006/relationships/hyperlink" Target="#'Men&#250; Principal'!A1"/></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Men&#250; Principal'!A1"/><Relationship Id="rId1" Type="http://schemas.openxmlformats.org/officeDocument/2006/relationships/image" Target="../media/image1.jpeg"/><Relationship Id="rId6" Type="http://schemas.openxmlformats.org/officeDocument/2006/relationships/image" Target="../media/image7.jpe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hyperlink" Target="#'Men&#250; Principal'!A1"/><Relationship Id="rId2" Type="http://schemas.openxmlformats.org/officeDocument/2006/relationships/image" Target="../media/image2.jpeg"/><Relationship Id="rId1" Type="http://schemas.openxmlformats.org/officeDocument/2006/relationships/image" Target="../media/image8.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hyperlink" Target="#'Men&#250; Principal'!A1"/><Relationship Id="rId7" Type="http://schemas.openxmlformats.org/officeDocument/2006/relationships/image" Target="../media/image6.jpeg"/><Relationship Id="rId2" Type="http://schemas.openxmlformats.org/officeDocument/2006/relationships/hyperlink" Target="#'Datos e Informe Agregado'!A1"/><Relationship Id="rId1" Type="http://schemas.openxmlformats.org/officeDocument/2006/relationships/image" Target="../media/image9.jpe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2.jpeg"/></Relationships>
</file>

<file path=xl/drawings/_rels/drawing5.xml.rels><?xml version="1.0" encoding="UTF-8" standalone="yes"?>
<Relationships xmlns="http://schemas.openxmlformats.org/package/2006/relationships"><Relationship Id="rId3" Type="http://schemas.openxmlformats.org/officeDocument/2006/relationships/hyperlink" Target="#'Men&#250; Principal'!A1"/><Relationship Id="rId7" Type="http://schemas.openxmlformats.org/officeDocument/2006/relationships/image" Target="../media/image10.jpeg"/><Relationship Id="rId2" Type="http://schemas.openxmlformats.org/officeDocument/2006/relationships/hyperlink" Target="#'Datos e Informe Agregado'!A1"/><Relationship Id="rId1" Type="http://schemas.openxmlformats.org/officeDocument/2006/relationships/image" Target="../media/image9.jpe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2.jpeg"/></Relationships>
</file>

<file path=xl/drawings/_rels/drawing6.xml.rels><?xml version="1.0" encoding="UTF-8" standalone="yes"?>
<Relationships xmlns="http://schemas.openxmlformats.org/package/2006/relationships"><Relationship Id="rId3" Type="http://schemas.openxmlformats.org/officeDocument/2006/relationships/hyperlink" Target="#'Men&#250; Principal'!A1"/><Relationship Id="rId7" Type="http://schemas.openxmlformats.org/officeDocument/2006/relationships/image" Target="../media/image11.jpeg"/><Relationship Id="rId2" Type="http://schemas.openxmlformats.org/officeDocument/2006/relationships/hyperlink" Target="#'Datos e Informe Agregado'!A1"/><Relationship Id="rId1" Type="http://schemas.openxmlformats.org/officeDocument/2006/relationships/image" Target="../media/image9.jpe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2.jpeg"/></Relationships>
</file>

<file path=xl/drawings/_rels/drawing7.xml.rels><?xml version="1.0" encoding="UTF-8" standalone="yes"?>
<Relationships xmlns="http://schemas.openxmlformats.org/package/2006/relationships"><Relationship Id="rId8" Type="http://schemas.openxmlformats.org/officeDocument/2006/relationships/image" Target="../media/image11.jpeg"/><Relationship Id="rId3" Type="http://schemas.openxmlformats.org/officeDocument/2006/relationships/hyperlink" Target="#'Datos e Informe Agregado'!A1"/><Relationship Id="rId7" Type="http://schemas.openxmlformats.org/officeDocument/2006/relationships/image" Target="../media/image5.png"/><Relationship Id="rId2" Type="http://schemas.openxmlformats.org/officeDocument/2006/relationships/hyperlink" Target="#'Tabla requisito 3.4'!A1"/><Relationship Id="rId1" Type="http://schemas.openxmlformats.org/officeDocument/2006/relationships/image" Target="../media/image9.jpeg"/><Relationship Id="rId6" Type="http://schemas.openxmlformats.org/officeDocument/2006/relationships/image" Target="../media/image4.png"/><Relationship Id="rId5" Type="http://schemas.openxmlformats.org/officeDocument/2006/relationships/image" Target="../media/image2.jpeg"/><Relationship Id="rId4" Type="http://schemas.openxmlformats.org/officeDocument/2006/relationships/hyperlink" Target="#'Men&#250; Principal'!A1"/></Relationships>
</file>

<file path=xl/drawings/_rels/drawing8.xml.rels><?xml version="1.0" encoding="UTF-8" standalone="yes"?>
<Relationships xmlns="http://schemas.openxmlformats.org/package/2006/relationships"><Relationship Id="rId8" Type="http://schemas.openxmlformats.org/officeDocument/2006/relationships/image" Target="../media/image11.jpeg"/><Relationship Id="rId3" Type="http://schemas.openxmlformats.org/officeDocument/2006/relationships/hyperlink" Target="#'Datos e Informe Agregado'!A1"/><Relationship Id="rId7" Type="http://schemas.openxmlformats.org/officeDocument/2006/relationships/image" Target="../media/image5.png"/><Relationship Id="rId2" Type="http://schemas.openxmlformats.org/officeDocument/2006/relationships/hyperlink" Target="#'Tabla requisito 3.4'!A1"/><Relationship Id="rId1" Type="http://schemas.openxmlformats.org/officeDocument/2006/relationships/image" Target="../media/image9.jpeg"/><Relationship Id="rId6" Type="http://schemas.openxmlformats.org/officeDocument/2006/relationships/image" Target="../media/image4.png"/><Relationship Id="rId5" Type="http://schemas.openxmlformats.org/officeDocument/2006/relationships/image" Target="../media/image2.jpeg"/><Relationship Id="rId4" Type="http://schemas.openxmlformats.org/officeDocument/2006/relationships/hyperlink" Target="#'Men&#250; Principal'!A1"/></Relationships>
</file>

<file path=xl/drawings/_rels/drawing9.xml.rels><?xml version="1.0" encoding="UTF-8" standalone="yes"?>
<Relationships xmlns="http://schemas.openxmlformats.org/package/2006/relationships"><Relationship Id="rId8" Type="http://schemas.openxmlformats.org/officeDocument/2006/relationships/image" Target="../media/image11.jpeg"/><Relationship Id="rId3" Type="http://schemas.openxmlformats.org/officeDocument/2006/relationships/hyperlink" Target="#'Datos e Informe Agregado'!A1"/><Relationship Id="rId7" Type="http://schemas.openxmlformats.org/officeDocument/2006/relationships/image" Target="../media/image5.png"/><Relationship Id="rId2" Type="http://schemas.openxmlformats.org/officeDocument/2006/relationships/hyperlink" Target="#'Tabla requisito 3.4'!A1"/><Relationship Id="rId1" Type="http://schemas.openxmlformats.org/officeDocument/2006/relationships/image" Target="../media/image9.jpeg"/><Relationship Id="rId6" Type="http://schemas.openxmlformats.org/officeDocument/2006/relationships/image" Target="../media/image4.png"/><Relationship Id="rId5" Type="http://schemas.openxmlformats.org/officeDocument/2006/relationships/image" Target="../media/image2.jpeg"/><Relationship Id="rId4" Type="http://schemas.openxmlformats.org/officeDocument/2006/relationships/hyperlink" Target="#'Men&#250; Principal'!A1"/></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3</xdr:col>
      <xdr:colOff>609600</xdr:colOff>
      <xdr:row>4</xdr:row>
      <xdr:rowOff>180975</xdr:rowOff>
    </xdr:to>
    <xdr:pic>
      <xdr:nvPicPr>
        <xdr:cNvPr id="37990" name="6 Imagen" descr="C:\Users\Sergio\Documents\OEA\Logo OEA.jpg">
          <a:extLst>
            <a:ext uri="{FF2B5EF4-FFF2-40B4-BE49-F238E27FC236}">
              <a16:creationId xmlns:a16="http://schemas.microsoft.com/office/drawing/2014/main" id="{00000000-0008-0000-0000-0000669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5725"/>
          <a:ext cx="21717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466726</xdr:colOff>
      <xdr:row>0</xdr:row>
      <xdr:rowOff>133350</xdr:rowOff>
    </xdr:from>
    <xdr:to>
      <xdr:col>9</xdr:col>
      <xdr:colOff>9526</xdr:colOff>
      <xdr:row>3</xdr:row>
      <xdr:rowOff>171450</xdr:rowOff>
    </xdr:to>
    <xdr:grpSp>
      <xdr:nvGrpSpPr>
        <xdr:cNvPr id="37991" name="Group 10">
          <a:extLst>
            <a:ext uri="{FF2B5EF4-FFF2-40B4-BE49-F238E27FC236}">
              <a16:creationId xmlns:a16="http://schemas.microsoft.com/office/drawing/2014/main" id="{00000000-0008-0000-0000-000067940000}"/>
            </a:ext>
          </a:extLst>
        </xdr:cNvPr>
        <xdr:cNvGrpSpPr>
          <a:grpSpLocks/>
        </xdr:cNvGrpSpPr>
      </xdr:nvGrpSpPr>
      <xdr:grpSpPr bwMode="auto">
        <a:xfrm>
          <a:off x="2867026" y="133350"/>
          <a:ext cx="3257550" cy="609600"/>
          <a:chOff x="472" y="-1"/>
          <a:chExt cx="184" cy="64"/>
        </a:xfrm>
      </xdr:grpSpPr>
      <xdr:pic>
        <xdr:nvPicPr>
          <xdr:cNvPr id="38005" name="8 Imagen" descr="C:\Users\Sergio\Documents\OEA\Logo POLICIA.jpg">
            <a:extLst>
              <a:ext uri="{FF2B5EF4-FFF2-40B4-BE49-F238E27FC236}">
                <a16:creationId xmlns:a16="http://schemas.microsoft.com/office/drawing/2014/main" id="{00000000-0008-0000-0000-00007594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3" y="-1"/>
            <a:ext cx="33" cy="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8006" name="Line 15">
            <a:extLst>
              <a:ext uri="{FF2B5EF4-FFF2-40B4-BE49-F238E27FC236}">
                <a16:creationId xmlns:a16="http://schemas.microsoft.com/office/drawing/2014/main" id="{00000000-0008-0000-0000-000076940000}"/>
              </a:ext>
            </a:extLst>
          </xdr:cNvPr>
          <xdr:cNvSpPr>
            <a:spLocks noChangeShapeType="1"/>
          </xdr:cNvSpPr>
        </xdr:nvSpPr>
        <xdr:spPr bwMode="auto">
          <a:xfrm>
            <a:off x="472" y="63"/>
            <a:ext cx="183" cy="0"/>
          </a:xfrm>
          <a:prstGeom prst="line">
            <a:avLst/>
          </a:prstGeom>
          <a:noFill/>
          <a:ln w="12700">
            <a:solidFill>
              <a:srgbClr xmlns:mc="http://schemas.openxmlformats.org/markup-compatibility/2006" xmlns:a14="http://schemas.microsoft.com/office/drawing/2010/main" val="C0C0C0" mc:Ignorable="a14" a14:legacySpreadsheetColorIndex="22"/>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66675</xdr:colOff>
      <xdr:row>8</xdr:row>
      <xdr:rowOff>180975</xdr:rowOff>
    </xdr:from>
    <xdr:to>
      <xdr:col>8</xdr:col>
      <xdr:colOff>704850</xdr:colOff>
      <xdr:row>8</xdr:row>
      <xdr:rowOff>180975</xdr:rowOff>
    </xdr:to>
    <xdr:sp macro="" textlink="">
      <xdr:nvSpPr>
        <xdr:cNvPr id="37992" name="Line 16">
          <a:extLst>
            <a:ext uri="{FF2B5EF4-FFF2-40B4-BE49-F238E27FC236}">
              <a16:creationId xmlns:a16="http://schemas.microsoft.com/office/drawing/2014/main" id="{00000000-0008-0000-0000-000068940000}"/>
            </a:ext>
          </a:extLst>
        </xdr:cNvPr>
        <xdr:cNvSpPr>
          <a:spLocks noChangeShapeType="1"/>
        </xdr:cNvSpPr>
      </xdr:nvSpPr>
      <xdr:spPr bwMode="auto">
        <a:xfrm>
          <a:off x="66675" y="1647825"/>
          <a:ext cx="5991225" cy="0"/>
        </a:xfrm>
        <a:prstGeom prst="line">
          <a:avLst/>
        </a:prstGeom>
        <a:noFill/>
        <a:ln w="12700">
          <a:solidFill>
            <a:srgbClr xmlns:mc="http://schemas.openxmlformats.org/markup-compatibility/2006" xmlns:a14="http://schemas.microsoft.com/office/drawing/2010/main" val="C0C0C0" mc:Ignorable="a14" a14:legacySpreadsheetColorIndex="22"/>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xdr:col>
      <xdr:colOff>381000</xdr:colOff>
      <xdr:row>5</xdr:row>
      <xdr:rowOff>19050</xdr:rowOff>
    </xdr:from>
    <xdr:to>
      <xdr:col>9</xdr:col>
      <xdr:colOff>0</xdr:colOff>
      <xdr:row>7</xdr:row>
      <xdr:rowOff>38100</xdr:rowOff>
    </xdr:to>
    <xdr:sp macro="" textlink="">
      <xdr:nvSpPr>
        <xdr:cNvPr id="7185" name="Text Box 17">
          <a:extLst>
            <a:ext uri="{FF2B5EF4-FFF2-40B4-BE49-F238E27FC236}">
              <a16:creationId xmlns:a16="http://schemas.microsoft.com/office/drawing/2014/main" id="{00000000-0008-0000-0000-0000111C0000}"/>
            </a:ext>
          </a:extLst>
        </xdr:cNvPr>
        <xdr:cNvSpPr txBox="1">
          <a:spLocks noChangeArrowheads="1"/>
        </xdr:cNvSpPr>
      </xdr:nvSpPr>
      <xdr:spPr bwMode="auto">
        <a:xfrm>
          <a:off x="2019300" y="971550"/>
          <a:ext cx="4095750"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es-CO" sz="1100" b="1" i="0" u="none" strike="noStrike" baseline="0">
              <a:solidFill>
                <a:srgbClr val="333333"/>
              </a:solidFill>
              <a:latin typeface="Arial"/>
              <a:cs typeface="Arial"/>
            </a:rPr>
            <a:t>Herramienta de Ayuda para la Auto-evaluación de Cumplimiento de Condiciones Previas y Requisitos Mínimos</a:t>
          </a:r>
        </a:p>
      </xdr:txBody>
    </xdr:sp>
    <xdr:clientData/>
  </xdr:twoCellAnchor>
  <xdr:twoCellAnchor editAs="oneCell">
    <xdr:from>
      <xdr:col>2</xdr:col>
      <xdr:colOff>733425</xdr:colOff>
      <xdr:row>7</xdr:row>
      <xdr:rowOff>76200</xdr:rowOff>
    </xdr:from>
    <xdr:to>
      <xdr:col>9</xdr:col>
      <xdr:colOff>19051</xdr:colOff>
      <xdr:row>8</xdr:row>
      <xdr:rowOff>161925</xdr:rowOff>
    </xdr:to>
    <xdr:sp macro="" textlink="">
      <xdr:nvSpPr>
        <xdr:cNvPr id="7186" name="Text Box 18">
          <a:extLst>
            <a:ext uri="{FF2B5EF4-FFF2-40B4-BE49-F238E27FC236}">
              <a16:creationId xmlns:a16="http://schemas.microsoft.com/office/drawing/2014/main" id="{00000000-0008-0000-0000-0000121C0000}"/>
            </a:ext>
          </a:extLst>
        </xdr:cNvPr>
        <xdr:cNvSpPr txBox="1">
          <a:spLocks noChangeArrowheads="1"/>
        </xdr:cNvSpPr>
      </xdr:nvSpPr>
      <xdr:spPr bwMode="auto">
        <a:xfrm>
          <a:off x="1609725" y="1409700"/>
          <a:ext cx="4524376"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l" rtl="0">
            <a:defRPr sz="1000"/>
          </a:pPr>
          <a:r>
            <a:rPr lang="es-CO" sz="1100" b="1" i="0" u="none" strike="noStrike" baseline="0">
              <a:solidFill>
                <a:srgbClr val="808080"/>
              </a:solidFill>
              <a:latin typeface="Arial"/>
              <a:cs typeface="Arial"/>
            </a:rPr>
            <a:t>INSTALACIONES PORTUARIAS Y OPERADORES PORTUARIOS</a:t>
          </a:r>
        </a:p>
      </xdr:txBody>
    </xdr:sp>
    <xdr:clientData/>
  </xdr:twoCellAnchor>
  <xdr:twoCellAnchor editAs="oneCell">
    <xdr:from>
      <xdr:col>1</xdr:col>
      <xdr:colOff>485775</xdr:colOff>
      <xdr:row>11</xdr:row>
      <xdr:rowOff>47625</xdr:rowOff>
    </xdr:from>
    <xdr:to>
      <xdr:col>1</xdr:col>
      <xdr:colOff>666750</xdr:colOff>
      <xdr:row>11</xdr:row>
      <xdr:rowOff>247650</xdr:rowOff>
    </xdr:to>
    <xdr:pic>
      <xdr:nvPicPr>
        <xdr:cNvPr id="37995" name="6 Imagen" descr="C:\Users\Sergio\Documents\OEA\Logo OEA.jpg">
          <a:extLst>
            <a:ext uri="{FF2B5EF4-FFF2-40B4-BE49-F238E27FC236}">
              <a16:creationId xmlns:a16="http://schemas.microsoft.com/office/drawing/2014/main" id="{00000000-0008-0000-0000-00006B940000}"/>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r="63597"/>
        <a:stretch>
          <a:fillRect/>
        </a:stretch>
      </xdr:blipFill>
      <xdr:spPr bwMode="auto">
        <a:xfrm>
          <a:off x="647700" y="2009775"/>
          <a:ext cx="1809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485775</xdr:colOff>
      <xdr:row>12</xdr:row>
      <xdr:rowOff>38100</xdr:rowOff>
    </xdr:from>
    <xdr:to>
      <xdr:col>1</xdr:col>
      <xdr:colOff>666750</xdr:colOff>
      <xdr:row>12</xdr:row>
      <xdr:rowOff>238125</xdr:rowOff>
    </xdr:to>
    <xdr:pic>
      <xdr:nvPicPr>
        <xdr:cNvPr id="37996" name="6 Imagen" descr="C:\Users\Sergio\Documents\OEA\Logo OEA.jpg">
          <a:extLst>
            <a:ext uri="{FF2B5EF4-FFF2-40B4-BE49-F238E27FC236}">
              <a16:creationId xmlns:a16="http://schemas.microsoft.com/office/drawing/2014/main" id="{00000000-0008-0000-0000-00006C940000}"/>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r="63597"/>
        <a:stretch>
          <a:fillRect/>
        </a:stretch>
      </xdr:blipFill>
      <xdr:spPr bwMode="auto">
        <a:xfrm>
          <a:off x="647700" y="2257425"/>
          <a:ext cx="1809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485775</xdr:colOff>
      <xdr:row>15</xdr:row>
      <xdr:rowOff>0</xdr:rowOff>
    </xdr:from>
    <xdr:to>
      <xdr:col>1</xdr:col>
      <xdr:colOff>666750</xdr:colOff>
      <xdr:row>16</xdr:row>
      <xdr:rowOff>0</xdr:rowOff>
    </xdr:to>
    <xdr:pic>
      <xdr:nvPicPr>
        <xdr:cNvPr id="37997" name="6 Imagen" descr="C:\Users\Sergio\Documents\OEA\Logo OEA.jpg">
          <a:extLst>
            <a:ext uri="{FF2B5EF4-FFF2-40B4-BE49-F238E27FC236}">
              <a16:creationId xmlns:a16="http://schemas.microsoft.com/office/drawing/2014/main" id="{00000000-0008-0000-0000-00006D940000}"/>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r="63597"/>
        <a:stretch>
          <a:fillRect/>
        </a:stretch>
      </xdr:blipFill>
      <xdr:spPr bwMode="auto">
        <a:xfrm>
          <a:off x="647700" y="2933700"/>
          <a:ext cx="1809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314325</xdr:colOff>
      <xdr:row>10</xdr:row>
      <xdr:rowOff>19050</xdr:rowOff>
    </xdr:from>
    <xdr:to>
      <xdr:col>2</xdr:col>
      <xdr:colOff>428625</xdr:colOff>
      <xdr:row>10</xdr:row>
      <xdr:rowOff>19050</xdr:rowOff>
    </xdr:to>
    <xdr:sp macro="" textlink="">
      <xdr:nvSpPr>
        <xdr:cNvPr id="37998" name="Line 23">
          <a:extLst>
            <a:ext uri="{FF2B5EF4-FFF2-40B4-BE49-F238E27FC236}">
              <a16:creationId xmlns:a16="http://schemas.microsoft.com/office/drawing/2014/main" id="{00000000-0008-0000-0000-00006E940000}"/>
            </a:ext>
          </a:extLst>
        </xdr:cNvPr>
        <xdr:cNvSpPr>
          <a:spLocks noChangeShapeType="1"/>
        </xdr:cNvSpPr>
      </xdr:nvSpPr>
      <xdr:spPr bwMode="auto">
        <a:xfrm>
          <a:off x="476250" y="1914525"/>
          <a:ext cx="828675" cy="0"/>
        </a:xfrm>
        <a:prstGeom prst="line">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57150</xdr:colOff>
      <xdr:row>10</xdr:row>
      <xdr:rowOff>19050</xdr:rowOff>
    </xdr:from>
    <xdr:to>
      <xdr:col>1</xdr:col>
      <xdr:colOff>142875</xdr:colOff>
      <xdr:row>10</xdr:row>
      <xdr:rowOff>19050</xdr:rowOff>
    </xdr:to>
    <xdr:sp macro="" textlink="">
      <xdr:nvSpPr>
        <xdr:cNvPr id="37999" name="Line 24">
          <a:extLst>
            <a:ext uri="{FF2B5EF4-FFF2-40B4-BE49-F238E27FC236}">
              <a16:creationId xmlns:a16="http://schemas.microsoft.com/office/drawing/2014/main" id="{00000000-0008-0000-0000-00006F940000}"/>
            </a:ext>
          </a:extLst>
        </xdr:cNvPr>
        <xdr:cNvSpPr>
          <a:spLocks noChangeShapeType="1"/>
        </xdr:cNvSpPr>
      </xdr:nvSpPr>
      <xdr:spPr bwMode="auto">
        <a:xfrm>
          <a:off x="219075" y="1914525"/>
          <a:ext cx="85725"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190500</xdr:colOff>
      <xdr:row>10</xdr:row>
      <xdr:rowOff>19050</xdr:rowOff>
    </xdr:from>
    <xdr:to>
      <xdr:col>1</xdr:col>
      <xdr:colOff>276225</xdr:colOff>
      <xdr:row>10</xdr:row>
      <xdr:rowOff>19050</xdr:rowOff>
    </xdr:to>
    <xdr:sp macro="" textlink="">
      <xdr:nvSpPr>
        <xdr:cNvPr id="38000" name="Line 25">
          <a:extLst>
            <a:ext uri="{FF2B5EF4-FFF2-40B4-BE49-F238E27FC236}">
              <a16:creationId xmlns:a16="http://schemas.microsoft.com/office/drawing/2014/main" id="{00000000-0008-0000-0000-000070940000}"/>
            </a:ext>
          </a:extLst>
        </xdr:cNvPr>
        <xdr:cNvSpPr>
          <a:spLocks noChangeShapeType="1"/>
        </xdr:cNvSpPr>
      </xdr:nvSpPr>
      <xdr:spPr bwMode="auto">
        <a:xfrm>
          <a:off x="352425" y="1914525"/>
          <a:ext cx="85725"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485775</xdr:colOff>
      <xdr:row>13</xdr:row>
      <xdr:rowOff>9525</xdr:rowOff>
    </xdr:from>
    <xdr:to>
      <xdr:col>1</xdr:col>
      <xdr:colOff>666750</xdr:colOff>
      <xdr:row>14</xdr:row>
      <xdr:rowOff>9525</xdr:rowOff>
    </xdr:to>
    <xdr:pic>
      <xdr:nvPicPr>
        <xdr:cNvPr id="38001" name="6 Imagen" descr="C:\Users\Sergio\Documents\OEA\Logo OEA.jpg">
          <a:extLst>
            <a:ext uri="{FF2B5EF4-FFF2-40B4-BE49-F238E27FC236}">
              <a16:creationId xmlns:a16="http://schemas.microsoft.com/office/drawing/2014/main" id="{00000000-0008-0000-0000-000071940000}"/>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r="63597"/>
        <a:stretch>
          <a:fillRect/>
        </a:stretch>
      </xdr:blipFill>
      <xdr:spPr bwMode="auto">
        <a:xfrm>
          <a:off x="647700" y="2486025"/>
          <a:ext cx="1809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447676</xdr:colOff>
      <xdr:row>0</xdr:row>
      <xdr:rowOff>180975</xdr:rowOff>
    </xdr:from>
    <xdr:to>
      <xdr:col>6</xdr:col>
      <xdr:colOff>33033</xdr:colOff>
      <xdr:row>3</xdr:row>
      <xdr:rowOff>57151</xdr:rowOff>
    </xdr:to>
    <xdr:pic>
      <xdr:nvPicPr>
        <xdr:cNvPr id="20" name="Imagen 19">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47976" y="180975"/>
          <a:ext cx="1061732" cy="447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85725</xdr:colOff>
      <xdr:row>0</xdr:row>
      <xdr:rowOff>66675</xdr:rowOff>
    </xdr:from>
    <xdr:to>
      <xdr:col>8</xdr:col>
      <xdr:colOff>133350</xdr:colOff>
      <xdr:row>3</xdr:row>
      <xdr:rowOff>60960</xdr:rowOff>
    </xdr:to>
    <xdr:pic>
      <xdr:nvPicPr>
        <xdr:cNvPr id="18" name="Imagen 17">
          <a:extLst>
            <a:ext uri="{FF2B5EF4-FFF2-40B4-BE49-F238E27FC236}">
              <a16:creationId xmlns:a16="http://schemas.microsoft.com/office/drawing/2014/main" id="{19610E4C-E5A9-4437-B165-025D525E39E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24400" y="66675"/>
          <a:ext cx="762000" cy="565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171450</xdr:colOff>
      <xdr:row>0</xdr:row>
      <xdr:rowOff>123824</xdr:rowOff>
    </xdr:from>
    <xdr:to>
      <xdr:col>7</xdr:col>
      <xdr:colOff>67542</xdr:colOff>
      <xdr:row>3</xdr:row>
      <xdr:rowOff>47625</xdr:rowOff>
    </xdr:to>
    <xdr:pic>
      <xdr:nvPicPr>
        <xdr:cNvPr id="19" name="Imagen 18">
          <a:extLst>
            <a:ext uri="{FF2B5EF4-FFF2-40B4-BE49-F238E27FC236}">
              <a16:creationId xmlns:a16="http://schemas.microsoft.com/office/drawing/2014/main" id="{94E65863-F48D-4210-92AE-813DB4F5C146}"/>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048125" y="123824"/>
          <a:ext cx="658092" cy="4953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19050</xdr:colOff>
      <xdr:row>2</xdr:row>
      <xdr:rowOff>38100</xdr:rowOff>
    </xdr:from>
    <xdr:to>
      <xdr:col>4</xdr:col>
      <xdr:colOff>1514475</xdr:colOff>
      <xdr:row>6</xdr:row>
      <xdr:rowOff>114300</xdr:rowOff>
    </xdr:to>
    <xdr:pic>
      <xdr:nvPicPr>
        <xdr:cNvPr id="44114" name="1 Imagen" descr="C:\Users\Sergio\Documents\OEA\Logo OEA.jpg">
          <a:extLst>
            <a:ext uri="{FF2B5EF4-FFF2-40B4-BE49-F238E27FC236}">
              <a16:creationId xmlns:a16="http://schemas.microsoft.com/office/drawing/2014/main" id="{00000000-0008-0000-0A00-000052A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285750"/>
          <a:ext cx="22860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3009900</xdr:colOff>
      <xdr:row>18</xdr:row>
      <xdr:rowOff>447675</xdr:rowOff>
    </xdr:from>
    <xdr:to>
      <xdr:col>4</xdr:col>
      <xdr:colOff>3009900</xdr:colOff>
      <xdr:row>18</xdr:row>
      <xdr:rowOff>638175</xdr:rowOff>
    </xdr:to>
    <xdr:sp macro="" textlink="">
      <xdr:nvSpPr>
        <xdr:cNvPr id="10" name="9 Rectángulo">
          <a:hlinkClick xmlns:r="http://schemas.openxmlformats.org/officeDocument/2006/relationships" r:id="rId2"/>
          <a:extLst>
            <a:ext uri="{FF2B5EF4-FFF2-40B4-BE49-F238E27FC236}">
              <a16:creationId xmlns:a16="http://schemas.microsoft.com/office/drawing/2014/main" id="{00000000-0008-0000-0A00-00000A000000}"/>
            </a:ext>
          </a:extLst>
        </xdr:cNvPr>
        <xdr:cNvSpPr/>
      </xdr:nvSpPr>
      <xdr:spPr>
        <a:xfrm>
          <a:off x="3429000" y="7515225"/>
          <a:ext cx="10287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4</xdr:col>
      <xdr:colOff>19050</xdr:colOff>
      <xdr:row>18</xdr:row>
      <xdr:rowOff>600075</xdr:rowOff>
    </xdr:from>
    <xdr:to>
      <xdr:col>4</xdr:col>
      <xdr:colOff>19050</xdr:colOff>
      <xdr:row>18</xdr:row>
      <xdr:rowOff>742950</xdr:rowOff>
    </xdr:to>
    <xdr:sp macro="" textlink="">
      <xdr:nvSpPr>
        <xdr:cNvPr id="11" name="10 Rectángulo">
          <a:hlinkClick xmlns:r="http://schemas.openxmlformats.org/officeDocument/2006/relationships" r:id="rId2"/>
          <a:extLst>
            <a:ext uri="{FF2B5EF4-FFF2-40B4-BE49-F238E27FC236}">
              <a16:creationId xmlns:a16="http://schemas.microsoft.com/office/drawing/2014/main" id="{00000000-0008-0000-0A00-00000B000000}"/>
            </a:ext>
          </a:extLst>
        </xdr:cNvPr>
        <xdr:cNvSpPr/>
      </xdr:nvSpPr>
      <xdr:spPr>
        <a:xfrm>
          <a:off x="438150" y="7667625"/>
          <a:ext cx="923925"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1</xdr:col>
      <xdr:colOff>38100</xdr:colOff>
      <xdr:row>0</xdr:row>
      <xdr:rowOff>0</xdr:rowOff>
    </xdr:from>
    <xdr:to>
      <xdr:col>4</xdr:col>
      <xdr:colOff>257175</xdr:colOff>
      <xdr:row>1</xdr:row>
      <xdr:rowOff>19050</xdr:rowOff>
    </xdr:to>
    <xdr:sp macro="" textlink="">
      <xdr:nvSpPr>
        <xdr:cNvPr id="11282" name="Text Box 18">
          <a:hlinkClick xmlns:r="http://schemas.openxmlformats.org/officeDocument/2006/relationships" r:id="rId3"/>
          <a:extLst>
            <a:ext uri="{FF2B5EF4-FFF2-40B4-BE49-F238E27FC236}">
              <a16:creationId xmlns:a16="http://schemas.microsoft.com/office/drawing/2014/main" id="{00000000-0008-0000-0A00-0000122C0000}"/>
            </a:ext>
          </a:extLst>
        </xdr:cNvPr>
        <xdr:cNvSpPr txBox="1">
          <a:spLocks noChangeArrowheads="1"/>
        </xdr:cNvSpPr>
      </xdr:nvSpPr>
      <xdr:spPr bwMode="auto">
        <a:xfrm>
          <a:off x="123825" y="0"/>
          <a:ext cx="10096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s-CO" sz="1000" b="0" i="0" u="sng" strike="noStrike" baseline="0">
              <a:solidFill>
                <a:srgbClr val="0000FF"/>
              </a:solidFill>
              <a:latin typeface="Arial Narrow"/>
            </a:rPr>
            <a:t>Informe agregado</a:t>
          </a:r>
        </a:p>
      </xdr:txBody>
    </xdr:sp>
    <xdr:clientData/>
  </xdr:twoCellAnchor>
  <xdr:twoCellAnchor editAs="oneCell">
    <xdr:from>
      <xdr:col>4</xdr:col>
      <xdr:colOff>361950</xdr:colOff>
      <xdr:row>0</xdr:row>
      <xdr:rowOff>0</xdr:rowOff>
    </xdr:from>
    <xdr:to>
      <xdr:col>4</xdr:col>
      <xdr:colOff>1190625</xdr:colOff>
      <xdr:row>1</xdr:row>
      <xdr:rowOff>19050</xdr:rowOff>
    </xdr:to>
    <xdr:sp macro="" textlink="">
      <xdr:nvSpPr>
        <xdr:cNvPr id="11283" name="Text Box 19">
          <a:hlinkClick xmlns:r="http://schemas.openxmlformats.org/officeDocument/2006/relationships" r:id="rId4"/>
          <a:extLst>
            <a:ext uri="{FF2B5EF4-FFF2-40B4-BE49-F238E27FC236}">
              <a16:creationId xmlns:a16="http://schemas.microsoft.com/office/drawing/2014/main" id="{00000000-0008-0000-0A00-0000132C0000}"/>
            </a:ext>
          </a:extLst>
        </xdr:cNvPr>
        <xdr:cNvSpPr txBox="1">
          <a:spLocks noChangeArrowheads="1"/>
        </xdr:cNvSpPr>
      </xdr:nvSpPr>
      <xdr:spPr bwMode="auto">
        <a:xfrm>
          <a:off x="1085850" y="0"/>
          <a:ext cx="8286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s-CO" sz="1000" b="0" i="0" u="sng" strike="noStrike" baseline="0">
              <a:solidFill>
                <a:srgbClr val="0000FF"/>
              </a:solidFill>
              <a:latin typeface="Arial Narrow"/>
            </a:rPr>
            <a:t>Menú principal</a:t>
          </a:r>
        </a:p>
      </xdr:txBody>
    </xdr:sp>
    <xdr:clientData/>
  </xdr:twoCellAnchor>
  <xdr:twoCellAnchor>
    <xdr:from>
      <xdr:col>7</xdr:col>
      <xdr:colOff>647483</xdr:colOff>
      <xdr:row>6</xdr:row>
      <xdr:rowOff>9525</xdr:rowOff>
    </xdr:from>
    <xdr:to>
      <xdr:col>7</xdr:col>
      <xdr:colOff>1231717</xdr:colOff>
      <xdr:row>8</xdr:row>
      <xdr:rowOff>190500</xdr:rowOff>
    </xdr:to>
    <xdr:pic>
      <xdr:nvPicPr>
        <xdr:cNvPr id="15" name="8 Imagen" descr="C:\Users\Sergio\Documents\OEA\Logo POLICIA.jpg">
          <a:extLst>
            <a:ext uri="{FF2B5EF4-FFF2-40B4-BE49-F238E27FC236}">
              <a16:creationId xmlns:a16="http://schemas.microsoft.com/office/drawing/2014/main" id="{7338A2C5-30D7-42AD-A4F8-9C2DCE19753F}"/>
            </a:ext>
          </a:extLst>
        </xdr:cNvPr>
        <xdr:cNvPicPr>
          <a:picLocks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134508" y="1085850"/>
          <a:ext cx="584234"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504825</xdr:colOff>
      <xdr:row>3</xdr:row>
      <xdr:rowOff>57150</xdr:rowOff>
    </xdr:from>
    <xdr:to>
      <xdr:col>7</xdr:col>
      <xdr:colOff>394982</xdr:colOff>
      <xdr:row>4</xdr:row>
      <xdr:rowOff>171451</xdr:rowOff>
    </xdr:to>
    <xdr:pic>
      <xdr:nvPicPr>
        <xdr:cNvPr id="16" name="Imagen 15">
          <a:extLst>
            <a:ext uri="{FF2B5EF4-FFF2-40B4-BE49-F238E27FC236}">
              <a16:creationId xmlns:a16="http://schemas.microsoft.com/office/drawing/2014/main" id="{67F3B76A-7BC0-4566-BFEA-D11AB52CA4DB}"/>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820275" y="419100"/>
          <a:ext cx="1061732" cy="447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619124</xdr:colOff>
      <xdr:row>6</xdr:row>
      <xdr:rowOff>0</xdr:rowOff>
    </xdr:from>
    <xdr:to>
      <xdr:col>7</xdr:col>
      <xdr:colOff>209549</xdr:colOff>
      <xdr:row>8</xdr:row>
      <xdr:rowOff>184785</xdr:rowOff>
    </xdr:to>
    <xdr:pic>
      <xdr:nvPicPr>
        <xdr:cNvPr id="18" name="Imagen 17">
          <a:extLst>
            <a:ext uri="{FF2B5EF4-FFF2-40B4-BE49-F238E27FC236}">
              <a16:creationId xmlns:a16="http://schemas.microsoft.com/office/drawing/2014/main" id="{44ABEFB9-B9D8-4020-9DEC-B89DC0F4F3A1}"/>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9934574" y="1076325"/>
          <a:ext cx="762000" cy="565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552450</xdr:colOff>
      <xdr:row>3</xdr:row>
      <xdr:rowOff>19050</xdr:rowOff>
    </xdr:from>
    <xdr:to>
      <xdr:col>7</xdr:col>
      <xdr:colOff>1248509</xdr:colOff>
      <xdr:row>5</xdr:row>
      <xdr:rowOff>19051</xdr:rowOff>
    </xdr:to>
    <xdr:pic>
      <xdr:nvPicPr>
        <xdr:cNvPr id="12" name="Imagen 11">
          <a:extLst>
            <a:ext uri="{FF2B5EF4-FFF2-40B4-BE49-F238E27FC236}">
              <a16:creationId xmlns:a16="http://schemas.microsoft.com/office/drawing/2014/main" id="{3DA3ABD6-C985-41E2-A62F-DB669FC9CE6D}"/>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1039475" y="381000"/>
          <a:ext cx="696059" cy="5238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19050</xdr:colOff>
      <xdr:row>2</xdr:row>
      <xdr:rowOff>38100</xdr:rowOff>
    </xdr:from>
    <xdr:to>
      <xdr:col>4</xdr:col>
      <xdr:colOff>1666875</xdr:colOff>
      <xdr:row>6</xdr:row>
      <xdr:rowOff>114300</xdr:rowOff>
    </xdr:to>
    <xdr:pic>
      <xdr:nvPicPr>
        <xdr:cNvPr id="45138" name="1 Imagen" descr="C:\Users\Sergio\Documents\OEA\Logo OEA.jpg">
          <a:extLst>
            <a:ext uri="{FF2B5EF4-FFF2-40B4-BE49-F238E27FC236}">
              <a16:creationId xmlns:a16="http://schemas.microsoft.com/office/drawing/2014/main" id="{00000000-0008-0000-0B00-000052B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285750"/>
          <a:ext cx="22860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3009900</xdr:colOff>
      <xdr:row>18</xdr:row>
      <xdr:rowOff>447675</xdr:rowOff>
    </xdr:from>
    <xdr:to>
      <xdr:col>4</xdr:col>
      <xdr:colOff>3009900</xdr:colOff>
      <xdr:row>18</xdr:row>
      <xdr:rowOff>638175</xdr:rowOff>
    </xdr:to>
    <xdr:sp macro="" textlink="">
      <xdr:nvSpPr>
        <xdr:cNvPr id="10" name="9 Rectángulo">
          <a:hlinkClick xmlns:r="http://schemas.openxmlformats.org/officeDocument/2006/relationships" r:id="rId2"/>
          <a:extLst>
            <a:ext uri="{FF2B5EF4-FFF2-40B4-BE49-F238E27FC236}">
              <a16:creationId xmlns:a16="http://schemas.microsoft.com/office/drawing/2014/main" id="{00000000-0008-0000-0B00-00000A000000}"/>
            </a:ext>
          </a:extLst>
        </xdr:cNvPr>
        <xdr:cNvSpPr/>
      </xdr:nvSpPr>
      <xdr:spPr>
        <a:xfrm>
          <a:off x="3429000" y="7515225"/>
          <a:ext cx="10287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4</xdr:col>
      <xdr:colOff>19050</xdr:colOff>
      <xdr:row>18</xdr:row>
      <xdr:rowOff>600075</xdr:rowOff>
    </xdr:from>
    <xdr:to>
      <xdr:col>4</xdr:col>
      <xdr:colOff>19050</xdr:colOff>
      <xdr:row>18</xdr:row>
      <xdr:rowOff>742950</xdr:rowOff>
    </xdr:to>
    <xdr:sp macro="" textlink="">
      <xdr:nvSpPr>
        <xdr:cNvPr id="11" name="10 Rectángulo">
          <a:hlinkClick xmlns:r="http://schemas.openxmlformats.org/officeDocument/2006/relationships" r:id="rId2"/>
          <a:extLst>
            <a:ext uri="{FF2B5EF4-FFF2-40B4-BE49-F238E27FC236}">
              <a16:creationId xmlns:a16="http://schemas.microsoft.com/office/drawing/2014/main" id="{00000000-0008-0000-0B00-00000B000000}"/>
            </a:ext>
          </a:extLst>
        </xdr:cNvPr>
        <xdr:cNvSpPr/>
      </xdr:nvSpPr>
      <xdr:spPr>
        <a:xfrm>
          <a:off x="438150" y="7667625"/>
          <a:ext cx="923925"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1</xdr:col>
      <xdr:colOff>38100</xdr:colOff>
      <xdr:row>0</xdr:row>
      <xdr:rowOff>0</xdr:rowOff>
    </xdr:from>
    <xdr:to>
      <xdr:col>4</xdr:col>
      <xdr:colOff>409575</xdr:colOff>
      <xdr:row>1</xdr:row>
      <xdr:rowOff>19050</xdr:rowOff>
    </xdr:to>
    <xdr:sp macro="" textlink="">
      <xdr:nvSpPr>
        <xdr:cNvPr id="12308" name="Text Box 20">
          <a:hlinkClick xmlns:r="http://schemas.openxmlformats.org/officeDocument/2006/relationships" r:id="rId3"/>
          <a:extLst>
            <a:ext uri="{FF2B5EF4-FFF2-40B4-BE49-F238E27FC236}">
              <a16:creationId xmlns:a16="http://schemas.microsoft.com/office/drawing/2014/main" id="{00000000-0008-0000-0B00-000014300000}"/>
            </a:ext>
          </a:extLst>
        </xdr:cNvPr>
        <xdr:cNvSpPr txBox="1">
          <a:spLocks noChangeArrowheads="1"/>
        </xdr:cNvSpPr>
      </xdr:nvSpPr>
      <xdr:spPr bwMode="auto">
        <a:xfrm>
          <a:off x="123825" y="0"/>
          <a:ext cx="10096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s-CO" sz="1000" b="0" i="0" u="sng" strike="noStrike" baseline="0">
              <a:solidFill>
                <a:srgbClr val="0000FF"/>
              </a:solidFill>
              <a:latin typeface="Arial Narrow"/>
            </a:rPr>
            <a:t>Informe agregado</a:t>
          </a:r>
        </a:p>
      </xdr:txBody>
    </xdr:sp>
    <xdr:clientData/>
  </xdr:twoCellAnchor>
  <xdr:twoCellAnchor editAs="oneCell">
    <xdr:from>
      <xdr:col>4</xdr:col>
      <xdr:colOff>361950</xdr:colOff>
      <xdr:row>0</xdr:row>
      <xdr:rowOff>0</xdr:rowOff>
    </xdr:from>
    <xdr:to>
      <xdr:col>4</xdr:col>
      <xdr:colOff>1190625</xdr:colOff>
      <xdr:row>1</xdr:row>
      <xdr:rowOff>19050</xdr:rowOff>
    </xdr:to>
    <xdr:sp macro="" textlink="">
      <xdr:nvSpPr>
        <xdr:cNvPr id="12309" name="Text Box 21">
          <a:hlinkClick xmlns:r="http://schemas.openxmlformats.org/officeDocument/2006/relationships" r:id="rId4"/>
          <a:extLst>
            <a:ext uri="{FF2B5EF4-FFF2-40B4-BE49-F238E27FC236}">
              <a16:creationId xmlns:a16="http://schemas.microsoft.com/office/drawing/2014/main" id="{00000000-0008-0000-0B00-000015300000}"/>
            </a:ext>
          </a:extLst>
        </xdr:cNvPr>
        <xdr:cNvSpPr txBox="1">
          <a:spLocks noChangeArrowheads="1"/>
        </xdr:cNvSpPr>
      </xdr:nvSpPr>
      <xdr:spPr bwMode="auto">
        <a:xfrm>
          <a:off x="1085850" y="0"/>
          <a:ext cx="8286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s-CO" sz="1000" b="0" i="0" u="sng" strike="noStrike" baseline="0">
              <a:solidFill>
                <a:srgbClr val="0000FF"/>
              </a:solidFill>
              <a:latin typeface="Arial Narrow"/>
            </a:rPr>
            <a:t>Menú principal</a:t>
          </a:r>
        </a:p>
      </xdr:txBody>
    </xdr:sp>
    <xdr:clientData/>
  </xdr:twoCellAnchor>
  <xdr:twoCellAnchor>
    <xdr:from>
      <xdr:col>7</xdr:col>
      <xdr:colOff>599858</xdr:colOff>
      <xdr:row>5</xdr:row>
      <xdr:rowOff>180975</xdr:rowOff>
    </xdr:from>
    <xdr:to>
      <xdr:col>7</xdr:col>
      <xdr:colOff>1184092</xdr:colOff>
      <xdr:row>8</xdr:row>
      <xdr:rowOff>171450</xdr:rowOff>
    </xdr:to>
    <xdr:pic>
      <xdr:nvPicPr>
        <xdr:cNvPr id="15" name="8 Imagen" descr="C:\Users\Sergio\Documents\OEA\Logo POLICIA.jpg">
          <a:extLst>
            <a:ext uri="{FF2B5EF4-FFF2-40B4-BE49-F238E27FC236}">
              <a16:creationId xmlns:a16="http://schemas.microsoft.com/office/drawing/2014/main" id="{B2C62B88-C560-449A-80F3-EBFDCD76CCDD}"/>
            </a:ext>
          </a:extLst>
        </xdr:cNvPr>
        <xdr:cNvPicPr>
          <a:picLocks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934483" y="1066800"/>
          <a:ext cx="584234"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457200</xdr:colOff>
      <xdr:row>3</xdr:row>
      <xdr:rowOff>38100</xdr:rowOff>
    </xdr:from>
    <xdr:to>
      <xdr:col>7</xdr:col>
      <xdr:colOff>347357</xdr:colOff>
      <xdr:row>4</xdr:row>
      <xdr:rowOff>152401</xdr:rowOff>
    </xdr:to>
    <xdr:pic>
      <xdr:nvPicPr>
        <xdr:cNvPr id="16" name="Imagen 15">
          <a:extLst>
            <a:ext uri="{FF2B5EF4-FFF2-40B4-BE49-F238E27FC236}">
              <a16:creationId xmlns:a16="http://schemas.microsoft.com/office/drawing/2014/main" id="{8704338D-1C35-4964-83FA-D39B124C41AF}"/>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620250" y="400050"/>
          <a:ext cx="1061732" cy="447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571499</xdr:colOff>
      <xdr:row>5</xdr:row>
      <xdr:rowOff>171450</xdr:rowOff>
    </xdr:from>
    <xdr:to>
      <xdr:col>7</xdr:col>
      <xdr:colOff>161924</xdr:colOff>
      <xdr:row>8</xdr:row>
      <xdr:rowOff>165735</xdr:rowOff>
    </xdr:to>
    <xdr:pic>
      <xdr:nvPicPr>
        <xdr:cNvPr id="18" name="Imagen 17">
          <a:extLst>
            <a:ext uri="{FF2B5EF4-FFF2-40B4-BE49-F238E27FC236}">
              <a16:creationId xmlns:a16="http://schemas.microsoft.com/office/drawing/2014/main" id="{4C6D449E-2773-4581-AFEA-E51888C90023}"/>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9734549" y="1057275"/>
          <a:ext cx="762000" cy="565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514350</xdr:colOff>
      <xdr:row>3</xdr:row>
      <xdr:rowOff>19050</xdr:rowOff>
    </xdr:from>
    <xdr:to>
      <xdr:col>7</xdr:col>
      <xdr:colOff>1210409</xdr:colOff>
      <xdr:row>5</xdr:row>
      <xdr:rowOff>19051</xdr:rowOff>
    </xdr:to>
    <xdr:pic>
      <xdr:nvPicPr>
        <xdr:cNvPr id="12" name="Imagen 11">
          <a:extLst>
            <a:ext uri="{FF2B5EF4-FFF2-40B4-BE49-F238E27FC236}">
              <a16:creationId xmlns:a16="http://schemas.microsoft.com/office/drawing/2014/main" id="{9F2C174E-A65B-4BC8-BE3C-1B92943ECFC3}"/>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0848975" y="381000"/>
          <a:ext cx="696059" cy="5238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19050</xdr:colOff>
      <xdr:row>2</xdr:row>
      <xdr:rowOff>38100</xdr:rowOff>
    </xdr:from>
    <xdr:to>
      <xdr:col>4</xdr:col>
      <xdr:colOff>1666875</xdr:colOff>
      <xdr:row>6</xdr:row>
      <xdr:rowOff>114300</xdr:rowOff>
    </xdr:to>
    <xdr:pic>
      <xdr:nvPicPr>
        <xdr:cNvPr id="46159" name="1 Imagen" descr="C:\Users\Sergio\Documents\OEA\Logo OEA.jpg">
          <a:extLst>
            <a:ext uri="{FF2B5EF4-FFF2-40B4-BE49-F238E27FC236}">
              <a16:creationId xmlns:a16="http://schemas.microsoft.com/office/drawing/2014/main" id="{00000000-0008-0000-0C00-00004FB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285750"/>
          <a:ext cx="22860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3009900</xdr:colOff>
      <xdr:row>20</xdr:row>
      <xdr:rowOff>447675</xdr:rowOff>
    </xdr:from>
    <xdr:to>
      <xdr:col>4</xdr:col>
      <xdr:colOff>3009900</xdr:colOff>
      <xdr:row>20</xdr:row>
      <xdr:rowOff>638175</xdr:rowOff>
    </xdr:to>
    <xdr:sp macro="" textlink="">
      <xdr:nvSpPr>
        <xdr:cNvPr id="10" name="9 Rectángulo">
          <a:hlinkClick xmlns:r="http://schemas.openxmlformats.org/officeDocument/2006/relationships" r:id="rId2"/>
          <a:extLst>
            <a:ext uri="{FF2B5EF4-FFF2-40B4-BE49-F238E27FC236}">
              <a16:creationId xmlns:a16="http://schemas.microsoft.com/office/drawing/2014/main" id="{00000000-0008-0000-0C00-00000A000000}"/>
            </a:ext>
          </a:extLst>
        </xdr:cNvPr>
        <xdr:cNvSpPr/>
      </xdr:nvSpPr>
      <xdr:spPr>
        <a:xfrm>
          <a:off x="3429000" y="7515225"/>
          <a:ext cx="10287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4</xdr:col>
      <xdr:colOff>19050</xdr:colOff>
      <xdr:row>20</xdr:row>
      <xdr:rowOff>600075</xdr:rowOff>
    </xdr:from>
    <xdr:to>
      <xdr:col>4</xdr:col>
      <xdr:colOff>19050</xdr:colOff>
      <xdr:row>20</xdr:row>
      <xdr:rowOff>742950</xdr:rowOff>
    </xdr:to>
    <xdr:sp macro="" textlink="">
      <xdr:nvSpPr>
        <xdr:cNvPr id="11" name="10 Rectángulo">
          <a:hlinkClick xmlns:r="http://schemas.openxmlformats.org/officeDocument/2006/relationships" r:id="rId2"/>
          <a:extLst>
            <a:ext uri="{FF2B5EF4-FFF2-40B4-BE49-F238E27FC236}">
              <a16:creationId xmlns:a16="http://schemas.microsoft.com/office/drawing/2014/main" id="{00000000-0008-0000-0C00-00000B000000}"/>
            </a:ext>
          </a:extLst>
        </xdr:cNvPr>
        <xdr:cNvSpPr/>
      </xdr:nvSpPr>
      <xdr:spPr>
        <a:xfrm>
          <a:off x="438150" y="7667625"/>
          <a:ext cx="923925"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1</xdr:col>
      <xdr:colOff>38100</xdr:colOff>
      <xdr:row>0</xdr:row>
      <xdr:rowOff>0</xdr:rowOff>
    </xdr:from>
    <xdr:to>
      <xdr:col>4</xdr:col>
      <xdr:colOff>409575</xdr:colOff>
      <xdr:row>1</xdr:row>
      <xdr:rowOff>19050</xdr:rowOff>
    </xdr:to>
    <xdr:sp macro="" textlink="">
      <xdr:nvSpPr>
        <xdr:cNvPr id="14354" name="Text Box 18">
          <a:hlinkClick xmlns:r="http://schemas.openxmlformats.org/officeDocument/2006/relationships" r:id="rId3"/>
          <a:extLst>
            <a:ext uri="{FF2B5EF4-FFF2-40B4-BE49-F238E27FC236}">
              <a16:creationId xmlns:a16="http://schemas.microsoft.com/office/drawing/2014/main" id="{00000000-0008-0000-0C00-000012380000}"/>
            </a:ext>
          </a:extLst>
        </xdr:cNvPr>
        <xdr:cNvSpPr txBox="1">
          <a:spLocks noChangeArrowheads="1"/>
        </xdr:cNvSpPr>
      </xdr:nvSpPr>
      <xdr:spPr bwMode="auto">
        <a:xfrm>
          <a:off x="123825" y="0"/>
          <a:ext cx="10096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s-CO" sz="1000" b="0" i="0" u="sng" strike="noStrike" baseline="0">
              <a:solidFill>
                <a:srgbClr val="0000FF"/>
              </a:solidFill>
              <a:latin typeface="Arial Narrow"/>
            </a:rPr>
            <a:t>Informe agregado</a:t>
          </a:r>
        </a:p>
      </xdr:txBody>
    </xdr:sp>
    <xdr:clientData/>
  </xdr:twoCellAnchor>
  <xdr:twoCellAnchor editAs="oneCell">
    <xdr:from>
      <xdr:col>4</xdr:col>
      <xdr:colOff>361950</xdr:colOff>
      <xdr:row>0</xdr:row>
      <xdr:rowOff>0</xdr:rowOff>
    </xdr:from>
    <xdr:to>
      <xdr:col>4</xdr:col>
      <xdr:colOff>1190625</xdr:colOff>
      <xdr:row>1</xdr:row>
      <xdr:rowOff>19050</xdr:rowOff>
    </xdr:to>
    <xdr:sp macro="" textlink="">
      <xdr:nvSpPr>
        <xdr:cNvPr id="14355" name="Text Box 19">
          <a:hlinkClick xmlns:r="http://schemas.openxmlformats.org/officeDocument/2006/relationships" r:id="rId4"/>
          <a:extLst>
            <a:ext uri="{FF2B5EF4-FFF2-40B4-BE49-F238E27FC236}">
              <a16:creationId xmlns:a16="http://schemas.microsoft.com/office/drawing/2014/main" id="{00000000-0008-0000-0C00-000013380000}"/>
            </a:ext>
          </a:extLst>
        </xdr:cNvPr>
        <xdr:cNvSpPr txBox="1">
          <a:spLocks noChangeArrowheads="1"/>
        </xdr:cNvSpPr>
      </xdr:nvSpPr>
      <xdr:spPr bwMode="auto">
        <a:xfrm>
          <a:off x="1085850" y="0"/>
          <a:ext cx="8286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s-CO" sz="1000" b="0" i="0" u="sng" strike="noStrike" baseline="0">
              <a:solidFill>
                <a:srgbClr val="0000FF"/>
              </a:solidFill>
              <a:latin typeface="Arial Narrow"/>
            </a:rPr>
            <a:t>Menú principal</a:t>
          </a:r>
        </a:p>
      </xdr:txBody>
    </xdr:sp>
    <xdr:clientData/>
  </xdr:twoCellAnchor>
  <xdr:twoCellAnchor>
    <xdr:from>
      <xdr:col>7</xdr:col>
      <xdr:colOff>599858</xdr:colOff>
      <xdr:row>6</xdr:row>
      <xdr:rowOff>0</xdr:rowOff>
    </xdr:from>
    <xdr:to>
      <xdr:col>7</xdr:col>
      <xdr:colOff>1184092</xdr:colOff>
      <xdr:row>8</xdr:row>
      <xdr:rowOff>180975</xdr:rowOff>
    </xdr:to>
    <xdr:pic>
      <xdr:nvPicPr>
        <xdr:cNvPr id="15" name="8 Imagen" descr="C:\Users\Sergio\Documents\OEA\Logo POLICIA.jpg">
          <a:extLst>
            <a:ext uri="{FF2B5EF4-FFF2-40B4-BE49-F238E27FC236}">
              <a16:creationId xmlns:a16="http://schemas.microsoft.com/office/drawing/2014/main" id="{92FE63AC-0E93-4B70-858C-285DC8B93D56}"/>
            </a:ext>
          </a:extLst>
        </xdr:cNvPr>
        <xdr:cNvPicPr>
          <a:picLocks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934483" y="1076325"/>
          <a:ext cx="584234"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457200</xdr:colOff>
      <xdr:row>3</xdr:row>
      <xdr:rowOff>47625</xdr:rowOff>
    </xdr:from>
    <xdr:to>
      <xdr:col>7</xdr:col>
      <xdr:colOff>347357</xdr:colOff>
      <xdr:row>4</xdr:row>
      <xdr:rowOff>161926</xdr:rowOff>
    </xdr:to>
    <xdr:pic>
      <xdr:nvPicPr>
        <xdr:cNvPr id="16" name="Imagen 15">
          <a:extLst>
            <a:ext uri="{FF2B5EF4-FFF2-40B4-BE49-F238E27FC236}">
              <a16:creationId xmlns:a16="http://schemas.microsoft.com/office/drawing/2014/main" id="{ED99A010-01F7-4203-A318-42F01997B14D}"/>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620250" y="409575"/>
          <a:ext cx="1061732" cy="447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571499</xdr:colOff>
      <xdr:row>5</xdr:row>
      <xdr:rowOff>180975</xdr:rowOff>
    </xdr:from>
    <xdr:to>
      <xdr:col>7</xdr:col>
      <xdr:colOff>161924</xdr:colOff>
      <xdr:row>8</xdr:row>
      <xdr:rowOff>175260</xdr:rowOff>
    </xdr:to>
    <xdr:pic>
      <xdr:nvPicPr>
        <xdr:cNvPr id="18" name="Imagen 17">
          <a:extLst>
            <a:ext uri="{FF2B5EF4-FFF2-40B4-BE49-F238E27FC236}">
              <a16:creationId xmlns:a16="http://schemas.microsoft.com/office/drawing/2014/main" id="{3117D1EF-2978-4BDE-8F2E-96C285E82225}"/>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9734549" y="1066800"/>
          <a:ext cx="762000" cy="565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504825</xdr:colOff>
      <xdr:row>3</xdr:row>
      <xdr:rowOff>28575</xdr:rowOff>
    </xdr:from>
    <xdr:to>
      <xdr:col>7</xdr:col>
      <xdr:colOff>1200884</xdr:colOff>
      <xdr:row>5</xdr:row>
      <xdr:rowOff>28576</xdr:rowOff>
    </xdr:to>
    <xdr:pic>
      <xdr:nvPicPr>
        <xdr:cNvPr id="12" name="Imagen 11">
          <a:extLst>
            <a:ext uri="{FF2B5EF4-FFF2-40B4-BE49-F238E27FC236}">
              <a16:creationId xmlns:a16="http://schemas.microsoft.com/office/drawing/2014/main" id="{86287BB6-8437-45DC-BC31-1A65B6EAB21B}"/>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0839450" y="390525"/>
          <a:ext cx="696059" cy="5238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19050</xdr:colOff>
      <xdr:row>2</xdr:row>
      <xdr:rowOff>38100</xdr:rowOff>
    </xdr:from>
    <xdr:to>
      <xdr:col>4</xdr:col>
      <xdr:colOff>1666875</xdr:colOff>
      <xdr:row>6</xdr:row>
      <xdr:rowOff>114300</xdr:rowOff>
    </xdr:to>
    <xdr:pic>
      <xdr:nvPicPr>
        <xdr:cNvPr id="47183" name="1 Imagen" descr="C:\Users\Sergio\Documents\OEA\Logo OEA.jpg">
          <a:extLst>
            <a:ext uri="{FF2B5EF4-FFF2-40B4-BE49-F238E27FC236}">
              <a16:creationId xmlns:a16="http://schemas.microsoft.com/office/drawing/2014/main" id="{00000000-0008-0000-0D00-00004FB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285750"/>
          <a:ext cx="22860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3009900</xdr:colOff>
      <xdr:row>18</xdr:row>
      <xdr:rowOff>447675</xdr:rowOff>
    </xdr:from>
    <xdr:to>
      <xdr:col>4</xdr:col>
      <xdr:colOff>3009900</xdr:colOff>
      <xdr:row>18</xdr:row>
      <xdr:rowOff>638175</xdr:rowOff>
    </xdr:to>
    <xdr:sp macro="" textlink="">
      <xdr:nvSpPr>
        <xdr:cNvPr id="10" name="9 Rectángulo">
          <a:hlinkClick xmlns:r="http://schemas.openxmlformats.org/officeDocument/2006/relationships" r:id="rId2"/>
          <a:extLst>
            <a:ext uri="{FF2B5EF4-FFF2-40B4-BE49-F238E27FC236}">
              <a16:creationId xmlns:a16="http://schemas.microsoft.com/office/drawing/2014/main" id="{00000000-0008-0000-0D00-00000A000000}"/>
            </a:ext>
          </a:extLst>
        </xdr:cNvPr>
        <xdr:cNvSpPr/>
      </xdr:nvSpPr>
      <xdr:spPr>
        <a:xfrm>
          <a:off x="3429000" y="7515225"/>
          <a:ext cx="10287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4</xdr:col>
      <xdr:colOff>19050</xdr:colOff>
      <xdr:row>18</xdr:row>
      <xdr:rowOff>600075</xdr:rowOff>
    </xdr:from>
    <xdr:to>
      <xdr:col>4</xdr:col>
      <xdr:colOff>19050</xdr:colOff>
      <xdr:row>18</xdr:row>
      <xdr:rowOff>742950</xdr:rowOff>
    </xdr:to>
    <xdr:sp macro="" textlink="">
      <xdr:nvSpPr>
        <xdr:cNvPr id="11" name="10 Rectángulo">
          <a:hlinkClick xmlns:r="http://schemas.openxmlformats.org/officeDocument/2006/relationships" r:id="rId2"/>
          <a:extLst>
            <a:ext uri="{FF2B5EF4-FFF2-40B4-BE49-F238E27FC236}">
              <a16:creationId xmlns:a16="http://schemas.microsoft.com/office/drawing/2014/main" id="{00000000-0008-0000-0D00-00000B000000}"/>
            </a:ext>
          </a:extLst>
        </xdr:cNvPr>
        <xdr:cNvSpPr/>
      </xdr:nvSpPr>
      <xdr:spPr>
        <a:xfrm>
          <a:off x="438150" y="7667625"/>
          <a:ext cx="923925"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1</xdr:col>
      <xdr:colOff>38100</xdr:colOff>
      <xdr:row>0</xdr:row>
      <xdr:rowOff>0</xdr:rowOff>
    </xdr:from>
    <xdr:to>
      <xdr:col>4</xdr:col>
      <xdr:colOff>409575</xdr:colOff>
      <xdr:row>1</xdr:row>
      <xdr:rowOff>19050</xdr:rowOff>
    </xdr:to>
    <xdr:sp macro="" textlink="">
      <xdr:nvSpPr>
        <xdr:cNvPr id="15378" name="Text Box 18">
          <a:hlinkClick xmlns:r="http://schemas.openxmlformats.org/officeDocument/2006/relationships" r:id="rId3"/>
          <a:extLst>
            <a:ext uri="{FF2B5EF4-FFF2-40B4-BE49-F238E27FC236}">
              <a16:creationId xmlns:a16="http://schemas.microsoft.com/office/drawing/2014/main" id="{00000000-0008-0000-0D00-0000123C0000}"/>
            </a:ext>
          </a:extLst>
        </xdr:cNvPr>
        <xdr:cNvSpPr txBox="1">
          <a:spLocks noChangeArrowheads="1"/>
        </xdr:cNvSpPr>
      </xdr:nvSpPr>
      <xdr:spPr bwMode="auto">
        <a:xfrm>
          <a:off x="123825" y="0"/>
          <a:ext cx="10096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s-CO" sz="1000" b="0" i="0" u="sng" strike="noStrike" baseline="0">
              <a:solidFill>
                <a:srgbClr val="0000FF"/>
              </a:solidFill>
              <a:latin typeface="Arial Narrow"/>
            </a:rPr>
            <a:t>Informe agregado</a:t>
          </a:r>
        </a:p>
      </xdr:txBody>
    </xdr:sp>
    <xdr:clientData/>
  </xdr:twoCellAnchor>
  <xdr:twoCellAnchor editAs="oneCell">
    <xdr:from>
      <xdr:col>4</xdr:col>
      <xdr:colOff>361950</xdr:colOff>
      <xdr:row>0</xdr:row>
      <xdr:rowOff>0</xdr:rowOff>
    </xdr:from>
    <xdr:to>
      <xdr:col>4</xdr:col>
      <xdr:colOff>1190625</xdr:colOff>
      <xdr:row>1</xdr:row>
      <xdr:rowOff>19050</xdr:rowOff>
    </xdr:to>
    <xdr:sp macro="" textlink="">
      <xdr:nvSpPr>
        <xdr:cNvPr id="15379" name="Text Box 19">
          <a:hlinkClick xmlns:r="http://schemas.openxmlformats.org/officeDocument/2006/relationships" r:id="rId4"/>
          <a:extLst>
            <a:ext uri="{FF2B5EF4-FFF2-40B4-BE49-F238E27FC236}">
              <a16:creationId xmlns:a16="http://schemas.microsoft.com/office/drawing/2014/main" id="{00000000-0008-0000-0D00-0000133C0000}"/>
            </a:ext>
          </a:extLst>
        </xdr:cNvPr>
        <xdr:cNvSpPr txBox="1">
          <a:spLocks noChangeArrowheads="1"/>
        </xdr:cNvSpPr>
      </xdr:nvSpPr>
      <xdr:spPr bwMode="auto">
        <a:xfrm>
          <a:off x="1085850" y="0"/>
          <a:ext cx="8286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s-CO" sz="1000" b="0" i="0" u="sng" strike="noStrike" baseline="0">
              <a:solidFill>
                <a:srgbClr val="0000FF"/>
              </a:solidFill>
              <a:latin typeface="Arial Narrow"/>
            </a:rPr>
            <a:t>Menú principal</a:t>
          </a:r>
        </a:p>
      </xdr:txBody>
    </xdr:sp>
    <xdr:clientData/>
  </xdr:twoCellAnchor>
  <xdr:twoCellAnchor>
    <xdr:from>
      <xdr:col>7</xdr:col>
      <xdr:colOff>571283</xdr:colOff>
      <xdr:row>5</xdr:row>
      <xdr:rowOff>180975</xdr:rowOff>
    </xdr:from>
    <xdr:to>
      <xdr:col>7</xdr:col>
      <xdr:colOff>1155517</xdr:colOff>
      <xdr:row>8</xdr:row>
      <xdr:rowOff>171450</xdr:rowOff>
    </xdr:to>
    <xdr:pic>
      <xdr:nvPicPr>
        <xdr:cNvPr id="15" name="8 Imagen" descr="C:\Users\Sergio\Documents\OEA\Logo POLICIA.jpg">
          <a:extLst>
            <a:ext uri="{FF2B5EF4-FFF2-40B4-BE49-F238E27FC236}">
              <a16:creationId xmlns:a16="http://schemas.microsoft.com/office/drawing/2014/main" id="{BDA14969-5645-44E1-9E61-2916AFA425BA}"/>
            </a:ext>
          </a:extLst>
        </xdr:cNvPr>
        <xdr:cNvPicPr>
          <a:picLocks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905908" y="1066800"/>
          <a:ext cx="584234"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428625</xdr:colOff>
      <xdr:row>3</xdr:row>
      <xdr:rowOff>38100</xdr:rowOff>
    </xdr:from>
    <xdr:to>
      <xdr:col>7</xdr:col>
      <xdr:colOff>318782</xdr:colOff>
      <xdr:row>4</xdr:row>
      <xdr:rowOff>152401</xdr:rowOff>
    </xdr:to>
    <xdr:pic>
      <xdr:nvPicPr>
        <xdr:cNvPr id="16" name="Imagen 15">
          <a:extLst>
            <a:ext uri="{FF2B5EF4-FFF2-40B4-BE49-F238E27FC236}">
              <a16:creationId xmlns:a16="http://schemas.microsoft.com/office/drawing/2014/main" id="{EE880979-E623-41CE-8102-BA420265932B}"/>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591675" y="400050"/>
          <a:ext cx="1061732" cy="447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542924</xdr:colOff>
      <xdr:row>5</xdr:row>
      <xdr:rowOff>171450</xdr:rowOff>
    </xdr:from>
    <xdr:to>
      <xdr:col>7</xdr:col>
      <xdr:colOff>133349</xdr:colOff>
      <xdr:row>8</xdr:row>
      <xdr:rowOff>165735</xdr:rowOff>
    </xdr:to>
    <xdr:pic>
      <xdr:nvPicPr>
        <xdr:cNvPr id="18" name="Imagen 17">
          <a:extLst>
            <a:ext uri="{FF2B5EF4-FFF2-40B4-BE49-F238E27FC236}">
              <a16:creationId xmlns:a16="http://schemas.microsoft.com/office/drawing/2014/main" id="{080BBA81-FABA-4EFE-A0FE-6C9F8A49175A}"/>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9705974" y="1057275"/>
          <a:ext cx="762000" cy="565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514350</xdr:colOff>
      <xdr:row>3</xdr:row>
      <xdr:rowOff>38100</xdr:rowOff>
    </xdr:from>
    <xdr:to>
      <xdr:col>7</xdr:col>
      <xdr:colOff>1210409</xdr:colOff>
      <xdr:row>5</xdr:row>
      <xdr:rowOff>38101</xdr:rowOff>
    </xdr:to>
    <xdr:pic>
      <xdr:nvPicPr>
        <xdr:cNvPr id="12" name="Imagen 11">
          <a:extLst>
            <a:ext uri="{FF2B5EF4-FFF2-40B4-BE49-F238E27FC236}">
              <a16:creationId xmlns:a16="http://schemas.microsoft.com/office/drawing/2014/main" id="{83730987-6ED3-49F8-A6BE-86D8E4DA6D78}"/>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0848975" y="400050"/>
          <a:ext cx="696059" cy="5238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1</xdr:row>
      <xdr:rowOff>85725</xdr:rowOff>
    </xdr:from>
    <xdr:to>
      <xdr:col>3</xdr:col>
      <xdr:colOff>561975</xdr:colOff>
      <xdr:row>5</xdr:row>
      <xdr:rowOff>180975</xdr:rowOff>
    </xdr:to>
    <xdr:pic>
      <xdr:nvPicPr>
        <xdr:cNvPr id="38978" name="6 Imagen" descr="C:\Users\Sergio\Documents\OEA\Logo OEA.jpg">
          <a:extLst>
            <a:ext uri="{FF2B5EF4-FFF2-40B4-BE49-F238E27FC236}">
              <a16:creationId xmlns:a16="http://schemas.microsoft.com/office/drawing/2014/main" id="{00000000-0008-0000-0100-0000429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76225"/>
          <a:ext cx="21717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66675</xdr:colOff>
      <xdr:row>9</xdr:row>
      <xdr:rowOff>180975</xdr:rowOff>
    </xdr:from>
    <xdr:to>
      <xdr:col>8</xdr:col>
      <xdr:colOff>704850</xdr:colOff>
      <xdr:row>9</xdr:row>
      <xdr:rowOff>180975</xdr:rowOff>
    </xdr:to>
    <xdr:sp macro="" textlink="">
      <xdr:nvSpPr>
        <xdr:cNvPr id="38980" name="Line 13">
          <a:extLst>
            <a:ext uri="{FF2B5EF4-FFF2-40B4-BE49-F238E27FC236}">
              <a16:creationId xmlns:a16="http://schemas.microsoft.com/office/drawing/2014/main" id="{00000000-0008-0000-0100-000044980000}"/>
            </a:ext>
          </a:extLst>
        </xdr:cNvPr>
        <xdr:cNvSpPr>
          <a:spLocks noChangeShapeType="1"/>
        </xdr:cNvSpPr>
      </xdr:nvSpPr>
      <xdr:spPr bwMode="auto">
        <a:xfrm>
          <a:off x="66675" y="1838325"/>
          <a:ext cx="6400800" cy="0"/>
        </a:xfrm>
        <a:prstGeom prst="line">
          <a:avLst/>
        </a:prstGeom>
        <a:noFill/>
        <a:ln w="12700">
          <a:solidFill>
            <a:srgbClr xmlns:mc="http://schemas.openxmlformats.org/markup-compatibility/2006" xmlns:a14="http://schemas.microsoft.com/office/drawing/2010/main" val="C0C0C0" mc:Ignorable="a14" a14:legacySpreadsheetColorIndex="22"/>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xdr:col>
      <xdr:colOff>695325</xdr:colOff>
      <xdr:row>6</xdr:row>
      <xdr:rowOff>19050</xdr:rowOff>
    </xdr:from>
    <xdr:to>
      <xdr:col>8</xdr:col>
      <xdr:colOff>714375</xdr:colOff>
      <xdr:row>8</xdr:row>
      <xdr:rowOff>38100</xdr:rowOff>
    </xdr:to>
    <xdr:sp macro="" textlink="">
      <xdr:nvSpPr>
        <xdr:cNvPr id="20494" name="Text Box 14">
          <a:extLst>
            <a:ext uri="{FF2B5EF4-FFF2-40B4-BE49-F238E27FC236}">
              <a16:creationId xmlns:a16="http://schemas.microsoft.com/office/drawing/2014/main" id="{00000000-0008-0000-0100-00000E500000}"/>
            </a:ext>
          </a:extLst>
        </xdr:cNvPr>
        <xdr:cNvSpPr txBox="1">
          <a:spLocks noChangeArrowheads="1"/>
        </xdr:cNvSpPr>
      </xdr:nvSpPr>
      <xdr:spPr bwMode="auto">
        <a:xfrm>
          <a:off x="2381250" y="1162050"/>
          <a:ext cx="4095750"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es-CO" sz="1100" b="1" i="0" u="none" strike="noStrike" baseline="0">
              <a:solidFill>
                <a:srgbClr val="333333"/>
              </a:solidFill>
              <a:latin typeface="Arial"/>
              <a:cs typeface="Arial"/>
            </a:rPr>
            <a:t>Herramienta de Ayuda para la Auto-evaluación de Cumplimiento de Condiciones Previas y Requisitos Mínimos</a:t>
          </a:r>
        </a:p>
      </xdr:txBody>
    </xdr:sp>
    <xdr:clientData/>
  </xdr:twoCellAnchor>
  <xdr:twoCellAnchor editAs="oneCell">
    <xdr:from>
      <xdr:col>0</xdr:col>
      <xdr:colOff>104775</xdr:colOff>
      <xdr:row>0</xdr:row>
      <xdr:rowOff>0</xdr:rowOff>
    </xdr:from>
    <xdr:to>
      <xdr:col>2</xdr:col>
      <xdr:colOff>9525</xdr:colOff>
      <xdr:row>1</xdr:row>
      <xdr:rowOff>19050</xdr:rowOff>
    </xdr:to>
    <xdr:sp macro="" textlink="">
      <xdr:nvSpPr>
        <xdr:cNvPr id="20497" name="Text Box 17">
          <a:hlinkClick xmlns:r="http://schemas.openxmlformats.org/officeDocument/2006/relationships" r:id="rId2"/>
          <a:extLst>
            <a:ext uri="{FF2B5EF4-FFF2-40B4-BE49-F238E27FC236}">
              <a16:creationId xmlns:a16="http://schemas.microsoft.com/office/drawing/2014/main" id="{00000000-0008-0000-0100-000011500000}"/>
            </a:ext>
          </a:extLst>
        </xdr:cNvPr>
        <xdr:cNvSpPr txBox="1">
          <a:spLocks noChangeArrowheads="1"/>
        </xdr:cNvSpPr>
      </xdr:nvSpPr>
      <xdr:spPr bwMode="auto">
        <a:xfrm>
          <a:off x="104775" y="0"/>
          <a:ext cx="8286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s-CO" sz="1000" b="0" i="0" u="sng" strike="noStrike" baseline="0">
              <a:solidFill>
                <a:srgbClr val="0000FF"/>
              </a:solidFill>
              <a:latin typeface="Arial Narrow"/>
            </a:rPr>
            <a:t>Menú principal</a:t>
          </a:r>
        </a:p>
      </xdr:txBody>
    </xdr:sp>
    <xdr:clientData/>
  </xdr:twoCellAnchor>
  <xdr:twoCellAnchor editAs="oneCell">
    <xdr:from>
      <xdr:col>3</xdr:col>
      <xdr:colOff>533399</xdr:colOff>
      <xdr:row>8</xdr:row>
      <xdr:rowOff>28575</xdr:rowOff>
    </xdr:from>
    <xdr:to>
      <xdr:col>10</xdr:col>
      <xdr:colOff>0</xdr:colOff>
      <xdr:row>9</xdr:row>
      <xdr:rowOff>114300</xdr:rowOff>
    </xdr:to>
    <xdr:sp macro="" textlink="">
      <xdr:nvSpPr>
        <xdr:cNvPr id="13" name="Text Box 18">
          <a:extLst>
            <a:ext uri="{FF2B5EF4-FFF2-40B4-BE49-F238E27FC236}">
              <a16:creationId xmlns:a16="http://schemas.microsoft.com/office/drawing/2014/main" id="{00000000-0008-0000-0100-00000D000000}"/>
            </a:ext>
          </a:extLst>
        </xdr:cNvPr>
        <xdr:cNvSpPr txBox="1">
          <a:spLocks noChangeArrowheads="1"/>
        </xdr:cNvSpPr>
      </xdr:nvSpPr>
      <xdr:spPr bwMode="auto">
        <a:xfrm>
          <a:off x="2219324" y="1552575"/>
          <a:ext cx="4524376"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l" rtl="0">
            <a:defRPr sz="1000"/>
          </a:pPr>
          <a:r>
            <a:rPr lang="es-CO" sz="1100" b="1" i="0" u="none" strike="noStrike" baseline="0">
              <a:solidFill>
                <a:srgbClr val="808080"/>
              </a:solidFill>
              <a:latin typeface="Arial"/>
              <a:cs typeface="Arial"/>
            </a:rPr>
            <a:t>INSTALACIONES PORTUARIAS Y OPERADORES PORTUARIOS</a:t>
          </a:r>
        </a:p>
      </xdr:txBody>
    </xdr:sp>
    <xdr:clientData/>
  </xdr:twoCellAnchor>
  <xdr:twoCellAnchor>
    <xdr:from>
      <xdr:col>4</xdr:col>
      <xdr:colOff>438150</xdr:colOff>
      <xdr:row>1</xdr:row>
      <xdr:rowOff>0</xdr:rowOff>
    </xdr:from>
    <xdr:to>
      <xdr:col>8</xdr:col>
      <xdr:colOff>647700</xdr:colOff>
      <xdr:row>4</xdr:row>
      <xdr:rowOff>38100</xdr:rowOff>
    </xdr:to>
    <xdr:grpSp>
      <xdr:nvGrpSpPr>
        <xdr:cNvPr id="11" name="Group 10">
          <a:extLst>
            <a:ext uri="{FF2B5EF4-FFF2-40B4-BE49-F238E27FC236}">
              <a16:creationId xmlns:a16="http://schemas.microsoft.com/office/drawing/2014/main" id="{0BC27CAF-21AD-487F-80FA-9EDF3D61DB0E}"/>
            </a:ext>
          </a:extLst>
        </xdr:cNvPr>
        <xdr:cNvGrpSpPr>
          <a:grpSpLocks/>
        </xdr:cNvGrpSpPr>
      </xdr:nvGrpSpPr>
      <xdr:grpSpPr bwMode="auto">
        <a:xfrm>
          <a:off x="3152775" y="190500"/>
          <a:ext cx="3257550" cy="609600"/>
          <a:chOff x="472" y="-1"/>
          <a:chExt cx="184" cy="64"/>
        </a:xfrm>
      </xdr:grpSpPr>
      <xdr:pic>
        <xdr:nvPicPr>
          <xdr:cNvPr id="12" name="8 Imagen" descr="C:\Users\Sergio\Documents\OEA\Logo POLICIA.jpg">
            <a:extLst>
              <a:ext uri="{FF2B5EF4-FFF2-40B4-BE49-F238E27FC236}">
                <a16:creationId xmlns:a16="http://schemas.microsoft.com/office/drawing/2014/main" id="{1D34AB2C-CCA3-437E-8910-FD8C87CF12CD}"/>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3" y="-1"/>
            <a:ext cx="33" cy="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Line 15">
            <a:extLst>
              <a:ext uri="{FF2B5EF4-FFF2-40B4-BE49-F238E27FC236}">
                <a16:creationId xmlns:a16="http://schemas.microsoft.com/office/drawing/2014/main" id="{2333065A-79E5-402A-BB25-2B4DCD15AF7C}"/>
              </a:ext>
            </a:extLst>
          </xdr:cNvPr>
          <xdr:cNvSpPr>
            <a:spLocks noChangeShapeType="1"/>
          </xdr:cNvSpPr>
        </xdr:nvSpPr>
        <xdr:spPr bwMode="auto">
          <a:xfrm>
            <a:off x="472" y="63"/>
            <a:ext cx="183" cy="0"/>
          </a:xfrm>
          <a:prstGeom prst="line">
            <a:avLst/>
          </a:prstGeom>
          <a:noFill/>
          <a:ln w="12700">
            <a:solidFill>
              <a:srgbClr xmlns:mc="http://schemas.openxmlformats.org/markup-compatibility/2006" xmlns:a14="http://schemas.microsoft.com/office/drawing/2010/main" val="C0C0C0" mc:Ignorable="a14" a14:legacySpreadsheetColorIndex="22"/>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4</xdr:col>
      <xdr:colOff>419100</xdr:colOff>
      <xdr:row>1</xdr:row>
      <xdr:rowOff>47625</xdr:rowOff>
    </xdr:from>
    <xdr:to>
      <xdr:col>5</xdr:col>
      <xdr:colOff>718832</xdr:colOff>
      <xdr:row>3</xdr:row>
      <xdr:rowOff>114301</xdr:rowOff>
    </xdr:to>
    <xdr:pic>
      <xdr:nvPicPr>
        <xdr:cNvPr id="16" name="Imagen 15">
          <a:extLst>
            <a:ext uri="{FF2B5EF4-FFF2-40B4-BE49-F238E27FC236}">
              <a16:creationId xmlns:a16="http://schemas.microsoft.com/office/drawing/2014/main" id="{2DDE3057-760D-4A34-8484-60E0CD6D5CEB}"/>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133725" y="238125"/>
          <a:ext cx="1061732" cy="447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9524</xdr:colOff>
      <xdr:row>0</xdr:row>
      <xdr:rowOff>123825</xdr:rowOff>
    </xdr:from>
    <xdr:to>
      <xdr:col>8</xdr:col>
      <xdr:colOff>9524</xdr:colOff>
      <xdr:row>3</xdr:row>
      <xdr:rowOff>118110</xdr:rowOff>
    </xdr:to>
    <xdr:pic>
      <xdr:nvPicPr>
        <xdr:cNvPr id="18" name="Imagen 17">
          <a:extLst>
            <a:ext uri="{FF2B5EF4-FFF2-40B4-BE49-F238E27FC236}">
              <a16:creationId xmlns:a16="http://schemas.microsoft.com/office/drawing/2014/main" id="{236BE9B8-CC8D-453D-A16B-E5387445893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10149" y="123825"/>
          <a:ext cx="762000" cy="565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12254</xdr:colOff>
      <xdr:row>0</xdr:row>
      <xdr:rowOff>180974</xdr:rowOff>
    </xdr:from>
    <xdr:to>
      <xdr:col>6</xdr:col>
      <xdr:colOff>723899</xdr:colOff>
      <xdr:row>3</xdr:row>
      <xdr:rowOff>145081</xdr:rowOff>
    </xdr:to>
    <xdr:pic>
      <xdr:nvPicPr>
        <xdr:cNvPr id="14" name="Imagen 13">
          <a:extLst>
            <a:ext uri="{FF2B5EF4-FFF2-40B4-BE49-F238E27FC236}">
              <a16:creationId xmlns:a16="http://schemas.microsoft.com/office/drawing/2014/main" id="{7AF4D528-F75F-4D34-908C-3D8999C7DAB8}"/>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250879" y="180974"/>
          <a:ext cx="711645" cy="5356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200025</xdr:colOff>
      <xdr:row>1</xdr:row>
      <xdr:rowOff>85725</xdr:rowOff>
    </xdr:from>
    <xdr:to>
      <xdr:col>25</xdr:col>
      <xdr:colOff>95250</xdr:colOff>
      <xdr:row>4</xdr:row>
      <xdr:rowOff>57150</xdr:rowOff>
    </xdr:to>
    <xdr:pic>
      <xdr:nvPicPr>
        <xdr:cNvPr id="20340" name="1 Imagen" descr="C:\Users\Sergio\Documents\OEA\Logo OEA.jpg">
          <a:extLst>
            <a:ext uri="{FF2B5EF4-FFF2-40B4-BE49-F238E27FC236}">
              <a16:creationId xmlns:a16="http://schemas.microsoft.com/office/drawing/2014/main" id="{00000000-0008-0000-0200-0000744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05400" y="304800"/>
          <a:ext cx="9715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66675</xdr:colOff>
      <xdr:row>1</xdr:row>
      <xdr:rowOff>38100</xdr:rowOff>
    </xdr:from>
    <xdr:to>
      <xdr:col>29</xdr:col>
      <xdr:colOff>47625</xdr:colOff>
      <xdr:row>4</xdr:row>
      <xdr:rowOff>85725</xdr:rowOff>
    </xdr:to>
    <xdr:pic>
      <xdr:nvPicPr>
        <xdr:cNvPr id="20342" name="8 Imagen" descr="C:\Users\Sergio\Documents\OEA\Logo POLICIA.jpg">
          <a:extLst>
            <a:ext uri="{FF2B5EF4-FFF2-40B4-BE49-F238E27FC236}">
              <a16:creationId xmlns:a16="http://schemas.microsoft.com/office/drawing/2014/main" id="{00000000-0008-0000-0200-0000764F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10300" y="257175"/>
          <a:ext cx="6000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19050</xdr:rowOff>
    </xdr:from>
    <xdr:to>
      <xdr:col>3</xdr:col>
      <xdr:colOff>238125</xdr:colOff>
      <xdr:row>1</xdr:row>
      <xdr:rowOff>9525</xdr:rowOff>
    </xdr:to>
    <xdr:sp macro="" textlink="">
      <xdr:nvSpPr>
        <xdr:cNvPr id="19495" name="Text Box 39">
          <a:hlinkClick xmlns:r="http://schemas.openxmlformats.org/officeDocument/2006/relationships" r:id="rId3"/>
          <a:extLst>
            <a:ext uri="{FF2B5EF4-FFF2-40B4-BE49-F238E27FC236}">
              <a16:creationId xmlns:a16="http://schemas.microsoft.com/office/drawing/2014/main" id="{00000000-0008-0000-0200-0000274C0000}"/>
            </a:ext>
          </a:extLst>
        </xdr:cNvPr>
        <xdr:cNvSpPr txBox="1">
          <a:spLocks noChangeArrowheads="1"/>
        </xdr:cNvSpPr>
      </xdr:nvSpPr>
      <xdr:spPr bwMode="auto">
        <a:xfrm>
          <a:off x="257175" y="19050"/>
          <a:ext cx="8286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s-CO" sz="1000" b="0" i="0" u="sng" strike="noStrike" baseline="0">
              <a:solidFill>
                <a:srgbClr val="0000FF"/>
              </a:solidFill>
              <a:latin typeface="Arial Narrow"/>
            </a:rPr>
            <a:t>Menú principal</a:t>
          </a:r>
        </a:p>
      </xdr:txBody>
    </xdr:sp>
    <xdr:clientData fPrintsWithSheet="0"/>
  </xdr:twoCellAnchor>
  <xdr:twoCellAnchor editAs="oneCell">
    <xdr:from>
      <xdr:col>1</xdr:col>
      <xdr:colOff>247650</xdr:colOff>
      <xdr:row>1</xdr:row>
      <xdr:rowOff>76200</xdr:rowOff>
    </xdr:from>
    <xdr:to>
      <xdr:col>5</xdr:col>
      <xdr:colOff>194957</xdr:colOff>
      <xdr:row>4</xdr:row>
      <xdr:rowOff>1</xdr:rowOff>
    </xdr:to>
    <xdr:pic>
      <xdr:nvPicPr>
        <xdr:cNvPr id="8" name="Imagen 7">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04825" y="295275"/>
          <a:ext cx="1061732" cy="333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2</xdr:row>
      <xdr:rowOff>38100</xdr:rowOff>
    </xdr:from>
    <xdr:to>
      <xdr:col>4</xdr:col>
      <xdr:colOff>1657350</xdr:colOff>
      <xdr:row>6</xdr:row>
      <xdr:rowOff>114300</xdr:rowOff>
    </xdr:to>
    <xdr:pic>
      <xdr:nvPicPr>
        <xdr:cNvPr id="39996" name="6 Imagen" descr="C:\Users\Sergio\Documents\OEA\Logo OEA.jpg">
          <a:extLst>
            <a:ext uri="{FF2B5EF4-FFF2-40B4-BE49-F238E27FC236}">
              <a16:creationId xmlns:a16="http://schemas.microsoft.com/office/drawing/2014/main" id="{00000000-0008-0000-0300-00003C9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285750"/>
          <a:ext cx="22860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57150</xdr:colOff>
      <xdr:row>0</xdr:row>
      <xdr:rowOff>0</xdr:rowOff>
    </xdr:from>
    <xdr:to>
      <xdr:col>4</xdr:col>
      <xdr:colOff>419100</xdr:colOff>
      <xdr:row>1</xdr:row>
      <xdr:rowOff>19050</xdr:rowOff>
    </xdr:to>
    <xdr:sp macro="" textlink="">
      <xdr:nvSpPr>
        <xdr:cNvPr id="1363" name="Text Box 339">
          <a:hlinkClick xmlns:r="http://schemas.openxmlformats.org/officeDocument/2006/relationships" r:id="rId2"/>
          <a:extLst>
            <a:ext uri="{FF2B5EF4-FFF2-40B4-BE49-F238E27FC236}">
              <a16:creationId xmlns:a16="http://schemas.microsoft.com/office/drawing/2014/main" id="{00000000-0008-0000-0300-000053050000}"/>
            </a:ext>
          </a:extLst>
        </xdr:cNvPr>
        <xdr:cNvSpPr txBox="1">
          <a:spLocks noChangeArrowheads="1"/>
        </xdr:cNvSpPr>
      </xdr:nvSpPr>
      <xdr:spPr bwMode="auto">
        <a:xfrm>
          <a:off x="142875" y="0"/>
          <a:ext cx="10096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s-CO" sz="1000" b="0" i="0" u="sng" strike="noStrike" baseline="0">
              <a:solidFill>
                <a:srgbClr val="0000FF"/>
              </a:solidFill>
              <a:latin typeface="Arial Narrow"/>
            </a:rPr>
            <a:t>Informe agregado</a:t>
          </a:r>
        </a:p>
      </xdr:txBody>
    </xdr:sp>
    <xdr:clientData/>
  </xdr:twoCellAnchor>
  <xdr:twoCellAnchor editAs="oneCell">
    <xdr:from>
      <xdr:col>4</xdr:col>
      <xdr:colOff>371475</xdr:colOff>
      <xdr:row>0</xdr:row>
      <xdr:rowOff>0</xdr:rowOff>
    </xdr:from>
    <xdr:to>
      <xdr:col>4</xdr:col>
      <xdr:colOff>1200150</xdr:colOff>
      <xdr:row>1</xdr:row>
      <xdr:rowOff>19050</xdr:rowOff>
    </xdr:to>
    <xdr:sp macro="" textlink="">
      <xdr:nvSpPr>
        <xdr:cNvPr id="1364" name="Text Box 340">
          <a:hlinkClick xmlns:r="http://schemas.openxmlformats.org/officeDocument/2006/relationships" r:id="rId3"/>
          <a:extLst>
            <a:ext uri="{FF2B5EF4-FFF2-40B4-BE49-F238E27FC236}">
              <a16:creationId xmlns:a16="http://schemas.microsoft.com/office/drawing/2014/main" id="{00000000-0008-0000-0300-000054050000}"/>
            </a:ext>
          </a:extLst>
        </xdr:cNvPr>
        <xdr:cNvSpPr txBox="1">
          <a:spLocks noChangeArrowheads="1"/>
        </xdr:cNvSpPr>
      </xdr:nvSpPr>
      <xdr:spPr bwMode="auto">
        <a:xfrm>
          <a:off x="1104900" y="0"/>
          <a:ext cx="8286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s-CO" sz="1000" b="0" i="0" u="sng" strike="noStrike" baseline="0">
              <a:solidFill>
                <a:srgbClr val="0000FF"/>
              </a:solidFill>
              <a:latin typeface="Arial Narrow"/>
            </a:rPr>
            <a:t>Menú principal</a:t>
          </a:r>
        </a:p>
      </xdr:txBody>
    </xdr:sp>
    <xdr:clientData/>
  </xdr:twoCellAnchor>
  <xdr:twoCellAnchor>
    <xdr:from>
      <xdr:col>7</xdr:col>
      <xdr:colOff>647483</xdr:colOff>
      <xdr:row>4</xdr:row>
      <xdr:rowOff>85725</xdr:rowOff>
    </xdr:from>
    <xdr:to>
      <xdr:col>7</xdr:col>
      <xdr:colOff>1231717</xdr:colOff>
      <xdr:row>7</xdr:row>
      <xdr:rowOff>76200</xdr:rowOff>
    </xdr:to>
    <xdr:pic>
      <xdr:nvPicPr>
        <xdr:cNvPr id="21" name="8 Imagen" descr="C:\Users\Sergio\Documents\OEA\Logo POLICIA.jpg">
          <a:extLst>
            <a:ext uri="{FF2B5EF4-FFF2-40B4-BE49-F238E27FC236}">
              <a16:creationId xmlns:a16="http://schemas.microsoft.com/office/drawing/2014/main" id="{AA12FF5E-2021-4565-8113-D8C8DA66B33B}"/>
            </a:ext>
          </a:extLst>
        </xdr:cNvPr>
        <xdr:cNvPicPr>
          <a:picLocks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991633" y="781050"/>
          <a:ext cx="584234"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495300</xdr:colOff>
      <xdr:row>0</xdr:row>
      <xdr:rowOff>104775</xdr:rowOff>
    </xdr:from>
    <xdr:to>
      <xdr:col>7</xdr:col>
      <xdr:colOff>385457</xdr:colOff>
      <xdr:row>3</xdr:row>
      <xdr:rowOff>190501</xdr:rowOff>
    </xdr:to>
    <xdr:pic>
      <xdr:nvPicPr>
        <xdr:cNvPr id="23" name="Imagen 22">
          <a:extLst>
            <a:ext uri="{FF2B5EF4-FFF2-40B4-BE49-F238E27FC236}">
              <a16:creationId xmlns:a16="http://schemas.microsoft.com/office/drawing/2014/main" id="{5C0A72A6-376A-4FFB-9C0E-6443E3E2D746}"/>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667875" y="104775"/>
          <a:ext cx="1061732" cy="447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619124</xdr:colOff>
      <xdr:row>4</xdr:row>
      <xdr:rowOff>76200</xdr:rowOff>
    </xdr:from>
    <xdr:to>
      <xdr:col>7</xdr:col>
      <xdr:colOff>209549</xdr:colOff>
      <xdr:row>7</xdr:row>
      <xdr:rowOff>70485</xdr:rowOff>
    </xdr:to>
    <xdr:pic>
      <xdr:nvPicPr>
        <xdr:cNvPr id="25" name="Imagen 24">
          <a:extLst>
            <a:ext uri="{FF2B5EF4-FFF2-40B4-BE49-F238E27FC236}">
              <a16:creationId xmlns:a16="http://schemas.microsoft.com/office/drawing/2014/main" id="{189CE96E-4A75-4E28-B0A2-2463200EC20D}"/>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791699" y="771525"/>
          <a:ext cx="762000" cy="565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523875</xdr:colOff>
      <xdr:row>0</xdr:row>
      <xdr:rowOff>95251</xdr:rowOff>
    </xdr:from>
    <xdr:to>
      <xdr:col>7</xdr:col>
      <xdr:colOff>1181100</xdr:colOff>
      <xdr:row>3</xdr:row>
      <xdr:rowOff>227949</xdr:rowOff>
    </xdr:to>
    <xdr:pic>
      <xdr:nvPicPr>
        <xdr:cNvPr id="9" name="Imagen 8">
          <a:extLst>
            <a:ext uri="{FF2B5EF4-FFF2-40B4-BE49-F238E27FC236}">
              <a16:creationId xmlns:a16="http://schemas.microsoft.com/office/drawing/2014/main" id="{19E77D79-9E39-4B5C-A12A-AAE25CD25E56}"/>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0868025" y="95251"/>
          <a:ext cx="657225" cy="4946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2</xdr:row>
      <xdr:rowOff>38100</xdr:rowOff>
    </xdr:from>
    <xdr:to>
      <xdr:col>4</xdr:col>
      <xdr:colOff>1600200</xdr:colOff>
      <xdr:row>6</xdr:row>
      <xdr:rowOff>114300</xdr:rowOff>
    </xdr:to>
    <xdr:pic>
      <xdr:nvPicPr>
        <xdr:cNvPr id="26270" name="1 Imagen" descr="C:\Users\Sergio\Documents\OEA\Logo OEA.jpg">
          <a:extLst>
            <a:ext uri="{FF2B5EF4-FFF2-40B4-BE49-F238E27FC236}">
              <a16:creationId xmlns:a16="http://schemas.microsoft.com/office/drawing/2014/main" id="{00000000-0008-0000-0400-00009E6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285750"/>
          <a:ext cx="22860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38100</xdr:colOff>
      <xdr:row>0</xdr:row>
      <xdr:rowOff>0</xdr:rowOff>
    </xdr:from>
    <xdr:to>
      <xdr:col>4</xdr:col>
      <xdr:colOff>342900</xdr:colOff>
      <xdr:row>1</xdr:row>
      <xdr:rowOff>19050</xdr:rowOff>
    </xdr:to>
    <xdr:sp macro="" textlink="">
      <xdr:nvSpPr>
        <xdr:cNvPr id="4393" name="Text Box 297">
          <a:hlinkClick xmlns:r="http://schemas.openxmlformats.org/officeDocument/2006/relationships" r:id="rId2"/>
          <a:extLst>
            <a:ext uri="{FF2B5EF4-FFF2-40B4-BE49-F238E27FC236}">
              <a16:creationId xmlns:a16="http://schemas.microsoft.com/office/drawing/2014/main" id="{00000000-0008-0000-0400-000029110000}"/>
            </a:ext>
          </a:extLst>
        </xdr:cNvPr>
        <xdr:cNvSpPr txBox="1">
          <a:spLocks noChangeArrowheads="1"/>
        </xdr:cNvSpPr>
      </xdr:nvSpPr>
      <xdr:spPr bwMode="auto">
        <a:xfrm>
          <a:off x="123825" y="0"/>
          <a:ext cx="10096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s-CO" sz="1000" b="0" i="0" u="sng" strike="noStrike" baseline="0">
              <a:solidFill>
                <a:srgbClr val="0000FF"/>
              </a:solidFill>
              <a:latin typeface="Arial Narrow"/>
            </a:rPr>
            <a:t>Informe agregado</a:t>
          </a:r>
        </a:p>
      </xdr:txBody>
    </xdr:sp>
    <xdr:clientData/>
  </xdr:twoCellAnchor>
  <xdr:twoCellAnchor editAs="oneCell">
    <xdr:from>
      <xdr:col>4</xdr:col>
      <xdr:colOff>400050</xdr:colOff>
      <xdr:row>0</xdr:row>
      <xdr:rowOff>0</xdr:rowOff>
    </xdr:from>
    <xdr:to>
      <xdr:col>4</xdr:col>
      <xdr:colOff>1228725</xdr:colOff>
      <xdr:row>1</xdr:row>
      <xdr:rowOff>19050</xdr:rowOff>
    </xdr:to>
    <xdr:sp macro="" textlink="">
      <xdr:nvSpPr>
        <xdr:cNvPr id="4394" name="Text Box 298">
          <a:hlinkClick xmlns:r="http://schemas.openxmlformats.org/officeDocument/2006/relationships" r:id="rId3"/>
          <a:extLst>
            <a:ext uri="{FF2B5EF4-FFF2-40B4-BE49-F238E27FC236}">
              <a16:creationId xmlns:a16="http://schemas.microsoft.com/office/drawing/2014/main" id="{00000000-0008-0000-0400-00002A110000}"/>
            </a:ext>
          </a:extLst>
        </xdr:cNvPr>
        <xdr:cNvSpPr txBox="1">
          <a:spLocks noChangeArrowheads="1"/>
        </xdr:cNvSpPr>
      </xdr:nvSpPr>
      <xdr:spPr bwMode="auto">
        <a:xfrm>
          <a:off x="1085850" y="0"/>
          <a:ext cx="8286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s-CO" sz="1000" b="0" i="0" u="sng" strike="noStrike" baseline="0">
              <a:solidFill>
                <a:srgbClr val="0000FF"/>
              </a:solidFill>
              <a:latin typeface="Arial Narrow"/>
            </a:rPr>
            <a:t>Menú principal</a:t>
          </a:r>
        </a:p>
      </xdr:txBody>
    </xdr:sp>
    <xdr:clientData/>
  </xdr:twoCellAnchor>
  <xdr:twoCellAnchor>
    <xdr:from>
      <xdr:col>7</xdr:col>
      <xdr:colOff>571283</xdr:colOff>
      <xdr:row>5</xdr:row>
      <xdr:rowOff>114300</xdr:rowOff>
    </xdr:from>
    <xdr:to>
      <xdr:col>7</xdr:col>
      <xdr:colOff>1155517</xdr:colOff>
      <xdr:row>8</xdr:row>
      <xdr:rowOff>104775</xdr:rowOff>
    </xdr:to>
    <xdr:pic>
      <xdr:nvPicPr>
        <xdr:cNvPr id="17" name="8 Imagen" descr="C:\Users\Sergio\Documents\OEA\Logo POLICIA.jpg">
          <a:extLst>
            <a:ext uri="{FF2B5EF4-FFF2-40B4-BE49-F238E27FC236}">
              <a16:creationId xmlns:a16="http://schemas.microsoft.com/office/drawing/2014/main" id="{94E434E8-21AD-466A-A5C0-3EC0E8A34B70}"/>
            </a:ext>
          </a:extLst>
        </xdr:cNvPr>
        <xdr:cNvPicPr>
          <a:picLocks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924958" y="1000125"/>
          <a:ext cx="584234"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476250</xdr:colOff>
      <xdr:row>3</xdr:row>
      <xdr:rowOff>28575</xdr:rowOff>
    </xdr:from>
    <xdr:to>
      <xdr:col>7</xdr:col>
      <xdr:colOff>366407</xdr:colOff>
      <xdr:row>4</xdr:row>
      <xdr:rowOff>142876</xdr:rowOff>
    </xdr:to>
    <xdr:pic>
      <xdr:nvPicPr>
        <xdr:cNvPr id="18" name="Imagen 17">
          <a:extLst>
            <a:ext uri="{FF2B5EF4-FFF2-40B4-BE49-F238E27FC236}">
              <a16:creationId xmlns:a16="http://schemas.microsoft.com/office/drawing/2014/main" id="{ECC20A68-9F05-48A5-AE14-79B34EB9BABC}"/>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658350" y="390525"/>
          <a:ext cx="1061732" cy="447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628649</xdr:colOff>
      <xdr:row>5</xdr:row>
      <xdr:rowOff>38100</xdr:rowOff>
    </xdr:from>
    <xdr:to>
      <xdr:col>7</xdr:col>
      <xdr:colOff>219074</xdr:colOff>
      <xdr:row>8</xdr:row>
      <xdr:rowOff>32385</xdr:rowOff>
    </xdr:to>
    <xdr:pic>
      <xdr:nvPicPr>
        <xdr:cNvPr id="20" name="Imagen 19">
          <a:extLst>
            <a:ext uri="{FF2B5EF4-FFF2-40B4-BE49-F238E27FC236}">
              <a16:creationId xmlns:a16="http://schemas.microsoft.com/office/drawing/2014/main" id="{54EAC949-1B85-4888-A9F5-B4FFEA3F03B7}"/>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810749" y="923925"/>
          <a:ext cx="762000" cy="565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495300</xdr:colOff>
      <xdr:row>3</xdr:row>
      <xdr:rowOff>9725</xdr:rowOff>
    </xdr:from>
    <xdr:to>
      <xdr:col>7</xdr:col>
      <xdr:colOff>1228725</xdr:colOff>
      <xdr:row>5</xdr:row>
      <xdr:rowOff>37849</xdr:rowOff>
    </xdr:to>
    <xdr:pic>
      <xdr:nvPicPr>
        <xdr:cNvPr id="9" name="Imagen 8">
          <a:extLst>
            <a:ext uri="{FF2B5EF4-FFF2-40B4-BE49-F238E27FC236}">
              <a16:creationId xmlns:a16="http://schemas.microsoft.com/office/drawing/2014/main" id="{1147A04F-6F8D-4DEA-B88B-51A81A816364}"/>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0848975" y="371675"/>
          <a:ext cx="733425" cy="5519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2</xdr:row>
      <xdr:rowOff>38100</xdr:rowOff>
    </xdr:from>
    <xdr:to>
      <xdr:col>4</xdr:col>
      <xdr:colOff>1704975</xdr:colOff>
      <xdr:row>6</xdr:row>
      <xdr:rowOff>114300</xdr:rowOff>
    </xdr:to>
    <xdr:pic>
      <xdr:nvPicPr>
        <xdr:cNvPr id="41069" name="1 Imagen" descr="C:\Users\Sergio\Documents\OEA\Logo OEA.jpg">
          <a:extLst>
            <a:ext uri="{FF2B5EF4-FFF2-40B4-BE49-F238E27FC236}">
              <a16:creationId xmlns:a16="http://schemas.microsoft.com/office/drawing/2014/main" id="{00000000-0008-0000-0500-00006DA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285750"/>
          <a:ext cx="22860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38100</xdr:colOff>
      <xdr:row>0</xdr:row>
      <xdr:rowOff>0</xdr:rowOff>
    </xdr:from>
    <xdr:to>
      <xdr:col>4</xdr:col>
      <xdr:colOff>447675</xdr:colOff>
      <xdr:row>1</xdr:row>
      <xdr:rowOff>19050</xdr:rowOff>
    </xdr:to>
    <xdr:sp macro="" textlink="">
      <xdr:nvSpPr>
        <xdr:cNvPr id="5306" name="Text Box 186">
          <a:hlinkClick xmlns:r="http://schemas.openxmlformats.org/officeDocument/2006/relationships" r:id="rId2"/>
          <a:extLst>
            <a:ext uri="{FF2B5EF4-FFF2-40B4-BE49-F238E27FC236}">
              <a16:creationId xmlns:a16="http://schemas.microsoft.com/office/drawing/2014/main" id="{00000000-0008-0000-0500-0000BA140000}"/>
            </a:ext>
          </a:extLst>
        </xdr:cNvPr>
        <xdr:cNvSpPr txBox="1">
          <a:spLocks noChangeArrowheads="1"/>
        </xdr:cNvSpPr>
      </xdr:nvSpPr>
      <xdr:spPr bwMode="auto">
        <a:xfrm>
          <a:off x="123825" y="0"/>
          <a:ext cx="10096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s-CO" sz="1000" b="0" i="0" u="sng" strike="noStrike" baseline="0">
              <a:solidFill>
                <a:srgbClr val="0000FF"/>
              </a:solidFill>
              <a:latin typeface="Arial Narrow"/>
            </a:rPr>
            <a:t>Informe agregado</a:t>
          </a:r>
        </a:p>
      </xdr:txBody>
    </xdr:sp>
    <xdr:clientData/>
  </xdr:twoCellAnchor>
  <xdr:twoCellAnchor editAs="oneCell">
    <xdr:from>
      <xdr:col>4</xdr:col>
      <xdr:colOff>400050</xdr:colOff>
      <xdr:row>0</xdr:row>
      <xdr:rowOff>0</xdr:rowOff>
    </xdr:from>
    <xdr:to>
      <xdr:col>4</xdr:col>
      <xdr:colOff>1228725</xdr:colOff>
      <xdr:row>1</xdr:row>
      <xdr:rowOff>19050</xdr:rowOff>
    </xdr:to>
    <xdr:sp macro="" textlink="">
      <xdr:nvSpPr>
        <xdr:cNvPr id="5307" name="Text Box 187">
          <a:hlinkClick xmlns:r="http://schemas.openxmlformats.org/officeDocument/2006/relationships" r:id="rId3"/>
          <a:extLst>
            <a:ext uri="{FF2B5EF4-FFF2-40B4-BE49-F238E27FC236}">
              <a16:creationId xmlns:a16="http://schemas.microsoft.com/office/drawing/2014/main" id="{00000000-0008-0000-0500-0000BB140000}"/>
            </a:ext>
          </a:extLst>
        </xdr:cNvPr>
        <xdr:cNvSpPr txBox="1">
          <a:spLocks noChangeArrowheads="1"/>
        </xdr:cNvSpPr>
      </xdr:nvSpPr>
      <xdr:spPr bwMode="auto">
        <a:xfrm>
          <a:off x="1085850" y="0"/>
          <a:ext cx="8286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s-CO" sz="1000" b="0" i="0" u="sng" strike="noStrike" baseline="0">
              <a:solidFill>
                <a:srgbClr val="0000FF"/>
              </a:solidFill>
              <a:latin typeface="Arial Narrow"/>
            </a:rPr>
            <a:t>Menú principal</a:t>
          </a:r>
        </a:p>
      </xdr:txBody>
    </xdr:sp>
    <xdr:clientData/>
  </xdr:twoCellAnchor>
  <xdr:twoCellAnchor>
    <xdr:from>
      <xdr:col>7</xdr:col>
      <xdr:colOff>580808</xdr:colOff>
      <xdr:row>5</xdr:row>
      <xdr:rowOff>76200</xdr:rowOff>
    </xdr:from>
    <xdr:to>
      <xdr:col>7</xdr:col>
      <xdr:colOff>1165042</xdr:colOff>
      <xdr:row>8</xdr:row>
      <xdr:rowOff>66675</xdr:rowOff>
    </xdr:to>
    <xdr:pic>
      <xdr:nvPicPr>
        <xdr:cNvPr id="20" name="8 Imagen" descr="C:\Users\Sergio\Documents\OEA\Logo POLICIA.jpg">
          <a:extLst>
            <a:ext uri="{FF2B5EF4-FFF2-40B4-BE49-F238E27FC236}">
              <a16:creationId xmlns:a16="http://schemas.microsoft.com/office/drawing/2014/main" id="{AB995E21-D60E-41ED-9C34-554D46F8CEFF}"/>
            </a:ext>
          </a:extLst>
        </xdr:cNvPr>
        <xdr:cNvPicPr>
          <a:picLocks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877333" y="962025"/>
          <a:ext cx="584234"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438150</xdr:colOff>
      <xdr:row>3</xdr:row>
      <xdr:rowOff>19050</xdr:rowOff>
    </xdr:from>
    <xdr:to>
      <xdr:col>7</xdr:col>
      <xdr:colOff>328307</xdr:colOff>
      <xdr:row>4</xdr:row>
      <xdr:rowOff>133351</xdr:rowOff>
    </xdr:to>
    <xdr:pic>
      <xdr:nvPicPr>
        <xdr:cNvPr id="21" name="Imagen 20">
          <a:extLst>
            <a:ext uri="{FF2B5EF4-FFF2-40B4-BE49-F238E27FC236}">
              <a16:creationId xmlns:a16="http://schemas.microsoft.com/office/drawing/2014/main" id="{4010D55E-EE50-4870-9412-66668145D4B9}"/>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563100" y="381000"/>
          <a:ext cx="1061732" cy="447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600074</xdr:colOff>
      <xdr:row>5</xdr:row>
      <xdr:rowOff>66675</xdr:rowOff>
    </xdr:from>
    <xdr:to>
      <xdr:col>7</xdr:col>
      <xdr:colOff>190499</xdr:colOff>
      <xdr:row>8</xdr:row>
      <xdr:rowOff>60960</xdr:rowOff>
    </xdr:to>
    <xdr:pic>
      <xdr:nvPicPr>
        <xdr:cNvPr id="23" name="Imagen 22">
          <a:extLst>
            <a:ext uri="{FF2B5EF4-FFF2-40B4-BE49-F238E27FC236}">
              <a16:creationId xmlns:a16="http://schemas.microsoft.com/office/drawing/2014/main" id="{807BC66C-5604-467B-A1F8-579275F523D6}"/>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725024" y="952500"/>
          <a:ext cx="762000" cy="565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504825</xdr:colOff>
      <xdr:row>3</xdr:row>
      <xdr:rowOff>9525</xdr:rowOff>
    </xdr:from>
    <xdr:to>
      <xdr:col>7</xdr:col>
      <xdr:colOff>1200884</xdr:colOff>
      <xdr:row>5</xdr:row>
      <xdr:rowOff>9526</xdr:rowOff>
    </xdr:to>
    <xdr:pic>
      <xdr:nvPicPr>
        <xdr:cNvPr id="9" name="Imagen 8">
          <a:extLst>
            <a:ext uri="{FF2B5EF4-FFF2-40B4-BE49-F238E27FC236}">
              <a16:creationId xmlns:a16="http://schemas.microsoft.com/office/drawing/2014/main" id="{17F24EBC-957B-44BD-B138-99C0C05CF242}"/>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0801350" y="371475"/>
          <a:ext cx="696059" cy="5238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19050</xdr:colOff>
      <xdr:row>2</xdr:row>
      <xdr:rowOff>38100</xdr:rowOff>
    </xdr:from>
    <xdr:to>
      <xdr:col>4</xdr:col>
      <xdr:colOff>1581150</xdr:colOff>
      <xdr:row>6</xdr:row>
      <xdr:rowOff>114300</xdr:rowOff>
    </xdr:to>
    <xdr:pic>
      <xdr:nvPicPr>
        <xdr:cNvPr id="25400" name="1 Imagen" descr="C:\Users\Sergio\Documents\OEA\Logo OEA.jpg">
          <a:extLst>
            <a:ext uri="{FF2B5EF4-FFF2-40B4-BE49-F238E27FC236}">
              <a16:creationId xmlns:a16="http://schemas.microsoft.com/office/drawing/2014/main" id="{00000000-0008-0000-0600-0000386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285750"/>
          <a:ext cx="22860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3009900</xdr:colOff>
      <xdr:row>18</xdr:row>
      <xdr:rowOff>447675</xdr:rowOff>
    </xdr:from>
    <xdr:to>
      <xdr:col>4</xdr:col>
      <xdr:colOff>3009900</xdr:colOff>
      <xdr:row>18</xdr:row>
      <xdr:rowOff>638175</xdr:rowOff>
    </xdr:to>
    <xdr:sp macro="" textlink="">
      <xdr:nvSpPr>
        <xdr:cNvPr id="10" name="9 Rectángulo">
          <a:hlinkClick xmlns:r="http://schemas.openxmlformats.org/officeDocument/2006/relationships" r:id="rId2"/>
          <a:extLst>
            <a:ext uri="{FF2B5EF4-FFF2-40B4-BE49-F238E27FC236}">
              <a16:creationId xmlns:a16="http://schemas.microsoft.com/office/drawing/2014/main" id="{00000000-0008-0000-0600-00000A000000}"/>
            </a:ext>
          </a:extLst>
        </xdr:cNvPr>
        <xdr:cNvSpPr/>
      </xdr:nvSpPr>
      <xdr:spPr>
        <a:xfrm>
          <a:off x="3429000" y="7515225"/>
          <a:ext cx="10287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4</xdr:col>
      <xdr:colOff>19050</xdr:colOff>
      <xdr:row>18</xdr:row>
      <xdr:rowOff>600075</xdr:rowOff>
    </xdr:from>
    <xdr:to>
      <xdr:col>4</xdr:col>
      <xdr:colOff>19050</xdr:colOff>
      <xdr:row>18</xdr:row>
      <xdr:rowOff>742950</xdr:rowOff>
    </xdr:to>
    <xdr:sp macro="" textlink="">
      <xdr:nvSpPr>
        <xdr:cNvPr id="11" name="10 Rectángulo">
          <a:hlinkClick xmlns:r="http://schemas.openxmlformats.org/officeDocument/2006/relationships" r:id="rId2"/>
          <a:extLst>
            <a:ext uri="{FF2B5EF4-FFF2-40B4-BE49-F238E27FC236}">
              <a16:creationId xmlns:a16="http://schemas.microsoft.com/office/drawing/2014/main" id="{00000000-0008-0000-0600-00000B000000}"/>
            </a:ext>
          </a:extLst>
        </xdr:cNvPr>
        <xdr:cNvSpPr/>
      </xdr:nvSpPr>
      <xdr:spPr>
        <a:xfrm>
          <a:off x="438150" y="7667625"/>
          <a:ext cx="923925"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1</xdr:col>
      <xdr:colOff>38100</xdr:colOff>
      <xdr:row>0</xdr:row>
      <xdr:rowOff>0</xdr:rowOff>
    </xdr:from>
    <xdr:to>
      <xdr:col>4</xdr:col>
      <xdr:colOff>323850</xdr:colOff>
      <xdr:row>1</xdr:row>
      <xdr:rowOff>19050</xdr:rowOff>
    </xdr:to>
    <xdr:sp macro="" textlink="">
      <xdr:nvSpPr>
        <xdr:cNvPr id="6323" name="Text Box 179">
          <a:hlinkClick xmlns:r="http://schemas.openxmlformats.org/officeDocument/2006/relationships" r:id="rId3"/>
          <a:extLst>
            <a:ext uri="{FF2B5EF4-FFF2-40B4-BE49-F238E27FC236}">
              <a16:creationId xmlns:a16="http://schemas.microsoft.com/office/drawing/2014/main" id="{00000000-0008-0000-0600-0000B3180000}"/>
            </a:ext>
          </a:extLst>
        </xdr:cNvPr>
        <xdr:cNvSpPr txBox="1">
          <a:spLocks noChangeArrowheads="1"/>
        </xdr:cNvSpPr>
      </xdr:nvSpPr>
      <xdr:spPr bwMode="auto">
        <a:xfrm>
          <a:off x="123825" y="0"/>
          <a:ext cx="10096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s-CO" sz="1000" b="0" i="0" u="sng" strike="noStrike" baseline="0">
              <a:solidFill>
                <a:srgbClr val="0000FF"/>
              </a:solidFill>
              <a:latin typeface="Arial Narrow"/>
            </a:rPr>
            <a:t>Informe agregado</a:t>
          </a:r>
        </a:p>
      </xdr:txBody>
    </xdr:sp>
    <xdr:clientData/>
  </xdr:twoCellAnchor>
  <xdr:twoCellAnchor editAs="oneCell">
    <xdr:from>
      <xdr:col>4</xdr:col>
      <xdr:colOff>361950</xdr:colOff>
      <xdr:row>0</xdr:row>
      <xdr:rowOff>0</xdr:rowOff>
    </xdr:from>
    <xdr:to>
      <xdr:col>4</xdr:col>
      <xdr:colOff>1190625</xdr:colOff>
      <xdr:row>1</xdr:row>
      <xdr:rowOff>19050</xdr:rowOff>
    </xdr:to>
    <xdr:sp macro="" textlink="">
      <xdr:nvSpPr>
        <xdr:cNvPr id="6324" name="Text Box 180">
          <a:hlinkClick xmlns:r="http://schemas.openxmlformats.org/officeDocument/2006/relationships" r:id="rId4"/>
          <a:extLst>
            <a:ext uri="{FF2B5EF4-FFF2-40B4-BE49-F238E27FC236}">
              <a16:creationId xmlns:a16="http://schemas.microsoft.com/office/drawing/2014/main" id="{00000000-0008-0000-0600-0000B4180000}"/>
            </a:ext>
          </a:extLst>
        </xdr:cNvPr>
        <xdr:cNvSpPr txBox="1">
          <a:spLocks noChangeArrowheads="1"/>
        </xdr:cNvSpPr>
      </xdr:nvSpPr>
      <xdr:spPr bwMode="auto">
        <a:xfrm>
          <a:off x="1085850" y="0"/>
          <a:ext cx="8286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s-CO" sz="1000" b="0" i="0" u="sng" strike="noStrike" baseline="0">
              <a:solidFill>
                <a:srgbClr val="0000FF"/>
              </a:solidFill>
              <a:latin typeface="Arial Narrow"/>
            </a:rPr>
            <a:t>Menú principal</a:t>
          </a:r>
        </a:p>
      </xdr:txBody>
    </xdr:sp>
    <xdr:clientData/>
  </xdr:twoCellAnchor>
  <xdr:twoCellAnchor>
    <xdr:from>
      <xdr:col>7</xdr:col>
      <xdr:colOff>599858</xdr:colOff>
      <xdr:row>5</xdr:row>
      <xdr:rowOff>161925</xdr:rowOff>
    </xdr:from>
    <xdr:to>
      <xdr:col>7</xdr:col>
      <xdr:colOff>1184092</xdr:colOff>
      <xdr:row>8</xdr:row>
      <xdr:rowOff>152400</xdr:rowOff>
    </xdr:to>
    <xdr:pic>
      <xdr:nvPicPr>
        <xdr:cNvPr id="15" name="8 Imagen" descr="C:\Users\Sergio\Documents\OEA\Logo POLICIA.jpg">
          <a:extLst>
            <a:ext uri="{FF2B5EF4-FFF2-40B4-BE49-F238E27FC236}">
              <a16:creationId xmlns:a16="http://schemas.microsoft.com/office/drawing/2014/main" id="{7790311C-5D3E-449B-A399-9BDDAF5B47E5}"/>
            </a:ext>
          </a:extLst>
        </xdr:cNvPr>
        <xdr:cNvPicPr>
          <a:picLocks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048783" y="1047750"/>
          <a:ext cx="584234"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485775</xdr:colOff>
      <xdr:row>3</xdr:row>
      <xdr:rowOff>19050</xdr:rowOff>
    </xdr:from>
    <xdr:to>
      <xdr:col>7</xdr:col>
      <xdr:colOff>347357</xdr:colOff>
      <xdr:row>4</xdr:row>
      <xdr:rowOff>133351</xdr:rowOff>
    </xdr:to>
    <xdr:pic>
      <xdr:nvPicPr>
        <xdr:cNvPr id="16" name="Imagen 15">
          <a:extLst>
            <a:ext uri="{FF2B5EF4-FFF2-40B4-BE49-F238E27FC236}">
              <a16:creationId xmlns:a16="http://schemas.microsoft.com/office/drawing/2014/main" id="{62BBADF7-79E9-497D-BDDA-4A0ED11F573D}"/>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734550" y="381000"/>
          <a:ext cx="1061732" cy="447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600074</xdr:colOff>
      <xdr:row>5</xdr:row>
      <xdr:rowOff>152400</xdr:rowOff>
    </xdr:from>
    <xdr:to>
      <xdr:col>7</xdr:col>
      <xdr:colOff>161924</xdr:colOff>
      <xdr:row>8</xdr:row>
      <xdr:rowOff>146685</xdr:rowOff>
    </xdr:to>
    <xdr:pic>
      <xdr:nvPicPr>
        <xdr:cNvPr id="18" name="Imagen 17">
          <a:extLst>
            <a:ext uri="{FF2B5EF4-FFF2-40B4-BE49-F238E27FC236}">
              <a16:creationId xmlns:a16="http://schemas.microsoft.com/office/drawing/2014/main" id="{86E4C6E7-12C4-41A3-B1DB-CA980FE43D18}"/>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9848849" y="1038225"/>
          <a:ext cx="762000" cy="565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504825</xdr:colOff>
      <xdr:row>3</xdr:row>
      <xdr:rowOff>28575</xdr:rowOff>
    </xdr:from>
    <xdr:to>
      <xdr:col>7</xdr:col>
      <xdr:colOff>1200884</xdr:colOff>
      <xdr:row>5</xdr:row>
      <xdr:rowOff>28576</xdr:rowOff>
    </xdr:to>
    <xdr:pic>
      <xdr:nvPicPr>
        <xdr:cNvPr id="12" name="Imagen 11">
          <a:extLst>
            <a:ext uri="{FF2B5EF4-FFF2-40B4-BE49-F238E27FC236}">
              <a16:creationId xmlns:a16="http://schemas.microsoft.com/office/drawing/2014/main" id="{E3AEC428-E223-4B92-8722-DA842D87E754}"/>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0953750" y="390525"/>
          <a:ext cx="696059" cy="5238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xdr:colOff>
      <xdr:row>2</xdr:row>
      <xdr:rowOff>38100</xdr:rowOff>
    </xdr:from>
    <xdr:to>
      <xdr:col>4</xdr:col>
      <xdr:colOff>1638300</xdr:colOff>
      <xdr:row>6</xdr:row>
      <xdr:rowOff>114300</xdr:rowOff>
    </xdr:to>
    <xdr:pic>
      <xdr:nvPicPr>
        <xdr:cNvPr id="42062" name="1 Imagen" descr="C:\Users\Sergio\Documents\OEA\Logo OEA.jpg">
          <a:extLst>
            <a:ext uri="{FF2B5EF4-FFF2-40B4-BE49-F238E27FC236}">
              <a16:creationId xmlns:a16="http://schemas.microsoft.com/office/drawing/2014/main" id="{00000000-0008-0000-0800-00004EA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285750"/>
          <a:ext cx="22860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3009900</xdr:colOff>
      <xdr:row>18</xdr:row>
      <xdr:rowOff>447675</xdr:rowOff>
    </xdr:from>
    <xdr:to>
      <xdr:col>4</xdr:col>
      <xdr:colOff>3009900</xdr:colOff>
      <xdr:row>18</xdr:row>
      <xdr:rowOff>638175</xdr:rowOff>
    </xdr:to>
    <xdr:sp macro="" textlink="">
      <xdr:nvSpPr>
        <xdr:cNvPr id="10" name="9 Rectángulo">
          <a:hlinkClick xmlns:r="http://schemas.openxmlformats.org/officeDocument/2006/relationships" r:id="rId2"/>
          <a:extLst>
            <a:ext uri="{FF2B5EF4-FFF2-40B4-BE49-F238E27FC236}">
              <a16:creationId xmlns:a16="http://schemas.microsoft.com/office/drawing/2014/main" id="{00000000-0008-0000-0800-00000A000000}"/>
            </a:ext>
          </a:extLst>
        </xdr:cNvPr>
        <xdr:cNvSpPr/>
      </xdr:nvSpPr>
      <xdr:spPr>
        <a:xfrm>
          <a:off x="3429000" y="7515225"/>
          <a:ext cx="10287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4</xdr:col>
      <xdr:colOff>19050</xdr:colOff>
      <xdr:row>18</xdr:row>
      <xdr:rowOff>600075</xdr:rowOff>
    </xdr:from>
    <xdr:to>
      <xdr:col>4</xdr:col>
      <xdr:colOff>19050</xdr:colOff>
      <xdr:row>18</xdr:row>
      <xdr:rowOff>742950</xdr:rowOff>
    </xdr:to>
    <xdr:sp macro="" textlink="">
      <xdr:nvSpPr>
        <xdr:cNvPr id="11" name="10 Rectángulo">
          <a:hlinkClick xmlns:r="http://schemas.openxmlformats.org/officeDocument/2006/relationships" r:id="rId2"/>
          <a:extLst>
            <a:ext uri="{FF2B5EF4-FFF2-40B4-BE49-F238E27FC236}">
              <a16:creationId xmlns:a16="http://schemas.microsoft.com/office/drawing/2014/main" id="{00000000-0008-0000-0800-00000B000000}"/>
            </a:ext>
          </a:extLst>
        </xdr:cNvPr>
        <xdr:cNvSpPr/>
      </xdr:nvSpPr>
      <xdr:spPr>
        <a:xfrm>
          <a:off x="438150" y="7667625"/>
          <a:ext cx="923925"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1</xdr:col>
      <xdr:colOff>38100</xdr:colOff>
      <xdr:row>0</xdr:row>
      <xdr:rowOff>0</xdr:rowOff>
    </xdr:from>
    <xdr:to>
      <xdr:col>4</xdr:col>
      <xdr:colOff>381000</xdr:colOff>
      <xdr:row>1</xdr:row>
      <xdr:rowOff>19050</xdr:rowOff>
    </xdr:to>
    <xdr:sp macro="" textlink="">
      <xdr:nvSpPr>
        <xdr:cNvPr id="8211" name="Text Box 19">
          <a:hlinkClick xmlns:r="http://schemas.openxmlformats.org/officeDocument/2006/relationships" r:id="rId3"/>
          <a:extLst>
            <a:ext uri="{FF2B5EF4-FFF2-40B4-BE49-F238E27FC236}">
              <a16:creationId xmlns:a16="http://schemas.microsoft.com/office/drawing/2014/main" id="{00000000-0008-0000-0800-000013200000}"/>
            </a:ext>
          </a:extLst>
        </xdr:cNvPr>
        <xdr:cNvSpPr txBox="1">
          <a:spLocks noChangeArrowheads="1"/>
        </xdr:cNvSpPr>
      </xdr:nvSpPr>
      <xdr:spPr bwMode="auto">
        <a:xfrm>
          <a:off x="123825" y="0"/>
          <a:ext cx="10096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s-CO" sz="1000" b="0" i="0" u="sng" strike="noStrike" baseline="0">
              <a:solidFill>
                <a:srgbClr val="0000FF"/>
              </a:solidFill>
              <a:latin typeface="Arial Narrow"/>
            </a:rPr>
            <a:t>Informe agregado</a:t>
          </a:r>
        </a:p>
      </xdr:txBody>
    </xdr:sp>
    <xdr:clientData/>
  </xdr:twoCellAnchor>
  <xdr:twoCellAnchor editAs="oneCell">
    <xdr:from>
      <xdr:col>4</xdr:col>
      <xdr:colOff>361950</xdr:colOff>
      <xdr:row>0</xdr:row>
      <xdr:rowOff>0</xdr:rowOff>
    </xdr:from>
    <xdr:to>
      <xdr:col>4</xdr:col>
      <xdr:colOff>1190625</xdr:colOff>
      <xdr:row>1</xdr:row>
      <xdr:rowOff>19050</xdr:rowOff>
    </xdr:to>
    <xdr:sp macro="" textlink="">
      <xdr:nvSpPr>
        <xdr:cNvPr id="8212" name="Text Box 20">
          <a:hlinkClick xmlns:r="http://schemas.openxmlformats.org/officeDocument/2006/relationships" r:id="rId4"/>
          <a:extLst>
            <a:ext uri="{FF2B5EF4-FFF2-40B4-BE49-F238E27FC236}">
              <a16:creationId xmlns:a16="http://schemas.microsoft.com/office/drawing/2014/main" id="{00000000-0008-0000-0800-000014200000}"/>
            </a:ext>
          </a:extLst>
        </xdr:cNvPr>
        <xdr:cNvSpPr txBox="1">
          <a:spLocks noChangeArrowheads="1"/>
        </xdr:cNvSpPr>
      </xdr:nvSpPr>
      <xdr:spPr bwMode="auto">
        <a:xfrm>
          <a:off x="1085850" y="0"/>
          <a:ext cx="8286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s-CO" sz="1000" b="0" i="0" u="sng" strike="noStrike" baseline="0">
              <a:solidFill>
                <a:srgbClr val="0000FF"/>
              </a:solidFill>
              <a:latin typeface="Arial Narrow"/>
            </a:rPr>
            <a:t>Menú principal</a:t>
          </a:r>
        </a:p>
      </xdr:txBody>
    </xdr:sp>
    <xdr:clientData/>
  </xdr:twoCellAnchor>
  <xdr:twoCellAnchor>
    <xdr:from>
      <xdr:col>7</xdr:col>
      <xdr:colOff>599858</xdr:colOff>
      <xdr:row>6</xdr:row>
      <xdr:rowOff>28575</xdr:rowOff>
    </xdr:from>
    <xdr:to>
      <xdr:col>7</xdr:col>
      <xdr:colOff>1184092</xdr:colOff>
      <xdr:row>8</xdr:row>
      <xdr:rowOff>209550</xdr:rowOff>
    </xdr:to>
    <xdr:pic>
      <xdr:nvPicPr>
        <xdr:cNvPr id="15" name="8 Imagen" descr="C:\Users\Sergio\Documents\OEA\Logo POLICIA.jpg">
          <a:extLst>
            <a:ext uri="{FF2B5EF4-FFF2-40B4-BE49-F238E27FC236}">
              <a16:creationId xmlns:a16="http://schemas.microsoft.com/office/drawing/2014/main" id="{F4B86E31-A4A2-4DD5-8314-432524A8CF0C}"/>
            </a:ext>
          </a:extLst>
        </xdr:cNvPr>
        <xdr:cNvPicPr>
          <a:picLocks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934483" y="1104900"/>
          <a:ext cx="584234"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457200</xdr:colOff>
      <xdr:row>3</xdr:row>
      <xdr:rowOff>76200</xdr:rowOff>
    </xdr:from>
    <xdr:to>
      <xdr:col>7</xdr:col>
      <xdr:colOff>347357</xdr:colOff>
      <xdr:row>5</xdr:row>
      <xdr:rowOff>1</xdr:rowOff>
    </xdr:to>
    <xdr:pic>
      <xdr:nvPicPr>
        <xdr:cNvPr id="16" name="Imagen 15">
          <a:extLst>
            <a:ext uri="{FF2B5EF4-FFF2-40B4-BE49-F238E27FC236}">
              <a16:creationId xmlns:a16="http://schemas.microsoft.com/office/drawing/2014/main" id="{F156B070-B836-44F4-B505-E5E65E97AC18}"/>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620250" y="438150"/>
          <a:ext cx="1061732" cy="447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571499</xdr:colOff>
      <xdr:row>6</xdr:row>
      <xdr:rowOff>19050</xdr:rowOff>
    </xdr:from>
    <xdr:to>
      <xdr:col>7</xdr:col>
      <xdr:colOff>161924</xdr:colOff>
      <xdr:row>8</xdr:row>
      <xdr:rowOff>203835</xdr:rowOff>
    </xdr:to>
    <xdr:pic>
      <xdr:nvPicPr>
        <xdr:cNvPr id="18" name="Imagen 17">
          <a:extLst>
            <a:ext uri="{FF2B5EF4-FFF2-40B4-BE49-F238E27FC236}">
              <a16:creationId xmlns:a16="http://schemas.microsoft.com/office/drawing/2014/main" id="{3437BA0D-76F6-434E-859B-1990FE1117E1}"/>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9734549" y="1095375"/>
          <a:ext cx="762000" cy="565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514350</xdr:colOff>
      <xdr:row>3</xdr:row>
      <xdr:rowOff>9525</xdr:rowOff>
    </xdr:from>
    <xdr:to>
      <xdr:col>7</xdr:col>
      <xdr:colOff>1210409</xdr:colOff>
      <xdr:row>5</xdr:row>
      <xdr:rowOff>9526</xdr:rowOff>
    </xdr:to>
    <xdr:pic>
      <xdr:nvPicPr>
        <xdr:cNvPr id="12" name="Imagen 11">
          <a:extLst>
            <a:ext uri="{FF2B5EF4-FFF2-40B4-BE49-F238E27FC236}">
              <a16:creationId xmlns:a16="http://schemas.microsoft.com/office/drawing/2014/main" id="{656E92BC-1D74-4606-8687-9585B8518B98}"/>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0877550" y="371475"/>
          <a:ext cx="696059" cy="5238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19050</xdr:colOff>
      <xdr:row>2</xdr:row>
      <xdr:rowOff>38100</xdr:rowOff>
    </xdr:from>
    <xdr:to>
      <xdr:col>4</xdr:col>
      <xdr:colOff>1666875</xdr:colOff>
      <xdr:row>6</xdr:row>
      <xdr:rowOff>114300</xdr:rowOff>
    </xdr:to>
    <xdr:pic>
      <xdr:nvPicPr>
        <xdr:cNvPr id="43088" name="1 Imagen" descr="C:\Users\Sergio\Documents\OEA\Logo OEA.jpg">
          <a:extLst>
            <a:ext uri="{FF2B5EF4-FFF2-40B4-BE49-F238E27FC236}">
              <a16:creationId xmlns:a16="http://schemas.microsoft.com/office/drawing/2014/main" id="{00000000-0008-0000-0900-000050A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285750"/>
          <a:ext cx="22860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3009900</xdr:colOff>
      <xdr:row>18</xdr:row>
      <xdr:rowOff>447675</xdr:rowOff>
    </xdr:from>
    <xdr:to>
      <xdr:col>4</xdr:col>
      <xdr:colOff>3009900</xdr:colOff>
      <xdr:row>18</xdr:row>
      <xdr:rowOff>638175</xdr:rowOff>
    </xdr:to>
    <xdr:sp macro="" textlink="">
      <xdr:nvSpPr>
        <xdr:cNvPr id="10" name="9 Rectángulo">
          <a:hlinkClick xmlns:r="http://schemas.openxmlformats.org/officeDocument/2006/relationships" r:id="rId2"/>
          <a:extLst>
            <a:ext uri="{FF2B5EF4-FFF2-40B4-BE49-F238E27FC236}">
              <a16:creationId xmlns:a16="http://schemas.microsoft.com/office/drawing/2014/main" id="{00000000-0008-0000-0900-00000A000000}"/>
            </a:ext>
          </a:extLst>
        </xdr:cNvPr>
        <xdr:cNvSpPr/>
      </xdr:nvSpPr>
      <xdr:spPr>
        <a:xfrm>
          <a:off x="3429000" y="7515225"/>
          <a:ext cx="10287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4</xdr:col>
      <xdr:colOff>19050</xdr:colOff>
      <xdr:row>18</xdr:row>
      <xdr:rowOff>600075</xdr:rowOff>
    </xdr:from>
    <xdr:to>
      <xdr:col>4</xdr:col>
      <xdr:colOff>19050</xdr:colOff>
      <xdr:row>18</xdr:row>
      <xdr:rowOff>742950</xdr:rowOff>
    </xdr:to>
    <xdr:sp macro="" textlink="">
      <xdr:nvSpPr>
        <xdr:cNvPr id="11" name="10 Rectángulo">
          <a:hlinkClick xmlns:r="http://schemas.openxmlformats.org/officeDocument/2006/relationships" r:id="rId2"/>
          <a:extLst>
            <a:ext uri="{FF2B5EF4-FFF2-40B4-BE49-F238E27FC236}">
              <a16:creationId xmlns:a16="http://schemas.microsoft.com/office/drawing/2014/main" id="{00000000-0008-0000-0900-00000B000000}"/>
            </a:ext>
          </a:extLst>
        </xdr:cNvPr>
        <xdr:cNvSpPr/>
      </xdr:nvSpPr>
      <xdr:spPr>
        <a:xfrm>
          <a:off x="438150" y="7667625"/>
          <a:ext cx="923925"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1</xdr:col>
      <xdr:colOff>38100</xdr:colOff>
      <xdr:row>0</xdr:row>
      <xdr:rowOff>0</xdr:rowOff>
    </xdr:from>
    <xdr:to>
      <xdr:col>4</xdr:col>
      <xdr:colOff>409575</xdr:colOff>
      <xdr:row>1</xdr:row>
      <xdr:rowOff>19050</xdr:rowOff>
    </xdr:to>
    <xdr:sp macro="" textlink="">
      <xdr:nvSpPr>
        <xdr:cNvPr id="9235" name="Text Box 19">
          <a:hlinkClick xmlns:r="http://schemas.openxmlformats.org/officeDocument/2006/relationships" r:id="rId3"/>
          <a:extLst>
            <a:ext uri="{FF2B5EF4-FFF2-40B4-BE49-F238E27FC236}">
              <a16:creationId xmlns:a16="http://schemas.microsoft.com/office/drawing/2014/main" id="{00000000-0008-0000-0900-000013240000}"/>
            </a:ext>
          </a:extLst>
        </xdr:cNvPr>
        <xdr:cNvSpPr txBox="1">
          <a:spLocks noChangeArrowheads="1"/>
        </xdr:cNvSpPr>
      </xdr:nvSpPr>
      <xdr:spPr bwMode="auto">
        <a:xfrm>
          <a:off x="123825" y="0"/>
          <a:ext cx="10096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s-CO" sz="1000" b="0" i="0" u="sng" strike="noStrike" baseline="0">
              <a:solidFill>
                <a:srgbClr val="0000FF"/>
              </a:solidFill>
              <a:latin typeface="Arial Narrow"/>
            </a:rPr>
            <a:t>Informe agregado</a:t>
          </a:r>
        </a:p>
      </xdr:txBody>
    </xdr:sp>
    <xdr:clientData/>
  </xdr:twoCellAnchor>
  <xdr:twoCellAnchor editAs="oneCell">
    <xdr:from>
      <xdr:col>4</xdr:col>
      <xdr:colOff>361950</xdr:colOff>
      <xdr:row>0</xdr:row>
      <xdr:rowOff>0</xdr:rowOff>
    </xdr:from>
    <xdr:to>
      <xdr:col>4</xdr:col>
      <xdr:colOff>1190625</xdr:colOff>
      <xdr:row>1</xdr:row>
      <xdr:rowOff>19050</xdr:rowOff>
    </xdr:to>
    <xdr:sp macro="" textlink="">
      <xdr:nvSpPr>
        <xdr:cNvPr id="9236" name="Text Box 20">
          <a:hlinkClick xmlns:r="http://schemas.openxmlformats.org/officeDocument/2006/relationships" r:id="rId4"/>
          <a:extLst>
            <a:ext uri="{FF2B5EF4-FFF2-40B4-BE49-F238E27FC236}">
              <a16:creationId xmlns:a16="http://schemas.microsoft.com/office/drawing/2014/main" id="{00000000-0008-0000-0900-000014240000}"/>
            </a:ext>
          </a:extLst>
        </xdr:cNvPr>
        <xdr:cNvSpPr txBox="1">
          <a:spLocks noChangeArrowheads="1"/>
        </xdr:cNvSpPr>
      </xdr:nvSpPr>
      <xdr:spPr bwMode="auto">
        <a:xfrm>
          <a:off x="1085850" y="0"/>
          <a:ext cx="8286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s-CO" sz="1000" b="0" i="0" u="sng" strike="noStrike" baseline="0">
              <a:solidFill>
                <a:srgbClr val="0000FF"/>
              </a:solidFill>
              <a:latin typeface="Arial Narrow"/>
            </a:rPr>
            <a:t>Menú principal</a:t>
          </a:r>
        </a:p>
      </xdr:txBody>
    </xdr:sp>
    <xdr:clientData/>
  </xdr:twoCellAnchor>
  <xdr:twoCellAnchor>
    <xdr:from>
      <xdr:col>7</xdr:col>
      <xdr:colOff>599858</xdr:colOff>
      <xdr:row>5</xdr:row>
      <xdr:rowOff>133350</xdr:rowOff>
    </xdr:from>
    <xdr:to>
      <xdr:col>7</xdr:col>
      <xdr:colOff>1184092</xdr:colOff>
      <xdr:row>8</xdr:row>
      <xdr:rowOff>123825</xdr:rowOff>
    </xdr:to>
    <xdr:pic>
      <xdr:nvPicPr>
        <xdr:cNvPr id="15" name="8 Imagen" descr="C:\Users\Sergio\Documents\OEA\Logo POLICIA.jpg">
          <a:extLst>
            <a:ext uri="{FF2B5EF4-FFF2-40B4-BE49-F238E27FC236}">
              <a16:creationId xmlns:a16="http://schemas.microsoft.com/office/drawing/2014/main" id="{C9A9C408-43D0-4E2B-936F-0B08A3658B51}"/>
            </a:ext>
          </a:extLst>
        </xdr:cNvPr>
        <xdr:cNvPicPr>
          <a:picLocks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934483" y="1019175"/>
          <a:ext cx="584234"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457200</xdr:colOff>
      <xdr:row>2</xdr:row>
      <xdr:rowOff>104775</xdr:rowOff>
    </xdr:from>
    <xdr:to>
      <xdr:col>7</xdr:col>
      <xdr:colOff>347357</xdr:colOff>
      <xdr:row>4</xdr:row>
      <xdr:rowOff>104776</xdr:rowOff>
    </xdr:to>
    <xdr:pic>
      <xdr:nvPicPr>
        <xdr:cNvPr id="16" name="Imagen 15">
          <a:extLst>
            <a:ext uri="{FF2B5EF4-FFF2-40B4-BE49-F238E27FC236}">
              <a16:creationId xmlns:a16="http://schemas.microsoft.com/office/drawing/2014/main" id="{B60CD589-EF8F-4E1C-843F-0D2CC0C4405A}"/>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620250" y="352425"/>
          <a:ext cx="1061732" cy="447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571499</xdr:colOff>
      <xdr:row>5</xdr:row>
      <xdr:rowOff>123825</xdr:rowOff>
    </xdr:from>
    <xdr:to>
      <xdr:col>7</xdr:col>
      <xdr:colOff>161924</xdr:colOff>
      <xdr:row>8</xdr:row>
      <xdr:rowOff>118110</xdr:rowOff>
    </xdr:to>
    <xdr:pic>
      <xdr:nvPicPr>
        <xdr:cNvPr id="18" name="Imagen 17">
          <a:extLst>
            <a:ext uri="{FF2B5EF4-FFF2-40B4-BE49-F238E27FC236}">
              <a16:creationId xmlns:a16="http://schemas.microsoft.com/office/drawing/2014/main" id="{22AF6AD0-3E2E-463E-AC24-1E7E4A52584C}"/>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9734549" y="1009650"/>
          <a:ext cx="762000" cy="565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514350</xdr:colOff>
      <xdr:row>2</xdr:row>
      <xdr:rowOff>95250</xdr:rowOff>
    </xdr:from>
    <xdr:to>
      <xdr:col>7</xdr:col>
      <xdr:colOff>1210409</xdr:colOff>
      <xdr:row>4</xdr:row>
      <xdr:rowOff>171451</xdr:rowOff>
    </xdr:to>
    <xdr:pic>
      <xdr:nvPicPr>
        <xdr:cNvPr id="12" name="Imagen 11">
          <a:extLst>
            <a:ext uri="{FF2B5EF4-FFF2-40B4-BE49-F238E27FC236}">
              <a16:creationId xmlns:a16="http://schemas.microsoft.com/office/drawing/2014/main" id="{B4961C08-8B24-4CF9-8CFB-29004EEB4F23}"/>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0848975" y="342900"/>
          <a:ext cx="696059" cy="5238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5"/>
  <sheetViews>
    <sheetView zoomScaleNormal="100" workbookViewId="0"/>
  </sheetViews>
  <sheetFormatPr baseColWidth="10" defaultColWidth="0" defaultRowHeight="14.25" x14ac:dyDescent="0.2"/>
  <cols>
    <col min="1" max="1" width="2.42578125" style="1" customWidth="1"/>
    <col min="2" max="2" width="10.7109375" style="1" customWidth="1"/>
    <col min="3" max="5" width="11.42578125" style="1" customWidth="1"/>
    <col min="6" max="6" width="10.7109375" style="1" customWidth="1"/>
    <col min="7" max="7" width="11.42578125" style="1" customWidth="1"/>
    <col min="8" max="8" width="10.7109375" style="1" customWidth="1"/>
    <col min="9" max="9" width="11.42578125" style="1" customWidth="1"/>
    <col min="10" max="10" width="4.42578125" style="1" customWidth="1"/>
    <col min="11" max="16384" width="0" style="1" hidden="1"/>
  </cols>
  <sheetData>
    <row r="1" spans="2:9" s="53" customFormat="1" ht="15" x14ac:dyDescent="0.25"/>
    <row r="2" spans="2:9" s="53" customFormat="1" ht="15" x14ac:dyDescent="0.25"/>
    <row r="3" spans="2:9" s="53" customFormat="1" ht="15" x14ac:dyDescent="0.25"/>
    <row r="4" spans="2:9" s="53" customFormat="1" ht="15" x14ac:dyDescent="0.25"/>
    <row r="5" spans="2:9" s="53" customFormat="1" ht="15" x14ac:dyDescent="0.25"/>
    <row r="6" spans="2:9" s="53" customFormat="1" ht="15" x14ac:dyDescent="0.25"/>
    <row r="7" spans="2:9" s="53" customFormat="1" ht="15" x14ac:dyDescent="0.25"/>
    <row r="8" spans="2:9" s="53" customFormat="1" ht="10.5" customHeight="1" x14ac:dyDescent="0.25">
      <c r="B8" s="55"/>
      <c r="C8" s="55"/>
      <c r="D8" s="55"/>
      <c r="E8" s="55"/>
      <c r="F8" s="55"/>
      <c r="G8" s="55"/>
      <c r="H8" s="55"/>
      <c r="I8" s="55"/>
    </row>
    <row r="9" spans="2:9" s="53" customFormat="1" ht="18" customHeight="1" x14ac:dyDescent="0.25">
      <c r="C9" s="55"/>
      <c r="D9" s="55"/>
      <c r="E9" s="55"/>
      <c r="F9" s="55"/>
      <c r="G9" s="55"/>
      <c r="H9" s="55"/>
      <c r="I9" s="55"/>
    </row>
    <row r="10" spans="2:9" ht="15.75" x14ac:dyDescent="0.25">
      <c r="B10" s="54" t="s">
        <v>54</v>
      </c>
    </row>
    <row r="11" spans="2:9" ht="5.25" customHeight="1" x14ac:dyDescent="0.2"/>
    <row r="12" spans="2:9" s="58" customFormat="1" ht="20.25" customHeight="1" x14ac:dyDescent="0.2">
      <c r="B12" s="59"/>
      <c r="C12" s="87" t="s">
        <v>17</v>
      </c>
      <c r="D12" s="87"/>
      <c r="E12" s="87"/>
      <c r="F12" s="87"/>
      <c r="G12" s="87"/>
    </row>
    <row r="13" spans="2:9" s="58" customFormat="1" ht="20.25" customHeight="1" x14ac:dyDescent="0.2">
      <c r="B13" s="59"/>
      <c r="C13" s="87" t="s">
        <v>26</v>
      </c>
      <c r="D13" s="87"/>
      <c r="E13" s="87"/>
      <c r="F13" s="87"/>
      <c r="G13" s="87"/>
    </row>
    <row r="14" spans="2:9" s="58" customFormat="1" ht="15.75" x14ac:dyDescent="0.2">
      <c r="B14" s="59"/>
      <c r="C14" s="86" t="s">
        <v>24</v>
      </c>
      <c r="D14" s="86"/>
      <c r="E14" s="86"/>
      <c r="F14" s="86"/>
      <c r="G14" s="86"/>
    </row>
    <row r="15" spans="2:9" s="58" customFormat="1" ht="20.25" customHeight="1" x14ac:dyDescent="0.2">
      <c r="B15" s="59"/>
      <c r="C15" s="88" t="s">
        <v>27</v>
      </c>
      <c r="D15" s="88"/>
      <c r="E15" s="88"/>
      <c r="F15" s="88"/>
      <c r="G15" s="88"/>
    </row>
    <row r="16" spans="2:9" s="58" customFormat="1" ht="15.75" customHeight="1" x14ac:dyDescent="0.2">
      <c r="B16" s="59"/>
      <c r="C16" s="86" t="s">
        <v>58</v>
      </c>
      <c r="D16" s="86"/>
      <c r="E16" s="86"/>
      <c r="F16" s="86"/>
      <c r="G16" s="86"/>
    </row>
    <row r="17" spans="2:7" s="58" customFormat="1" ht="20.25" customHeight="1" x14ac:dyDescent="0.2">
      <c r="B17" s="59"/>
      <c r="C17" s="85" t="s">
        <v>176</v>
      </c>
      <c r="D17" s="85"/>
      <c r="E17" s="85"/>
      <c r="F17" s="85"/>
      <c r="G17" s="85"/>
    </row>
    <row r="18" spans="2:7" s="58" customFormat="1" ht="20.25" customHeight="1" x14ac:dyDescent="0.2">
      <c r="B18" s="59"/>
      <c r="C18" s="85" t="s">
        <v>28</v>
      </c>
      <c r="D18" s="85"/>
      <c r="E18" s="85"/>
      <c r="F18" s="85"/>
      <c r="G18" s="85"/>
    </row>
    <row r="19" spans="2:7" s="58" customFormat="1" ht="29.25" customHeight="1" x14ac:dyDescent="0.2">
      <c r="B19" s="59"/>
      <c r="C19" s="85" t="s">
        <v>59</v>
      </c>
      <c r="D19" s="85"/>
      <c r="E19" s="85"/>
      <c r="F19" s="85"/>
      <c r="G19" s="85"/>
    </row>
    <row r="20" spans="2:7" s="58" customFormat="1" ht="20.25" customHeight="1" x14ac:dyDescent="0.2">
      <c r="B20" s="59"/>
      <c r="C20" s="85" t="s">
        <v>30</v>
      </c>
      <c r="D20" s="85"/>
      <c r="E20" s="85"/>
      <c r="F20" s="85"/>
      <c r="G20" s="85"/>
    </row>
    <row r="21" spans="2:7" s="58" customFormat="1" ht="20.25" customHeight="1" x14ac:dyDescent="0.2">
      <c r="B21" s="59"/>
      <c r="C21" s="85" t="s">
        <v>31</v>
      </c>
      <c r="D21" s="85"/>
      <c r="E21" s="85"/>
      <c r="F21" s="85"/>
      <c r="G21" s="85"/>
    </row>
    <row r="22" spans="2:7" s="58" customFormat="1" ht="20.25" customHeight="1" x14ac:dyDescent="0.2">
      <c r="B22" s="59"/>
      <c r="C22" s="85" t="s">
        <v>177</v>
      </c>
      <c r="D22" s="85"/>
      <c r="E22" s="85"/>
      <c r="F22" s="85"/>
      <c r="G22" s="85"/>
    </row>
    <row r="23" spans="2:7" s="58" customFormat="1" ht="20.25" customHeight="1" x14ac:dyDescent="0.2">
      <c r="B23" s="59"/>
      <c r="C23" s="85" t="s">
        <v>55</v>
      </c>
      <c r="D23" s="85"/>
      <c r="E23" s="85"/>
      <c r="F23" s="85"/>
      <c r="G23" s="85"/>
    </row>
    <row r="24" spans="2:7" s="58" customFormat="1" ht="20.25" customHeight="1" x14ac:dyDescent="0.2">
      <c r="B24" s="59"/>
      <c r="C24" s="85" t="s">
        <v>60</v>
      </c>
      <c r="D24" s="85"/>
      <c r="E24" s="85"/>
      <c r="F24" s="85"/>
      <c r="G24" s="85"/>
    </row>
    <row r="25" spans="2:7" s="58" customFormat="1" ht="27" customHeight="1" x14ac:dyDescent="0.2">
      <c r="B25" s="59"/>
      <c r="C25" s="85" t="s">
        <v>61</v>
      </c>
      <c r="D25" s="85"/>
      <c r="E25" s="85"/>
      <c r="F25" s="85"/>
      <c r="G25" s="85"/>
    </row>
  </sheetData>
  <sheetProtection password="DC6E" sheet="1" objects="1" scenarios="1"/>
  <mergeCells count="14">
    <mergeCell ref="C12:G12"/>
    <mergeCell ref="C13:G13"/>
    <mergeCell ref="C15:G15"/>
    <mergeCell ref="C17:G17"/>
    <mergeCell ref="C18:G18"/>
    <mergeCell ref="C24:G24"/>
    <mergeCell ref="C20:G20"/>
    <mergeCell ref="C25:G25"/>
    <mergeCell ref="C14:G14"/>
    <mergeCell ref="C21:G21"/>
    <mergeCell ref="C22:G22"/>
    <mergeCell ref="C23:G23"/>
    <mergeCell ref="C16:G16"/>
    <mergeCell ref="C19:G19"/>
  </mergeCells>
  <phoneticPr fontId="24" type="noConversion"/>
  <hyperlinks>
    <hyperlink ref="C12:G12" location="Introducción!A1" display="Introducción"/>
    <hyperlink ref="C13:G13" location="'Datos e Informe Agregado'!A1" display="Datos e Informe Agregado"/>
    <hyperlink ref="C15:G15" location="'0 - Condiciones Previas'!A1" display="0 - Condiciones previas"/>
    <hyperlink ref="C17:G17" location="'1 - Análisis y Admón del Riesgo'!Área_de_impresión" display="1 - Análisis y Administración del Riesgo"/>
    <hyperlink ref="C18:G18" location="'2 - Asociados de Negocio'!A1" display="2 - Asociados de Negocio"/>
    <hyperlink ref="C19:G19" location="'3 - Seguridad Contenedor'!A1" display="3 - Seguridad del Contenedor y Demás Unidades de Carga"/>
    <hyperlink ref="C20:G20" location="'4 - Controles de Acceso Físico'!A1" display="4 - Controles de Acceso Físico"/>
    <hyperlink ref="C21:G21" location="'5 - Seguridad del Personal'!A1" display="5 - Seguridad del Personal"/>
    <hyperlink ref="C22:G22" location="'6 - Seguridad de los Procesos'!Área_de_impresión" display="6 - Seguridad de los Procesos"/>
    <hyperlink ref="C23:G23" location="'7 - Seguridad Física'!A1" display="7 - Seguridad Física"/>
    <hyperlink ref="C24:G24" location="'8 - Seguridad en Tecnología Inf'!A1" display="8 - Seguridad en Tecnología de la Información"/>
    <hyperlink ref="C25:G25" location="'9 - Entrenamiento en Seguridad'!A1" display="9 - Entrenamiento en Seguridad y Conciencia de Amenazas"/>
  </hyperlinks>
  <printOptions horizontalCentered="1"/>
  <pageMargins left="0.27559055118110237" right="0.31496062992125984" top="0.46"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2"/>
  <sheetViews>
    <sheetView topLeftCell="A16" zoomScaleNormal="100" zoomScaleSheetLayoutView="100" workbookViewId="0">
      <selection activeCell="B10" sqref="B10:H13"/>
    </sheetView>
  </sheetViews>
  <sheetFormatPr baseColWidth="10" defaultColWidth="0" defaultRowHeight="15" zeroHeight="1" x14ac:dyDescent="0.25"/>
  <cols>
    <col min="1" max="1" width="1.28515625" style="2" customWidth="1"/>
    <col min="2" max="2" width="5" style="6" bestFit="1" customWidth="1"/>
    <col min="3" max="3" width="6.85546875" style="6" customWidth="1"/>
    <col min="4" max="4" width="4.5703125" style="6" hidden="1" customWidth="1"/>
    <col min="5" max="5" width="60.140625" style="2" customWidth="1"/>
    <col min="6" max="6" width="66.42578125" style="2" customWidth="1"/>
    <col min="7" max="7" width="17.5703125" style="2" customWidth="1"/>
    <col min="8" max="8" width="19.42578125" style="2" customWidth="1"/>
    <col min="9" max="11" width="0.85546875" style="2" customWidth="1"/>
    <col min="12" max="12" width="4.5703125" style="231" bestFit="1" customWidth="1"/>
    <col min="13" max="13" width="22.42578125" style="231" bestFit="1" customWidth="1"/>
    <col min="14" max="15" width="22.7109375" style="231" customWidth="1"/>
    <col min="16" max="16" width="3" style="231" hidden="1" customWidth="1"/>
    <col min="17" max="17" width="3.140625" style="231" hidden="1" customWidth="1"/>
    <col min="18" max="18" width="11.42578125" style="231" hidden="1" customWidth="1"/>
    <col min="19" max="19" width="7" style="231" hidden="1" customWidth="1"/>
    <col min="20" max="20" width="3.7109375" style="231" customWidth="1"/>
    <col min="21" max="16384" width="0" style="2" hidden="1"/>
  </cols>
  <sheetData>
    <row r="1" spans="2:20" x14ac:dyDescent="0.25"/>
    <row r="2" spans="2:20" ht="4.5" customHeight="1" x14ac:dyDescent="0.25"/>
    <row r="3" spans="2:20" ht="9" customHeight="1" x14ac:dyDescent="0.25">
      <c r="B3" s="6" t="s">
        <v>149</v>
      </c>
      <c r="E3" s="203" t="s">
        <v>180</v>
      </c>
      <c r="F3" s="203"/>
      <c r="G3" s="203"/>
      <c r="H3" s="203"/>
      <c r="I3" s="12"/>
      <c r="J3" s="14"/>
      <c r="K3" s="12"/>
      <c r="L3" s="253"/>
    </row>
    <row r="4" spans="2:20" ht="26.25" customHeight="1" x14ac:dyDescent="0.4">
      <c r="B4" s="9"/>
      <c r="C4" s="9"/>
      <c r="D4" s="9"/>
      <c r="E4" s="203"/>
      <c r="F4" s="203"/>
      <c r="G4" s="203"/>
      <c r="H4" s="203"/>
      <c r="I4" s="12"/>
      <c r="J4" s="15"/>
      <c r="K4" s="12"/>
      <c r="L4" s="253"/>
    </row>
    <row r="5" spans="2:20" ht="15" customHeight="1" x14ac:dyDescent="0.25">
      <c r="E5" s="203"/>
      <c r="F5" s="203"/>
      <c r="G5" s="203"/>
      <c r="H5" s="203"/>
      <c r="I5" s="12"/>
      <c r="J5" s="15"/>
      <c r="K5" s="12"/>
      <c r="L5" s="253"/>
    </row>
    <row r="6" spans="2:20" ht="15" customHeight="1" x14ac:dyDescent="0.25">
      <c r="E6" s="203"/>
      <c r="F6" s="203"/>
      <c r="G6" s="203"/>
      <c r="H6" s="203"/>
      <c r="I6" s="12"/>
      <c r="J6" s="15"/>
      <c r="K6" s="12"/>
      <c r="L6" s="253"/>
    </row>
    <row r="7" spans="2:20" ht="15" customHeight="1" x14ac:dyDescent="0.25">
      <c r="E7" s="203"/>
      <c r="F7" s="203"/>
      <c r="G7" s="203"/>
      <c r="H7" s="203"/>
      <c r="I7" s="12"/>
      <c r="J7" s="15"/>
      <c r="K7" s="12"/>
      <c r="L7" s="253"/>
    </row>
    <row r="8" spans="2:20" x14ac:dyDescent="0.25">
      <c r="B8" s="206" t="s">
        <v>105</v>
      </c>
      <c r="C8" s="206"/>
      <c r="D8" s="206"/>
      <c r="E8" s="206"/>
      <c r="F8" s="206"/>
      <c r="G8" s="206"/>
      <c r="J8" s="16"/>
    </row>
    <row r="9" spans="2:20" ht="20.25" x14ac:dyDescent="0.25">
      <c r="B9" s="212" t="s">
        <v>173</v>
      </c>
      <c r="C9" s="212"/>
      <c r="D9" s="212"/>
      <c r="E9" s="212"/>
      <c r="F9" s="212"/>
      <c r="G9" s="212"/>
      <c r="H9" s="212"/>
      <c r="J9" s="16"/>
      <c r="M9" s="232" t="s">
        <v>90</v>
      </c>
    </row>
    <row r="10" spans="2:20" ht="14.25" customHeight="1" x14ac:dyDescent="0.2">
      <c r="B10" s="210" t="s">
        <v>210</v>
      </c>
      <c r="C10" s="210"/>
      <c r="D10" s="210"/>
      <c r="E10" s="210"/>
      <c r="F10" s="210"/>
      <c r="G10" s="210"/>
      <c r="H10" s="210"/>
      <c r="J10" s="16"/>
      <c r="M10" s="233" t="str">
        <f>CONCATENATE(S16,", ",S17,", ",S18,", ",S19,", ",S20,", ",S21,", ",S22,", ",S23,", ",S24,", ",S25,", ",S26,", ",S27,", ",S28,", ", S29,", ",S30,S31)</f>
        <v>1, 2, 3, 4, 5, 6, 7, 8, 9, 10, 11, 12, 13, 14, 15</v>
      </c>
    </row>
    <row r="11" spans="2:20" ht="14.25" customHeight="1" x14ac:dyDescent="0.2">
      <c r="B11" s="210"/>
      <c r="C11" s="210"/>
      <c r="D11" s="210"/>
      <c r="E11" s="210"/>
      <c r="F11" s="210"/>
      <c r="G11" s="210"/>
      <c r="H11" s="210"/>
      <c r="J11" s="16"/>
      <c r="M11" s="233"/>
    </row>
    <row r="12" spans="2:20" ht="14.25" customHeight="1" x14ac:dyDescent="0.2">
      <c r="B12" s="210"/>
      <c r="C12" s="210"/>
      <c r="D12" s="210"/>
      <c r="E12" s="210"/>
      <c r="F12" s="210"/>
      <c r="G12" s="210"/>
      <c r="H12" s="210"/>
      <c r="J12" s="16"/>
      <c r="M12" s="233"/>
    </row>
    <row r="13" spans="2:20" ht="10.5" customHeight="1" x14ac:dyDescent="0.2">
      <c r="B13" s="211"/>
      <c r="C13" s="211"/>
      <c r="D13" s="211"/>
      <c r="E13" s="211"/>
      <c r="F13" s="211"/>
      <c r="G13" s="211"/>
      <c r="H13" s="211"/>
      <c r="J13" s="16"/>
      <c r="M13" s="234" t="s">
        <v>89</v>
      </c>
      <c r="N13" s="235"/>
      <c r="O13" s="236"/>
    </row>
    <row r="14" spans="2:20" s="84" customFormat="1" ht="6" customHeight="1" thickBot="1" x14ac:dyDescent="0.25">
      <c r="B14" s="207"/>
      <c r="C14" s="208"/>
      <c r="D14" s="208"/>
      <c r="E14" s="208"/>
      <c r="F14" s="208"/>
      <c r="G14" s="208"/>
      <c r="H14" s="209"/>
      <c r="I14" s="82"/>
      <c r="J14" s="83"/>
      <c r="K14" s="82"/>
      <c r="L14" s="255"/>
      <c r="M14" s="238"/>
      <c r="N14" s="239"/>
      <c r="O14" s="240"/>
      <c r="P14" s="258"/>
      <c r="Q14" s="258"/>
      <c r="R14" s="258"/>
      <c r="S14" s="258"/>
      <c r="T14" s="258"/>
    </row>
    <row r="15" spans="2:20" s="3" customFormat="1" ht="24.75" customHeight="1" thickBot="1" x14ac:dyDescent="0.25">
      <c r="B15" s="80" t="s">
        <v>0</v>
      </c>
      <c r="C15" s="80" t="s">
        <v>64</v>
      </c>
      <c r="D15" s="11" t="s">
        <v>91</v>
      </c>
      <c r="E15" s="80" t="s">
        <v>80</v>
      </c>
      <c r="F15" s="80" t="s">
        <v>107</v>
      </c>
      <c r="G15" s="80" t="s">
        <v>2</v>
      </c>
      <c r="H15" s="80" t="s">
        <v>108</v>
      </c>
      <c r="I15" s="13"/>
      <c r="J15" s="18"/>
      <c r="K15" s="13"/>
      <c r="L15" s="256" t="s">
        <v>0</v>
      </c>
      <c r="M15" s="257" t="s">
        <v>4</v>
      </c>
      <c r="N15" s="243" t="s">
        <v>2</v>
      </c>
      <c r="O15" s="244" t="s">
        <v>5</v>
      </c>
      <c r="P15" s="245"/>
      <c r="Q15" s="245"/>
      <c r="R15" s="245"/>
      <c r="S15" s="245"/>
      <c r="T15" s="245"/>
    </row>
    <row r="16" spans="2:20" s="4" customFormat="1" ht="106.5" customHeight="1" x14ac:dyDescent="0.25">
      <c r="B16" s="21">
        <v>1</v>
      </c>
      <c r="C16" s="22" t="s">
        <v>188</v>
      </c>
      <c r="D16" s="22">
        <v>68</v>
      </c>
      <c r="E16" s="10" t="s">
        <v>189</v>
      </c>
      <c r="F16" s="24"/>
      <c r="G16" s="25"/>
      <c r="H16" s="26"/>
      <c r="J16" s="19"/>
      <c r="L16" s="250">
        <v>1</v>
      </c>
      <c r="M16" s="251" t="str">
        <f t="shared" ref="M16:M25" si="0">IF(F16="","Debe diligenciar la breve descripción del cumplimiento","")</f>
        <v>Debe diligenciar la breve descripción del cumplimiento</v>
      </c>
      <c r="N16" s="251" t="str">
        <f t="shared" ref="N16:N25" si="1">IF(F16="","",IF(G16="","Debe seleccionar un valor de la lista de autoevaluación",""))</f>
        <v/>
      </c>
      <c r="O16" s="251" t="str">
        <f t="shared" ref="O16:O25" si="2">IF(G16="","",IF(H16="","Debe registrar la fecha en que realizó por última vez la auto-evaluación de este requisito",""))</f>
        <v/>
      </c>
      <c r="P16" s="254">
        <f t="shared" ref="P16:P25" si="3">IF(M16="","",$B16)</f>
        <v>1</v>
      </c>
      <c r="Q16" s="254" t="str">
        <f t="shared" ref="Q16:Q25" si="4">IF(N16="","",$B16)</f>
        <v/>
      </c>
      <c r="R16" s="254" t="str">
        <f t="shared" ref="R16:R25" si="5">IF(O16="","",$B16)</f>
        <v/>
      </c>
      <c r="S16" s="254">
        <f t="shared" ref="S16:S25" si="6">IF(MAX(P16:R16)=0,"",MAX(P16:R16))</f>
        <v>1</v>
      </c>
      <c r="T16" s="249"/>
    </row>
    <row r="17" spans="2:20" s="4" customFormat="1" ht="106.5" customHeight="1" x14ac:dyDescent="0.25">
      <c r="B17" s="21">
        <v>2</v>
      </c>
      <c r="C17" s="22" t="s">
        <v>191</v>
      </c>
      <c r="D17" s="22">
        <v>69</v>
      </c>
      <c r="E17" s="10" t="s">
        <v>190</v>
      </c>
      <c r="F17" s="24"/>
      <c r="G17" s="25"/>
      <c r="H17" s="26"/>
      <c r="J17" s="19"/>
      <c r="L17" s="250">
        <v>2</v>
      </c>
      <c r="M17" s="251" t="str">
        <f t="shared" si="0"/>
        <v>Debe diligenciar la breve descripción del cumplimiento</v>
      </c>
      <c r="N17" s="251" t="str">
        <f t="shared" si="1"/>
        <v/>
      </c>
      <c r="O17" s="251" t="str">
        <f t="shared" si="2"/>
        <v/>
      </c>
      <c r="P17" s="254">
        <f t="shared" si="3"/>
        <v>2</v>
      </c>
      <c r="Q17" s="254" t="str">
        <f t="shared" si="4"/>
        <v/>
      </c>
      <c r="R17" s="254" t="str">
        <f t="shared" si="5"/>
        <v/>
      </c>
      <c r="S17" s="254">
        <f t="shared" si="6"/>
        <v>2</v>
      </c>
      <c r="T17" s="249"/>
    </row>
    <row r="18" spans="2:20" s="4" customFormat="1" ht="106.5" customHeight="1" x14ac:dyDescent="0.25">
      <c r="B18" s="21">
        <v>3</v>
      </c>
      <c r="C18" s="22" t="s">
        <v>192</v>
      </c>
      <c r="D18" s="22">
        <v>70</v>
      </c>
      <c r="E18" s="10" t="s">
        <v>193</v>
      </c>
      <c r="F18" s="24"/>
      <c r="G18" s="25"/>
      <c r="H18" s="26"/>
      <c r="J18" s="19"/>
      <c r="L18" s="250">
        <v>3</v>
      </c>
      <c r="M18" s="251" t="str">
        <f t="shared" si="0"/>
        <v>Debe diligenciar la breve descripción del cumplimiento</v>
      </c>
      <c r="N18" s="251" t="str">
        <f t="shared" si="1"/>
        <v/>
      </c>
      <c r="O18" s="251" t="str">
        <f t="shared" si="2"/>
        <v/>
      </c>
      <c r="P18" s="254">
        <f t="shared" si="3"/>
        <v>3</v>
      </c>
      <c r="Q18" s="254" t="str">
        <f t="shared" si="4"/>
        <v/>
      </c>
      <c r="R18" s="254" t="str">
        <f t="shared" si="5"/>
        <v/>
      </c>
      <c r="S18" s="254">
        <f t="shared" si="6"/>
        <v>3</v>
      </c>
      <c r="T18" s="249"/>
    </row>
    <row r="19" spans="2:20" s="4" customFormat="1" ht="106.5" customHeight="1" x14ac:dyDescent="0.25">
      <c r="B19" s="21">
        <v>4</v>
      </c>
      <c r="C19" s="22" t="s">
        <v>194</v>
      </c>
      <c r="D19" s="22">
        <v>71</v>
      </c>
      <c r="E19" s="10" t="s">
        <v>195</v>
      </c>
      <c r="F19" s="24"/>
      <c r="G19" s="25"/>
      <c r="H19" s="26"/>
      <c r="J19" s="19"/>
      <c r="L19" s="250">
        <v>4</v>
      </c>
      <c r="M19" s="251" t="str">
        <f t="shared" si="0"/>
        <v>Debe diligenciar la breve descripción del cumplimiento</v>
      </c>
      <c r="N19" s="251" t="str">
        <f t="shared" si="1"/>
        <v/>
      </c>
      <c r="O19" s="251" t="str">
        <f t="shared" si="2"/>
        <v/>
      </c>
      <c r="P19" s="254">
        <f t="shared" si="3"/>
        <v>4</v>
      </c>
      <c r="Q19" s="254" t="str">
        <f t="shared" si="4"/>
        <v/>
      </c>
      <c r="R19" s="254" t="str">
        <f t="shared" si="5"/>
        <v/>
      </c>
      <c r="S19" s="254">
        <f t="shared" si="6"/>
        <v>4</v>
      </c>
      <c r="T19" s="249"/>
    </row>
    <row r="20" spans="2:20" s="4" customFormat="1" ht="106.5" customHeight="1" x14ac:dyDescent="0.25">
      <c r="B20" s="21">
        <v>5</v>
      </c>
      <c r="C20" s="22" t="s">
        <v>196</v>
      </c>
      <c r="D20" s="22">
        <v>72</v>
      </c>
      <c r="E20" s="10" t="s">
        <v>197</v>
      </c>
      <c r="F20" s="24"/>
      <c r="G20" s="25"/>
      <c r="H20" s="26"/>
      <c r="J20" s="19"/>
      <c r="L20" s="250">
        <v>5</v>
      </c>
      <c r="M20" s="251" t="str">
        <f t="shared" si="0"/>
        <v>Debe diligenciar la breve descripción del cumplimiento</v>
      </c>
      <c r="N20" s="251" t="str">
        <f t="shared" si="1"/>
        <v/>
      </c>
      <c r="O20" s="251" t="str">
        <f t="shared" si="2"/>
        <v/>
      </c>
      <c r="P20" s="254">
        <f t="shared" si="3"/>
        <v>5</v>
      </c>
      <c r="Q20" s="254" t="str">
        <f t="shared" si="4"/>
        <v/>
      </c>
      <c r="R20" s="254" t="str">
        <f t="shared" si="5"/>
        <v/>
      </c>
      <c r="S20" s="254">
        <f t="shared" si="6"/>
        <v>5</v>
      </c>
      <c r="T20" s="249"/>
    </row>
    <row r="21" spans="2:20" s="4" customFormat="1" ht="106.5" customHeight="1" x14ac:dyDescent="0.25">
      <c r="B21" s="21">
        <v>6</v>
      </c>
      <c r="C21" s="22" t="s">
        <v>198</v>
      </c>
      <c r="D21" s="22">
        <v>73</v>
      </c>
      <c r="E21" s="10" t="s">
        <v>238</v>
      </c>
      <c r="F21" s="24"/>
      <c r="G21" s="25"/>
      <c r="H21" s="26"/>
      <c r="J21" s="19"/>
      <c r="L21" s="250">
        <v>6</v>
      </c>
      <c r="M21" s="251" t="str">
        <f t="shared" si="0"/>
        <v>Debe diligenciar la breve descripción del cumplimiento</v>
      </c>
      <c r="N21" s="251" t="str">
        <f t="shared" si="1"/>
        <v/>
      </c>
      <c r="O21" s="251" t="str">
        <f t="shared" si="2"/>
        <v/>
      </c>
      <c r="P21" s="254">
        <f t="shared" si="3"/>
        <v>6</v>
      </c>
      <c r="Q21" s="254" t="str">
        <f t="shared" si="4"/>
        <v/>
      </c>
      <c r="R21" s="254" t="str">
        <f t="shared" si="5"/>
        <v/>
      </c>
      <c r="S21" s="254">
        <f t="shared" si="6"/>
        <v>6</v>
      </c>
      <c r="T21" s="249"/>
    </row>
    <row r="22" spans="2:20" s="4" customFormat="1" ht="106.5" customHeight="1" x14ac:dyDescent="0.25">
      <c r="B22" s="21">
        <v>7</v>
      </c>
      <c r="C22" s="22" t="s">
        <v>199</v>
      </c>
      <c r="D22" s="22">
        <v>74</v>
      </c>
      <c r="E22" s="10" t="s">
        <v>239</v>
      </c>
      <c r="F22" s="24"/>
      <c r="G22" s="25"/>
      <c r="H22" s="26"/>
      <c r="J22" s="19"/>
      <c r="L22" s="250">
        <v>7</v>
      </c>
      <c r="M22" s="251" t="str">
        <f t="shared" si="0"/>
        <v>Debe diligenciar la breve descripción del cumplimiento</v>
      </c>
      <c r="N22" s="251" t="str">
        <f t="shared" si="1"/>
        <v/>
      </c>
      <c r="O22" s="251" t="str">
        <f t="shared" si="2"/>
        <v/>
      </c>
      <c r="P22" s="254">
        <f t="shared" si="3"/>
        <v>7</v>
      </c>
      <c r="Q22" s="254" t="str">
        <f t="shared" si="4"/>
        <v/>
      </c>
      <c r="R22" s="254" t="str">
        <f t="shared" si="5"/>
        <v/>
      </c>
      <c r="S22" s="254">
        <f t="shared" si="6"/>
        <v>7</v>
      </c>
      <c r="T22" s="249"/>
    </row>
    <row r="23" spans="2:20" s="4" customFormat="1" ht="106.5" customHeight="1" x14ac:dyDescent="0.25">
      <c r="B23" s="21">
        <v>8</v>
      </c>
      <c r="C23" s="22" t="s">
        <v>200</v>
      </c>
      <c r="D23" s="22">
        <v>75</v>
      </c>
      <c r="E23" s="10" t="s">
        <v>240</v>
      </c>
      <c r="F23" s="24"/>
      <c r="G23" s="25"/>
      <c r="H23" s="26"/>
      <c r="J23" s="19"/>
      <c r="L23" s="250">
        <v>8</v>
      </c>
      <c r="M23" s="251" t="str">
        <f t="shared" si="0"/>
        <v>Debe diligenciar la breve descripción del cumplimiento</v>
      </c>
      <c r="N23" s="251" t="str">
        <f t="shared" si="1"/>
        <v/>
      </c>
      <c r="O23" s="251" t="str">
        <f t="shared" si="2"/>
        <v/>
      </c>
      <c r="P23" s="254">
        <f t="shared" si="3"/>
        <v>8</v>
      </c>
      <c r="Q23" s="254" t="str">
        <f t="shared" si="4"/>
        <v/>
      </c>
      <c r="R23" s="254" t="str">
        <f t="shared" si="5"/>
        <v/>
      </c>
      <c r="S23" s="254">
        <f t="shared" si="6"/>
        <v>8</v>
      </c>
      <c r="T23" s="249"/>
    </row>
    <row r="24" spans="2:20" s="4" customFormat="1" ht="106.5" customHeight="1" x14ac:dyDescent="0.25">
      <c r="B24" s="21">
        <v>9</v>
      </c>
      <c r="C24" s="22" t="s">
        <v>201</v>
      </c>
      <c r="D24" s="22">
        <v>76</v>
      </c>
      <c r="E24" s="10" t="s">
        <v>241</v>
      </c>
      <c r="F24" s="24"/>
      <c r="G24" s="25"/>
      <c r="H24" s="26"/>
      <c r="J24" s="19"/>
      <c r="L24" s="250">
        <v>9</v>
      </c>
      <c r="M24" s="251" t="str">
        <f t="shared" si="0"/>
        <v>Debe diligenciar la breve descripción del cumplimiento</v>
      </c>
      <c r="N24" s="251" t="str">
        <f t="shared" si="1"/>
        <v/>
      </c>
      <c r="O24" s="251" t="str">
        <f t="shared" si="2"/>
        <v/>
      </c>
      <c r="P24" s="254">
        <f t="shared" si="3"/>
        <v>9</v>
      </c>
      <c r="Q24" s="254" t="str">
        <f t="shared" si="4"/>
        <v/>
      </c>
      <c r="R24" s="254" t="str">
        <f t="shared" si="5"/>
        <v/>
      </c>
      <c r="S24" s="254">
        <f t="shared" si="6"/>
        <v>9</v>
      </c>
      <c r="T24" s="249"/>
    </row>
    <row r="25" spans="2:20" s="4" customFormat="1" ht="106.5" customHeight="1" x14ac:dyDescent="0.25">
      <c r="B25" s="21">
        <v>10</v>
      </c>
      <c r="C25" s="22" t="s">
        <v>202</v>
      </c>
      <c r="D25" s="22">
        <v>77</v>
      </c>
      <c r="E25" s="10" t="s">
        <v>242</v>
      </c>
      <c r="F25" s="24"/>
      <c r="G25" s="25"/>
      <c r="H25" s="26"/>
      <c r="J25" s="19"/>
      <c r="L25" s="250">
        <v>10</v>
      </c>
      <c r="M25" s="251" t="str">
        <f t="shared" si="0"/>
        <v>Debe diligenciar la breve descripción del cumplimiento</v>
      </c>
      <c r="N25" s="251" t="str">
        <f t="shared" si="1"/>
        <v/>
      </c>
      <c r="O25" s="251" t="str">
        <f t="shared" si="2"/>
        <v/>
      </c>
      <c r="P25" s="254">
        <f t="shared" si="3"/>
        <v>10</v>
      </c>
      <c r="Q25" s="254" t="str">
        <f t="shared" si="4"/>
        <v/>
      </c>
      <c r="R25" s="254" t="str">
        <f t="shared" si="5"/>
        <v/>
      </c>
      <c r="S25" s="254">
        <f t="shared" si="6"/>
        <v>10</v>
      </c>
      <c r="T25" s="249"/>
    </row>
    <row r="26" spans="2:20" s="4" customFormat="1" ht="106.5" customHeight="1" x14ac:dyDescent="0.25">
      <c r="B26" s="21">
        <v>11</v>
      </c>
      <c r="C26" s="22" t="s">
        <v>203</v>
      </c>
      <c r="D26" s="22">
        <v>78</v>
      </c>
      <c r="E26" s="10" t="s">
        <v>245</v>
      </c>
      <c r="F26" s="24"/>
      <c r="G26" s="25"/>
      <c r="H26" s="26"/>
      <c r="J26" s="19"/>
      <c r="L26" s="250">
        <v>11</v>
      </c>
      <c r="M26" s="251" t="str">
        <f>IF(F26="","Debe diligenciar la breve descripción del cumplimiento","")</f>
        <v>Debe diligenciar la breve descripción del cumplimiento</v>
      </c>
      <c r="N26" s="251" t="str">
        <f>IF(F26="","",IF(G26="","Debe seleccionar un valor de la lista de autoevaluación",""))</f>
        <v/>
      </c>
      <c r="O26" s="251" t="str">
        <f>IF(G26="","",IF(H26="","Debe registrar la fecha en que realizó por última vez la auto-evaluación de este requisito",""))</f>
        <v/>
      </c>
      <c r="P26" s="254">
        <f t="shared" ref="P26:R28" si="7">IF(M26="","",$B26)</f>
        <v>11</v>
      </c>
      <c r="Q26" s="254" t="str">
        <f t="shared" si="7"/>
        <v/>
      </c>
      <c r="R26" s="254" t="str">
        <f t="shared" si="7"/>
        <v/>
      </c>
      <c r="S26" s="254">
        <f t="shared" ref="S26:S31" si="8">IF(MAX(P26:R26)=0,"",MAX(P26:R26))</f>
        <v>11</v>
      </c>
      <c r="T26" s="249"/>
    </row>
    <row r="27" spans="2:20" s="4" customFormat="1" ht="106.5" customHeight="1" x14ac:dyDescent="0.25">
      <c r="B27" s="21">
        <v>12</v>
      </c>
      <c r="C27" s="22" t="s">
        <v>204</v>
      </c>
      <c r="D27" s="22">
        <v>79</v>
      </c>
      <c r="E27" s="10" t="s">
        <v>243</v>
      </c>
      <c r="F27" s="24"/>
      <c r="G27" s="25"/>
      <c r="H27" s="26"/>
      <c r="J27" s="19"/>
      <c r="L27" s="250">
        <v>12</v>
      </c>
      <c r="M27" s="251" t="str">
        <f>IF(F27="","Debe diligenciar la breve descripción del cumplimiento","")</f>
        <v>Debe diligenciar la breve descripción del cumplimiento</v>
      </c>
      <c r="N27" s="251" t="str">
        <f>IF(F27="","",IF(G27="","Debe seleccionar un valor de la lista de autoevaluación",""))</f>
        <v/>
      </c>
      <c r="O27" s="251" t="str">
        <f>IF(G27="","",IF(H27="","Debe registrar la fecha en que realizó por última vez la auto-evaluación de este requisito",""))</f>
        <v/>
      </c>
      <c r="P27" s="254">
        <f t="shared" si="7"/>
        <v>12</v>
      </c>
      <c r="Q27" s="254" t="str">
        <f t="shared" si="7"/>
        <v/>
      </c>
      <c r="R27" s="254" t="str">
        <f t="shared" si="7"/>
        <v/>
      </c>
      <c r="S27" s="254">
        <f t="shared" si="8"/>
        <v>12</v>
      </c>
      <c r="T27" s="249"/>
    </row>
    <row r="28" spans="2:20" s="4" customFormat="1" ht="106.5" customHeight="1" x14ac:dyDescent="0.25">
      <c r="B28" s="21">
        <v>13</v>
      </c>
      <c r="C28" s="22" t="s">
        <v>205</v>
      </c>
      <c r="D28" s="22">
        <v>80</v>
      </c>
      <c r="E28" s="10" t="s">
        <v>244</v>
      </c>
      <c r="F28" s="24"/>
      <c r="G28" s="25"/>
      <c r="H28" s="26"/>
      <c r="J28" s="19"/>
      <c r="L28" s="250">
        <v>13</v>
      </c>
      <c r="M28" s="251" t="str">
        <f>IF(F28="","Debe diligenciar la breve descripción del cumplimiento","")</f>
        <v>Debe diligenciar la breve descripción del cumplimiento</v>
      </c>
      <c r="N28" s="251" t="str">
        <f>IF(F28="","",IF(G28="","Debe seleccionar un valor de la lista de autoevaluación",""))</f>
        <v/>
      </c>
      <c r="O28" s="251" t="str">
        <f>IF(G28="","",IF(H28="","Debe registrar la fecha en que realizó por última vez la auto-evaluación de este requisito",""))</f>
        <v/>
      </c>
      <c r="P28" s="254">
        <f t="shared" si="7"/>
        <v>13</v>
      </c>
      <c r="Q28" s="254" t="str">
        <f t="shared" si="7"/>
        <v/>
      </c>
      <c r="R28" s="254" t="str">
        <f t="shared" si="7"/>
        <v/>
      </c>
      <c r="S28" s="254">
        <f t="shared" si="8"/>
        <v>13</v>
      </c>
      <c r="T28" s="249"/>
    </row>
    <row r="29" spans="2:20" s="5" customFormat="1" ht="106.5" customHeight="1" x14ac:dyDescent="0.2">
      <c r="B29" s="21">
        <v>14</v>
      </c>
      <c r="C29" s="22" t="s">
        <v>206</v>
      </c>
      <c r="D29" s="22">
        <v>80</v>
      </c>
      <c r="E29" s="10" t="s">
        <v>208</v>
      </c>
      <c r="F29" s="24"/>
      <c r="G29" s="25"/>
      <c r="H29" s="26"/>
      <c r="I29" s="4"/>
      <c r="J29" s="19"/>
      <c r="K29" s="4"/>
      <c r="L29" s="250">
        <v>14</v>
      </c>
      <c r="M29" s="251" t="str">
        <f>IF(F29="","Debe diligenciar la breve descripción del cumplimiento","")</f>
        <v>Debe diligenciar la breve descripción del cumplimiento</v>
      </c>
      <c r="N29" s="251" t="str">
        <f>IF(F29="","",IF(G29="","Debe seleccionar un valor de la lista de autoevaluación",""))</f>
        <v/>
      </c>
      <c r="O29" s="251" t="str">
        <f>IF(G29="","",IF(H29="","Debe registrar la fecha en que realizó por última vez la auto-evaluación de este requisito",""))</f>
        <v/>
      </c>
      <c r="P29" s="254">
        <f>IF(M29="","",$B29)</f>
        <v>14</v>
      </c>
      <c r="Q29" s="254" t="str">
        <f>IF(N29="","",$B29)</f>
        <v/>
      </c>
      <c r="R29" s="254" t="str">
        <f>IF(O29="","",$B29)</f>
        <v/>
      </c>
      <c r="S29" s="254">
        <f t="shared" si="8"/>
        <v>14</v>
      </c>
      <c r="T29" s="249"/>
    </row>
    <row r="30" spans="2:20" s="5" customFormat="1" ht="106.5" customHeight="1" x14ac:dyDescent="0.2">
      <c r="B30" s="21">
        <v>15</v>
      </c>
      <c r="C30" s="22" t="s">
        <v>207</v>
      </c>
      <c r="D30" s="22">
        <v>80</v>
      </c>
      <c r="E30" s="10" t="s">
        <v>209</v>
      </c>
      <c r="F30" s="24"/>
      <c r="G30" s="25"/>
      <c r="H30" s="26"/>
      <c r="I30" s="4"/>
      <c r="J30" s="19"/>
      <c r="K30" s="4"/>
      <c r="L30" s="250">
        <v>15</v>
      </c>
      <c r="M30" s="251" t="str">
        <f>IF(F30="","Debe diligenciar la breve descripción del cumplimiento","")</f>
        <v>Debe diligenciar la breve descripción del cumplimiento</v>
      </c>
      <c r="N30" s="251" t="str">
        <f>IF(F30="","",IF(G30="","Debe seleccionar un valor de la lista de autoevaluación",""))</f>
        <v/>
      </c>
      <c r="O30" s="251" t="str">
        <f>IF(G30="","",IF(H30="","Debe registrar la fecha en que realizó por última vez la auto-evaluación de este requisito",""))</f>
        <v/>
      </c>
      <c r="P30" s="252"/>
      <c r="Q30" s="252"/>
      <c r="R30" s="252"/>
      <c r="S30" s="254" t="str">
        <f t="shared" si="8"/>
        <v/>
      </c>
      <c r="T30" s="252"/>
    </row>
    <row r="31" spans="2:20" x14ac:dyDescent="0.25">
      <c r="P31" s="254">
        <f>IF(M30="","",$B30)</f>
        <v>15</v>
      </c>
      <c r="Q31" s="254" t="str">
        <f>IF(N30="","",$B30)</f>
        <v/>
      </c>
      <c r="R31" s="254" t="str">
        <f>IF(O30="","",$B30)</f>
        <v/>
      </c>
      <c r="S31" s="254">
        <f t="shared" si="8"/>
        <v>15</v>
      </c>
      <c r="T31" s="249"/>
    </row>
    <row r="32" spans="2:20" x14ac:dyDescent="0.25"/>
  </sheetData>
  <sheetProtection password="DC6E" sheet="1" objects="1" scenarios="1"/>
  <dataConsolidate/>
  <mergeCells count="6">
    <mergeCell ref="E3:H7"/>
    <mergeCell ref="B8:G8"/>
    <mergeCell ref="B10:H13"/>
    <mergeCell ref="M13:O14"/>
    <mergeCell ref="B14:H14"/>
    <mergeCell ref="B9:H9"/>
  </mergeCells>
  <phoneticPr fontId="24" type="noConversion"/>
  <dataValidations count="6">
    <dataValidation allowBlank="1" sqref="M15"/>
    <dataValidation allowBlank="1" showInputMessage="1" showErrorMessage="1" promptTitle="Última fecha de Auto-evaluación" prompt="_x000a_Diligencie la fecha en que realizó por última vez la auto-evaluación de esta condición._x000a__x000a_- Formato: dd/mm/aaaa_x000a_- Diligenciamiento obligatorio." sqref="I15:J15"/>
    <dataValidation allowBlank="1" showInputMessage="1" showErrorMessage="1" promptTitle="Auto-evaluación" prompt="_x000a_Seleccione de la lista el estado en que se encuentra el cumplimiento de cadauno de los requisitos._x000a__x000a_- Clic en la flecha para presentar valores._x000a_- Diligenciamiento obligatorio." sqref="G15"/>
    <dataValidation type="list" allowBlank="1" showInputMessage="1" showErrorMessage="1" errorTitle="Valor errado" error="Seleccione únicamente los valores de la lista." sqref="G16:G30">
      <formula1>"Si cumple, No cumple, En proceso"</formula1>
    </dataValidation>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F15"/>
    <dataValidation allowBlank="1" showInputMessage="1" showErrorMessage="1" promptTitle="Última fecha de Auto-evaluación" prompt="_x000a_Diligencie la fecha en que realizó por última vez la auto-evaluación de cada uno de los requisitos._x000a__x000a_- Formato: dd/mm/aaaa_x000a_- Diligenciamiento obligatorio." sqref="H15"/>
  </dataValidations>
  <printOptions horizontalCentered="1"/>
  <pageMargins left="0.19685039370078741" right="0.19685039370078741" top="0.11811023622047245" bottom="0.11811023622047245" header="0.39370078740157483" footer="0"/>
  <pageSetup paperSize="5" scale="96" orientation="landscape" r:id="rId1"/>
  <headerFooter alignWithMargins="0">
    <oddFooter>&amp;L&amp;"Arial Narrow,Normal"&amp;8&amp;F&amp;C&amp;"Arial Narrow,Normal"&amp;8&amp;A&amp;R&amp;P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3"/>
  <sheetViews>
    <sheetView topLeftCell="A3" zoomScaleNormal="100" zoomScaleSheetLayoutView="80" workbookViewId="0">
      <selection activeCell="B10" sqref="B10:H13"/>
    </sheetView>
  </sheetViews>
  <sheetFormatPr baseColWidth="10" defaultColWidth="0" defaultRowHeight="15" zeroHeight="1" x14ac:dyDescent="0.25"/>
  <cols>
    <col min="1" max="1" width="1.28515625" style="2" customWidth="1"/>
    <col min="2" max="2" width="5" style="6" bestFit="1" customWidth="1"/>
    <col min="3" max="3" width="4.5703125" style="6" bestFit="1" customWidth="1"/>
    <col min="4" max="4" width="4.5703125" style="6" hidden="1" customWidth="1"/>
    <col min="5" max="5" width="60.140625" style="2" customWidth="1"/>
    <col min="6" max="6" width="66.42578125" style="2" customWidth="1"/>
    <col min="7" max="7" width="17.5703125" style="2" customWidth="1"/>
    <col min="8" max="8" width="19.42578125" style="2" customWidth="1"/>
    <col min="9" max="11" width="0.85546875" style="2" customWidth="1"/>
    <col min="12" max="12" width="4.5703125" style="231" bestFit="1" customWidth="1"/>
    <col min="13" max="13" width="22.42578125" style="231" bestFit="1" customWidth="1"/>
    <col min="14" max="15" width="22.7109375" style="231" customWidth="1"/>
    <col min="16" max="16" width="3" style="2" hidden="1" customWidth="1"/>
    <col min="17" max="17" width="3.140625" style="2" hidden="1" customWidth="1"/>
    <col min="18" max="18" width="11.42578125" style="2" hidden="1" customWidth="1"/>
    <col min="19" max="19" width="3" style="2" hidden="1" customWidth="1"/>
    <col min="20" max="20" width="3.7109375" style="2" customWidth="1"/>
    <col min="21" max="16384" width="0" style="2" hidden="1"/>
  </cols>
  <sheetData>
    <row r="1" spans="2:19" x14ac:dyDescent="0.25"/>
    <row r="2" spans="2:19" ht="4.5" customHeight="1" x14ac:dyDescent="0.25"/>
    <row r="3" spans="2:19" ht="9" customHeight="1" x14ac:dyDescent="0.25">
      <c r="B3" s="6" t="s">
        <v>149</v>
      </c>
      <c r="E3" s="203" t="s">
        <v>180</v>
      </c>
      <c r="F3" s="203"/>
      <c r="G3" s="203"/>
      <c r="H3" s="203"/>
      <c r="I3" s="12"/>
      <c r="J3" s="14"/>
      <c r="K3" s="12"/>
      <c r="L3" s="253"/>
    </row>
    <row r="4" spans="2:19" ht="26.25" customHeight="1" x14ac:dyDescent="0.4">
      <c r="B4" s="9"/>
      <c r="C4" s="9"/>
      <c r="D4" s="9"/>
      <c r="E4" s="203"/>
      <c r="F4" s="203"/>
      <c r="G4" s="203"/>
      <c r="H4" s="203"/>
      <c r="I4" s="12"/>
      <c r="J4" s="15"/>
      <c r="K4" s="12"/>
      <c r="L4" s="253"/>
    </row>
    <row r="5" spans="2:19" ht="15" customHeight="1" x14ac:dyDescent="0.25">
      <c r="E5" s="203"/>
      <c r="F5" s="203"/>
      <c r="G5" s="203"/>
      <c r="H5" s="203"/>
      <c r="I5" s="12"/>
      <c r="J5" s="15"/>
      <c r="K5" s="12"/>
      <c r="L5" s="253"/>
    </row>
    <row r="6" spans="2:19" ht="15" customHeight="1" x14ac:dyDescent="0.25">
      <c r="E6" s="203"/>
      <c r="F6" s="203"/>
      <c r="G6" s="203"/>
      <c r="H6" s="203"/>
      <c r="I6" s="12"/>
      <c r="J6" s="15"/>
      <c r="K6" s="12"/>
      <c r="L6" s="253"/>
    </row>
    <row r="7" spans="2:19" ht="15" customHeight="1" x14ac:dyDescent="0.25">
      <c r="E7" s="203"/>
      <c r="F7" s="203"/>
      <c r="G7" s="203"/>
      <c r="H7" s="203"/>
      <c r="I7" s="12"/>
      <c r="J7" s="15"/>
      <c r="K7" s="12"/>
      <c r="L7" s="253"/>
    </row>
    <row r="8" spans="2:19" x14ac:dyDescent="0.25">
      <c r="B8" s="206" t="s">
        <v>106</v>
      </c>
      <c r="C8" s="206"/>
      <c r="D8" s="206"/>
      <c r="E8" s="206"/>
      <c r="F8" s="206"/>
      <c r="G8" s="206"/>
      <c r="J8" s="16"/>
    </row>
    <row r="9" spans="2:19" ht="20.25" x14ac:dyDescent="0.25">
      <c r="B9" s="212" t="s">
        <v>172</v>
      </c>
      <c r="C9" s="212"/>
      <c r="D9" s="212"/>
      <c r="E9" s="212"/>
      <c r="F9" s="212"/>
      <c r="G9" s="212"/>
      <c r="H9" s="212"/>
      <c r="J9" s="16"/>
      <c r="M9" s="232" t="s">
        <v>90</v>
      </c>
    </row>
    <row r="10" spans="2:19" ht="14.25" customHeight="1" x14ac:dyDescent="0.2">
      <c r="B10" s="210" t="s">
        <v>210</v>
      </c>
      <c r="C10" s="210"/>
      <c r="D10" s="210"/>
      <c r="E10" s="210"/>
      <c r="F10" s="210"/>
      <c r="G10" s="210"/>
      <c r="H10" s="210"/>
      <c r="J10" s="16"/>
      <c r="M10" s="233" t="str">
        <f>CONCATENATE(S16,", ",S17,", ",S18,", ",S19,", ",S20,", ",S21,", ",S22,", ",S23,", ",S24,", ",S25,", ",S26)</f>
        <v>1, 2, 3, 4, 5, 6, 7, 8, 9, 10, 11</v>
      </c>
    </row>
    <row r="11" spans="2:19" ht="14.25" customHeight="1" x14ac:dyDescent="0.2">
      <c r="B11" s="210"/>
      <c r="C11" s="210"/>
      <c r="D11" s="210"/>
      <c r="E11" s="210"/>
      <c r="F11" s="210"/>
      <c r="G11" s="210"/>
      <c r="H11" s="210"/>
      <c r="J11" s="16"/>
      <c r="M11" s="233"/>
    </row>
    <row r="12" spans="2:19" ht="14.25" customHeight="1" x14ac:dyDescent="0.2">
      <c r="B12" s="210"/>
      <c r="C12" s="210"/>
      <c r="D12" s="210"/>
      <c r="E12" s="210"/>
      <c r="F12" s="210"/>
      <c r="G12" s="210"/>
      <c r="H12" s="210"/>
      <c r="J12" s="16"/>
      <c r="M12" s="233"/>
    </row>
    <row r="13" spans="2:19" ht="10.5" customHeight="1" x14ac:dyDescent="0.2">
      <c r="B13" s="211"/>
      <c r="C13" s="211"/>
      <c r="D13" s="211"/>
      <c r="E13" s="211"/>
      <c r="F13" s="211"/>
      <c r="G13" s="211"/>
      <c r="H13" s="211"/>
      <c r="J13" s="16"/>
      <c r="M13" s="234" t="s">
        <v>89</v>
      </c>
      <c r="N13" s="235"/>
      <c r="O13" s="236"/>
    </row>
    <row r="14" spans="2:19" s="84" customFormat="1" ht="6" customHeight="1" thickBot="1" x14ac:dyDescent="0.25">
      <c r="B14" s="207"/>
      <c r="C14" s="208"/>
      <c r="D14" s="208"/>
      <c r="E14" s="208"/>
      <c r="F14" s="208"/>
      <c r="G14" s="208"/>
      <c r="H14" s="209"/>
      <c r="I14" s="82"/>
      <c r="J14" s="83"/>
      <c r="K14" s="82"/>
      <c r="L14" s="255"/>
      <c r="M14" s="238"/>
      <c r="N14" s="239"/>
      <c r="O14" s="240"/>
    </row>
    <row r="15" spans="2:19" s="3" customFormat="1" ht="24.75" customHeight="1" thickBot="1" x14ac:dyDescent="0.25">
      <c r="B15" s="80" t="s">
        <v>0</v>
      </c>
      <c r="C15" s="80" t="s">
        <v>64</v>
      </c>
      <c r="D15" s="11" t="s">
        <v>91</v>
      </c>
      <c r="E15" s="80" t="s">
        <v>80</v>
      </c>
      <c r="F15" s="80" t="s">
        <v>107</v>
      </c>
      <c r="G15" s="80" t="s">
        <v>2</v>
      </c>
      <c r="H15" s="80" t="s">
        <v>108</v>
      </c>
      <c r="I15" s="13"/>
      <c r="J15" s="18"/>
      <c r="K15" s="13"/>
      <c r="L15" s="256" t="s">
        <v>0</v>
      </c>
      <c r="M15" s="257" t="s">
        <v>4</v>
      </c>
      <c r="N15" s="243" t="s">
        <v>2</v>
      </c>
      <c r="O15" s="244" t="s">
        <v>5</v>
      </c>
    </row>
    <row r="16" spans="2:19" s="4" customFormat="1" ht="106.5" customHeight="1" x14ac:dyDescent="0.25">
      <c r="B16" s="21">
        <v>1</v>
      </c>
      <c r="C16" s="22" t="s">
        <v>109</v>
      </c>
      <c r="D16" s="22">
        <v>81</v>
      </c>
      <c r="E16" s="10" t="s">
        <v>211</v>
      </c>
      <c r="F16" s="24"/>
      <c r="G16" s="25"/>
      <c r="H16" s="26"/>
      <c r="J16" s="19"/>
      <c r="L16" s="250">
        <v>1</v>
      </c>
      <c r="M16" s="251" t="str">
        <f t="shared" ref="M16:M24" si="0">IF(F16="","Debe diligenciar la breve descripción del cumplimiento","")</f>
        <v>Debe diligenciar la breve descripción del cumplimiento</v>
      </c>
      <c r="N16" s="251" t="str">
        <f t="shared" ref="N16:N24" si="1">IF(F16="","",IF(G16="","Debe seleccionar un valor de la lista de autoevaluación",""))</f>
        <v/>
      </c>
      <c r="O16" s="251" t="str">
        <f t="shared" ref="O16:O24" si="2">IF(G16="","",IF(H16="","Debe registrar la fecha en que realizó por última vez la auto-evaluación de este requisito",""))</f>
        <v/>
      </c>
      <c r="P16" s="20">
        <f t="shared" ref="P16:P24" si="3">IF(M16="","",$B16)</f>
        <v>1</v>
      </c>
      <c r="Q16" s="20" t="str">
        <f t="shared" ref="Q16:Q24" si="4">IF(N16="","",$B16)</f>
        <v/>
      </c>
      <c r="R16" s="20" t="str">
        <f t="shared" ref="R16:R24" si="5">IF(O16="","",$B16)</f>
        <v/>
      </c>
      <c r="S16" s="20">
        <f t="shared" ref="S16:S24" si="6">IF(MAX(P16:R16)=0,"",MAX(P16:R16))</f>
        <v>1</v>
      </c>
    </row>
    <row r="17" spans="2:20" s="4" customFormat="1" ht="106.5" customHeight="1" x14ac:dyDescent="0.25">
      <c r="B17" s="21">
        <v>2</v>
      </c>
      <c r="C17" s="22" t="s">
        <v>110</v>
      </c>
      <c r="D17" s="22">
        <v>82</v>
      </c>
      <c r="E17" s="10" t="s">
        <v>212</v>
      </c>
      <c r="F17" s="24"/>
      <c r="G17" s="25"/>
      <c r="H17" s="26"/>
      <c r="J17" s="19"/>
      <c r="L17" s="250">
        <v>2</v>
      </c>
      <c r="M17" s="251" t="str">
        <f t="shared" si="0"/>
        <v>Debe diligenciar la breve descripción del cumplimiento</v>
      </c>
      <c r="N17" s="251" t="str">
        <f t="shared" si="1"/>
        <v/>
      </c>
      <c r="O17" s="251" t="str">
        <f t="shared" si="2"/>
        <v/>
      </c>
      <c r="P17" s="20">
        <f t="shared" si="3"/>
        <v>2</v>
      </c>
      <c r="Q17" s="20" t="str">
        <f t="shared" si="4"/>
        <v/>
      </c>
      <c r="R17" s="20" t="str">
        <f t="shared" si="5"/>
        <v/>
      </c>
      <c r="S17" s="20">
        <f t="shared" si="6"/>
        <v>2</v>
      </c>
    </row>
    <row r="18" spans="2:20" s="4" customFormat="1" ht="106.5" customHeight="1" x14ac:dyDescent="0.25">
      <c r="B18" s="21">
        <v>3</v>
      </c>
      <c r="C18" s="22" t="s">
        <v>111</v>
      </c>
      <c r="D18" s="22">
        <v>83</v>
      </c>
      <c r="E18" s="10" t="s">
        <v>213</v>
      </c>
      <c r="F18" s="24"/>
      <c r="G18" s="25"/>
      <c r="H18" s="26"/>
      <c r="J18" s="19"/>
      <c r="L18" s="250">
        <v>3</v>
      </c>
      <c r="M18" s="251" t="str">
        <f t="shared" si="0"/>
        <v>Debe diligenciar la breve descripción del cumplimiento</v>
      </c>
      <c r="N18" s="251" t="str">
        <f t="shared" si="1"/>
        <v/>
      </c>
      <c r="O18" s="251" t="str">
        <f t="shared" si="2"/>
        <v/>
      </c>
      <c r="P18" s="20">
        <f t="shared" si="3"/>
        <v>3</v>
      </c>
      <c r="Q18" s="20" t="str">
        <f t="shared" si="4"/>
        <v/>
      </c>
      <c r="R18" s="20" t="str">
        <f t="shared" si="5"/>
        <v/>
      </c>
      <c r="S18" s="20">
        <f t="shared" si="6"/>
        <v>3</v>
      </c>
    </row>
    <row r="19" spans="2:20" s="4" customFormat="1" ht="106.5" customHeight="1" x14ac:dyDescent="0.25">
      <c r="B19" s="21">
        <v>4</v>
      </c>
      <c r="C19" s="22" t="s">
        <v>112</v>
      </c>
      <c r="D19" s="22">
        <v>84</v>
      </c>
      <c r="E19" s="10" t="s">
        <v>214</v>
      </c>
      <c r="F19" s="24"/>
      <c r="G19" s="25"/>
      <c r="H19" s="26"/>
      <c r="J19" s="19"/>
      <c r="L19" s="250">
        <v>4</v>
      </c>
      <c r="M19" s="251" t="str">
        <f t="shared" si="0"/>
        <v>Debe diligenciar la breve descripción del cumplimiento</v>
      </c>
      <c r="N19" s="251" t="str">
        <f t="shared" si="1"/>
        <v/>
      </c>
      <c r="O19" s="251" t="str">
        <f t="shared" si="2"/>
        <v/>
      </c>
      <c r="P19" s="20">
        <f t="shared" si="3"/>
        <v>4</v>
      </c>
      <c r="Q19" s="20" t="str">
        <f t="shared" si="4"/>
        <v/>
      </c>
      <c r="R19" s="20" t="str">
        <f t="shared" si="5"/>
        <v/>
      </c>
      <c r="S19" s="20">
        <f t="shared" si="6"/>
        <v>4</v>
      </c>
    </row>
    <row r="20" spans="2:20" s="4" customFormat="1" ht="106.5" customHeight="1" x14ac:dyDescent="0.25">
      <c r="B20" s="21">
        <v>5</v>
      </c>
      <c r="C20" s="22" t="s">
        <v>113</v>
      </c>
      <c r="D20" s="22">
        <v>85</v>
      </c>
      <c r="E20" s="10" t="s">
        <v>215</v>
      </c>
      <c r="F20" s="24"/>
      <c r="G20" s="25"/>
      <c r="H20" s="26"/>
      <c r="J20" s="19"/>
      <c r="L20" s="250">
        <v>5</v>
      </c>
      <c r="M20" s="251" t="str">
        <f t="shared" si="0"/>
        <v>Debe diligenciar la breve descripción del cumplimiento</v>
      </c>
      <c r="N20" s="251" t="str">
        <f t="shared" si="1"/>
        <v/>
      </c>
      <c r="O20" s="251" t="str">
        <f t="shared" si="2"/>
        <v/>
      </c>
      <c r="P20" s="20">
        <f t="shared" si="3"/>
        <v>5</v>
      </c>
      <c r="Q20" s="20" t="str">
        <f t="shared" si="4"/>
        <v/>
      </c>
      <c r="R20" s="20" t="str">
        <f t="shared" si="5"/>
        <v/>
      </c>
      <c r="S20" s="20">
        <f t="shared" si="6"/>
        <v>5</v>
      </c>
    </row>
    <row r="21" spans="2:20" s="4" customFormat="1" ht="106.5" customHeight="1" x14ac:dyDescent="0.25">
      <c r="B21" s="21">
        <v>6</v>
      </c>
      <c r="C21" s="22" t="s">
        <v>114</v>
      </c>
      <c r="D21" s="22">
        <v>86</v>
      </c>
      <c r="E21" s="10" t="s">
        <v>216</v>
      </c>
      <c r="F21" s="24"/>
      <c r="G21" s="25"/>
      <c r="H21" s="26"/>
      <c r="J21" s="19"/>
      <c r="L21" s="250">
        <v>6</v>
      </c>
      <c r="M21" s="251" t="str">
        <f t="shared" si="0"/>
        <v>Debe diligenciar la breve descripción del cumplimiento</v>
      </c>
      <c r="N21" s="251" t="str">
        <f t="shared" si="1"/>
        <v/>
      </c>
      <c r="O21" s="251" t="str">
        <f t="shared" si="2"/>
        <v/>
      </c>
      <c r="P21" s="20">
        <f t="shared" si="3"/>
        <v>6</v>
      </c>
      <c r="Q21" s="20" t="str">
        <f t="shared" si="4"/>
        <v/>
      </c>
      <c r="R21" s="20" t="str">
        <f t="shared" si="5"/>
        <v/>
      </c>
      <c r="S21" s="20">
        <f t="shared" si="6"/>
        <v>6</v>
      </c>
    </row>
    <row r="22" spans="2:20" s="4" customFormat="1" ht="106.5" customHeight="1" x14ac:dyDescent="0.25">
      <c r="B22" s="21">
        <v>7</v>
      </c>
      <c r="C22" s="22" t="s">
        <v>115</v>
      </c>
      <c r="D22" s="22">
        <v>87</v>
      </c>
      <c r="E22" s="10" t="s">
        <v>217</v>
      </c>
      <c r="F22" s="24"/>
      <c r="G22" s="25"/>
      <c r="H22" s="26"/>
      <c r="J22" s="19"/>
      <c r="L22" s="250">
        <v>7</v>
      </c>
      <c r="M22" s="251" t="str">
        <f t="shared" si="0"/>
        <v>Debe diligenciar la breve descripción del cumplimiento</v>
      </c>
      <c r="N22" s="251" t="str">
        <f t="shared" si="1"/>
        <v/>
      </c>
      <c r="O22" s="251" t="str">
        <f t="shared" si="2"/>
        <v/>
      </c>
      <c r="P22" s="20">
        <f t="shared" si="3"/>
        <v>7</v>
      </c>
      <c r="Q22" s="20" t="str">
        <f t="shared" si="4"/>
        <v/>
      </c>
      <c r="R22" s="20" t="str">
        <f t="shared" si="5"/>
        <v/>
      </c>
      <c r="S22" s="20">
        <f t="shared" si="6"/>
        <v>7</v>
      </c>
    </row>
    <row r="23" spans="2:20" s="4" customFormat="1" ht="106.5" customHeight="1" x14ac:dyDescent="0.25">
      <c r="B23" s="21">
        <v>8</v>
      </c>
      <c r="C23" s="22" t="s">
        <v>116</v>
      </c>
      <c r="D23" s="22">
        <v>88</v>
      </c>
      <c r="E23" s="10" t="s">
        <v>218</v>
      </c>
      <c r="F23" s="24"/>
      <c r="G23" s="25"/>
      <c r="H23" s="26"/>
      <c r="J23" s="19"/>
      <c r="L23" s="250">
        <v>8</v>
      </c>
      <c r="M23" s="251" t="str">
        <f t="shared" si="0"/>
        <v>Debe diligenciar la breve descripción del cumplimiento</v>
      </c>
      <c r="N23" s="251" t="str">
        <f t="shared" si="1"/>
        <v/>
      </c>
      <c r="O23" s="251" t="str">
        <f t="shared" si="2"/>
        <v/>
      </c>
      <c r="P23" s="20">
        <f t="shared" si="3"/>
        <v>8</v>
      </c>
      <c r="Q23" s="20" t="str">
        <f t="shared" si="4"/>
        <v/>
      </c>
      <c r="R23" s="20" t="str">
        <f t="shared" si="5"/>
        <v/>
      </c>
      <c r="S23" s="20">
        <f t="shared" si="6"/>
        <v>8</v>
      </c>
    </row>
    <row r="24" spans="2:20" s="4" customFormat="1" ht="106.5" customHeight="1" x14ac:dyDescent="0.25">
      <c r="B24" s="21">
        <v>9</v>
      </c>
      <c r="C24" s="22" t="s">
        <v>117</v>
      </c>
      <c r="D24" s="22">
        <v>89</v>
      </c>
      <c r="E24" s="10" t="s">
        <v>219</v>
      </c>
      <c r="F24" s="24"/>
      <c r="G24" s="25"/>
      <c r="H24" s="26"/>
      <c r="J24" s="19"/>
      <c r="L24" s="250">
        <v>9</v>
      </c>
      <c r="M24" s="251" t="str">
        <f t="shared" si="0"/>
        <v>Debe diligenciar la breve descripción del cumplimiento</v>
      </c>
      <c r="N24" s="251" t="str">
        <f t="shared" si="1"/>
        <v/>
      </c>
      <c r="O24" s="251" t="str">
        <f t="shared" si="2"/>
        <v/>
      </c>
      <c r="P24" s="20">
        <f t="shared" si="3"/>
        <v>9</v>
      </c>
      <c r="Q24" s="20" t="str">
        <f t="shared" si="4"/>
        <v/>
      </c>
      <c r="R24" s="20" t="str">
        <f t="shared" si="5"/>
        <v/>
      </c>
      <c r="S24" s="20">
        <f t="shared" si="6"/>
        <v>9</v>
      </c>
    </row>
    <row r="25" spans="2:20" s="5" customFormat="1" ht="105.75" customHeight="1" x14ac:dyDescent="0.2">
      <c r="B25" s="21">
        <v>10</v>
      </c>
      <c r="C25" s="22" t="s">
        <v>220</v>
      </c>
      <c r="D25" s="22">
        <v>89</v>
      </c>
      <c r="E25" s="10" t="s">
        <v>222</v>
      </c>
      <c r="F25" s="24"/>
      <c r="G25" s="25"/>
      <c r="H25" s="26"/>
      <c r="I25" s="4"/>
      <c r="J25" s="19"/>
      <c r="K25" s="4"/>
      <c r="L25" s="250">
        <v>10</v>
      </c>
      <c r="M25" s="251" t="str">
        <f>IF(F25="","Debe diligenciar la breve descripción del cumplimiento","")</f>
        <v>Debe diligenciar la breve descripción del cumplimiento</v>
      </c>
      <c r="N25" s="251" t="str">
        <f>IF(F25="","",IF(G25="","Debe seleccionar un valor de la lista de autoevaluación",""))</f>
        <v/>
      </c>
      <c r="O25" s="251" t="str">
        <f>IF(G25="","",IF(H25="","Debe registrar la fecha en que realizó por última vez la auto-evaluación de este requisito",""))</f>
        <v/>
      </c>
      <c r="P25" s="20">
        <f t="shared" ref="P25:R26" si="7">IF(M25="","",$B25)</f>
        <v>10</v>
      </c>
      <c r="Q25" s="20" t="str">
        <f t="shared" si="7"/>
        <v/>
      </c>
      <c r="R25" s="20" t="str">
        <f t="shared" si="7"/>
        <v/>
      </c>
      <c r="S25" s="20">
        <f>IF(MAX(P25:R25)=0,"",MAX(P25:R25))</f>
        <v>10</v>
      </c>
      <c r="T25" s="4"/>
    </row>
    <row r="26" spans="2:20" s="5" customFormat="1" ht="105.75" customHeight="1" x14ac:dyDescent="0.2">
      <c r="B26" s="21">
        <v>11</v>
      </c>
      <c r="C26" s="22" t="s">
        <v>221</v>
      </c>
      <c r="D26" s="22">
        <v>89</v>
      </c>
      <c r="E26" s="10" t="s">
        <v>223</v>
      </c>
      <c r="F26" s="24"/>
      <c r="G26" s="25"/>
      <c r="H26" s="26"/>
      <c r="I26" s="4"/>
      <c r="J26" s="19"/>
      <c r="K26" s="4"/>
      <c r="L26" s="250">
        <v>11</v>
      </c>
      <c r="M26" s="251" t="str">
        <f>IF(F26="","Debe diligenciar la breve descripción del cumplimiento","")</f>
        <v>Debe diligenciar la breve descripción del cumplimiento</v>
      </c>
      <c r="N26" s="251" t="str">
        <f>IF(F26="","",IF(G26="","Debe seleccionar un valor de la lista de autoevaluación",""))</f>
        <v/>
      </c>
      <c r="O26" s="251" t="str">
        <f>IF(G26="","",IF(H26="","Debe registrar la fecha en que realizó por última vez la auto-evaluación de este requisito",""))</f>
        <v/>
      </c>
      <c r="P26" s="20">
        <f t="shared" si="7"/>
        <v>11</v>
      </c>
      <c r="Q26" s="20" t="str">
        <f t="shared" si="7"/>
        <v/>
      </c>
      <c r="R26" s="20" t="str">
        <f t="shared" si="7"/>
        <v/>
      </c>
      <c r="S26" s="20">
        <f>IF(MAX(P26:R26)=0,"",MAX(P26:R26))</f>
        <v>11</v>
      </c>
      <c r="T26" s="4"/>
    </row>
    <row r="27" spans="2:20" x14ac:dyDescent="0.25"/>
    <row r="28" spans="2:20" x14ac:dyDescent="0.25"/>
    <row r="29" spans="2:20" x14ac:dyDescent="0.25"/>
    <row r="30" spans="2:20" x14ac:dyDescent="0.25"/>
    <row r="31" spans="2:20" x14ac:dyDescent="0.25"/>
    <row r="32" spans="2:20" x14ac:dyDescent="0.25"/>
    <row r="33" x14ac:dyDescent="0.25"/>
  </sheetData>
  <sheetProtection password="DDAE" sheet="1" objects="1" scenarios="1"/>
  <dataConsolidate/>
  <mergeCells count="6">
    <mergeCell ref="E3:H7"/>
    <mergeCell ref="B8:G8"/>
    <mergeCell ref="B10:H13"/>
    <mergeCell ref="M13:O14"/>
    <mergeCell ref="B14:H14"/>
    <mergeCell ref="B9:H9"/>
  </mergeCells>
  <phoneticPr fontId="24" type="noConversion"/>
  <dataValidations count="6">
    <dataValidation allowBlank="1" sqref="M15"/>
    <dataValidation allowBlank="1" showInputMessage="1" showErrorMessage="1" promptTitle="Última fecha de Auto-evaluación" prompt="_x000a_Diligencie la fecha en que realizó por última vez la auto-evaluación de esta condición._x000a__x000a_- Formato: dd/mm/aaaa_x000a_- Diligenciamiento obligatorio." sqref="I15:J15"/>
    <dataValidation allowBlank="1" showInputMessage="1" showErrorMessage="1" promptTitle="Auto-evaluación" prompt="_x000a_Seleccione de la lista el estado en que se encuentra el cumplimiento de cadauno de los requisitos._x000a__x000a_- Clic en la flecha para presentar valores._x000a_- Diligenciamiento obligatorio." sqref="G15"/>
    <dataValidation type="list" allowBlank="1" showInputMessage="1" showErrorMessage="1" errorTitle="Valor errado" error="Seleccione únicamente los valores de la lista." sqref="G16:G25 G26">
      <formula1>"Si cumple, No cumple, En proceso"</formula1>
    </dataValidation>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F15"/>
    <dataValidation allowBlank="1" showInputMessage="1" showErrorMessage="1" promptTitle="Última fecha de Auto-evaluación" prompt="_x000a_Diligencie la fecha en que realizó por última vez la auto-evaluación de cada uno de los requisitos._x000a__x000a_- Formato: dd/mm/aaaa_x000a_- Diligenciamiento obligatorio." sqref="H15"/>
  </dataValidations>
  <printOptions horizontalCentered="1"/>
  <pageMargins left="0.19685039370078741" right="0.19685039370078741" top="0.11811023622047245" bottom="0.11811023622047245" header="0.39370078740157483" footer="0"/>
  <pageSetup paperSize="5" scale="95" orientation="landscape" r:id="rId1"/>
  <headerFooter alignWithMargins="0">
    <oddFooter>&amp;L&amp;"Arial Narrow,Normal"&amp;8&amp;F&amp;C&amp;"Arial Narrow,Normal"&amp;8&amp;A&amp;R&amp;P de &amp;N</oddFooter>
  </headerFooter>
  <rowBreaks count="2" manualBreakCount="2">
    <brk id="18" min="1" max="7" man="1"/>
    <brk id="22" min="1" max="7"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0"/>
  <sheetViews>
    <sheetView zoomScaleNormal="100" zoomScaleSheetLayoutView="55" workbookViewId="0">
      <selection activeCell="B9" sqref="B9:H9"/>
    </sheetView>
  </sheetViews>
  <sheetFormatPr baseColWidth="10" defaultColWidth="0" defaultRowHeight="15" zeroHeight="1" x14ac:dyDescent="0.25"/>
  <cols>
    <col min="1" max="1" width="1.28515625" style="2" customWidth="1"/>
    <col min="2" max="2" width="5" style="6" bestFit="1" customWidth="1"/>
    <col min="3" max="3" width="4.5703125" style="6" bestFit="1" customWidth="1"/>
    <col min="4" max="4" width="4.5703125" style="6" hidden="1" customWidth="1"/>
    <col min="5" max="5" width="60.140625" style="2" customWidth="1"/>
    <col min="6" max="6" width="66.42578125" style="2" customWidth="1"/>
    <col min="7" max="7" width="17.5703125" style="2" customWidth="1"/>
    <col min="8" max="8" width="19.42578125" style="2" customWidth="1"/>
    <col min="9" max="11" width="0.85546875" style="2" customWidth="1"/>
    <col min="12" max="12" width="4.5703125" style="231" bestFit="1" customWidth="1"/>
    <col min="13" max="13" width="22.42578125" style="231" bestFit="1" customWidth="1"/>
    <col min="14" max="15" width="22.7109375" style="231" customWidth="1"/>
    <col min="16" max="16" width="3" style="2" hidden="1" customWidth="1"/>
    <col min="17" max="17" width="3.140625" style="2" hidden="1" customWidth="1"/>
    <col min="18" max="18" width="0" style="2" hidden="1" customWidth="1"/>
    <col min="19" max="19" width="3" style="2" hidden="1" customWidth="1"/>
    <col min="20" max="20" width="3.7109375" style="2" customWidth="1"/>
    <col min="21" max="16384" width="0" style="2" hidden="1"/>
  </cols>
  <sheetData>
    <row r="1" spans="2:15" x14ac:dyDescent="0.25"/>
    <row r="2" spans="2:15" ht="4.5" customHeight="1" x14ac:dyDescent="0.25"/>
    <row r="3" spans="2:15" ht="9" customHeight="1" x14ac:dyDescent="0.25">
      <c r="B3" s="6" t="s">
        <v>149</v>
      </c>
      <c r="E3" s="203" t="s">
        <v>180</v>
      </c>
      <c r="F3" s="203"/>
      <c r="G3" s="203"/>
      <c r="H3" s="203"/>
      <c r="I3" s="12"/>
      <c r="J3" s="14"/>
      <c r="K3" s="12"/>
      <c r="L3" s="253"/>
    </row>
    <row r="4" spans="2:15" ht="26.25" customHeight="1" x14ac:dyDescent="0.4">
      <c r="B4" s="9"/>
      <c r="C4" s="9"/>
      <c r="D4" s="9"/>
      <c r="E4" s="203"/>
      <c r="F4" s="203"/>
      <c r="G4" s="203"/>
      <c r="H4" s="203"/>
      <c r="I4" s="12"/>
      <c r="J4" s="15"/>
      <c r="K4" s="12"/>
      <c r="L4" s="253"/>
    </row>
    <row r="5" spans="2:15" ht="15" customHeight="1" x14ac:dyDescent="0.25">
      <c r="E5" s="203"/>
      <c r="F5" s="203"/>
      <c r="G5" s="203"/>
      <c r="H5" s="203"/>
      <c r="I5" s="12"/>
      <c r="J5" s="15"/>
      <c r="K5" s="12"/>
      <c r="L5" s="253"/>
    </row>
    <row r="6" spans="2:15" ht="15" customHeight="1" x14ac:dyDescent="0.25">
      <c r="E6" s="203"/>
      <c r="F6" s="203"/>
      <c r="G6" s="203"/>
      <c r="H6" s="203"/>
      <c r="I6" s="12"/>
      <c r="J6" s="15"/>
      <c r="K6" s="12"/>
      <c r="L6" s="253"/>
    </row>
    <row r="7" spans="2:15" ht="15" customHeight="1" x14ac:dyDescent="0.25">
      <c r="E7" s="203"/>
      <c r="F7" s="203"/>
      <c r="G7" s="203"/>
      <c r="H7" s="203"/>
      <c r="I7" s="12"/>
      <c r="J7" s="15"/>
      <c r="K7" s="12"/>
      <c r="L7" s="253"/>
    </row>
    <row r="8" spans="2:15" x14ac:dyDescent="0.25">
      <c r="B8" s="206" t="s">
        <v>118</v>
      </c>
      <c r="C8" s="206"/>
      <c r="D8" s="206"/>
      <c r="E8" s="206"/>
      <c r="F8" s="206"/>
      <c r="G8" s="206"/>
      <c r="J8" s="16"/>
    </row>
    <row r="9" spans="2:15" ht="20.25" x14ac:dyDescent="0.25">
      <c r="B9" s="212" t="s">
        <v>171</v>
      </c>
      <c r="C9" s="212"/>
      <c r="D9" s="212"/>
      <c r="E9" s="212"/>
      <c r="F9" s="212"/>
      <c r="G9" s="212"/>
      <c r="H9" s="212"/>
      <c r="J9" s="16"/>
      <c r="M9" s="232" t="s">
        <v>90</v>
      </c>
    </row>
    <row r="10" spans="2:15" ht="14.25" customHeight="1" x14ac:dyDescent="0.2">
      <c r="B10" s="210" t="s">
        <v>210</v>
      </c>
      <c r="C10" s="210"/>
      <c r="D10" s="210"/>
      <c r="E10" s="210"/>
      <c r="F10" s="210"/>
      <c r="G10" s="210"/>
      <c r="H10" s="210"/>
      <c r="J10" s="16"/>
      <c r="M10" s="233" t="str">
        <f>CONCATENATE(S18,", ",S19,", ",S20,", ",S21,", ",S22,", ",S23,", ",S24,", ",S25)</f>
        <v>1, 2, 3, 4, 5, 6, 7, 8</v>
      </c>
    </row>
    <row r="11" spans="2:15" ht="14.25" customHeight="1" x14ac:dyDescent="0.2">
      <c r="B11" s="210"/>
      <c r="C11" s="210"/>
      <c r="D11" s="210"/>
      <c r="E11" s="210"/>
      <c r="F11" s="210"/>
      <c r="G11" s="210"/>
      <c r="H11" s="210"/>
      <c r="J11" s="16"/>
      <c r="M11" s="233"/>
    </row>
    <row r="12" spans="2:15" ht="14.25" customHeight="1" x14ac:dyDescent="0.2">
      <c r="B12" s="210"/>
      <c r="C12" s="210"/>
      <c r="D12" s="210"/>
      <c r="E12" s="210"/>
      <c r="F12" s="210"/>
      <c r="G12" s="210"/>
      <c r="H12" s="210"/>
      <c r="J12" s="16"/>
      <c r="M12" s="233"/>
    </row>
    <row r="13" spans="2:15" ht="14.25" customHeight="1" x14ac:dyDescent="0.2">
      <c r="B13" s="210"/>
      <c r="C13" s="210"/>
      <c r="D13" s="210"/>
      <c r="E13" s="210"/>
      <c r="F13" s="210"/>
      <c r="G13" s="210"/>
      <c r="H13" s="210"/>
      <c r="J13" s="16"/>
      <c r="M13" s="233"/>
    </row>
    <row r="14" spans="2:15" ht="14.25" x14ac:dyDescent="0.2">
      <c r="B14" s="210"/>
      <c r="C14" s="210"/>
      <c r="D14" s="210"/>
      <c r="E14" s="210"/>
      <c r="F14" s="210"/>
      <c r="G14" s="210"/>
      <c r="H14" s="210"/>
      <c r="J14" s="16"/>
    </row>
    <row r="15" spans="2:15" ht="10.5" customHeight="1" x14ac:dyDescent="0.2">
      <c r="B15" s="211"/>
      <c r="C15" s="211"/>
      <c r="D15" s="211"/>
      <c r="E15" s="211"/>
      <c r="F15" s="211"/>
      <c r="G15" s="211"/>
      <c r="H15" s="211"/>
      <c r="J15" s="16"/>
      <c r="M15" s="234" t="s">
        <v>89</v>
      </c>
      <c r="N15" s="235"/>
      <c r="O15" s="236"/>
    </row>
    <row r="16" spans="2:15" s="84" customFormat="1" ht="6" customHeight="1" thickBot="1" x14ac:dyDescent="0.25">
      <c r="B16" s="207"/>
      <c r="C16" s="208"/>
      <c r="D16" s="208"/>
      <c r="E16" s="208"/>
      <c r="F16" s="208"/>
      <c r="G16" s="208"/>
      <c r="H16" s="209"/>
      <c r="I16" s="82"/>
      <c r="J16" s="83"/>
      <c r="K16" s="82"/>
      <c r="L16" s="255"/>
      <c r="M16" s="238"/>
      <c r="N16" s="239"/>
      <c r="O16" s="240"/>
    </row>
    <row r="17" spans="2:20" s="3" customFormat="1" ht="24.75" customHeight="1" thickBot="1" x14ac:dyDescent="0.25">
      <c r="B17" s="80" t="s">
        <v>0</v>
      </c>
      <c r="C17" s="80" t="s">
        <v>64</v>
      </c>
      <c r="D17" s="11" t="s">
        <v>91</v>
      </c>
      <c r="E17" s="80" t="s">
        <v>80</v>
      </c>
      <c r="F17" s="80" t="s">
        <v>107</v>
      </c>
      <c r="G17" s="80" t="s">
        <v>2</v>
      </c>
      <c r="H17" s="80" t="s">
        <v>108</v>
      </c>
      <c r="I17" s="13"/>
      <c r="J17" s="18"/>
      <c r="K17" s="13"/>
      <c r="L17" s="256" t="s">
        <v>0</v>
      </c>
      <c r="M17" s="257" t="s">
        <v>4</v>
      </c>
      <c r="N17" s="243" t="s">
        <v>2</v>
      </c>
      <c r="O17" s="244" t="s">
        <v>5</v>
      </c>
    </row>
    <row r="18" spans="2:20" s="4" customFormat="1" ht="106.5" customHeight="1" x14ac:dyDescent="0.25">
      <c r="B18" s="21">
        <v>1</v>
      </c>
      <c r="C18" s="22" t="s">
        <v>119</v>
      </c>
      <c r="D18" s="22">
        <v>95</v>
      </c>
      <c r="E18" s="10" t="s">
        <v>224</v>
      </c>
      <c r="F18" s="24"/>
      <c r="G18" s="25"/>
      <c r="H18" s="26"/>
      <c r="J18" s="19"/>
      <c r="L18" s="250">
        <v>1</v>
      </c>
      <c r="M18" s="251" t="str">
        <f t="shared" ref="M18:M23" si="0">IF(F18="","Debe diligenciar la breve descripción del cumplimiento","")</f>
        <v>Debe diligenciar la breve descripción del cumplimiento</v>
      </c>
      <c r="N18" s="251" t="str">
        <f t="shared" ref="N18:N23" si="1">IF(F18="","",IF(G18="","Debe seleccionar un valor de la lista de autoevaluación",""))</f>
        <v/>
      </c>
      <c r="O18" s="251" t="str">
        <f t="shared" ref="O18:O23" si="2">IF(G18="","",IF(H18="","Debe registrar la fecha en que realizó por última vez la auto-evaluación de este requisito",""))</f>
        <v/>
      </c>
      <c r="P18" s="20">
        <f t="shared" ref="P18:P23" si="3">IF(M18="","",$B18)</f>
        <v>1</v>
      </c>
      <c r="Q18" s="20" t="str">
        <f t="shared" ref="Q18:Q23" si="4">IF(N18="","",$B18)</f>
        <v/>
      </c>
      <c r="R18" s="20" t="str">
        <f t="shared" ref="R18:R23" si="5">IF(O18="","",$B18)</f>
        <v/>
      </c>
      <c r="S18" s="20">
        <f t="shared" ref="S18:S23" si="6">IF(MAX(P18:R18)=0,"",MAX(P18:R18))</f>
        <v>1</v>
      </c>
    </row>
    <row r="19" spans="2:20" s="4" customFormat="1" ht="106.5" customHeight="1" x14ac:dyDescent="0.25">
      <c r="B19" s="21">
        <v>2</v>
      </c>
      <c r="C19" s="22" t="s">
        <v>120</v>
      </c>
      <c r="D19" s="22">
        <v>96</v>
      </c>
      <c r="E19" s="10" t="s">
        <v>225</v>
      </c>
      <c r="F19" s="24"/>
      <c r="G19" s="25"/>
      <c r="H19" s="26"/>
      <c r="J19" s="19"/>
      <c r="L19" s="250">
        <v>2</v>
      </c>
      <c r="M19" s="251" t="str">
        <f t="shared" si="0"/>
        <v>Debe diligenciar la breve descripción del cumplimiento</v>
      </c>
      <c r="N19" s="251" t="str">
        <f t="shared" si="1"/>
        <v/>
      </c>
      <c r="O19" s="251" t="str">
        <f t="shared" si="2"/>
        <v/>
      </c>
      <c r="P19" s="20">
        <f t="shared" si="3"/>
        <v>2</v>
      </c>
      <c r="Q19" s="20" t="str">
        <f t="shared" si="4"/>
        <v/>
      </c>
      <c r="R19" s="20" t="str">
        <f t="shared" si="5"/>
        <v/>
      </c>
      <c r="S19" s="20">
        <f t="shared" si="6"/>
        <v>2</v>
      </c>
    </row>
    <row r="20" spans="2:20" s="4" customFormat="1" ht="106.5" customHeight="1" x14ac:dyDescent="0.25">
      <c r="B20" s="21">
        <v>3</v>
      </c>
      <c r="C20" s="22" t="s">
        <v>121</v>
      </c>
      <c r="D20" s="22">
        <v>97</v>
      </c>
      <c r="E20" s="10" t="s">
        <v>226</v>
      </c>
      <c r="F20" s="24"/>
      <c r="G20" s="25"/>
      <c r="H20" s="26"/>
      <c r="J20" s="19"/>
      <c r="L20" s="250">
        <v>3</v>
      </c>
      <c r="M20" s="251" t="str">
        <f t="shared" si="0"/>
        <v>Debe diligenciar la breve descripción del cumplimiento</v>
      </c>
      <c r="N20" s="251" t="str">
        <f t="shared" si="1"/>
        <v/>
      </c>
      <c r="O20" s="251" t="str">
        <f t="shared" si="2"/>
        <v/>
      </c>
      <c r="P20" s="20">
        <f t="shared" si="3"/>
        <v>3</v>
      </c>
      <c r="Q20" s="20" t="str">
        <f t="shared" si="4"/>
        <v/>
      </c>
      <c r="R20" s="20" t="str">
        <f t="shared" si="5"/>
        <v/>
      </c>
      <c r="S20" s="20">
        <f t="shared" si="6"/>
        <v>3</v>
      </c>
    </row>
    <row r="21" spans="2:20" s="4" customFormat="1" ht="106.5" customHeight="1" x14ac:dyDescent="0.25">
      <c r="B21" s="21">
        <v>4</v>
      </c>
      <c r="C21" s="22" t="s">
        <v>122</v>
      </c>
      <c r="D21" s="22">
        <v>98</v>
      </c>
      <c r="E21" s="10" t="s">
        <v>227</v>
      </c>
      <c r="F21" s="24"/>
      <c r="G21" s="25"/>
      <c r="H21" s="26"/>
      <c r="J21" s="19"/>
      <c r="L21" s="250">
        <v>4</v>
      </c>
      <c r="M21" s="251" t="str">
        <f t="shared" si="0"/>
        <v>Debe diligenciar la breve descripción del cumplimiento</v>
      </c>
      <c r="N21" s="251" t="str">
        <f t="shared" si="1"/>
        <v/>
      </c>
      <c r="O21" s="251" t="str">
        <f t="shared" si="2"/>
        <v/>
      </c>
      <c r="P21" s="20">
        <f t="shared" si="3"/>
        <v>4</v>
      </c>
      <c r="Q21" s="20" t="str">
        <f t="shared" si="4"/>
        <v/>
      </c>
      <c r="R21" s="20" t="str">
        <f t="shared" si="5"/>
        <v/>
      </c>
      <c r="S21" s="20">
        <f t="shared" si="6"/>
        <v>4</v>
      </c>
    </row>
    <row r="22" spans="2:20" s="4" customFormat="1" ht="106.5" customHeight="1" x14ac:dyDescent="0.25">
      <c r="B22" s="21">
        <v>5</v>
      </c>
      <c r="C22" s="22" t="s">
        <v>123</v>
      </c>
      <c r="D22" s="22">
        <v>99</v>
      </c>
      <c r="E22" s="10" t="s">
        <v>228</v>
      </c>
      <c r="F22" s="24"/>
      <c r="G22" s="25"/>
      <c r="H22" s="26"/>
      <c r="J22" s="19"/>
      <c r="L22" s="250">
        <v>5</v>
      </c>
      <c r="M22" s="251" t="str">
        <f t="shared" si="0"/>
        <v>Debe diligenciar la breve descripción del cumplimiento</v>
      </c>
      <c r="N22" s="251" t="str">
        <f t="shared" si="1"/>
        <v/>
      </c>
      <c r="O22" s="251" t="str">
        <f t="shared" si="2"/>
        <v/>
      </c>
      <c r="P22" s="20">
        <f t="shared" si="3"/>
        <v>5</v>
      </c>
      <c r="Q22" s="20" t="str">
        <f t="shared" si="4"/>
        <v/>
      </c>
      <c r="R22" s="20" t="str">
        <f t="shared" si="5"/>
        <v/>
      </c>
      <c r="S22" s="20">
        <f t="shared" si="6"/>
        <v>5</v>
      </c>
    </row>
    <row r="23" spans="2:20" s="4" customFormat="1" ht="106.5" customHeight="1" x14ac:dyDescent="0.25">
      <c r="B23" s="21">
        <v>6</v>
      </c>
      <c r="C23" s="22" t="s">
        <v>124</v>
      </c>
      <c r="D23" s="22">
        <v>100</v>
      </c>
      <c r="E23" s="10" t="s">
        <v>229</v>
      </c>
      <c r="F23" s="24"/>
      <c r="G23" s="25"/>
      <c r="H23" s="26"/>
      <c r="J23" s="19"/>
      <c r="L23" s="250">
        <v>6</v>
      </c>
      <c r="M23" s="251" t="str">
        <f t="shared" si="0"/>
        <v>Debe diligenciar la breve descripción del cumplimiento</v>
      </c>
      <c r="N23" s="251" t="str">
        <f t="shared" si="1"/>
        <v/>
      </c>
      <c r="O23" s="251" t="str">
        <f t="shared" si="2"/>
        <v/>
      </c>
      <c r="P23" s="20">
        <f t="shared" si="3"/>
        <v>6</v>
      </c>
      <c r="Q23" s="20" t="str">
        <f t="shared" si="4"/>
        <v/>
      </c>
      <c r="R23" s="20" t="str">
        <f t="shared" si="5"/>
        <v/>
      </c>
      <c r="S23" s="20">
        <f t="shared" si="6"/>
        <v>6</v>
      </c>
    </row>
    <row r="24" spans="2:20" s="5" customFormat="1" ht="105.75" customHeight="1" x14ac:dyDescent="0.2">
      <c r="B24" s="21">
        <v>7</v>
      </c>
      <c r="C24" s="22" t="s">
        <v>230</v>
      </c>
      <c r="D24" s="22"/>
      <c r="E24" s="10" t="s">
        <v>232</v>
      </c>
      <c r="F24" s="24"/>
      <c r="G24" s="25"/>
      <c r="H24" s="26"/>
      <c r="I24" s="4"/>
      <c r="J24" s="19"/>
      <c r="K24" s="4"/>
      <c r="L24" s="250">
        <v>7</v>
      </c>
      <c r="M24" s="251" t="str">
        <f>IF(F24="","Debe diligenciar la breve descripción del cumplimiento","")</f>
        <v>Debe diligenciar la breve descripción del cumplimiento</v>
      </c>
      <c r="N24" s="251" t="str">
        <f>IF(F24="","",IF(G24="","Debe seleccionar un valor de la lista de autoevaluación",""))</f>
        <v/>
      </c>
      <c r="O24" s="251" t="str">
        <f>IF(G24="","",IF(H24="","Debe registrar la fecha en que realizó por última vez la auto-evaluación de este requisito",""))</f>
        <v/>
      </c>
      <c r="P24" s="20">
        <f t="shared" ref="P24:R25" si="7">IF(M24="","",$B24)</f>
        <v>7</v>
      </c>
      <c r="Q24" s="20" t="str">
        <f t="shared" si="7"/>
        <v/>
      </c>
      <c r="R24" s="20" t="str">
        <f t="shared" si="7"/>
        <v/>
      </c>
      <c r="S24" s="20">
        <f>IF(MAX(P24:R24)=0,"",MAX(P24:R24))</f>
        <v>7</v>
      </c>
      <c r="T24" s="4"/>
    </row>
    <row r="25" spans="2:20" s="5" customFormat="1" ht="105.75" customHeight="1" x14ac:dyDescent="0.2">
      <c r="B25" s="21">
        <v>8</v>
      </c>
      <c r="C25" s="22" t="s">
        <v>231</v>
      </c>
      <c r="D25" s="22"/>
      <c r="E25" s="10" t="s">
        <v>233</v>
      </c>
      <c r="F25" s="24"/>
      <c r="G25" s="25"/>
      <c r="H25" s="26"/>
      <c r="I25" s="4"/>
      <c r="J25" s="19"/>
      <c r="K25" s="4"/>
      <c r="L25" s="250">
        <v>8</v>
      </c>
      <c r="M25" s="251" t="str">
        <f>IF(F25="","Debe diligenciar la breve descripción del cumplimiento","")</f>
        <v>Debe diligenciar la breve descripción del cumplimiento</v>
      </c>
      <c r="N25" s="251" t="str">
        <f>IF(F25="","",IF(G25="","Debe seleccionar un valor de la lista de autoevaluación",""))</f>
        <v/>
      </c>
      <c r="O25" s="251" t="str">
        <f>IF(G25="","",IF(H25="","Debe registrar la fecha en que realizó por última vez la auto-evaluación de este requisito",""))</f>
        <v/>
      </c>
      <c r="P25" s="20">
        <f t="shared" si="7"/>
        <v>8</v>
      </c>
      <c r="Q25" s="20" t="str">
        <f t="shared" si="7"/>
        <v/>
      </c>
      <c r="R25" s="20" t="str">
        <f t="shared" si="7"/>
        <v/>
      </c>
      <c r="S25" s="20">
        <f>IF(MAX(P25:R25)=0,"",MAX(P25:R25))</f>
        <v>8</v>
      </c>
      <c r="T25" s="4"/>
    </row>
    <row r="26" spans="2:20" x14ac:dyDescent="0.25"/>
    <row r="27" spans="2:20" x14ac:dyDescent="0.25"/>
    <row r="28" spans="2:20" x14ac:dyDescent="0.25"/>
    <row r="29" spans="2:20" x14ac:dyDescent="0.25"/>
    <row r="30" spans="2:20" x14ac:dyDescent="0.25"/>
  </sheetData>
  <sheetProtection password="DC6E" sheet="1" objects="1" scenarios="1"/>
  <dataConsolidate/>
  <mergeCells count="6">
    <mergeCell ref="E3:H7"/>
    <mergeCell ref="B8:G8"/>
    <mergeCell ref="B10:H15"/>
    <mergeCell ref="M15:O16"/>
    <mergeCell ref="B16:H16"/>
    <mergeCell ref="B9:H9"/>
  </mergeCells>
  <phoneticPr fontId="24" type="noConversion"/>
  <dataValidations count="6">
    <dataValidation allowBlank="1" sqref="M17"/>
    <dataValidation allowBlank="1" showInputMessage="1" showErrorMessage="1" promptTitle="Última fecha de Auto-evaluación" prompt="_x000a_Diligencie la fecha en que realizó por última vez la auto-evaluación de esta condición._x000a__x000a_- Formato: dd/mm/aaaa_x000a_- Diligenciamiento obligatorio." sqref="I17:J17"/>
    <dataValidation allowBlank="1" showInputMessage="1" showErrorMessage="1" promptTitle="Auto-evaluación" prompt="_x000a_Seleccione de la lista el estado en que se encuentra el cumplimiento de cadauno de los requisitos._x000a__x000a_- Clic en la flecha para presentar valores._x000a_- Diligenciamiento obligatorio." sqref="G17"/>
    <dataValidation type="list" allowBlank="1" showInputMessage="1" showErrorMessage="1" errorTitle="Valor errado" error="Seleccione únicamente los valores de la lista." sqref="G18:G25">
      <formula1>"Si cumple, No cumple, En proceso"</formula1>
    </dataValidation>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F17"/>
    <dataValidation allowBlank="1" showInputMessage="1" showErrorMessage="1" promptTitle="Última fecha de Auto-evaluación" prompt="_x000a_Diligencie la fecha en que realizó por última vez la auto-evaluación de cada uno de los requisitos._x000a__x000a_- Formato: dd/mm/aaaa_x000a_- Diligenciamiento obligatorio." sqref="H17"/>
  </dataValidations>
  <printOptions horizontalCentered="1"/>
  <pageMargins left="0.19685039370078741" right="0.19685039370078741" top="0.11811023622047245" bottom="0.11811023622047245" header="0.39370078740157483" footer="0"/>
  <pageSetup paperSize="5" scale="79" orientation="landscape" r:id="rId1"/>
  <headerFooter alignWithMargins="0">
    <oddFooter>&amp;L&amp;"Arial Narrow,Normal"&amp;8&amp;F&amp;C&amp;"Arial Narrow,Normal"&amp;8&amp;A&amp;R&amp;P de &amp;N</oddFooter>
  </headerFooter>
  <rowBreaks count="1" manualBreakCount="1">
    <brk id="20" min="1" max="7"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4"/>
  <sheetViews>
    <sheetView tabSelected="1" zoomScaleNormal="100" zoomScaleSheetLayoutView="55" workbookViewId="0">
      <selection activeCell="B10" sqref="B10:H13"/>
    </sheetView>
  </sheetViews>
  <sheetFormatPr baseColWidth="10" defaultColWidth="0" defaultRowHeight="15" zeroHeight="1" x14ac:dyDescent="0.25"/>
  <cols>
    <col min="1" max="1" width="1.28515625" style="2" customWidth="1"/>
    <col min="2" max="2" width="5" style="6" bestFit="1" customWidth="1"/>
    <col min="3" max="3" width="4.5703125" style="6" bestFit="1" customWidth="1"/>
    <col min="4" max="4" width="4.5703125" style="6" hidden="1" customWidth="1"/>
    <col min="5" max="5" width="60.140625" style="2" customWidth="1"/>
    <col min="6" max="6" width="66.42578125" style="2" customWidth="1"/>
    <col min="7" max="7" width="17.5703125" style="2" customWidth="1"/>
    <col min="8" max="8" width="19.42578125" style="2" customWidth="1"/>
    <col min="9" max="11" width="0.85546875" style="2" customWidth="1"/>
    <col min="12" max="12" width="4.5703125" style="231" bestFit="1" customWidth="1"/>
    <col min="13" max="13" width="22.42578125" style="231" bestFit="1" customWidth="1"/>
    <col min="14" max="15" width="22.7109375" style="231" customWidth="1"/>
    <col min="16" max="16" width="3" style="2" hidden="1" customWidth="1"/>
    <col min="17" max="17" width="3.140625" style="2" hidden="1" customWidth="1"/>
    <col min="18" max="18" width="0" style="2" hidden="1" customWidth="1"/>
    <col min="19" max="19" width="3" style="2" hidden="1" customWidth="1"/>
    <col min="20" max="20" width="3.7109375" style="2" customWidth="1"/>
    <col min="21" max="16384" width="0" style="2" hidden="1"/>
  </cols>
  <sheetData>
    <row r="1" spans="2:19" x14ac:dyDescent="0.25"/>
    <row r="2" spans="2:19" ht="4.5" customHeight="1" x14ac:dyDescent="0.25"/>
    <row r="3" spans="2:19" ht="9" customHeight="1" x14ac:dyDescent="0.25">
      <c r="B3" s="6" t="s">
        <v>149</v>
      </c>
      <c r="E3" s="203" t="s">
        <v>180</v>
      </c>
      <c r="F3" s="203"/>
      <c r="G3" s="203"/>
      <c r="H3" s="203"/>
      <c r="I3" s="12"/>
      <c r="J3" s="14"/>
      <c r="K3" s="12"/>
      <c r="L3" s="253"/>
    </row>
    <row r="4" spans="2:19" ht="26.25" customHeight="1" x14ac:dyDescent="0.4">
      <c r="B4" s="9"/>
      <c r="C4" s="9"/>
      <c r="D4" s="9"/>
      <c r="E4" s="203"/>
      <c r="F4" s="203"/>
      <c r="G4" s="203"/>
      <c r="H4" s="203"/>
      <c r="I4" s="12"/>
      <c r="J4" s="15"/>
      <c r="K4" s="12"/>
      <c r="L4" s="253"/>
    </row>
    <row r="5" spans="2:19" ht="15" customHeight="1" x14ac:dyDescent="0.25">
      <c r="E5" s="203"/>
      <c r="F5" s="203"/>
      <c r="G5" s="203"/>
      <c r="H5" s="203"/>
      <c r="I5" s="12"/>
      <c r="J5" s="15"/>
      <c r="K5" s="12"/>
      <c r="L5" s="253"/>
    </row>
    <row r="6" spans="2:19" ht="15" customHeight="1" x14ac:dyDescent="0.25">
      <c r="E6" s="203"/>
      <c r="F6" s="203"/>
      <c r="G6" s="203"/>
      <c r="H6" s="203"/>
      <c r="I6" s="12"/>
      <c r="J6" s="15"/>
      <c r="K6" s="12"/>
      <c r="L6" s="253"/>
    </row>
    <row r="7" spans="2:19" ht="15" customHeight="1" x14ac:dyDescent="0.25">
      <c r="E7" s="203"/>
      <c r="F7" s="203"/>
      <c r="G7" s="203"/>
      <c r="H7" s="203"/>
      <c r="I7" s="12"/>
      <c r="J7" s="15"/>
      <c r="K7" s="12"/>
      <c r="L7" s="253"/>
    </row>
    <row r="8" spans="2:19" x14ac:dyDescent="0.25">
      <c r="B8" s="206" t="s">
        <v>130</v>
      </c>
      <c r="C8" s="206"/>
      <c r="D8" s="206"/>
      <c r="E8" s="206"/>
      <c r="F8" s="206"/>
      <c r="G8" s="206"/>
      <c r="J8" s="16"/>
    </row>
    <row r="9" spans="2:19" ht="20.25" x14ac:dyDescent="0.25">
      <c r="B9" s="212" t="s">
        <v>175</v>
      </c>
      <c r="C9" s="212"/>
      <c r="D9" s="212"/>
      <c r="E9" s="212"/>
      <c r="F9" s="212"/>
      <c r="G9" s="212"/>
      <c r="H9" s="212"/>
      <c r="J9" s="16"/>
      <c r="M9" s="232" t="s">
        <v>90</v>
      </c>
    </row>
    <row r="10" spans="2:19" ht="14.25" customHeight="1" x14ac:dyDescent="0.2">
      <c r="B10" s="210" t="s">
        <v>210</v>
      </c>
      <c r="C10" s="210"/>
      <c r="D10" s="210"/>
      <c r="E10" s="210"/>
      <c r="F10" s="210"/>
      <c r="G10" s="210"/>
      <c r="H10" s="210"/>
      <c r="J10" s="16"/>
      <c r="M10" s="233" t="str">
        <f>CONCATENATE(S16,", ",S17,", ",S18,", ",S19)</f>
        <v>1, 2, 3, 4</v>
      </c>
    </row>
    <row r="11" spans="2:19" ht="14.25" customHeight="1" x14ac:dyDescent="0.2">
      <c r="B11" s="210"/>
      <c r="C11" s="210"/>
      <c r="D11" s="210"/>
      <c r="E11" s="210"/>
      <c r="F11" s="210"/>
      <c r="G11" s="210"/>
      <c r="H11" s="210"/>
      <c r="J11" s="16"/>
      <c r="M11" s="233"/>
    </row>
    <row r="12" spans="2:19" ht="14.25" customHeight="1" x14ac:dyDescent="0.2">
      <c r="B12" s="210"/>
      <c r="C12" s="210"/>
      <c r="D12" s="210"/>
      <c r="E12" s="210"/>
      <c r="F12" s="210"/>
      <c r="G12" s="210"/>
      <c r="H12" s="210"/>
      <c r="J12" s="16"/>
      <c r="M12" s="233"/>
    </row>
    <row r="13" spans="2:19" ht="10.5" customHeight="1" x14ac:dyDescent="0.2">
      <c r="B13" s="211"/>
      <c r="C13" s="211"/>
      <c r="D13" s="211"/>
      <c r="E13" s="211"/>
      <c r="F13" s="211"/>
      <c r="G13" s="211"/>
      <c r="H13" s="211"/>
      <c r="J13" s="16"/>
      <c r="M13" s="234" t="s">
        <v>89</v>
      </c>
      <c r="N13" s="235"/>
      <c r="O13" s="236"/>
    </row>
    <row r="14" spans="2:19" s="84" customFormat="1" ht="6" customHeight="1" thickBot="1" x14ac:dyDescent="0.25">
      <c r="B14" s="207"/>
      <c r="C14" s="208"/>
      <c r="D14" s="208"/>
      <c r="E14" s="208"/>
      <c r="F14" s="208"/>
      <c r="G14" s="208"/>
      <c r="H14" s="209"/>
      <c r="I14" s="82"/>
      <c r="J14" s="83"/>
      <c r="K14" s="82"/>
      <c r="L14" s="255"/>
      <c r="M14" s="238"/>
      <c r="N14" s="239"/>
      <c r="O14" s="240"/>
    </row>
    <row r="15" spans="2:19" s="3" customFormat="1" ht="24.75" customHeight="1" thickBot="1" x14ac:dyDescent="0.25">
      <c r="B15" s="80" t="s">
        <v>0</v>
      </c>
      <c r="C15" s="80" t="s">
        <v>64</v>
      </c>
      <c r="D15" s="11" t="s">
        <v>91</v>
      </c>
      <c r="E15" s="80" t="s">
        <v>80</v>
      </c>
      <c r="F15" s="80" t="s">
        <v>107</v>
      </c>
      <c r="G15" s="80" t="s">
        <v>2</v>
      </c>
      <c r="H15" s="80" t="s">
        <v>108</v>
      </c>
      <c r="I15" s="13"/>
      <c r="J15" s="18"/>
      <c r="K15" s="13"/>
      <c r="L15" s="256" t="s">
        <v>0</v>
      </c>
      <c r="M15" s="257" t="s">
        <v>4</v>
      </c>
      <c r="N15" s="243" t="s">
        <v>2</v>
      </c>
      <c r="O15" s="244" t="s">
        <v>5</v>
      </c>
    </row>
    <row r="16" spans="2:19" s="4" customFormat="1" ht="106.5" customHeight="1" x14ac:dyDescent="0.25">
      <c r="B16" s="21">
        <v>1</v>
      </c>
      <c r="C16" s="22" t="s">
        <v>126</v>
      </c>
      <c r="D16" s="22">
        <v>106</v>
      </c>
      <c r="E16" s="10" t="s">
        <v>234</v>
      </c>
      <c r="F16" s="24"/>
      <c r="G16" s="25"/>
      <c r="H16" s="26"/>
      <c r="J16" s="19"/>
      <c r="L16" s="250">
        <v>1</v>
      </c>
      <c r="M16" s="251" t="str">
        <f t="shared" ref="M16:M21" si="0">IF(F16="","Debe diligenciar la breve descripción del cumplimiento","")</f>
        <v>Debe diligenciar la breve descripción del cumplimiento</v>
      </c>
      <c r="N16" s="251" t="str">
        <f t="shared" ref="N16:N21" si="1">IF(F16="","",IF(G16="","Debe seleccionar un valor de la lista de autoevaluación",""))</f>
        <v/>
      </c>
      <c r="O16" s="251" t="str">
        <f>IF(G16="","",IF(H16="","Debe registrar la fecha en que realizó por última vez la auto-evaluación de este requisito",""))</f>
        <v/>
      </c>
      <c r="P16" s="20">
        <f t="shared" ref="P16:R19" si="2">IF(M16="","",$B16)</f>
        <v>1</v>
      </c>
      <c r="Q16" s="20" t="str">
        <f t="shared" si="2"/>
        <v/>
      </c>
      <c r="R16" s="20" t="str">
        <f t="shared" si="2"/>
        <v/>
      </c>
      <c r="S16" s="20">
        <f>IF(MAX(P16:R16)=0,"",MAX(P16:R16))</f>
        <v>1</v>
      </c>
    </row>
    <row r="17" spans="2:19" s="4" customFormat="1" ht="121.5" customHeight="1" x14ac:dyDescent="0.25">
      <c r="B17" s="21">
        <v>2</v>
      </c>
      <c r="C17" s="22" t="s">
        <v>127</v>
      </c>
      <c r="D17" s="22">
        <v>107</v>
      </c>
      <c r="E17" s="10" t="s">
        <v>235</v>
      </c>
      <c r="F17" s="24"/>
      <c r="G17" s="25"/>
      <c r="H17" s="26"/>
      <c r="J17" s="19"/>
      <c r="L17" s="250">
        <v>2</v>
      </c>
      <c r="M17" s="251" t="str">
        <f t="shared" si="0"/>
        <v>Debe diligenciar la breve descripción del cumplimiento</v>
      </c>
      <c r="N17" s="251" t="str">
        <f t="shared" si="1"/>
        <v/>
      </c>
      <c r="O17" s="251" t="str">
        <f>IF(G17="","",IF(H17="","Debe registrar la fecha en que realizó por última vez la auto-evaluación de este requisito",""))</f>
        <v/>
      </c>
      <c r="P17" s="20">
        <f t="shared" si="2"/>
        <v>2</v>
      </c>
      <c r="Q17" s="20" t="str">
        <f t="shared" si="2"/>
        <v/>
      </c>
      <c r="R17" s="20" t="str">
        <f t="shared" si="2"/>
        <v/>
      </c>
      <c r="S17" s="20">
        <f>IF(MAX(P17:R17)=0,"",MAX(P17:R17))</f>
        <v>2</v>
      </c>
    </row>
    <row r="18" spans="2:19" s="4" customFormat="1" ht="106.5" customHeight="1" x14ac:dyDescent="0.25">
      <c r="B18" s="21">
        <v>3</v>
      </c>
      <c r="C18" s="22" t="s">
        <v>128</v>
      </c>
      <c r="D18" s="22">
        <v>108</v>
      </c>
      <c r="E18" s="10" t="s">
        <v>236</v>
      </c>
      <c r="F18" s="24"/>
      <c r="G18" s="25"/>
      <c r="H18" s="26"/>
      <c r="J18" s="19"/>
      <c r="L18" s="250">
        <v>3</v>
      </c>
      <c r="M18" s="251" t="str">
        <f t="shared" si="0"/>
        <v>Debe diligenciar la breve descripción del cumplimiento</v>
      </c>
      <c r="N18" s="251" t="str">
        <f t="shared" si="1"/>
        <v/>
      </c>
      <c r="O18" s="251" t="str">
        <f>IF(G18="","",IF(H18="","Debe registrar la fecha en que realizó por última vez la auto-evaluación de este requisito",""))</f>
        <v/>
      </c>
      <c r="P18" s="20">
        <f t="shared" si="2"/>
        <v>3</v>
      </c>
      <c r="Q18" s="20" t="str">
        <f t="shared" si="2"/>
        <v/>
      </c>
      <c r="R18" s="20" t="str">
        <f t="shared" si="2"/>
        <v/>
      </c>
      <c r="S18" s="20">
        <f>IF(MAX(P18:R18)=0,"",MAX(P18:R18))</f>
        <v>3</v>
      </c>
    </row>
    <row r="19" spans="2:19" s="4" customFormat="1" ht="106.5" customHeight="1" x14ac:dyDescent="0.25">
      <c r="B19" s="21">
        <v>4</v>
      </c>
      <c r="C19" s="22" t="s">
        <v>129</v>
      </c>
      <c r="D19" s="22">
        <v>109</v>
      </c>
      <c r="E19" s="10" t="s">
        <v>237</v>
      </c>
      <c r="F19" s="24"/>
      <c r="G19" s="25"/>
      <c r="H19" s="26"/>
      <c r="J19" s="19"/>
      <c r="L19" s="250">
        <v>4</v>
      </c>
      <c r="M19" s="251" t="str">
        <f t="shared" si="0"/>
        <v>Debe diligenciar la breve descripción del cumplimiento</v>
      </c>
      <c r="N19" s="251" t="str">
        <f t="shared" si="1"/>
        <v/>
      </c>
      <c r="O19" s="251" t="str">
        <f>IF(G19="","",IF(H19="","Debe registrar la fecha en que realizó por última vez la auto-evaluación de este requisito",""))</f>
        <v/>
      </c>
      <c r="P19" s="20">
        <f t="shared" si="2"/>
        <v>4</v>
      </c>
      <c r="Q19" s="20" t="str">
        <f t="shared" si="2"/>
        <v/>
      </c>
      <c r="R19" s="20" t="str">
        <f t="shared" si="2"/>
        <v/>
      </c>
      <c r="S19" s="20">
        <f>IF(MAX(P19:R19)=0,"",MAX(P19:R19))</f>
        <v>4</v>
      </c>
    </row>
    <row r="20" spans="2:19" s="5" customFormat="1" ht="12.75" x14ac:dyDescent="0.2">
      <c r="B20" s="7"/>
      <c r="C20" s="7"/>
      <c r="D20" s="7"/>
      <c r="L20" s="252"/>
      <c r="M20" s="252" t="str">
        <f>IF(F20="","Debe diligenciar la breve descripción del cumplimiento","")</f>
        <v>Debe diligenciar la breve descripción del cumplimiento</v>
      </c>
      <c r="N20" s="252" t="str">
        <f t="shared" si="1"/>
        <v/>
      </c>
      <c r="O20" s="252" t="str">
        <f>IF(G20="","",IF(H20="","Debe registrar la fecha en que realizó por última vez la auto-evaluación de este requisito",""))</f>
        <v/>
      </c>
    </row>
    <row r="21" spans="2:19" s="5" customFormat="1" ht="12.75" hidden="1" x14ac:dyDescent="0.2">
      <c r="B21" s="7"/>
      <c r="C21" s="7"/>
      <c r="D21" s="7"/>
      <c r="L21" s="252"/>
      <c r="M21" s="252" t="str">
        <f t="shared" si="0"/>
        <v>Debe diligenciar la breve descripción del cumplimiento</v>
      </c>
      <c r="N21" s="252" t="str">
        <f t="shared" si="1"/>
        <v/>
      </c>
      <c r="O21" s="252"/>
    </row>
    <row r="22" spans="2:19" x14ac:dyDescent="0.25"/>
    <row r="23" spans="2:19" x14ac:dyDescent="0.25"/>
    <row r="24" spans="2:19" x14ac:dyDescent="0.25"/>
  </sheetData>
  <sheetProtection password="DC6E" sheet="1" objects="1" scenarios="1"/>
  <dataConsolidate/>
  <mergeCells count="6">
    <mergeCell ref="E3:H7"/>
    <mergeCell ref="B8:G8"/>
    <mergeCell ref="B10:H13"/>
    <mergeCell ref="M13:O14"/>
    <mergeCell ref="B14:H14"/>
    <mergeCell ref="B9:H9"/>
  </mergeCells>
  <phoneticPr fontId="24" type="noConversion"/>
  <dataValidations count="6">
    <dataValidation allowBlank="1" sqref="M15"/>
    <dataValidation allowBlank="1" showInputMessage="1" showErrorMessage="1" promptTitle="Última fecha de Auto-evaluación" prompt="_x000a_Diligencie la fecha en que realizó por última vez la auto-evaluación de esta condición._x000a__x000a_- Formato: dd/mm/aaaa_x000a_- Diligenciamiento obligatorio." sqref="I15:J15"/>
    <dataValidation allowBlank="1" showInputMessage="1" showErrorMessage="1" promptTitle="Auto-evaluación" prompt="_x000a_Seleccione de la lista el estado en que se encuentra el cumplimiento de cadauno de los requisitos._x000a__x000a_- Clic en la flecha para presentar valores._x000a_- Diligenciamiento obligatorio." sqref="G15"/>
    <dataValidation type="list" allowBlank="1" showInputMessage="1" showErrorMessage="1" errorTitle="Valor errado" error="Seleccione únicamente los valores de la lista." sqref="G16:G19">
      <formula1>"Si cumple, No cumple, En proceso"</formula1>
    </dataValidation>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F15"/>
    <dataValidation allowBlank="1" showInputMessage="1" showErrorMessage="1" promptTitle="Última fecha de Auto-evaluación" prompt="_x000a_Diligencie la fecha en que realizó por última vez la auto-evaluación de cada uno de los requisitos._x000a__x000a_- Formato: dd/mm/aaaa_x000a_- Diligenciamiento obligatorio." sqref="H15"/>
  </dataValidations>
  <printOptions horizontalCentered="1"/>
  <pageMargins left="0.19685039370078741" right="0.19685039370078741" top="0.11811023622047245" bottom="0.11811023622047245" header="0.39370078740157483" footer="0"/>
  <pageSetup paperSize="5" scale="96" orientation="landscape" r:id="rId1"/>
  <headerFooter alignWithMargins="0">
    <oddFooter>&amp;L&amp;"Arial Narrow,Normal"&amp;8&amp;F&amp;C&amp;"Arial Narrow,Normal"&amp;8&amp;A&amp;R&amp;P de &amp;N</oddFooter>
  </headerFooter>
  <rowBreaks count="1" manualBreakCount="1">
    <brk id="17" min="1"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02"/>
  <sheetViews>
    <sheetView topLeftCell="B1" workbookViewId="0">
      <selection activeCell="B20" sqref="B20:I23"/>
    </sheetView>
  </sheetViews>
  <sheetFormatPr baseColWidth="10" defaultColWidth="0" defaultRowHeight="15" zeroHeight="1" x14ac:dyDescent="0.25"/>
  <cols>
    <col min="1" max="1" width="2.42578125" style="53" customWidth="1"/>
    <col min="2" max="3" width="11.42578125" style="53" customWidth="1"/>
    <col min="4" max="4" width="15.42578125" style="53" customWidth="1"/>
    <col min="5" max="9" width="11.42578125" style="53" customWidth="1"/>
    <col min="10" max="10" width="3.28515625" style="53" customWidth="1"/>
    <col min="11" max="16384" width="0" style="53" hidden="1"/>
  </cols>
  <sheetData>
    <row r="1" spans="2:9" x14ac:dyDescent="0.25"/>
    <row r="2" spans="2:9" x14ac:dyDescent="0.25"/>
    <row r="3" spans="2:9" x14ac:dyDescent="0.25"/>
    <row r="4" spans="2:9" x14ac:dyDescent="0.25"/>
    <row r="5" spans="2:9" x14ac:dyDescent="0.25"/>
    <row r="6" spans="2:9" x14ac:dyDescent="0.25"/>
    <row r="7" spans="2:9" x14ac:dyDescent="0.25"/>
    <row r="8" spans="2:9" x14ac:dyDescent="0.25"/>
    <row r="9" spans="2:9" ht="10.5" customHeight="1" x14ac:dyDescent="0.25">
      <c r="B9" s="55"/>
      <c r="C9" s="55"/>
      <c r="D9" s="55"/>
      <c r="E9" s="55"/>
      <c r="F9" s="55"/>
      <c r="G9" s="55"/>
      <c r="H9" s="55"/>
      <c r="I9" s="55"/>
    </row>
    <row r="10" spans="2:9" ht="18" customHeight="1" x14ac:dyDescent="0.25">
      <c r="C10" s="55"/>
      <c r="D10" s="55"/>
      <c r="E10" s="55"/>
      <c r="F10" s="55"/>
      <c r="G10" s="55"/>
      <c r="H10" s="55"/>
      <c r="I10" s="55"/>
    </row>
    <row r="11" spans="2:9" ht="15" customHeight="1" x14ac:dyDescent="0.25">
      <c r="B11" s="54" t="s">
        <v>17</v>
      </c>
      <c r="C11" s="55"/>
      <c r="D11" s="55"/>
      <c r="E11" s="55"/>
      <c r="F11" s="55"/>
      <c r="G11" s="55"/>
      <c r="H11" s="55"/>
      <c r="I11" s="55"/>
    </row>
    <row r="12" spans="2:9" ht="15" customHeight="1" x14ac:dyDescent="0.25">
      <c r="B12" s="89" t="s">
        <v>18</v>
      </c>
      <c r="C12" s="89"/>
      <c r="D12" s="89"/>
      <c r="E12" s="89"/>
      <c r="F12" s="89"/>
      <c r="G12" s="89"/>
      <c r="H12" s="89"/>
      <c r="I12" s="89"/>
    </row>
    <row r="13" spans="2:9" x14ac:dyDescent="0.25">
      <c r="B13" s="89"/>
      <c r="C13" s="89"/>
      <c r="D13" s="89"/>
      <c r="E13" s="89"/>
      <c r="F13" s="89"/>
      <c r="G13" s="89"/>
      <c r="H13" s="89"/>
      <c r="I13" s="89"/>
    </row>
    <row r="14" spans="2:9" x14ac:dyDescent="0.25">
      <c r="B14" s="89"/>
      <c r="C14" s="89"/>
      <c r="D14" s="89"/>
      <c r="E14" s="89"/>
      <c r="F14" s="89"/>
      <c r="G14" s="89"/>
      <c r="H14" s="89"/>
      <c r="I14" s="89"/>
    </row>
    <row r="15" spans="2:9" x14ac:dyDescent="0.25">
      <c r="B15" s="89"/>
      <c r="C15" s="89"/>
      <c r="D15" s="89"/>
      <c r="E15" s="89"/>
      <c r="F15" s="89"/>
      <c r="G15" s="89"/>
      <c r="H15" s="89"/>
      <c r="I15" s="89"/>
    </row>
    <row r="16" spans="2:9" ht="15" customHeight="1" x14ac:dyDescent="0.25">
      <c r="B16" s="89" t="s">
        <v>19</v>
      </c>
      <c r="C16" s="89"/>
      <c r="D16" s="89"/>
      <c r="E16" s="89"/>
      <c r="F16" s="89"/>
      <c r="G16" s="89"/>
      <c r="H16" s="89"/>
      <c r="I16" s="89"/>
    </row>
    <row r="17" spans="2:9" ht="15" customHeight="1" x14ac:dyDescent="0.25">
      <c r="B17" s="89"/>
      <c r="C17" s="89"/>
      <c r="D17" s="89"/>
      <c r="E17" s="89"/>
      <c r="F17" s="89"/>
      <c r="G17" s="89"/>
      <c r="H17" s="89"/>
      <c r="I17" s="89"/>
    </row>
    <row r="18" spans="2:9" ht="15" customHeight="1" x14ac:dyDescent="0.25">
      <c r="B18" s="89"/>
      <c r="C18" s="89"/>
      <c r="D18" s="89"/>
      <c r="E18" s="89"/>
      <c r="F18" s="89"/>
      <c r="G18" s="89"/>
      <c r="H18" s="89"/>
      <c r="I18" s="89"/>
    </row>
    <row r="19" spans="2:9" ht="15" customHeight="1" x14ac:dyDescent="0.25">
      <c r="B19" s="89"/>
      <c r="C19" s="89"/>
      <c r="D19" s="89"/>
      <c r="E19" s="89"/>
      <c r="F19" s="89"/>
      <c r="G19" s="89"/>
      <c r="H19" s="89"/>
      <c r="I19" s="89"/>
    </row>
    <row r="20" spans="2:9" x14ac:dyDescent="0.25">
      <c r="B20" s="89" t="s">
        <v>178</v>
      </c>
      <c r="C20" s="89"/>
      <c r="D20" s="89"/>
      <c r="E20" s="89"/>
      <c r="F20" s="89"/>
      <c r="G20" s="89"/>
      <c r="H20" s="89"/>
      <c r="I20" s="89"/>
    </row>
    <row r="21" spans="2:9" x14ac:dyDescent="0.25">
      <c r="B21" s="89"/>
      <c r="C21" s="89"/>
      <c r="D21" s="89"/>
      <c r="E21" s="89"/>
      <c r="F21" s="89"/>
      <c r="G21" s="89"/>
      <c r="H21" s="89"/>
      <c r="I21" s="89"/>
    </row>
    <row r="22" spans="2:9" x14ac:dyDescent="0.25">
      <c r="B22" s="89"/>
      <c r="C22" s="89"/>
      <c r="D22" s="89"/>
      <c r="E22" s="89"/>
      <c r="F22" s="89"/>
      <c r="G22" s="89"/>
      <c r="H22" s="89"/>
      <c r="I22" s="89"/>
    </row>
    <row r="23" spans="2:9" x14ac:dyDescent="0.25">
      <c r="B23" s="89"/>
      <c r="C23" s="89"/>
      <c r="D23" s="89"/>
      <c r="E23" s="89"/>
      <c r="F23" s="89"/>
      <c r="G23" s="89"/>
      <c r="H23" s="89"/>
      <c r="I23" s="89"/>
    </row>
    <row r="24" spans="2:9" x14ac:dyDescent="0.25">
      <c r="B24" s="89" t="s">
        <v>20</v>
      </c>
      <c r="C24" s="89"/>
      <c r="D24" s="89"/>
      <c r="E24" s="89"/>
      <c r="F24" s="89"/>
      <c r="G24" s="89"/>
      <c r="H24" s="89"/>
      <c r="I24" s="89"/>
    </row>
    <row r="25" spans="2:9" x14ac:dyDescent="0.25">
      <c r="B25" s="89"/>
      <c r="C25" s="89"/>
      <c r="D25" s="89"/>
      <c r="E25" s="89"/>
      <c r="F25" s="89"/>
      <c r="G25" s="89"/>
      <c r="H25" s="89"/>
      <c r="I25" s="89"/>
    </row>
    <row r="26" spans="2:9" x14ac:dyDescent="0.25">
      <c r="B26" s="89"/>
      <c r="C26" s="89"/>
      <c r="D26" s="89"/>
      <c r="E26" s="89"/>
      <c r="F26" s="89"/>
      <c r="G26" s="89"/>
      <c r="H26" s="89"/>
      <c r="I26" s="89"/>
    </row>
    <row r="27" spans="2:9" x14ac:dyDescent="0.25">
      <c r="B27" s="89"/>
      <c r="C27" s="89"/>
      <c r="D27" s="89"/>
      <c r="E27" s="89"/>
      <c r="F27" s="89"/>
      <c r="G27" s="89"/>
      <c r="H27" s="89"/>
      <c r="I27" s="89"/>
    </row>
    <row r="28" spans="2:9" x14ac:dyDescent="0.25">
      <c r="B28" s="89"/>
      <c r="C28" s="89"/>
      <c r="D28" s="89"/>
      <c r="E28" s="89"/>
      <c r="F28" s="89"/>
      <c r="G28" s="89"/>
      <c r="H28" s="89"/>
      <c r="I28" s="89"/>
    </row>
    <row r="29" spans="2:9" x14ac:dyDescent="0.25">
      <c r="B29" s="89"/>
      <c r="C29" s="89"/>
      <c r="D29" s="89"/>
      <c r="E29" s="89"/>
      <c r="F29" s="89"/>
      <c r="G29" s="89"/>
      <c r="H29" s="89"/>
      <c r="I29" s="89"/>
    </row>
    <row r="30" spans="2:9" ht="16.5" x14ac:dyDescent="0.25">
      <c r="B30" s="57"/>
      <c r="C30" s="57"/>
      <c r="D30" s="57"/>
      <c r="E30" s="57"/>
      <c r="F30" s="57"/>
      <c r="G30" s="57"/>
      <c r="H30" s="57"/>
      <c r="I30" s="57"/>
    </row>
    <row r="31" spans="2:9" ht="15.75" x14ac:dyDescent="0.25">
      <c r="B31" s="54" t="s">
        <v>21</v>
      </c>
    </row>
    <row r="32" spans="2:9" x14ac:dyDescent="0.25"/>
    <row r="33" spans="2:9" x14ac:dyDescent="0.25">
      <c r="B33" s="89" t="s">
        <v>22</v>
      </c>
      <c r="C33" s="89"/>
      <c r="D33" s="89"/>
      <c r="E33" s="89"/>
      <c r="F33" s="89"/>
      <c r="G33" s="89"/>
      <c r="H33" s="89"/>
      <c r="I33" s="89"/>
    </row>
    <row r="34" spans="2:9" x14ac:dyDescent="0.25">
      <c r="B34" s="89"/>
      <c r="C34" s="89"/>
      <c r="D34" s="89"/>
      <c r="E34" s="89"/>
      <c r="F34" s="89"/>
      <c r="G34" s="89"/>
      <c r="H34" s="89"/>
      <c r="I34" s="89"/>
    </row>
    <row r="35" spans="2:9" x14ac:dyDescent="0.25"/>
    <row r="36" spans="2:9" ht="3.75" customHeight="1" x14ac:dyDescent="0.25">
      <c r="B36" s="92"/>
      <c r="C36" s="93"/>
      <c r="D36" s="93"/>
      <c r="E36" s="93"/>
      <c r="F36" s="93"/>
      <c r="G36" s="93"/>
      <c r="H36" s="93"/>
      <c r="I36" s="94"/>
    </row>
    <row r="37" spans="2:9" s="56" customFormat="1" ht="16.5" customHeight="1" x14ac:dyDescent="0.25">
      <c r="B37" s="99" t="s">
        <v>33</v>
      </c>
      <c r="C37" s="96"/>
      <c r="D37" s="96"/>
      <c r="E37" s="96" t="s">
        <v>34</v>
      </c>
      <c r="F37" s="96"/>
      <c r="G37" s="96"/>
      <c r="H37" s="96"/>
      <c r="I37" s="97"/>
    </row>
    <row r="38" spans="2:9" s="56" customFormat="1" ht="16.5" customHeight="1" x14ac:dyDescent="0.25">
      <c r="B38" s="98" t="s">
        <v>25</v>
      </c>
      <c r="C38" s="98" t="s">
        <v>23</v>
      </c>
      <c r="D38" s="98"/>
      <c r="E38" s="98" t="s">
        <v>37</v>
      </c>
      <c r="F38" s="98" t="s">
        <v>35</v>
      </c>
      <c r="G38" s="98"/>
      <c r="H38" s="98"/>
      <c r="I38" s="98"/>
    </row>
    <row r="39" spans="2:9" s="56" customFormat="1" ht="16.5" x14ac:dyDescent="0.25">
      <c r="B39" s="90" t="s">
        <v>17</v>
      </c>
      <c r="C39" s="90"/>
      <c r="D39" s="90"/>
      <c r="E39" s="90" t="s">
        <v>48</v>
      </c>
      <c r="F39" s="90"/>
      <c r="G39" s="90"/>
      <c r="H39" s="90"/>
      <c r="I39" s="90"/>
    </row>
    <row r="40" spans="2:9" s="56" customFormat="1" ht="16.5" customHeight="1" x14ac:dyDescent="0.25">
      <c r="B40" s="90" t="s">
        <v>26</v>
      </c>
      <c r="C40" s="90"/>
      <c r="D40" s="90"/>
      <c r="E40" s="90" t="s">
        <v>38</v>
      </c>
      <c r="F40" s="90" t="s">
        <v>36</v>
      </c>
      <c r="G40" s="90"/>
      <c r="H40" s="90"/>
      <c r="I40" s="90"/>
    </row>
    <row r="41" spans="2:9" s="56" customFormat="1" ht="16.5" customHeight="1" x14ac:dyDescent="0.25">
      <c r="B41" s="90" t="s">
        <v>27</v>
      </c>
      <c r="C41" s="90"/>
      <c r="D41" s="90"/>
      <c r="E41" s="90" t="s">
        <v>39</v>
      </c>
      <c r="F41" s="90"/>
      <c r="G41" s="90"/>
      <c r="H41" s="90"/>
      <c r="I41" s="90"/>
    </row>
    <row r="42" spans="2:9" s="56" customFormat="1" ht="16.5" customHeight="1" x14ac:dyDescent="0.25">
      <c r="B42" s="90" t="s">
        <v>176</v>
      </c>
      <c r="C42" s="90"/>
      <c r="D42" s="90"/>
      <c r="E42" s="90" t="s">
        <v>40</v>
      </c>
      <c r="F42" s="90"/>
      <c r="G42" s="90"/>
      <c r="H42" s="90"/>
      <c r="I42" s="90"/>
    </row>
    <row r="43" spans="2:9" s="56" customFormat="1" ht="16.5" customHeight="1" x14ac:dyDescent="0.25">
      <c r="B43" s="90" t="s">
        <v>28</v>
      </c>
      <c r="C43" s="90"/>
      <c r="D43" s="90"/>
      <c r="E43" s="90" t="s">
        <v>41</v>
      </c>
      <c r="F43" s="90"/>
      <c r="G43" s="90"/>
      <c r="H43" s="90"/>
      <c r="I43" s="90"/>
    </row>
    <row r="44" spans="2:9" s="56" customFormat="1" ht="16.5" customHeight="1" x14ac:dyDescent="0.25">
      <c r="B44" s="90" t="s">
        <v>29</v>
      </c>
      <c r="C44" s="90"/>
      <c r="D44" s="90"/>
      <c r="E44" s="90" t="s">
        <v>42</v>
      </c>
      <c r="F44" s="90"/>
      <c r="G44" s="90"/>
      <c r="H44" s="90"/>
      <c r="I44" s="90"/>
    </row>
    <row r="45" spans="2:9" s="56" customFormat="1" ht="16.5" customHeight="1" x14ac:dyDescent="0.25">
      <c r="B45" s="90" t="s">
        <v>30</v>
      </c>
      <c r="C45" s="90"/>
      <c r="D45" s="90"/>
      <c r="E45" s="90" t="s">
        <v>43</v>
      </c>
      <c r="F45" s="90"/>
      <c r="G45" s="90"/>
      <c r="H45" s="90"/>
      <c r="I45" s="90"/>
    </row>
    <row r="46" spans="2:9" s="56" customFormat="1" ht="16.5" customHeight="1" x14ac:dyDescent="0.25">
      <c r="B46" s="90" t="s">
        <v>31</v>
      </c>
      <c r="C46" s="90"/>
      <c r="D46" s="90"/>
      <c r="E46" s="90" t="s">
        <v>44</v>
      </c>
      <c r="F46" s="90"/>
      <c r="G46" s="90"/>
      <c r="H46" s="90"/>
      <c r="I46" s="90"/>
    </row>
    <row r="47" spans="2:9" s="56" customFormat="1" ht="16.5" customHeight="1" x14ac:dyDescent="0.25">
      <c r="B47" s="90" t="s">
        <v>32</v>
      </c>
      <c r="C47" s="90"/>
      <c r="D47" s="90"/>
      <c r="E47" s="90" t="s">
        <v>45</v>
      </c>
      <c r="F47" s="90"/>
      <c r="G47" s="90"/>
      <c r="H47" s="90"/>
      <c r="I47" s="90"/>
    </row>
    <row r="48" spans="2:9" s="56" customFormat="1" ht="16.5" customHeight="1" x14ac:dyDescent="0.25">
      <c r="B48" s="90" t="s">
        <v>55</v>
      </c>
      <c r="C48" s="90"/>
      <c r="D48" s="90"/>
      <c r="E48" s="90" t="s">
        <v>46</v>
      </c>
      <c r="F48" s="90"/>
      <c r="G48" s="90"/>
      <c r="H48" s="90"/>
      <c r="I48" s="90"/>
    </row>
    <row r="49" spans="2:9" s="56" customFormat="1" ht="16.5" customHeight="1" x14ac:dyDescent="0.25">
      <c r="B49" s="90" t="s">
        <v>56</v>
      </c>
      <c r="C49" s="90"/>
      <c r="D49" s="90"/>
      <c r="E49" s="90" t="s">
        <v>46</v>
      </c>
      <c r="F49" s="90"/>
      <c r="G49" s="90"/>
      <c r="H49" s="90"/>
      <c r="I49" s="90"/>
    </row>
    <row r="50" spans="2:9" s="56" customFormat="1" ht="16.5" customHeight="1" x14ac:dyDescent="0.25">
      <c r="B50" s="90" t="s">
        <v>57</v>
      </c>
      <c r="C50" s="90"/>
      <c r="D50" s="90"/>
      <c r="E50" s="90" t="s">
        <v>47</v>
      </c>
      <c r="F50" s="90"/>
      <c r="G50" s="90"/>
      <c r="H50" s="90"/>
      <c r="I50" s="90"/>
    </row>
    <row r="51" spans="2:9" ht="6" customHeight="1" x14ac:dyDescent="0.25"/>
    <row r="52" spans="2:9" ht="15.75" x14ac:dyDescent="0.25">
      <c r="B52" s="54" t="s">
        <v>49</v>
      </c>
    </row>
    <row r="53" spans="2:9" ht="4.5" customHeight="1" x14ac:dyDescent="0.25"/>
    <row r="54" spans="2:9" ht="15" customHeight="1" x14ac:dyDescent="0.25">
      <c r="B54" s="95" t="s">
        <v>249</v>
      </c>
      <c r="C54" s="95"/>
      <c r="D54" s="95"/>
      <c r="E54" s="95"/>
      <c r="F54" s="95"/>
      <c r="G54" s="95"/>
      <c r="H54" s="95"/>
      <c r="I54" s="95"/>
    </row>
    <row r="55" spans="2:9" ht="15" customHeight="1" x14ac:dyDescent="0.25">
      <c r="B55" s="95"/>
      <c r="C55" s="95"/>
      <c r="D55" s="95"/>
      <c r="E55" s="95"/>
      <c r="F55" s="95"/>
      <c r="G55" s="95"/>
      <c r="H55" s="95"/>
      <c r="I55" s="95"/>
    </row>
    <row r="56" spans="2:9" ht="15" customHeight="1" x14ac:dyDescent="0.25">
      <c r="B56" s="95"/>
      <c r="C56" s="95"/>
      <c r="D56" s="95"/>
      <c r="E56" s="95"/>
      <c r="F56" s="95"/>
      <c r="G56" s="95"/>
      <c r="H56" s="95"/>
      <c r="I56" s="95"/>
    </row>
    <row r="57" spans="2:9" ht="37.5" customHeight="1" x14ac:dyDescent="0.25">
      <c r="B57" s="95"/>
      <c r="C57" s="95"/>
      <c r="D57" s="95"/>
      <c r="E57" s="95"/>
      <c r="F57" s="95"/>
      <c r="G57" s="95"/>
      <c r="H57" s="95"/>
      <c r="I57" s="95"/>
    </row>
    <row r="58" spans="2:9" x14ac:dyDescent="0.25"/>
    <row r="59" spans="2:9" ht="15.75" x14ac:dyDescent="0.25">
      <c r="B59" s="54" t="s">
        <v>50</v>
      </c>
    </row>
    <row r="60" spans="2:9" ht="6.75" customHeight="1" x14ac:dyDescent="0.25"/>
    <row r="61" spans="2:9" x14ac:dyDescent="0.25">
      <c r="B61" s="91" t="s">
        <v>179</v>
      </c>
      <c r="C61" s="89"/>
      <c r="D61" s="89"/>
      <c r="E61" s="89"/>
      <c r="F61" s="89"/>
      <c r="G61" s="89"/>
      <c r="H61" s="89"/>
      <c r="I61" s="89"/>
    </row>
    <row r="62" spans="2:9" x14ac:dyDescent="0.25">
      <c r="B62" s="91"/>
      <c r="C62" s="89"/>
      <c r="D62" s="89"/>
      <c r="E62" s="89"/>
      <c r="F62" s="89"/>
      <c r="G62" s="89"/>
      <c r="H62" s="89"/>
      <c r="I62" s="89"/>
    </row>
    <row r="63" spans="2:9" x14ac:dyDescent="0.25">
      <c r="B63" s="89"/>
      <c r="C63" s="89"/>
      <c r="D63" s="89"/>
      <c r="E63" s="89"/>
      <c r="F63" s="89"/>
      <c r="G63" s="89"/>
      <c r="H63" s="89"/>
      <c r="I63" s="89"/>
    </row>
    <row r="64" spans="2:9" x14ac:dyDescent="0.25">
      <c r="B64" s="89"/>
      <c r="C64" s="89"/>
      <c r="D64" s="89"/>
      <c r="E64" s="89"/>
      <c r="F64" s="89"/>
      <c r="G64" s="89"/>
      <c r="H64" s="89"/>
      <c r="I64" s="89"/>
    </row>
    <row r="65" spans="2:9" x14ac:dyDescent="0.25">
      <c r="B65" s="89"/>
      <c r="C65" s="89"/>
      <c r="D65" s="89"/>
      <c r="E65" s="89"/>
      <c r="F65" s="89"/>
      <c r="G65" s="89"/>
      <c r="H65" s="89"/>
      <c r="I65" s="89"/>
    </row>
    <row r="66" spans="2:9" x14ac:dyDescent="0.25">
      <c r="B66" s="89"/>
      <c r="C66" s="89"/>
      <c r="D66" s="89"/>
      <c r="E66" s="89"/>
      <c r="F66" s="89"/>
      <c r="G66" s="89"/>
      <c r="H66" s="89"/>
      <c r="I66" s="89"/>
    </row>
    <row r="67" spans="2:9" ht="7.5" customHeight="1" x14ac:dyDescent="0.25">
      <c r="B67" s="89"/>
      <c r="C67" s="89"/>
      <c r="D67" s="89"/>
      <c r="E67" s="89"/>
      <c r="F67" s="89"/>
      <c r="G67" s="89"/>
      <c r="H67" s="89"/>
      <c r="I67" s="89"/>
    </row>
    <row r="68" spans="2:9" x14ac:dyDescent="0.25">
      <c r="B68" s="91" t="s">
        <v>247</v>
      </c>
      <c r="C68" s="89"/>
      <c r="D68" s="89"/>
      <c r="E68" s="89"/>
      <c r="F68" s="89"/>
      <c r="G68" s="89"/>
      <c r="H68" s="89"/>
      <c r="I68" s="89"/>
    </row>
    <row r="69" spans="2:9" x14ac:dyDescent="0.25">
      <c r="B69" s="89"/>
      <c r="C69" s="89"/>
      <c r="D69" s="89"/>
      <c r="E69" s="89"/>
      <c r="F69" s="89"/>
      <c r="G69" s="89"/>
      <c r="H69" s="89"/>
      <c r="I69" s="89"/>
    </row>
    <row r="70" spans="2:9" x14ac:dyDescent="0.25">
      <c r="B70" s="89"/>
      <c r="C70" s="89"/>
      <c r="D70" s="89"/>
      <c r="E70" s="89"/>
      <c r="F70" s="89"/>
      <c r="G70" s="89"/>
      <c r="H70" s="89"/>
      <c r="I70" s="89"/>
    </row>
    <row r="71" spans="2:9" x14ac:dyDescent="0.25">
      <c r="B71" s="89"/>
      <c r="C71" s="89"/>
      <c r="D71" s="89"/>
      <c r="E71" s="89"/>
      <c r="F71" s="89"/>
      <c r="G71" s="89"/>
      <c r="H71" s="89"/>
      <c r="I71" s="89"/>
    </row>
    <row r="72" spans="2:9" x14ac:dyDescent="0.25">
      <c r="B72" s="89"/>
      <c r="C72" s="89"/>
      <c r="D72" s="89"/>
      <c r="E72" s="89"/>
      <c r="F72" s="89"/>
      <c r="G72" s="89"/>
      <c r="H72" s="89"/>
      <c r="I72" s="89"/>
    </row>
    <row r="73" spans="2:9" x14ac:dyDescent="0.25">
      <c r="B73" s="89"/>
      <c r="C73" s="89"/>
      <c r="D73" s="89"/>
      <c r="E73" s="89"/>
      <c r="F73" s="89"/>
      <c r="G73" s="89"/>
      <c r="H73" s="89"/>
      <c r="I73" s="89"/>
    </row>
    <row r="74" spans="2:9" ht="15" customHeight="1" x14ac:dyDescent="0.25">
      <c r="B74" s="91" t="s">
        <v>248</v>
      </c>
      <c r="C74" s="89"/>
      <c r="D74" s="89"/>
      <c r="E74" s="89"/>
      <c r="F74" s="89"/>
      <c r="G74" s="89"/>
      <c r="H74" s="89"/>
      <c r="I74" s="89"/>
    </row>
    <row r="75" spans="2:9" ht="15" customHeight="1" x14ac:dyDescent="0.25">
      <c r="B75" s="89"/>
      <c r="C75" s="89"/>
      <c r="D75" s="89"/>
      <c r="E75" s="89"/>
      <c r="F75" s="89"/>
      <c r="G75" s="89"/>
      <c r="H75" s="89"/>
      <c r="I75" s="89"/>
    </row>
    <row r="76" spans="2:9" ht="15" customHeight="1" x14ac:dyDescent="0.25">
      <c r="B76" s="89"/>
      <c r="C76" s="89"/>
      <c r="D76" s="89"/>
      <c r="E76" s="89"/>
      <c r="F76" s="89"/>
      <c r="G76" s="89"/>
      <c r="H76" s="89"/>
      <c r="I76" s="89"/>
    </row>
    <row r="77" spans="2:9" ht="15" customHeight="1" x14ac:dyDescent="0.25">
      <c r="B77" s="89"/>
      <c r="C77" s="89"/>
      <c r="D77" s="89"/>
      <c r="E77" s="89"/>
      <c r="F77" s="89"/>
      <c r="G77" s="89"/>
      <c r="H77" s="89"/>
      <c r="I77" s="89"/>
    </row>
    <row r="78" spans="2:9" x14ac:dyDescent="0.25">
      <c r="B78" s="91" t="s">
        <v>51</v>
      </c>
      <c r="C78" s="89"/>
      <c r="D78" s="89"/>
      <c r="E78" s="89"/>
      <c r="F78" s="89"/>
      <c r="G78" s="89"/>
      <c r="H78" s="89"/>
      <c r="I78" s="89"/>
    </row>
    <row r="79" spans="2:9" x14ac:dyDescent="0.25">
      <c r="B79" s="89"/>
      <c r="C79" s="89"/>
      <c r="D79" s="89"/>
      <c r="E79" s="89"/>
      <c r="F79" s="89"/>
      <c r="G79" s="89"/>
      <c r="H79" s="89"/>
      <c r="I79" s="89"/>
    </row>
    <row r="80" spans="2:9" x14ac:dyDescent="0.25">
      <c r="B80" s="89"/>
      <c r="C80" s="89"/>
      <c r="D80" s="89"/>
      <c r="E80" s="89"/>
      <c r="F80" s="89"/>
      <c r="G80" s="89"/>
      <c r="H80" s="89"/>
      <c r="I80" s="89"/>
    </row>
    <row r="81" spans="2:9" x14ac:dyDescent="0.25">
      <c r="B81" s="89"/>
      <c r="C81" s="89"/>
      <c r="D81" s="89"/>
      <c r="E81" s="89"/>
      <c r="F81" s="89"/>
      <c r="G81" s="89"/>
      <c r="H81" s="89"/>
      <c r="I81" s="89"/>
    </row>
    <row r="82" spans="2:9" x14ac:dyDescent="0.25">
      <c r="B82" s="91" t="s">
        <v>52</v>
      </c>
      <c r="C82" s="89"/>
      <c r="D82" s="89"/>
      <c r="E82" s="89"/>
      <c r="F82" s="89"/>
      <c r="G82" s="89"/>
      <c r="H82" s="89"/>
      <c r="I82" s="89"/>
    </row>
    <row r="83" spans="2:9" x14ac:dyDescent="0.25">
      <c r="B83" s="89"/>
      <c r="C83" s="89"/>
      <c r="D83" s="89"/>
      <c r="E83" s="89"/>
      <c r="F83" s="89"/>
      <c r="G83" s="89"/>
      <c r="H83" s="89"/>
      <c r="I83" s="89"/>
    </row>
    <row r="84" spans="2:9" x14ac:dyDescent="0.25">
      <c r="B84" s="89"/>
      <c r="C84" s="89"/>
      <c r="D84" s="89"/>
      <c r="E84" s="89"/>
      <c r="F84" s="89"/>
      <c r="G84" s="89"/>
      <c r="H84" s="89"/>
      <c r="I84" s="89"/>
    </row>
    <row r="85" spans="2:9" x14ac:dyDescent="0.25">
      <c r="B85" s="89"/>
      <c r="C85" s="89"/>
      <c r="D85" s="89"/>
      <c r="E85" s="89"/>
      <c r="F85" s="89"/>
      <c r="G85" s="89"/>
      <c r="H85" s="89"/>
      <c r="I85" s="89"/>
    </row>
    <row r="86" spans="2:9" x14ac:dyDescent="0.25">
      <c r="B86" s="91" t="s">
        <v>53</v>
      </c>
      <c r="C86" s="89"/>
      <c r="D86" s="89"/>
      <c r="E86" s="89"/>
      <c r="F86" s="89"/>
      <c r="G86" s="89"/>
      <c r="H86" s="89"/>
      <c r="I86" s="89"/>
    </row>
    <row r="87" spans="2:9" x14ac:dyDescent="0.25">
      <c r="B87" s="89"/>
      <c r="C87" s="89"/>
      <c r="D87" s="89"/>
      <c r="E87" s="89"/>
      <c r="F87" s="89"/>
      <c r="G87" s="89"/>
      <c r="H87" s="89"/>
      <c r="I87" s="89"/>
    </row>
    <row r="88" spans="2:9" x14ac:dyDescent="0.25">
      <c r="B88" s="89"/>
      <c r="C88" s="89"/>
      <c r="D88" s="89"/>
      <c r="E88" s="89"/>
      <c r="F88" s="89"/>
      <c r="G88" s="89"/>
      <c r="H88" s="89"/>
      <c r="I88" s="89"/>
    </row>
    <row r="89" spans="2:9" x14ac:dyDescent="0.25">
      <c r="B89" s="89"/>
      <c r="C89" s="89"/>
      <c r="D89" s="89"/>
      <c r="E89" s="89"/>
      <c r="F89" s="89"/>
      <c r="G89" s="89"/>
      <c r="H89" s="89"/>
      <c r="I89" s="89"/>
    </row>
    <row r="90" spans="2:9" x14ac:dyDescent="0.25">
      <c r="B90" s="89"/>
      <c r="C90" s="89"/>
      <c r="D90" s="89"/>
      <c r="E90" s="89"/>
      <c r="F90" s="89"/>
      <c r="G90" s="89"/>
      <c r="H90" s="89"/>
      <c r="I90" s="89"/>
    </row>
    <row r="91" spans="2:9" x14ac:dyDescent="0.25">
      <c r="B91" s="89"/>
      <c r="C91" s="89"/>
      <c r="D91" s="89"/>
      <c r="E91" s="89"/>
      <c r="F91" s="89"/>
      <c r="G91" s="89"/>
      <c r="H91" s="89"/>
      <c r="I91" s="89"/>
    </row>
    <row r="92" spans="2:9" ht="5.25" customHeight="1" x14ac:dyDescent="0.25"/>
    <row r="93" spans="2:9" hidden="1" x14ac:dyDescent="0.25"/>
    <row r="94" spans="2:9" x14ac:dyDescent="0.25"/>
    <row r="95" spans="2:9" x14ac:dyDescent="0.25"/>
    <row r="96" spans="2:9" x14ac:dyDescent="0.25"/>
    <row r="97" x14ac:dyDescent="0.25"/>
    <row r="98" x14ac:dyDescent="0.25"/>
    <row r="99" x14ac:dyDescent="0.25"/>
    <row r="100" x14ac:dyDescent="0.25"/>
    <row r="101" x14ac:dyDescent="0.25"/>
    <row r="102" x14ac:dyDescent="0.25"/>
  </sheetData>
  <sheetProtection password="DC6E" sheet="1" objects="1" scenarios="1" selectLockedCells="1" selectUnlockedCells="1"/>
  <mergeCells count="41">
    <mergeCell ref="E37:I37"/>
    <mergeCell ref="B39:D39"/>
    <mergeCell ref="B40:D40"/>
    <mergeCell ref="B41:D41"/>
    <mergeCell ref="B42:D42"/>
    <mergeCell ref="B38:D38"/>
    <mergeCell ref="E38:I38"/>
    <mergeCell ref="B37:D37"/>
    <mergeCell ref="E40:I40"/>
    <mergeCell ref="E39:I39"/>
    <mergeCell ref="E41:I41"/>
    <mergeCell ref="B36:I36"/>
    <mergeCell ref="B82:I85"/>
    <mergeCell ref="B86:I91"/>
    <mergeCell ref="B47:D47"/>
    <mergeCell ref="B49:D49"/>
    <mergeCell ref="B50:D50"/>
    <mergeCell ref="B61:I67"/>
    <mergeCell ref="B68:I73"/>
    <mergeCell ref="B44:D44"/>
    <mergeCell ref="B45:D45"/>
    <mergeCell ref="B43:D43"/>
    <mergeCell ref="B54:I57"/>
    <mergeCell ref="E45:I45"/>
    <mergeCell ref="E46:I46"/>
    <mergeCell ref="B46:D46"/>
    <mergeCell ref="E42:I42"/>
    <mergeCell ref="E43:I43"/>
    <mergeCell ref="B74:I77"/>
    <mergeCell ref="B78:I81"/>
    <mergeCell ref="E50:I50"/>
    <mergeCell ref="E49:I49"/>
    <mergeCell ref="B48:D48"/>
    <mergeCell ref="E48:I48"/>
    <mergeCell ref="E44:I44"/>
    <mergeCell ref="E47:I47"/>
    <mergeCell ref="B33:I34"/>
    <mergeCell ref="B12:I15"/>
    <mergeCell ref="B16:I19"/>
    <mergeCell ref="B20:I23"/>
    <mergeCell ref="B24:I29"/>
  </mergeCells>
  <phoneticPr fontId="24" type="noConversion"/>
  <printOptions horizontalCentered="1"/>
  <pageMargins left="0.23622047244094491" right="0.27559055118110237" top="0.27559055118110237" bottom="0.98425196850393704" header="0" footer="0"/>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P75"/>
  <sheetViews>
    <sheetView showGridLines="0" zoomScaleNormal="130" workbookViewId="0">
      <pane ySplit="12" topLeftCell="A30" activePane="bottomLeft" state="frozen"/>
      <selection pane="bottomLeft" activeCell="X37" sqref="X37:Z37"/>
    </sheetView>
  </sheetViews>
  <sheetFormatPr baseColWidth="10" defaultColWidth="17.140625" defaultRowHeight="11.25" zeroHeight="1" x14ac:dyDescent="0.25"/>
  <cols>
    <col min="1" max="1" width="3.85546875" style="42" customWidth="1"/>
    <col min="2" max="2" width="4.7109375" style="42" customWidth="1"/>
    <col min="3" max="3" width="4.140625" style="42" customWidth="1"/>
    <col min="4" max="4" width="4.42578125" style="42" customWidth="1"/>
    <col min="5" max="5" width="3.42578125" style="42" customWidth="1"/>
    <col min="6" max="6" width="3.5703125" style="42" customWidth="1"/>
    <col min="7" max="7" width="3.140625" style="42" customWidth="1"/>
    <col min="8" max="8" width="2.85546875" style="42" customWidth="1"/>
    <col min="9" max="9" width="3.140625" style="42" customWidth="1"/>
    <col min="10" max="10" width="3.5703125" style="42" customWidth="1"/>
    <col min="11" max="11" width="4.28515625" style="42" customWidth="1"/>
    <col min="12" max="12" width="3.42578125" style="42" customWidth="1"/>
    <col min="13" max="13" width="3" style="42" customWidth="1"/>
    <col min="14" max="14" width="2.140625" style="42" customWidth="1"/>
    <col min="15" max="15" width="3" style="42" customWidth="1"/>
    <col min="16" max="16" width="2.85546875" style="42" customWidth="1"/>
    <col min="17" max="17" width="3.28515625" style="42" customWidth="1"/>
    <col min="18" max="18" width="3.42578125" style="42" customWidth="1"/>
    <col min="19" max="19" width="3.7109375" style="42" customWidth="1"/>
    <col min="20" max="20" width="3.85546875" style="42" customWidth="1"/>
    <col min="21" max="22" width="3.7109375" style="42" customWidth="1"/>
    <col min="23" max="23" width="4.28515625" style="42" customWidth="1"/>
    <col min="24" max="24" width="4" style="42" customWidth="1"/>
    <col min="25" max="25" width="4.140625" style="42" customWidth="1"/>
    <col min="26" max="26" width="2.42578125" style="42" customWidth="1"/>
    <col min="27" max="27" width="3.140625" style="42" customWidth="1"/>
    <col min="28" max="28" width="3.28515625" style="42" customWidth="1"/>
    <col min="29" max="29" width="2.85546875" style="42" customWidth="1"/>
    <col min="30" max="30" width="5.140625" style="42" customWidth="1"/>
    <col min="31" max="94" width="17.140625" style="29" hidden="1" customWidth="1"/>
    <col min="95" max="95" width="9.85546875" style="29" customWidth="1"/>
    <col min="96" max="99" width="17.140625" style="29" customWidth="1"/>
    <col min="100" max="16384" width="17.140625" style="29"/>
  </cols>
  <sheetData>
    <row r="1" spans="1:31" s="28" customFormat="1" ht="17.25" customHeight="1" thickBot="1" x14ac:dyDescent="0.3">
      <c r="A1" s="27"/>
      <c r="B1" s="27"/>
      <c r="C1" s="27"/>
      <c r="D1" s="27"/>
      <c r="E1" s="27"/>
      <c r="F1" s="27"/>
      <c r="G1" s="27"/>
      <c r="I1" s="27"/>
      <c r="J1" s="27"/>
      <c r="K1" s="27"/>
      <c r="L1" s="27"/>
      <c r="M1" s="27"/>
      <c r="N1" s="27"/>
      <c r="O1" s="27"/>
      <c r="P1" s="27"/>
      <c r="Q1" s="27"/>
      <c r="R1" s="27"/>
      <c r="S1" s="27"/>
      <c r="T1" s="27"/>
      <c r="U1" s="27"/>
      <c r="V1" s="27"/>
      <c r="W1" s="27"/>
      <c r="X1" s="27"/>
      <c r="Y1" s="27"/>
      <c r="Z1" s="27"/>
      <c r="AA1" s="27"/>
      <c r="AB1" s="27"/>
      <c r="AC1" s="27"/>
      <c r="AD1" s="27"/>
    </row>
    <row r="2" spans="1:31" ht="9.75" customHeight="1" x14ac:dyDescent="0.25">
      <c r="A2" s="29"/>
      <c r="B2" s="169"/>
      <c r="C2" s="170"/>
      <c r="D2" s="170"/>
      <c r="E2" s="170"/>
      <c r="F2" s="170"/>
      <c r="G2" s="170"/>
      <c r="H2" s="171"/>
      <c r="I2" s="160" t="s">
        <v>180</v>
      </c>
      <c r="J2" s="161"/>
      <c r="K2" s="161"/>
      <c r="L2" s="161"/>
      <c r="M2" s="161"/>
      <c r="N2" s="161"/>
      <c r="O2" s="161"/>
      <c r="P2" s="161"/>
      <c r="Q2" s="161"/>
      <c r="R2" s="161"/>
      <c r="S2" s="161"/>
      <c r="T2" s="161"/>
      <c r="U2" s="162"/>
      <c r="V2" s="62"/>
      <c r="W2" s="63"/>
      <c r="X2" s="63"/>
      <c r="Y2" s="63"/>
      <c r="Z2" s="63"/>
      <c r="AA2" s="63"/>
      <c r="AB2" s="63"/>
      <c r="AC2" s="63"/>
      <c r="AD2" s="64"/>
    </row>
    <row r="3" spans="1:31" ht="12" customHeight="1" x14ac:dyDescent="0.25">
      <c r="A3" s="29"/>
      <c r="B3" s="172"/>
      <c r="C3" s="173"/>
      <c r="D3" s="173"/>
      <c r="E3" s="173"/>
      <c r="F3" s="173"/>
      <c r="G3" s="173"/>
      <c r="H3" s="174"/>
      <c r="I3" s="163"/>
      <c r="J3" s="164"/>
      <c r="K3" s="164"/>
      <c r="L3" s="164"/>
      <c r="M3" s="164"/>
      <c r="N3" s="164"/>
      <c r="O3" s="164"/>
      <c r="P3" s="164"/>
      <c r="Q3" s="164"/>
      <c r="R3" s="164"/>
      <c r="S3" s="164"/>
      <c r="T3" s="164"/>
      <c r="U3" s="165"/>
      <c r="V3" s="44"/>
      <c r="W3" s="30"/>
      <c r="X3" s="30"/>
      <c r="Y3" s="30"/>
      <c r="Z3" s="30"/>
      <c r="AA3" s="30"/>
      <c r="AB3" s="30"/>
      <c r="AC3" s="30"/>
      <c r="AD3" s="65"/>
    </row>
    <row r="4" spans="1:31" ht="10.5" customHeight="1" x14ac:dyDescent="0.25">
      <c r="A4" s="29"/>
      <c r="B4" s="172"/>
      <c r="C4" s="173"/>
      <c r="D4" s="173"/>
      <c r="E4" s="173"/>
      <c r="F4" s="173"/>
      <c r="G4" s="173"/>
      <c r="H4" s="174"/>
      <c r="I4" s="163"/>
      <c r="J4" s="164"/>
      <c r="K4" s="164"/>
      <c r="L4" s="164"/>
      <c r="M4" s="164"/>
      <c r="N4" s="164"/>
      <c r="O4" s="164"/>
      <c r="P4" s="164"/>
      <c r="Q4" s="164"/>
      <c r="R4" s="164"/>
      <c r="S4" s="164"/>
      <c r="T4" s="164"/>
      <c r="U4" s="165"/>
      <c r="V4" s="44"/>
      <c r="W4" s="30"/>
      <c r="X4" s="30"/>
      <c r="Y4" s="30"/>
      <c r="Z4" s="30"/>
      <c r="AA4" s="30"/>
      <c r="AB4" s="30"/>
      <c r="AC4" s="30"/>
      <c r="AD4" s="65"/>
    </row>
    <row r="5" spans="1:31" ht="9.75" customHeight="1" x14ac:dyDescent="0.25">
      <c r="A5" s="29"/>
      <c r="B5" s="175"/>
      <c r="C5" s="176"/>
      <c r="D5" s="176"/>
      <c r="E5" s="176"/>
      <c r="F5" s="176"/>
      <c r="G5" s="176"/>
      <c r="H5" s="177"/>
      <c r="I5" s="166"/>
      <c r="J5" s="167"/>
      <c r="K5" s="167"/>
      <c r="L5" s="167"/>
      <c r="M5" s="167"/>
      <c r="N5" s="167"/>
      <c r="O5" s="167"/>
      <c r="P5" s="167"/>
      <c r="Q5" s="167"/>
      <c r="R5" s="167"/>
      <c r="S5" s="167"/>
      <c r="T5" s="167"/>
      <c r="U5" s="168"/>
      <c r="V5" s="45"/>
      <c r="W5" s="46"/>
      <c r="X5" s="46"/>
      <c r="Y5" s="46"/>
      <c r="Z5" s="46"/>
      <c r="AA5" s="46"/>
      <c r="AB5" s="46"/>
      <c r="AC5" s="46"/>
      <c r="AD5" s="66"/>
    </row>
    <row r="6" spans="1:31" ht="2.25" customHeight="1" thickBot="1" x14ac:dyDescent="0.3">
      <c r="A6" s="29"/>
      <c r="B6" s="151"/>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3"/>
    </row>
    <row r="7" spans="1:31" ht="11.25" customHeight="1" thickBot="1" x14ac:dyDescent="0.3">
      <c r="A7" s="29"/>
      <c r="B7" s="111" t="s">
        <v>131</v>
      </c>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3"/>
    </row>
    <row r="8" spans="1:31" ht="11.25" customHeight="1" thickBot="1" x14ac:dyDescent="0.3">
      <c r="A8" s="29"/>
      <c r="B8" s="111" t="s">
        <v>138</v>
      </c>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3"/>
    </row>
    <row r="9" spans="1:31" ht="14.25" customHeight="1" x14ac:dyDescent="0.25">
      <c r="A9" s="29"/>
      <c r="B9" s="188" t="s">
        <v>135</v>
      </c>
      <c r="C9" s="138"/>
      <c r="D9" s="138"/>
      <c r="E9" s="138"/>
      <c r="F9" s="138"/>
      <c r="G9" s="138"/>
      <c r="H9" s="138"/>
      <c r="I9" s="48" t="s">
        <v>140</v>
      </c>
      <c r="J9" s="137" t="s">
        <v>141</v>
      </c>
      <c r="K9" s="138"/>
      <c r="L9" s="138"/>
      <c r="M9" s="138"/>
      <c r="N9" s="138"/>
      <c r="O9" s="189"/>
      <c r="P9" s="137" t="s">
        <v>136</v>
      </c>
      <c r="Q9" s="138"/>
      <c r="R9" s="138"/>
      <c r="S9" s="138"/>
      <c r="T9" s="189"/>
      <c r="U9" s="137" t="s">
        <v>142</v>
      </c>
      <c r="V9" s="197"/>
      <c r="W9" s="197"/>
      <c r="X9" s="197"/>
      <c r="Y9" s="198"/>
      <c r="Z9" s="137" t="s">
        <v>143</v>
      </c>
      <c r="AA9" s="138"/>
      <c r="AB9" s="138"/>
      <c r="AC9" s="138"/>
      <c r="AD9" s="139"/>
    </row>
    <row r="10" spans="1:31" ht="11.25" customHeight="1" x14ac:dyDescent="0.25">
      <c r="A10" s="29"/>
      <c r="B10" s="184"/>
      <c r="C10" s="182"/>
      <c r="D10" s="182"/>
      <c r="E10" s="182"/>
      <c r="F10" s="182"/>
      <c r="G10" s="182"/>
      <c r="H10" s="183"/>
      <c r="I10" s="49"/>
      <c r="J10" s="181"/>
      <c r="K10" s="182"/>
      <c r="L10" s="182"/>
      <c r="M10" s="182"/>
      <c r="N10" s="182"/>
      <c r="O10" s="183"/>
      <c r="P10" s="178"/>
      <c r="Q10" s="179"/>
      <c r="R10" s="179"/>
      <c r="S10" s="179"/>
      <c r="T10" s="180"/>
      <c r="U10" s="140"/>
      <c r="V10" s="143"/>
      <c r="W10" s="143"/>
      <c r="X10" s="143"/>
      <c r="Y10" s="144"/>
      <c r="Z10" s="140"/>
      <c r="AA10" s="141"/>
      <c r="AB10" s="141"/>
      <c r="AC10" s="141"/>
      <c r="AD10" s="142"/>
      <c r="AE10" s="31"/>
    </row>
    <row r="11" spans="1:31" ht="11.25" customHeight="1" x14ac:dyDescent="0.25">
      <c r="A11" s="29"/>
      <c r="B11" s="148" t="s">
        <v>137</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50"/>
      <c r="AE11" s="32"/>
    </row>
    <row r="12" spans="1:31" ht="11.25" customHeight="1" thickBot="1" x14ac:dyDescent="0.3">
      <c r="A12" s="29"/>
      <c r="B12" s="190"/>
      <c r="C12" s="191"/>
      <c r="D12" s="191"/>
      <c r="E12" s="191"/>
      <c r="F12" s="191"/>
      <c r="G12" s="191"/>
      <c r="H12" s="191"/>
      <c r="I12" s="191"/>
      <c r="J12" s="191"/>
      <c r="K12" s="191"/>
      <c r="L12" s="191"/>
      <c r="M12" s="191"/>
      <c r="N12" s="191"/>
      <c r="O12" s="191"/>
      <c r="P12" s="191"/>
      <c r="Q12" s="191"/>
      <c r="R12" s="191"/>
      <c r="S12" s="191"/>
      <c r="T12" s="191"/>
      <c r="U12" s="191"/>
      <c r="V12" s="191"/>
      <c r="W12" s="191"/>
      <c r="X12" s="191"/>
      <c r="Y12" s="191"/>
      <c r="Z12" s="191"/>
      <c r="AA12" s="191"/>
      <c r="AB12" s="191"/>
      <c r="AC12" s="191"/>
      <c r="AD12" s="192"/>
    </row>
    <row r="13" spans="1:31" ht="11.25" customHeight="1" thickBot="1" x14ac:dyDescent="0.3">
      <c r="A13" s="29"/>
      <c r="B13" s="111" t="s">
        <v>139</v>
      </c>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3"/>
    </row>
    <row r="14" spans="1:31" ht="11.25" customHeight="1" x14ac:dyDescent="0.25">
      <c r="A14" s="29"/>
      <c r="B14" s="100" t="s">
        <v>63</v>
      </c>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2"/>
    </row>
    <row r="15" spans="1:31" ht="11.25" customHeight="1" thickBot="1" x14ac:dyDescent="0.3">
      <c r="A15" s="29"/>
      <c r="B15" s="103"/>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5"/>
    </row>
    <row r="16" spans="1:31" ht="11.25" customHeight="1" thickBot="1" x14ac:dyDescent="0.3">
      <c r="A16" s="29"/>
      <c r="B16" s="111" t="s">
        <v>146</v>
      </c>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3"/>
    </row>
    <row r="17" spans="1:32" ht="11.25" customHeight="1" x14ac:dyDescent="0.25">
      <c r="A17" s="29"/>
      <c r="B17" s="193" t="s">
        <v>246</v>
      </c>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5"/>
    </row>
    <row r="18" spans="1:32" ht="11.25" customHeight="1" x14ac:dyDescent="0.25">
      <c r="A18" s="29"/>
      <c r="B18" s="196"/>
      <c r="C18" s="194"/>
      <c r="D18" s="194"/>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5"/>
    </row>
    <row r="19" spans="1:32" ht="11.25" customHeight="1" x14ac:dyDescent="0.25">
      <c r="A19" s="29"/>
      <c r="B19" s="196"/>
      <c r="C19" s="194"/>
      <c r="D19" s="194"/>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5"/>
    </row>
    <row r="20" spans="1:32" ht="11.25" customHeight="1" x14ac:dyDescent="0.25">
      <c r="A20" s="29"/>
      <c r="B20" s="196"/>
      <c r="C20" s="194"/>
      <c r="D20" s="194"/>
      <c r="E20" s="194"/>
      <c r="F20" s="194"/>
      <c r="G20" s="194"/>
      <c r="H20" s="194"/>
      <c r="I20" s="194"/>
      <c r="J20" s="194"/>
      <c r="K20" s="194"/>
      <c r="L20" s="194"/>
      <c r="M20" s="194"/>
      <c r="N20" s="194"/>
      <c r="O20" s="194"/>
      <c r="P20" s="194"/>
      <c r="Q20" s="194"/>
      <c r="R20" s="194"/>
      <c r="S20" s="194"/>
      <c r="T20" s="194"/>
      <c r="U20" s="194"/>
      <c r="V20" s="194"/>
      <c r="W20" s="194"/>
      <c r="X20" s="194"/>
      <c r="Y20" s="194"/>
      <c r="Z20" s="194"/>
      <c r="AA20" s="194"/>
      <c r="AB20" s="194"/>
      <c r="AC20" s="194"/>
      <c r="AD20" s="195"/>
    </row>
    <row r="21" spans="1:32" ht="11.25" customHeight="1" thickBot="1" x14ac:dyDescent="0.3">
      <c r="A21" s="29"/>
      <c r="B21" s="196"/>
      <c r="C21" s="194"/>
      <c r="D21" s="194"/>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94"/>
      <c r="AD21" s="195"/>
    </row>
    <row r="22" spans="1:32" ht="12.75" customHeight="1" thickBot="1" x14ac:dyDescent="0.3">
      <c r="A22" s="29"/>
      <c r="B22" s="111" t="s">
        <v>165</v>
      </c>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3"/>
      <c r="AF22" s="60" t="s">
        <v>166</v>
      </c>
    </row>
    <row r="23" spans="1:32" ht="16.5" customHeight="1" thickBot="1" x14ac:dyDescent="0.3">
      <c r="A23" s="29"/>
      <c r="B23" s="114" t="s">
        <v>166</v>
      </c>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6"/>
      <c r="AF23" s="60"/>
    </row>
    <row r="24" spans="1:32" ht="11.25" customHeight="1" thickBot="1" x14ac:dyDescent="0.3">
      <c r="A24" s="29"/>
      <c r="B24" s="79" t="s">
        <v>0</v>
      </c>
      <c r="C24" s="145" t="s">
        <v>10</v>
      </c>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7"/>
    </row>
    <row r="25" spans="1:32" ht="11.25" customHeight="1" thickBot="1" x14ac:dyDescent="0.3">
      <c r="A25" s="29"/>
      <c r="B25" s="79">
        <v>1</v>
      </c>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7"/>
      <c r="AF25" t="s">
        <v>148</v>
      </c>
    </row>
    <row r="26" spans="1:32" ht="11.25" customHeight="1" thickBot="1" x14ac:dyDescent="0.3">
      <c r="A26" s="29"/>
      <c r="B26" s="79">
        <v>2</v>
      </c>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7"/>
      <c r="AF26" t="s">
        <v>147</v>
      </c>
    </row>
    <row r="27" spans="1:32" ht="11.25" customHeight="1" thickBot="1" x14ac:dyDescent="0.3">
      <c r="A27" s="29"/>
      <c r="B27" s="79">
        <v>3</v>
      </c>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7"/>
      <c r="AF27" t="s">
        <v>329</v>
      </c>
    </row>
    <row r="28" spans="1:32" ht="11.25" customHeight="1" thickBot="1" x14ac:dyDescent="0.3">
      <c r="A28" s="29"/>
      <c r="B28" s="79">
        <v>4</v>
      </c>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7"/>
      <c r="AF28" t="s">
        <v>250</v>
      </c>
    </row>
    <row r="29" spans="1:32" ht="11.25" customHeight="1" thickBot="1" x14ac:dyDescent="0.3">
      <c r="A29" s="29"/>
      <c r="B29" s="111" t="s">
        <v>144</v>
      </c>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3"/>
    </row>
    <row r="30" spans="1:32" s="47" customFormat="1" ht="11.25" customHeight="1" thickBot="1" x14ac:dyDescent="0.3">
      <c r="B30" s="79" t="s">
        <v>134</v>
      </c>
      <c r="C30" s="145" t="s">
        <v>132</v>
      </c>
      <c r="D30" s="146"/>
      <c r="E30" s="146"/>
      <c r="F30" s="146"/>
      <c r="G30" s="146"/>
      <c r="H30" s="146"/>
      <c r="I30" s="146"/>
      <c r="J30" s="146"/>
      <c r="K30" s="146"/>
      <c r="L30" s="146"/>
      <c r="M30" s="146"/>
      <c r="N30" s="146"/>
      <c r="O30" s="147"/>
      <c r="P30" s="145" t="s">
        <v>133</v>
      </c>
      <c r="Q30" s="146"/>
      <c r="R30" s="145" t="s">
        <v>86</v>
      </c>
      <c r="S30" s="146"/>
      <c r="T30" s="147"/>
      <c r="U30" s="145" t="s">
        <v>88</v>
      </c>
      <c r="V30" s="146"/>
      <c r="W30" s="147"/>
      <c r="X30" s="145" t="s">
        <v>87</v>
      </c>
      <c r="Y30" s="146"/>
      <c r="Z30" s="147"/>
      <c r="AA30" s="145" t="s">
        <v>145</v>
      </c>
      <c r="AB30" s="146"/>
      <c r="AC30" s="146"/>
      <c r="AD30" s="147"/>
    </row>
    <row r="31" spans="1:32" s="47" customFormat="1" ht="11.25" customHeight="1" x14ac:dyDescent="0.2">
      <c r="A31" s="52" t="s">
        <v>16</v>
      </c>
      <c r="B31" s="78">
        <v>0</v>
      </c>
      <c r="C31" s="185" t="s">
        <v>150</v>
      </c>
      <c r="D31" s="186"/>
      <c r="E31" s="186"/>
      <c r="F31" s="186"/>
      <c r="G31" s="186"/>
      <c r="H31" s="186"/>
      <c r="I31" s="186"/>
      <c r="J31" s="186"/>
      <c r="K31" s="186"/>
      <c r="L31" s="186"/>
      <c r="M31" s="186"/>
      <c r="N31" s="186"/>
      <c r="O31" s="187"/>
      <c r="P31" s="213">
        <f>+IF(B23="OEA Seguridad y Facilitación Sanitaria",17,14)</f>
        <v>14</v>
      </c>
      <c r="Q31" s="214"/>
      <c r="R31" s="213">
        <f>IF(B23="OEA Seguridad y Facilitación Sanitaria",COUNTIF('0 - Condiciones Previas'!$G$16:$G$29,R$30),COUNTIF('0 - Condiciones Previas'!$G$16:$G$29,R$30))</f>
        <v>0</v>
      </c>
      <c r="S31" s="215"/>
      <c r="T31" s="214"/>
      <c r="U31" s="213">
        <f>IF(B23="OEA Seguridad y Facilitación Sanitaria",COUNTIF('0 - Condiciones Previas'!$G$16:$G$29,U$30),COUNTIF('0 - Condiciones Previas'!$G$16:$G$29,U$30))</f>
        <v>0</v>
      </c>
      <c r="V31" s="215"/>
      <c r="W31" s="214"/>
      <c r="X31" s="213">
        <f>IF(B23="OEA Seguridad y Facilitación Sanitaria",COUNTIF('0 - Condiciones Previas'!$G$16:$G$29,X$30),COUNTIF('0 - Condiciones Previas'!$G$16:$G$29,X$30))</f>
        <v>0</v>
      </c>
      <c r="Y31" s="215"/>
      <c r="Z31" s="214"/>
      <c r="AA31" s="216">
        <f>R31/P31</f>
        <v>0</v>
      </c>
      <c r="AB31" s="217"/>
      <c r="AC31" s="217"/>
      <c r="AD31" s="218"/>
    </row>
    <row r="32" spans="1:32" s="47" customFormat="1" ht="11.25" customHeight="1" x14ac:dyDescent="0.2">
      <c r="A32" s="52" t="s">
        <v>16</v>
      </c>
      <c r="B32" s="67">
        <v>1</v>
      </c>
      <c r="C32" s="108" t="s">
        <v>164</v>
      </c>
      <c r="D32" s="109"/>
      <c r="E32" s="109"/>
      <c r="F32" s="109"/>
      <c r="G32" s="109"/>
      <c r="H32" s="109"/>
      <c r="I32" s="109"/>
      <c r="J32" s="109"/>
      <c r="K32" s="109"/>
      <c r="L32" s="109"/>
      <c r="M32" s="109"/>
      <c r="N32" s="109"/>
      <c r="O32" s="110"/>
      <c r="P32" s="219">
        <v>12</v>
      </c>
      <c r="Q32" s="220"/>
      <c r="R32" s="219">
        <f>COUNTIF('1 - Análisis y Admón del Riesgo'!$G$16:$G$27,R$30)</f>
        <v>0</v>
      </c>
      <c r="S32" s="221"/>
      <c r="T32" s="220"/>
      <c r="U32" s="219">
        <f>COUNTIF('1 - Análisis y Admón del Riesgo'!$G$16:$G$27,U$30)</f>
        <v>0</v>
      </c>
      <c r="V32" s="221"/>
      <c r="W32" s="220"/>
      <c r="X32" s="219">
        <f>COUNTIF('1 - Análisis y Admón del Riesgo'!$G$16:$G$27,X$30)</f>
        <v>0</v>
      </c>
      <c r="Y32" s="221"/>
      <c r="Z32" s="220"/>
      <c r="AA32" s="222">
        <f t="shared" ref="AA32:AA40" si="0">R32/P32</f>
        <v>0</v>
      </c>
      <c r="AB32" s="223"/>
      <c r="AC32" s="223"/>
      <c r="AD32" s="224"/>
    </row>
    <row r="33" spans="1:31" s="47" customFormat="1" ht="11.25" customHeight="1" x14ac:dyDescent="0.2">
      <c r="A33" s="52" t="s">
        <v>16</v>
      </c>
      <c r="B33" s="67">
        <v>2</v>
      </c>
      <c r="C33" s="108" t="s">
        <v>167</v>
      </c>
      <c r="D33" s="109"/>
      <c r="E33" s="109"/>
      <c r="F33" s="109"/>
      <c r="G33" s="109"/>
      <c r="H33" s="109"/>
      <c r="I33" s="109"/>
      <c r="J33" s="109"/>
      <c r="K33" s="109"/>
      <c r="L33" s="109"/>
      <c r="M33" s="109"/>
      <c r="N33" s="109"/>
      <c r="O33" s="110"/>
      <c r="P33" s="219">
        <v>5</v>
      </c>
      <c r="Q33" s="220"/>
      <c r="R33" s="219">
        <f>COUNTIF('2 - Asociados de Negocio'!G$18:G$22,R$30)</f>
        <v>0</v>
      </c>
      <c r="S33" s="221"/>
      <c r="T33" s="220"/>
      <c r="U33" s="219">
        <f>COUNTIF('2 - Asociados de Negocio'!$G$18:$G$22,U$30)</f>
        <v>0</v>
      </c>
      <c r="V33" s="221"/>
      <c r="W33" s="220"/>
      <c r="X33" s="219">
        <f>COUNTIF('2 - Asociados de Negocio'!$G$18:$G$22,X$30)</f>
        <v>0</v>
      </c>
      <c r="Y33" s="221"/>
      <c r="Z33" s="220"/>
      <c r="AA33" s="222">
        <f t="shared" si="0"/>
        <v>0</v>
      </c>
      <c r="AB33" s="223"/>
      <c r="AC33" s="223"/>
      <c r="AD33" s="224"/>
    </row>
    <row r="34" spans="1:31" s="47" customFormat="1" ht="11.25" customHeight="1" x14ac:dyDescent="0.2">
      <c r="A34" s="52" t="s">
        <v>16</v>
      </c>
      <c r="B34" s="67">
        <v>3</v>
      </c>
      <c r="C34" s="108" t="s">
        <v>169</v>
      </c>
      <c r="D34" s="109"/>
      <c r="E34" s="109"/>
      <c r="F34" s="109"/>
      <c r="G34" s="109"/>
      <c r="H34" s="109"/>
      <c r="I34" s="109"/>
      <c r="J34" s="109"/>
      <c r="K34" s="109"/>
      <c r="L34" s="109"/>
      <c r="M34" s="109"/>
      <c r="N34" s="109"/>
      <c r="O34" s="110"/>
      <c r="P34" s="219">
        <v>13</v>
      </c>
      <c r="Q34" s="220"/>
      <c r="R34" s="219">
        <f>COUNTIF('3 - Seguridad Contenedor'!$G$16:$G$28,R$30)</f>
        <v>0</v>
      </c>
      <c r="S34" s="221"/>
      <c r="T34" s="220"/>
      <c r="U34" s="219">
        <f>COUNTIF('3 - Seguridad Contenedor'!$G$16:$G$28,U$30)</f>
        <v>0</v>
      </c>
      <c r="V34" s="221"/>
      <c r="W34" s="220"/>
      <c r="X34" s="219">
        <f>COUNTIF('3 - Seguridad Contenedor'!$G$16:$G$28,X$30)</f>
        <v>0</v>
      </c>
      <c r="Y34" s="221"/>
      <c r="Z34" s="220"/>
      <c r="AA34" s="222">
        <f t="shared" si="0"/>
        <v>0</v>
      </c>
      <c r="AB34" s="223"/>
      <c r="AC34" s="223"/>
      <c r="AD34" s="224"/>
    </row>
    <row r="35" spans="1:31" s="47" customFormat="1" ht="11.25" customHeight="1" x14ac:dyDescent="0.2">
      <c r="A35" s="52" t="s">
        <v>16</v>
      </c>
      <c r="B35" s="67">
        <v>4</v>
      </c>
      <c r="C35" s="108" t="s">
        <v>168</v>
      </c>
      <c r="D35" s="109"/>
      <c r="E35" s="109"/>
      <c r="F35" s="109"/>
      <c r="G35" s="109"/>
      <c r="H35" s="109"/>
      <c r="I35" s="109"/>
      <c r="J35" s="109"/>
      <c r="K35" s="109"/>
      <c r="L35" s="109"/>
      <c r="M35" s="109"/>
      <c r="N35" s="109"/>
      <c r="O35" s="110"/>
      <c r="P35" s="219">
        <v>14</v>
      </c>
      <c r="Q35" s="220"/>
      <c r="R35" s="219">
        <f>COUNTIF('4 - Controles de Acceso Físico'!$G$16:$G$29,R$30)</f>
        <v>0</v>
      </c>
      <c r="S35" s="221"/>
      <c r="T35" s="220"/>
      <c r="U35" s="219">
        <f>COUNTIF('4 - Controles de Acceso Físico'!$G$16:$G$29,U$30)</f>
        <v>0</v>
      </c>
      <c r="V35" s="221"/>
      <c r="W35" s="220"/>
      <c r="X35" s="219">
        <f>COUNTIF('4 - Controles de Acceso Físico'!$G$16:$G$29,X$30)</f>
        <v>0</v>
      </c>
      <c r="Y35" s="221"/>
      <c r="Z35" s="220"/>
      <c r="AA35" s="222">
        <f>R35/P35</f>
        <v>0</v>
      </c>
      <c r="AB35" s="223"/>
      <c r="AC35" s="223"/>
      <c r="AD35" s="224"/>
    </row>
    <row r="36" spans="1:31" s="47" customFormat="1" ht="11.25" customHeight="1" x14ac:dyDescent="0.2">
      <c r="A36" s="52" t="s">
        <v>16</v>
      </c>
      <c r="B36" s="67">
        <v>5</v>
      </c>
      <c r="C36" s="108" t="s">
        <v>174</v>
      </c>
      <c r="D36" s="109"/>
      <c r="E36" s="109"/>
      <c r="F36" s="109"/>
      <c r="G36" s="109"/>
      <c r="H36" s="109"/>
      <c r="I36" s="109"/>
      <c r="J36" s="109"/>
      <c r="K36" s="109"/>
      <c r="L36" s="109"/>
      <c r="M36" s="109"/>
      <c r="N36" s="109"/>
      <c r="O36" s="110"/>
      <c r="P36" s="219">
        <v>7</v>
      </c>
      <c r="Q36" s="220"/>
      <c r="R36" s="219">
        <f>COUNTIF('5 - Seguridad del Personal'!$G$16:$G$22,R$30)</f>
        <v>0</v>
      </c>
      <c r="S36" s="221"/>
      <c r="T36" s="220"/>
      <c r="U36" s="219">
        <f>COUNTIF('5 - Seguridad del Personal'!$G$16:$G$22,U$30)</f>
        <v>0</v>
      </c>
      <c r="V36" s="221"/>
      <c r="W36" s="220"/>
      <c r="X36" s="219">
        <f>COUNTIF('5 - Seguridad del Personal'!$G$16:$G$22,X$30)</f>
        <v>0</v>
      </c>
      <c r="Y36" s="221"/>
      <c r="Z36" s="220"/>
      <c r="AA36" s="222">
        <f t="shared" si="0"/>
        <v>0</v>
      </c>
      <c r="AB36" s="223"/>
      <c r="AC36" s="223"/>
      <c r="AD36" s="224"/>
    </row>
    <row r="37" spans="1:31" s="47" customFormat="1" ht="11.25" customHeight="1" x14ac:dyDescent="0.2">
      <c r="A37" s="52" t="s">
        <v>16</v>
      </c>
      <c r="B37" s="67">
        <v>6</v>
      </c>
      <c r="C37" s="108" t="s">
        <v>173</v>
      </c>
      <c r="D37" s="109"/>
      <c r="E37" s="109"/>
      <c r="F37" s="109"/>
      <c r="G37" s="109"/>
      <c r="H37" s="109"/>
      <c r="I37" s="109"/>
      <c r="J37" s="109"/>
      <c r="K37" s="109"/>
      <c r="L37" s="109"/>
      <c r="M37" s="109"/>
      <c r="N37" s="109"/>
      <c r="O37" s="110"/>
      <c r="P37" s="219">
        <v>15</v>
      </c>
      <c r="Q37" s="220"/>
      <c r="R37" s="219">
        <f>COUNTIF('6 - Seguridad de los Procesos'!$G$16:$G$30,R$30)</f>
        <v>0</v>
      </c>
      <c r="S37" s="221"/>
      <c r="T37" s="220"/>
      <c r="U37" s="219">
        <f>COUNTIF('6 - Seguridad de los Procesos'!$G$16:$G$30,U$30)</f>
        <v>0</v>
      </c>
      <c r="V37" s="221"/>
      <c r="W37" s="220"/>
      <c r="X37" s="219">
        <f>COUNTIF('6 - Seguridad de los Procesos'!$G$16:$G$30,X$30)</f>
        <v>0</v>
      </c>
      <c r="Y37" s="221"/>
      <c r="Z37" s="220"/>
      <c r="AA37" s="222">
        <f t="shared" si="0"/>
        <v>0</v>
      </c>
      <c r="AB37" s="223"/>
      <c r="AC37" s="223"/>
      <c r="AD37" s="224"/>
    </row>
    <row r="38" spans="1:31" s="47" customFormat="1" ht="11.25" customHeight="1" x14ac:dyDescent="0.2">
      <c r="A38" s="52" t="s">
        <v>16</v>
      </c>
      <c r="B38" s="67">
        <v>7</v>
      </c>
      <c r="C38" s="108" t="s">
        <v>172</v>
      </c>
      <c r="D38" s="109"/>
      <c r="E38" s="109"/>
      <c r="F38" s="109"/>
      <c r="G38" s="109"/>
      <c r="H38" s="109"/>
      <c r="I38" s="109"/>
      <c r="J38" s="109"/>
      <c r="K38" s="109"/>
      <c r="L38" s="109"/>
      <c r="M38" s="109"/>
      <c r="N38" s="109"/>
      <c r="O38" s="110"/>
      <c r="P38" s="219">
        <v>11</v>
      </c>
      <c r="Q38" s="220"/>
      <c r="R38" s="219">
        <f>COUNTIF('7 - Seguridad Física'!$G$16:$G$26,R$30)</f>
        <v>0</v>
      </c>
      <c r="S38" s="221"/>
      <c r="T38" s="220"/>
      <c r="U38" s="219">
        <f>COUNTIF('7 - Seguridad Física'!$G$16:$G$26,U$30)</f>
        <v>0</v>
      </c>
      <c r="V38" s="221"/>
      <c r="W38" s="220"/>
      <c r="X38" s="219">
        <f>COUNTIF('7 - Seguridad Física'!$G$16:$G$26,X$30)</f>
        <v>0</v>
      </c>
      <c r="Y38" s="221"/>
      <c r="Z38" s="220"/>
      <c r="AA38" s="222">
        <f t="shared" si="0"/>
        <v>0</v>
      </c>
      <c r="AB38" s="223"/>
      <c r="AC38" s="223"/>
      <c r="AD38" s="224"/>
    </row>
    <row r="39" spans="1:31" s="47" customFormat="1" ht="11.25" customHeight="1" x14ac:dyDescent="0.2">
      <c r="A39" s="52" t="s">
        <v>16</v>
      </c>
      <c r="B39" s="67">
        <v>8</v>
      </c>
      <c r="C39" s="108" t="s">
        <v>171</v>
      </c>
      <c r="D39" s="109"/>
      <c r="E39" s="109"/>
      <c r="F39" s="109"/>
      <c r="G39" s="109"/>
      <c r="H39" s="109"/>
      <c r="I39" s="109"/>
      <c r="J39" s="109"/>
      <c r="K39" s="109"/>
      <c r="L39" s="109"/>
      <c r="M39" s="109"/>
      <c r="N39" s="109"/>
      <c r="O39" s="110"/>
      <c r="P39" s="219">
        <v>8</v>
      </c>
      <c r="Q39" s="220"/>
      <c r="R39" s="219">
        <f>COUNTIF('8 - Seguridad en Tecnología Inf'!$G$18:$G$25,R$30)</f>
        <v>0</v>
      </c>
      <c r="S39" s="221"/>
      <c r="T39" s="220"/>
      <c r="U39" s="219">
        <f>COUNTIF('8 - Seguridad en Tecnología Inf'!$G$18:$G$25,U$30)</f>
        <v>0</v>
      </c>
      <c r="V39" s="221"/>
      <c r="W39" s="220"/>
      <c r="X39" s="219">
        <f>COUNTIF('8 - Seguridad en Tecnología Inf'!$G$18:$G$25,X$30)</f>
        <v>0</v>
      </c>
      <c r="Y39" s="221"/>
      <c r="Z39" s="220"/>
      <c r="AA39" s="222">
        <f t="shared" si="0"/>
        <v>0</v>
      </c>
      <c r="AB39" s="223"/>
      <c r="AC39" s="223"/>
      <c r="AD39" s="224"/>
    </row>
    <row r="40" spans="1:31" s="47" customFormat="1" ht="11.25" customHeight="1" x14ac:dyDescent="0.2">
      <c r="A40" s="52" t="s">
        <v>16</v>
      </c>
      <c r="B40" s="67">
        <v>9</v>
      </c>
      <c r="C40" s="136" t="s">
        <v>125</v>
      </c>
      <c r="D40" s="109"/>
      <c r="E40" s="109"/>
      <c r="F40" s="109"/>
      <c r="G40" s="109"/>
      <c r="H40" s="109"/>
      <c r="I40" s="109"/>
      <c r="J40" s="109"/>
      <c r="K40" s="109"/>
      <c r="L40" s="109"/>
      <c r="M40" s="109"/>
      <c r="N40" s="109"/>
      <c r="O40" s="110"/>
      <c r="P40" s="219">
        <v>4</v>
      </c>
      <c r="Q40" s="220"/>
      <c r="R40" s="219">
        <f>COUNTIF('9 - Entrenamiento en Seguridad'!$G$16:$G$19,R$30)</f>
        <v>0</v>
      </c>
      <c r="S40" s="221"/>
      <c r="T40" s="220"/>
      <c r="U40" s="219">
        <f>COUNTIF('9 - Entrenamiento en Seguridad'!$G$16:$G$19,U$30)</f>
        <v>0</v>
      </c>
      <c r="V40" s="221"/>
      <c r="W40" s="220"/>
      <c r="X40" s="219">
        <f>COUNTIF('9 - Entrenamiento en Seguridad'!$G$16:$G$19,X$30)</f>
        <v>0</v>
      </c>
      <c r="Y40" s="221"/>
      <c r="Z40" s="220"/>
      <c r="AA40" s="222">
        <f t="shared" si="0"/>
        <v>0</v>
      </c>
      <c r="AB40" s="223"/>
      <c r="AC40" s="223"/>
      <c r="AD40" s="224"/>
    </row>
    <row r="41" spans="1:31" ht="11.25" customHeight="1" x14ac:dyDescent="0.2">
      <c r="A41" s="29"/>
      <c r="B41" s="133" t="s">
        <v>9</v>
      </c>
      <c r="C41" s="134"/>
      <c r="D41" s="134"/>
      <c r="E41" s="134"/>
      <c r="F41" s="134"/>
      <c r="G41" s="134"/>
      <c r="H41" s="134"/>
      <c r="I41" s="134"/>
      <c r="J41" s="134"/>
      <c r="K41" s="134"/>
      <c r="L41" s="134"/>
      <c r="M41" s="134"/>
      <c r="N41" s="134"/>
      <c r="O41" s="135"/>
      <c r="P41" s="225">
        <f>SUM(P31:Q40)</f>
        <v>103</v>
      </c>
      <c r="Q41" s="226"/>
      <c r="R41" s="225">
        <f>SUM(R31:T40)</f>
        <v>0</v>
      </c>
      <c r="S41" s="227"/>
      <c r="T41" s="226"/>
      <c r="U41" s="225">
        <f>SUM(U31:W40)</f>
        <v>0</v>
      </c>
      <c r="V41" s="227"/>
      <c r="W41" s="226"/>
      <c r="X41" s="225">
        <f>SUM(X31:Z40)</f>
        <v>0</v>
      </c>
      <c r="Y41" s="227"/>
      <c r="Z41" s="226"/>
      <c r="AA41" s="228">
        <f>R41/P41</f>
        <v>0</v>
      </c>
      <c r="AB41" s="229"/>
      <c r="AC41" s="229"/>
      <c r="AD41" s="230"/>
      <c r="AE41" s="35"/>
    </row>
    <row r="42" spans="1:31" ht="11.25" customHeight="1" x14ac:dyDescent="0.25">
      <c r="A42" s="29"/>
      <c r="B42" s="68" t="s">
        <v>62</v>
      </c>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4"/>
      <c r="AC42" s="34"/>
      <c r="AD42" s="69"/>
      <c r="AE42" s="36"/>
    </row>
    <row r="43" spans="1:31" ht="11.25" customHeight="1" x14ac:dyDescent="0.25">
      <c r="A43" s="29"/>
      <c r="B43" s="154"/>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6"/>
      <c r="AE43" s="36"/>
    </row>
    <row r="44" spans="1:31" ht="11.25" customHeight="1" x14ac:dyDescent="0.25">
      <c r="A44" s="29"/>
      <c r="B44" s="154"/>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6"/>
      <c r="AE44" s="36"/>
    </row>
    <row r="45" spans="1:31" ht="11.25" customHeight="1" x14ac:dyDescent="0.25">
      <c r="A45" s="29"/>
      <c r="B45" s="154"/>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6"/>
      <c r="AE45" s="36"/>
    </row>
    <row r="46" spans="1:31" ht="11.25" customHeight="1" x14ac:dyDescent="0.25">
      <c r="A46" s="29"/>
      <c r="B46" s="154"/>
      <c r="C46" s="155"/>
      <c r="D46" s="155"/>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6"/>
      <c r="AE46" s="36"/>
    </row>
    <row r="47" spans="1:31" ht="11.25" customHeight="1" x14ac:dyDescent="0.25">
      <c r="A47" s="29"/>
      <c r="B47" s="154"/>
      <c r="C47" s="155"/>
      <c r="D47" s="155"/>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6"/>
      <c r="AE47" s="36"/>
    </row>
    <row r="48" spans="1:31" ht="11.25" customHeight="1" x14ac:dyDescent="0.25">
      <c r="A48" s="29"/>
      <c r="B48" s="154"/>
      <c r="C48" s="155"/>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6"/>
      <c r="AE48" s="36"/>
    </row>
    <row r="49" spans="1:32" ht="11.25" customHeight="1" x14ac:dyDescent="0.25">
      <c r="A49" s="29"/>
      <c r="B49" s="154"/>
      <c r="C49" s="155"/>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6"/>
      <c r="AE49" s="36"/>
    </row>
    <row r="50" spans="1:32" ht="11.25" customHeight="1" x14ac:dyDescent="0.25">
      <c r="A50" s="29"/>
      <c r="B50" s="154"/>
      <c r="C50" s="155"/>
      <c r="D50" s="155"/>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6"/>
      <c r="AE50" s="36"/>
    </row>
    <row r="51" spans="1:32" ht="10.5" customHeight="1" x14ac:dyDescent="0.25">
      <c r="A51" s="29"/>
      <c r="B51" s="154"/>
      <c r="C51" s="155"/>
      <c r="D51" s="155"/>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156"/>
    </row>
    <row r="52" spans="1:32" ht="11.25" customHeight="1" x14ac:dyDescent="0.25">
      <c r="A52" s="29"/>
      <c r="B52" s="154"/>
      <c r="C52" s="155"/>
      <c r="D52" s="155"/>
      <c r="E52" s="155"/>
      <c r="F52" s="155"/>
      <c r="G52" s="155"/>
      <c r="H52" s="155"/>
      <c r="I52" s="155"/>
      <c r="J52" s="155"/>
      <c r="K52" s="155"/>
      <c r="L52" s="155"/>
      <c r="M52" s="155"/>
      <c r="N52" s="155"/>
      <c r="O52" s="155"/>
      <c r="P52" s="155"/>
      <c r="Q52" s="155"/>
      <c r="R52" s="155"/>
      <c r="S52" s="155"/>
      <c r="T52" s="155"/>
      <c r="U52" s="155"/>
      <c r="V52" s="155"/>
      <c r="W52" s="155"/>
      <c r="X52" s="155"/>
      <c r="Y52" s="155"/>
      <c r="Z52" s="155"/>
      <c r="AA52" s="155"/>
      <c r="AB52" s="155"/>
      <c r="AC52" s="155"/>
      <c r="AD52" s="156"/>
    </row>
    <row r="53" spans="1:32" ht="11.25" customHeight="1" x14ac:dyDescent="0.25">
      <c r="A53" s="29"/>
      <c r="B53" s="154"/>
      <c r="C53" s="155"/>
      <c r="D53" s="155"/>
      <c r="E53" s="155"/>
      <c r="F53" s="155"/>
      <c r="G53" s="155"/>
      <c r="H53" s="155"/>
      <c r="I53" s="155"/>
      <c r="J53" s="155"/>
      <c r="K53" s="155"/>
      <c r="L53" s="155"/>
      <c r="M53" s="155"/>
      <c r="N53" s="155"/>
      <c r="O53" s="155"/>
      <c r="P53" s="155"/>
      <c r="Q53" s="155"/>
      <c r="R53" s="155"/>
      <c r="S53" s="155"/>
      <c r="T53" s="155"/>
      <c r="U53" s="155"/>
      <c r="V53" s="155"/>
      <c r="W53" s="155"/>
      <c r="X53" s="155"/>
      <c r="Y53" s="155"/>
      <c r="Z53" s="155"/>
      <c r="AA53" s="155"/>
      <c r="AB53" s="155"/>
      <c r="AC53" s="155"/>
      <c r="AD53" s="156"/>
    </row>
    <row r="54" spans="1:32" ht="11.25" customHeight="1" x14ac:dyDescent="0.25">
      <c r="A54" s="29"/>
      <c r="B54" s="154"/>
      <c r="C54" s="155"/>
      <c r="D54" s="155"/>
      <c r="E54" s="155"/>
      <c r="F54" s="155"/>
      <c r="G54" s="155"/>
      <c r="H54" s="155"/>
      <c r="I54" s="155"/>
      <c r="J54" s="155"/>
      <c r="K54" s="155"/>
      <c r="L54" s="155"/>
      <c r="M54" s="155"/>
      <c r="N54" s="155"/>
      <c r="O54" s="155"/>
      <c r="P54" s="155"/>
      <c r="Q54" s="155"/>
      <c r="R54" s="155"/>
      <c r="S54" s="155"/>
      <c r="T54" s="155"/>
      <c r="U54" s="155"/>
      <c r="V54" s="155"/>
      <c r="W54" s="155"/>
      <c r="X54" s="155"/>
      <c r="Y54" s="155"/>
      <c r="Z54" s="155"/>
      <c r="AA54" s="155"/>
      <c r="AB54" s="155"/>
      <c r="AC54" s="155"/>
      <c r="AD54" s="156"/>
    </row>
    <row r="55" spans="1:32" ht="11.25" customHeight="1" x14ac:dyDescent="0.25">
      <c r="A55" s="29"/>
      <c r="B55" s="154"/>
      <c r="C55" s="155"/>
      <c r="D55" s="155"/>
      <c r="E55" s="155"/>
      <c r="F55" s="155"/>
      <c r="G55" s="155"/>
      <c r="H55" s="155"/>
      <c r="I55" s="155"/>
      <c r="J55" s="155"/>
      <c r="K55" s="155"/>
      <c r="L55" s="155"/>
      <c r="M55" s="155"/>
      <c r="N55" s="155"/>
      <c r="O55" s="155"/>
      <c r="P55" s="155"/>
      <c r="Q55" s="155"/>
      <c r="R55" s="155"/>
      <c r="S55" s="155"/>
      <c r="T55" s="155"/>
      <c r="U55" s="155"/>
      <c r="V55" s="155"/>
      <c r="W55" s="155"/>
      <c r="X55" s="155"/>
      <c r="Y55" s="155"/>
      <c r="Z55" s="155"/>
      <c r="AA55" s="155"/>
      <c r="AB55" s="155"/>
      <c r="AC55" s="155"/>
      <c r="AD55" s="156"/>
    </row>
    <row r="56" spans="1:32" ht="11.25" customHeight="1" x14ac:dyDescent="0.25">
      <c r="A56" s="29"/>
      <c r="B56" s="154"/>
      <c r="C56" s="155"/>
      <c r="D56" s="155"/>
      <c r="E56" s="155"/>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6"/>
    </row>
    <row r="57" spans="1:32" ht="11.25" customHeight="1" x14ac:dyDescent="0.25">
      <c r="A57" s="29"/>
      <c r="B57" s="157"/>
      <c r="C57" s="158"/>
      <c r="D57" s="158"/>
      <c r="E57" s="158"/>
      <c r="F57" s="158"/>
      <c r="G57" s="158"/>
      <c r="H57" s="158"/>
      <c r="I57" s="158"/>
      <c r="J57" s="158"/>
      <c r="K57" s="158"/>
      <c r="L57" s="158"/>
      <c r="M57" s="158"/>
      <c r="N57" s="158"/>
      <c r="O57" s="158"/>
      <c r="P57" s="158"/>
      <c r="Q57" s="158"/>
      <c r="R57" s="158"/>
      <c r="S57" s="158"/>
      <c r="T57" s="158"/>
      <c r="U57" s="158"/>
      <c r="V57" s="158"/>
      <c r="W57" s="158"/>
      <c r="X57" s="158"/>
      <c r="Y57" s="158"/>
      <c r="Z57" s="158"/>
      <c r="AA57" s="158"/>
      <c r="AB57" s="158"/>
      <c r="AC57" s="158"/>
      <c r="AD57" s="159"/>
    </row>
    <row r="58" spans="1:32" ht="11.25" customHeight="1" x14ac:dyDescent="0.25">
      <c r="A58" s="29"/>
      <c r="B58" s="117" t="s">
        <v>11</v>
      </c>
      <c r="C58" s="118"/>
      <c r="D58" s="118"/>
      <c r="E58" s="118"/>
      <c r="F58" s="118"/>
      <c r="G58" s="118"/>
      <c r="H58" s="118"/>
      <c r="I58" s="118"/>
      <c r="J58" s="118"/>
      <c r="K58" s="118"/>
      <c r="L58" s="118"/>
      <c r="M58" s="118"/>
      <c r="N58" s="118"/>
      <c r="O58" s="118"/>
      <c r="P58" s="118"/>
      <c r="Q58" s="33"/>
      <c r="R58" s="33"/>
      <c r="S58" s="33"/>
      <c r="T58" s="33"/>
      <c r="U58" s="33"/>
      <c r="V58" s="33"/>
      <c r="W58" s="33"/>
      <c r="X58" s="33"/>
      <c r="Y58" s="33"/>
      <c r="Z58" s="33"/>
      <c r="AA58" s="33"/>
      <c r="AB58" s="34"/>
      <c r="AC58" s="34"/>
      <c r="AD58" s="69"/>
    </row>
    <row r="59" spans="1:32" ht="11.25" customHeight="1" x14ac:dyDescent="0.25">
      <c r="A59" s="29"/>
      <c r="B59" s="70"/>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4"/>
      <c r="AC59" s="34"/>
      <c r="AD59" s="69"/>
      <c r="AF59" s="37"/>
    </row>
    <row r="60" spans="1:32" ht="11.25" customHeight="1" x14ac:dyDescent="0.25">
      <c r="A60" s="29"/>
      <c r="B60" s="70"/>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4"/>
      <c r="AC60" s="34"/>
      <c r="AD60" s="69"/>
    </row>
    <row r="61" spans="1:32" x14ac:dyDescent="0.25">
      <c r="A61" s="29"/>
      <c r="B61" s="71"/>
      <c r="C61" s="38"/>
      <c r="D61" s="38"/>
      <c r="E61" s="38"/>
      <c r="F61" s="38"/>
      <c r="G61" s="38"/>
      <c r="H61" s="38"/>
      <c r="I61" s="38"/>
      <c r="J61" s="38"/>
      <c r="K61" s="38"/>
      <c r="L61" s="38"/>
      <c r="M61" s="38"/>
      <c r="N61" s="38"/>
      <c r="O61" s="38"/>
      <c r="P61" s="38"/>
      <c r="Q61" s="39"/>
      <c r="R61" s="39"/>
      <c r="S61" s="39"/>
      <c r="T61" s="39"/>
      <c r="U61" s="39"/>
      <c r="V61" s="39"/>
      <c r="W61" s="39"/>
      <c r="X61" s="39"/>
      <c r="Y61" s="39"/>
      <c r="Z61" s="39"/>
      <c r="AA61" s="39"/>
      <c r="AB61" s="39"/>
      <c r="AC61" s="39"/>
      <c r="AD61" s="72"/>
      <c r="AE61" s="40"/>
    </row>
    <row r="62" spans="1:32" x14ac:dyDescent="0.25">
      <c r="A62" s="29"/>
      <c r="B62" s="73"/>
      <c r="C62" s="41"/>
      <c r="D62" s="41"/>
      <c r="E62" s="41"/>
      <c r="F62" s="41"/>
      <c r="G62" s="41"/>
      <c r="H62" s="41"/>
      <c r="I62" s="41"/>
      <c r="J62" s="41"/>
      <c r="K62" s="41"/>
      <c r="L62" s="41"/>
      <c r="M62" s="41"/>
      <c r="N62" s="41"/>
      <c r="O62" s="41"/>
      <c r="P62" s="41"/>
      <c r="Q62" s="41"/>
      <c r="R62" s="29"/>
      <c r="S62" s="29"/>
      <c r="T62" s="29"/>
      <c r="U62" s="29"/>
      <c r="V62" s="29"/>
      <c r="W62" s="29"/>
      <c r="X62" s="29"/>
      <c r="Y62" s="29"/>
      <c r="Z62" s="29"/>
      <c r="AA62" s="29"/>
      <c r="AB62" s="29"/>
      <c r="AC62" s="29"/>
      <c r="AD62" s="69"/>
    </row>
    <row r="63" spans="1:32" ht="12" customHeight="1" x14ac:dyDescent="0.25">
      <c r="A63" s="29"/>
      <c r="B63" s="74"/>
      <c r="C63" s="61"/>
      <c r="D63" s="61"/>
      <c r="E63" s="61"/>
      <c r="F63" s="61"/>
      <c r="G63" s="29"/>
      <c r="H63" s="29"/>
      <c r="I63" s="29"/>
      <c r="J63" s="29"/>
      <c r="K63" s="29"/>
      <c r="L63" s="29"/>
      <c r="M63" s="29"/>
      <c r="N63" s="29"/>
      <c r="O63" s="29"/>
      <c r="P63" s="29"/>
      <c r="Q63" s="29"/>
      <c r="R63" s="29"/>
      <c r="S63" s="29"/>
      <c r="T63" s="29"/>
      <c r="U63" s="29"/>
      <c r="V63" s="29"/>
      <c r="W63" s="29"/>
      <c r="X63" s="29"/>
      <c r="Y63" s="29"/>
      <c r="Z63" s="29"/>
      <c r="AA63" s="29"/>
      <c r="AB63" s="29"/>
      <c r="AC63" s="29"/>
      <c r="AD63" s="69"/>
    </row>
    <row r="64" spans="1:32" ht="12" customHeight="1" x14ac:dyDescent="0.25">
      <c r="A64" s="29"/>
      <c r="B64" s="73"/>
      <c r="C64" s="41"/>
      <c r="D64" s="41"/>
      <c r="E64" s="41"/>
      <c r="F64" s="43"/>
      <c r="G64" s="43"/>
      <c r="H64" s="43"/>
      <c r="I64" s="43"/>
      <c r="J64" s="43"/>
      <c r="K64" s="43"/>
      <c r="L64" s="43"/>
      <c r="M64" s="43"/>
      <c r="N64" s="43"/>
      <c r="O64" s="43"/>
      <c r="P64" s="43"/>
      <c r="Q64" s="43"/>
      <c r="R64" s="43"/>
      <c r="S64" s="43"/>
      <c r="T64" s="43"/>
      <c r="U64" s="43"/>
      <c r="V64" s="43"/>
      <c r="W64" s="43"/>
      <c r="X64" s="43"/>
      <c r="Y64" s="43"/>
      <c r="Z64" s="43"/>
      <c r="AA64" s="43"/>
      <c r="AB64" s="43"/>
      <c r="AC64" s="43"/>
      <c r="AD64" s="75"/>
    </row>
    <row r="65" spans="1:30" ht="12" customHeight="1" x14ac:dyDescent="0.25">
      <c r="A65" s="29"/>
      <c r="B65" s="128" t="s">
        <v>12</v>
      </c>
      <c r="C65" s="129"/>
      <c r="D65" s="129"/>
      <c r="E65" s="130"/>
      <c r="F65" s="131"/>
      <c r="G65" s="131"/>
      <c r="H65" s="131"/>
      <c r="I65" s="131"/>
      <c r="J65" s="131"/>
      <c r="K65" s="131"/>
      <c r="L65" s="131"/>
      <c r="M65" s="131"/>
      <c r="N65" s="131"/>
      <c r="O65" s="131"/>
      <c r="P65" s="131"/>
      <c r="Q65" s="131"/>
      <c r="R65" s="131"/>
      <c r="S65" s="131"/>
      <c r="T65" s="131"/>
      <c r="U65" s="131"/>
      <c r="V65" s="131"/>
      <c r="W65" s="131"/>
      <c r="X65" s="131"/>
      <c r="Y65" s="131"/>
      <c r="Z65" s="131"/>
      <c r="AA65" s="131"/>
      <c r="AB65" s="131"/>
      <c r="AC65" s="132"/>
      <c r="AD65" s="75"/>
    </row>
    <row r="66" spans="1:30" ht="12" customHeight="1" x14ac:dyDescent="0.25">
      <c r="A66" s="29"/>
      <c r="B66" s="128" t="s">
        <v>13</v>
      </c>
      <c r="C66" s="129"/>
      <c r="D66" s="129"/>
      <c r="E66" s="130"/>
      <c r="F66" s="131"/>
      <c r="G66" s="131"/>
      <c r="H66" s="131"/>
      <c r="I66" s="131"/>
      <c r="J66" s="131"/>
      <c r="K66" s="131"/>
      <c r="L66" s="131"/>
      <c r="M66" s="131"/>
      <c r="N66" s="131"/>
      <c r="O66" s="131"/>
      <c r="P66" s="131"/>
      <c r="Q66" s="131"/>
      <c r="R66" s="131"/>
      <c r="S66" s="131"/>
      <c r="T66" s="131"/>
      <c r="U66" s="131"/>
      <c r="V66" s="131"/>
      <c r="W66" s="131"/>
      <c r="X66" s="131"/>
      <c r="Y66" s="131"/>
      <c r="Z66" s="131"/>
      <c r="AA66" s="131"/>
      <c r="AB66" s="131"/>
      <c r="AC66" s="132"/>
      <c r="AD66" s="69"/>
    </row>
    <row r="67" spans="1:30" ht="12" customHeight="1" x14ac:dyDescent="0.25">
      <c r="A67" s="29"/>
      <c r="B67" s="128" t="s">
        <v>14</v>
      </c>
      <c r="C67" s="129"/>
      <c r="D67" s="129"/>
      <c r="E67" s="130"/>
      <c r="F67" s="131"/>
      <c r="G67" s="131"/>
      <c r="H67" s="131"/>
      <c r="I67" s="131"/>
      <c r="J67" s="131"/>
      <c r="K67" s="131"/>
      <c r="L67" s="131"/>
      <c r="M67" s="131"/>
      <c r="N67" s="131"/>
      <c r="O67" s="131"/>
      <c r="P67" s="131"/>
      <c r="Q67" s="131"/>
      <c r="R67" s="131"/>
      <c r="S67" s="131"/>
      <c r="T67" s="131"/>
      <c r="U67" s="131"/>
      <c r="V67" s="131"/>
      <c r="W67" s="131"/>
      <c r="X67" s="131"/>
      <c r="Y67" s="131"/>
      <c r="Z67" s="131"/>
      <c r="AA67" s="131"/>
      <c r="AB67" s="131"/>
      <c r="AC67" s="132"/>
      <c r="AD67" s="69"/>
    </row>
    <row r="68" spans="1:30" ht="12" customHeight="1" x14ac:dyDescent="0.25">
      <c r="A68" s="29"/>
      <c r="B68" s="74"/>
      <c r="C68" s="29"/>
      <c r="D68" s="29"/>
      <c r="E68" s="29"/>
      <c r="F68" s="121"/>
      <c r="G68" s="121"/>
      <c r="H68" s="121"/>
      <c r="I68" s="121"/>
      <c r="J68" s="121"/>
      <c r="K68" s="121"/>
      <c r="L68" s="121"/>
      <c r="M68" s="121"/>
      <c r="N68" s="121"/>
      <c r="O68" s="121"/>
      <c r="P68" s="121"/>
      <c r="Q68" s="41"/>
      <c r="R68" s="41"/>
      <c r="S68" s="41"/>
      <c r="T68" s="41"/>
      <c r="U68" s="29"/>
      <c r="V68" s="29"/>
      <c r="W68" s="29"/>
      <c r="X68" s="29"/>
      <c r="Y68" s="29"/>
      <c r="Z68" s="29"/>
      <c r="AA68" s="29"/>
      <c r="AB68" s="29"/>
      <c r="AC68" s="29"/>
      <c r="AD68" s="69"/>
    </row>
    <row r="69" spans="1:30" ht="12.75" customHeight="1" thickBot="1" x14ac:dyDescent="0.3">
      <c r="A69" s="29"/>
      <c r="B69" s="119"/>
      <c r="C69" s="120"/>
      <c r="D69" s="120"/>
      <c r="E69" s="120"/>
      <c r="F69" s="122"/>
      <c r="G69" s="122"/>
      <c r="H69" s="122"/>
      <c r="I69" s="122"/>
      <c r="J69" s="122"/>
      <c r="K69" s="122"/>
      <c r="L69" s="122"/>
      <c r="M69" s="122"/>
      <c r="N69" s="122"/>
      <c r="O69" s="122"/>
      <c r="P69" s="122"/>
      <c r="Q69" s="76"/>
      <c r="R69" s="77"/>
      <c r="S69" s="77"/>
      <c r="T69" s="77"/>
      <c r="U69" s="77"/>
      <c r="V69" s="126" t="s">
        <v>15</v>
      </c>
      <c r="W69" s="126"/>
      <c r="X69" s="127"/>
      <c r="Y69" s="123"/>
      <c r="Z69" s="124"/>
      <c r="AA69" s="124"/>
      <c r="AB69" s="124"/>
      <c r="AC69" s="124"/>
      <c r="AD69" s="125"/>
    </row>
    <row r="70" spans="1:30" x14ac:dyDescent="0.25"/>
    <row r="71" spans="1:30" x14ac:dyDescent="0.25"/>
    <row r="72" spans="1:30" x14ac:dyDescent="0.25"/>
    <row r="73" spans="1:30" x14ac:dyDescent="0.25"/>
    <row r="74" spans="1:30" x14ac:dyDescent="0.25"/>
    <row r="75" spans="1:30" x14ac:dyDescent="0.25"/>
  </sheetData>
  <sheetProtection password="DC6E" sheet="1" objects="1" scenarios="1"/>
  <protectedRanges>
    <protectedRange sqref="B23:AD23" name="Rango1"/>
  </protectedRanges>
  <mergeCells count="114">
    <mergeCell ref="B9:H9"/>
    <mergeCell ref="J9:O9"/>
    <mergeCell ref="P9:T9"/>
    <mergeCell ref="C28:AD28"/>
    <mergeCell ref="B16:AD16"/>
    <mergeCell ref="B12:AD12"/>
    <mergeCell ref="B17:AD21"/>
    <mergeCell ref="AA41:AD41"/>
    <mergeCell ref="X31:Z31"/>
    <mergeCell ref="AA31:AD31"/>
    <mergeCell ref="C32:O32"/>
    <mergeCell ref="P32:Q32"/>
    <mergeCell ref="R32:T32"/>
    <mergeCell ref="C25:AD25"/>
    <mergeCell ref="P30:Q30"/>
    <mergeCell ref="AA30:AD30"/>
    <mergeCell ref="X30:Z30"/>
    <mergeCell ref="U30:W30"/>
    <mergeCell ref="R30:T30"/>
    <mergeCell ref="C30:O30"/>
    <mergeCell ref="U9:Y9"/>
    <mergeCell ref="X36:Z36"/>
    <mergeCell ref="C34:O34"/>
    <mergeCell ref="P34:Q34"/>
    <mergeCell ref="B6:AD6"/>
    <mergeCell ref="B43:AD57"/>
    <mergeCell ref="I2:U5"/>
    <mergeCell ref="B2:H5"/>
    <mergeCell ref="P10:T10"/>
    <mergeCell ref="J10:O10"/>
    <mergeCell ref="B10:H10"/>
    <mergeCell ref="U37:W37"/>
    <mergeCell ref="AA33:AD33"/>
    <mergeCell ref="X34:Z34"/>
    <mergeCell ref="AA36:AD36"/>
    <mergeCell ref="C35:O35"/>
    <mergeCell ref="P35:Q35"/>
    <mergeCell ref="U38:W38"/>
    <mergeCell ref="X38:Z38"/>
    <mergeCell ref="AA38:AD38"/>
    <mergeCell ref="C37:O37"/>
    <mergeCell ref="P37:Q37"/>
    <mergeCell ref="R37:T37"/>
    <mergeCell ref="U32:W32"/>
    <mergeCell ref="X32:Z32"/>
    <mergeCell ref="AA32:AD32"/>
    <mergeCell ref="C31:O31"/>
    <mergeCell ref="P31:Q31"/>
    <mergeCell ref="B7:AD7"/>
    <mergeCell ref="C39:O39"/>
    <mergeCell ref="P39:Q39"/>
    <mergeCell ref="Z9:AD9"/>
    <mergeCell ref="Z10:AD10"/>
    <mergeCell ref="B8:AD8"/>
    <mergeCell ref="U10:Y10"/>
    <mergeCell ref="AA34:AD34"/>
    <mergeCell ref="X35:Z35"/>
    <mergeCell ref="U36:W36"/>
    <mergeCell ref="C33:O33"/>
    <mergeCell ref="P33:Q33"/>
    <mergeCell ref="R33:T33"/>
    <mergeCell ref="U33:W33"/>
    <mergeCell ref="X33:Z33"/>
    <mergeCell ref="C24:AD24"/>
    <mergeCell ref="R31:T31"/>
    <mergeCell ref="U31:W31"/>
    <mergeCell ref="B11:AD11"/>
    <mergeCell ref="B13:AD13"/>
    <mergeCell ref="B29:AD29"/>
    <mergeCell ref="U39:W39"/>
    <mergeCell ref="X39:Z39"/>
    <mergeCell ref="AA39:AD39"/>
    <mergeCell ref="B58:P58"/>
    <mergeCell ref="X41:Z41"/>
    <mergeCell ref="B69:E69"/>
    <mergeCell ref="F68:P68"/>
    <mergeCell ref="F69:P69"/>
    <mergeCell ref="X40:Z40"/>
    <mergeCell ref="Y69:AD69"/>
    <mergeCell ref="V69:X69"/>
    <mergeCell ref="B66:D66"/>
    <mergeCell ref="E66:AC66"/>
    <mergeCell ref="AA40:AD40"/>
    <mergeCell ref="B65:D65"/>
    <mergeCell ref="E65:AC65"/>
    <mergeCell ref="B67:D67"/>
    <mergeCell ref="E67:AC67"/>
    <mergeCell ref="B41:O41"/>
    <mergeCell ref="P41:Q41"/>
    <mergeCell ref="R41:T41"/>
    <mergeCell ref="U41:W41"/>
    <mergeCell ref="C40:O40"/>
    <mergeCell ref="P40:Q40"/>
    <mergeCell ref="R40:T40"/>
    <mergeCell ref="U40:W40"/>
    <mergeCell ref="B14:AD15"/>
    <mergeCell ref="C27:AD27"/>
    <mergeCell ref="R39:T39"/>
    <mergeCell ref="X37:Z37"/>
    <mergeCell ref="AA37:AD37"/>
    <mergeCell ref="AA35:AD35"/>
    <mergeCell ref="C36:O36"/>
    <mergeCell ref="P36:Q36"/>
    <mergeCell ref="R36:T36"/>
    <mergeCell ref="R34:T34"/>
    <mergeCell ref="U34:W34"/>
    <mergeCell ref="R35:T35"/>
    <mergeCell ref="U35:W35"/>
    <mergeCell ref="C38:O38"/>
    <mergeCell ref="B22:AD22"/>
    <mergeCell ref="B23:AD23"/>
    <mergeCell ref="P38:Q38"/>
    <mergeCell ref="R38:T38"/>
    <mergeCell ref="C26:AD26"/>
  </mergeCells>
  <phoneticPr fontId="28" type="noConversion"/>
  <dataValidations count="6">
    <dataValidation allowBlank="1" showInputMessage="1" showErrorMessage="1" promptTitle="Fecha" prompt="Registre la fecha en que se firma el informe agregado de Autoevaluación._x000a__x000a_Formato: dd/mm/aaaa" sqref="Y69:AD69"/>
    <dataValidation allowBlank="1" showInputMessage="1" showErrorMessage="1" promptTitle="Última fecha de Auto-evaluación" prompt="_x000a_Diligencie la fecha en que realizó por última vez la auto-evaluación de cada uno de los requisitos._x000a__x000a_- Formato: dd/mm/aaaa_x000a_- Diligenciamiento obligatorio." sqref="P30 AA30"/>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U30"/>
    <dataValidation allowBlank="1" showInputMessage="1" showErrorMessage="1" promptTitle="Auto-evaluación" prompt="_x000a_Seleccione de la lista el estado en que se encuentra el cumplimiento de cadauno de los requisitos._x000a__x000a_- Clic en la flecha para presentar valores._x000a_- Diligenciamiento obligatorio." sqref="X30"/>
    <dataValidation type="list" allowBlank="1" showInputMessage="1" showErrorMessage="1" sqref="B23:AD23">
      <formula1>$AF$22</formula1>
    </dataValidation>
    <dataValidation type="list" allowBlank="1" showInputMessage="1" showErrorMessage="1" sqref="C25:AD28">
      <formula1>$AF$25:$AF$28</formula1>
    </dataValidation>
  </dataValidations>
  <hyperlinks>
    <hyperlink ref="A31" location="'0 - Condiciones Previas'!A1" display="Ver"/>
    <hyperlink ref="A32:A40" location="'0 - Condiciones Previas'!A1" display="Ver"/>
    <hyperlink ref="A32" location="'1 - Análisis y Admón del Riesgo'!Área_de_impresión" display="Ver"/>
    <hyperlink ref="A33" location="'2 - Asociados de Negocio'!A1" display="Ver"/>
    <hyperlink ref="A34" location="'3 - Seguridad Contenedor'!A1" display="Ver"/>
    <hyperlink ref="A35" location="'4 - Controles de Acceso Físico'!A1" display="Ver"/>
    <hyperlink ref="A36" location="'5 - Seguridad del Personal'!A1" display="Ver"/>
    <hyperlink ref="A37" location="'6 - Seguridad de los Procesos'!A1" display="Ver"/>
    <hyperlink ref="A38" location="'7 - Seguridad Física'!A1" display="Ver"/>
    <hyperlink ref="A39" location="'8 - Seguridad en Tecnología Inf'!A1" display="Ver"/>
    <hyperlink ref="A40" location="'9 - Entrenamiento en Seguridad'!A1" display="Ver"/>
  </hyperlinks>
  <printOptions horizontalCentered="1" verticalCentered="1"/>
  <pageMargins left="0.25" right="0.19685039370078741" top="0.31496062992125984" bottom="0.15748031496062992" header="0.31496062992125984"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topLeftCell="A5" zoomScale="110" zoomScaleNormal="110" zoomScaleSheetLayoutView="100" workbookViewId="0">
      <selection activeCell="T12" sqref="T12"/>
    </sheetView>
  </sheetViews>
  <sheetFormatPr baseColWidth="10" defaultRowHeight="15" zeroHeight="1" x14ac:dyDescent="0.25"/>
  <cols>
    <col min="1" max="1" width="1.28515625" style="2" customWidth="1"/>
    <col min="2" max="2" width="5" style="6" bestFit="1" customWidth="1"/>
    <col min="3" max="3" width="4.7109375" style="6" customWidth="1"/>
    <col min="4" max="4" width="4.7109375" style="6" hidden="1" customWidth="1"/>
    <col min="5" max="5" width="60.140625" style="2" customWidth="1"/>
    <col min="6" max="6" width="66.42578125" style="2" customWidth="1"/>
    <col min="7" max="7" width="17.5703125" style="2" customWidth="1"/>
    <col min="8" max="8" width="19.42578125" style="2" customWidth="1"/>
    <col min="9" max="11" width="0.85546875" style="2" customWidth="1"/>
    <col min="12" max="12" width="4.5703125" style="2" bestFit="1" customWidth="1"/>
    <col min="13" max="13" width="22.42578125" style="2" bestFit="1" customWidth="1"/>
    <col min="14" max="15" width="22.7109375" style="2" customWidth="1"/>
    <col min="16" max="16384" width="11.42578125" style="2"/>
  </cols>
  <sheetData>
    <row r="1" spans="1:15" x14ac:dyDescent="0.25"/>
    <row r="2" spans="1:15" ht="4.5" customHeight="1" x14ac:dyDescent="0.25"/>
    <row r="3" spans="1:15" ht="9" customHeight="1" x14ac:dyDescent="0.25">
      <c r="B3" s="6" t="s">
        <v>149</v>
      </c>
      <c r="E3" s="203" t="s">
        <v>180</v>
      </c>
      <c r="F3" s="203"/>
      <c r="G3" s="203"/>
      <c r="H3" s="203"/>
      <c r="I3" s="12"/>
      <c r="J3" s="14"/>
      <c r="K3" s="12"/>
      <c r="L3" s="12"/>
    </row>
    <row r="4" spans="1:15" ht="26.25" customHeight="1" x14ac:dyDescent="0.4">
      <c r="B4" s="9"/>
      <c r="C4" s="9"/>
      <c r="D4" s="9"/>
      <c r="E4" s="203"/>
      <c r="F4" s="203"/>
      <c r="G4" s="203"/>
      <c r="H4" s="203"/>
      <c r="I4" s="12"/>
      <c r="J4" s="15"/>
      <c r="K4" s="12"/>
      <c r="L4" s="12"/>
    </row>
    <row r="5" spans="1:15" ht="15" customHeight="1" x14ac:dyDescent="0.25">
      <c r="E5" s="203"/>
      <c r="F5" s="203"/>
      <c r="G5" s="203"/>
      <c r="H5" s="203"/>
      <c r="I5" s="12"/>
      <c r="J5" s="15"/>
      <c r="K5" s="12"/>
      <c r="L5" s="12"/>
    </row>
    <row r="6" spans="1:15" ht="15" customHeight="1" x14ac:dyDescent="0.25">
      <c r="E6" s="203"/>
      <c r="F6" s="203"/>
      <c r="G6" s="203"/>
      <c r="H6" s="203"/>
      <c r="I6" s="12"/>
      <c r="J6" s="15"/>
      <c r="K6" s="12"/>
      <c r="L6" s="12"/>
    </row>
    <row r="7" spans="1:15" ht="15" customHeight="1" x14ac:dyDescent="0.25">
      <c r="E7" s="203"/>
      <c r="F7" s="203"/>
      <c r="G7" s="203"/>
      <c r="H7" s="203"/>
      <c r="I7" s="12"/>
      <c r="J7" s="15"/>
      <c r="K7" s="12"/>
      <c r="L7" s="12"/>
      <c r="M7" s="23" t="e">
        <f>CONCATENATE(#REF!,", ",#REF!,", ",#REF!,", ",#REF!,", ",#REF!,", ",#REF!,", ",#REF!,", ",#REF!,", ",#REF!,", ",#REF!)</f>
        <v>#REF!</v>
      </c>
    </row>
    <row r="8" spans="1:15" x14ac:dyDescent="0.25">
      <c r="B8" s="206" t="s">
        <v>3</v>
      </c>
      <c r="C8" s="206"/>
      <c r="D8" s="206"/>
      <c r="E8" s="206"/>
      <c r="F8" s="206"/>
      <c r="G8" s="206"/>
      <c r="J8" s="16"/>
      <c r="M8" s="23" t="e">
        <f>CONCATENATE(#REF!,", ",#REF!,", ",#REF!,", ",#REF!,)</f>
        <v>#REF!</v>
      </c>
    </row>
    <row r="9" spans="1:15" s="231" customFormat="1" ht="18" x14ac:dyDescent="0.25">
      <c r="A9" s="2"/>
      <c r="B9" s="202" t="s">
        <v>150</v>
      </c>
      <c r="C9" s="202"/>
      <c r="D9" s="202"/>
      <c r="E9" s="202"/>
      <c r="F9" s="202"/>
      <c r="G9" s="202"/>
      <c r="H9" s="202"/>
      <c r="I9" s="2"/>
      <c r="J9" s="16"/>
      <c r="M9" s="232" t="s">
        <v>90</v>
      </c>
    </row>
    <row r="10" spans="1:15" s="231" customFormat="1" ht="14.25" customHeight="1" x14ac:dyDescent="0.2">
      <c r="A10" s="2"/>
      <c r="B10" s="204" t="s">
        <v>163</v>
      </c>
      <c r="C10" s="204"/>
      <c r="D10" s="204"/>
      <c r="E10" s="204"/>
      <c r="F10" s="204"/>
      <c r="G10" s="204"/>
      <c r="H10" s="204"/>
      <c r="I10" s="2"/>
      <c r="J10" s="16"/>
      <c r="M10" s="233" t="e">
        <f>CONCATENATE(M7,", ",M8)</f>
        <v>#REF!</v>
      </c>
    </row>
    <row r="11" spans="1:15" s="231" customFormat="1" ht="14.25" x14ac:dyDescent="0.2">
      <c r="A11" s="2"/>
      <c r="B11" s="204"/>
      <c r="C11" s="204"/>
      <c r="D11" s="204"/>
      <c r="E11" s="204"/>
      <c r="F11" s="204"/>
      <c r="G11" s="204"/>
      <c r="H11" s="204"/>
      <c r="I11" s="2"/>
      <c r="J11" s="16"/>
    </row>
    <row r="12" spans="1:15" s="231" customFormat="1" ht="10.5" customHeight="1" x14ac:dyDescent="0.2">
      <c r="A12" s="2"/>
      <c r="B12" s="205"/>
      <c r="C12" s="205"/>
      <c r="D12" s="205"/>
      <c r="E12" s="205"/>
      <c r="F12" s="205"/>
      <c r="G12" s="205"/>
      <c r="H12" s="205"/>
      <c r="I12" s="2"/>
      <c r="J12" s="16"/>
      <c r="M12" s="234" t="s">
        <v>89</v>
      </c>
      <c r="N12" s="235"/>
      <c r="O12" s="236"/>
    </row>
    <row r="13" spans="1:15" s="231" customFormat="1" ht="6" customHeight="1" thickBot="1" x14ac:dyDescent="0.25">
      <c r="A13" s="2"/>
      <c r="B13" s="207"/>
      <c r="C13" s="208"/>
      <c r="D13" s="208"/>
      <c r="E13" s="208"/>
      <c r="F13" s="208"/>
      <c r="G13" s="208"/>
      <c r="H13" s="209"/>
      <c r="I13" s="8"/>
      <c r="J13" s="17"/>
      <c r="K13" s="237"/>
      <c r="L13" s="237"/>
      <c r="M13" s="238"/>
      <c r="N13" s="239"/>
      <c r="O13" s="240"/>
    </row>
    <row r="14" spans="1:15" s="245" customFormat="1" ht="15" customHeight="1" thickBot="1" x14ac:dyDescent="0.25">
      <c r="A14" s="3"/>
      <c r="B14" s="79" t="s">
        <v>0</v>
      </c>
      <c r="C14" s="79" t="s">
        <v>64</v>
      </c>
      <c r="D14" s="11" t="s">
        <v>91</v>
      </c>
      <c r="E14" s="79" t="s">
        <v>1</v>
      </c>
      <c r="F14" s="79" t="s">
        <v>107</v>
      </c>
      <c r="G14" s="79" t="s">
        <v>2</v>
      </c>
      <c r="H14" s="79" t="s">
        <v>108</v>
      </c>
      <c r="I14" s="50"/>
      <c r="J14" s="51"/>
      <c r="K14" s="241"/>
      <c r="L14" s="242" t="s">
        <v>0</v>
      </c>
      <c r="M14" s="243" t="s">
        <v>4</v>
      </c>
      <c r="N14" s="243" t="s">
        <v>2</v>
      </c>
      <c r="O14" s="244" t="s">
        <v>5</v>
      </c>
    </row>
    <row r="15" spans="1:15" s="245" customFormat="1" ht="15" customHeight="1" thickBot="1" x14ac:dyDescent="0.25">
      <c r="A15" s="3"/>
      <c r="B15" s="199" t="s">
        <v>151</v>
      </c>
      <c r="C15" s="200"/>
      <c r="D15" s="200"/>
      <c r="E15" s="200"/>
      <c r="F15" s="200"/>
      <c r="G15" s="200"/>
      <c r="H15" s="201"/>
      <c r="I15" s="50"/>
      <c r="J15" s="51"/>
      <c r="K15" s="241"/>
      <c r="L15" s="246"/>
      <c r="M15" s="247"/>
      <c r="N15" s="247"/>
      <c r="O15" s="248"/>
    </row>
    <row r="16" spans="1:15" s="249" customFormat="1" ht="106.5" customHeight="1" x14ac:dyDescent="0.25">
      <c r="A16" s="4"/>
      <c r="B16" s="21">
        <v>1</v>
      </c>
      <c r="C16" s="22" t="s">
        <v>65</v>
      </c>
      <c r="D16" s="22">
        <v>1</v>
      </c>
      <c r="E16" s="10" t="s">
        <v>152</v>
      </c>
      <c r="F16" s="24"/>
      <c r="G16" s="25"/>
      <c r="H16" s="26"/>
      <c r="I16" s="4"/>
      <c r="J16" s="19"/>
      <c r="L16" s="250">
        <v>1</v>
      </c>
      <c r="M16" s="251" t="str">
        <f>IF(F16="","Debe diligenciar la breve descripción del cumplimiento","")</f>
        <v>Debe diligenciar la breve descripción del cumplimiento</v>
      </c>
      <c r="N16" s="251" t="str">
        <f>IF(F16="","",IF(G16="","Debe seleccionar un valor de la lista de autoevaluación",""))</f>
        <v/>
      </c>
      <c r="O16" s="251" t="str">
        <f>IF(G16="","",IF(H16="","Debe registrar la fecha en que realizó por última vez la auto-evaluación de esta condición",""))</f>
        <v/>
      </c>
    </row>
    <row r="17" spans="1:15" s="249" customFormat="1" ht="106.5" customHeight="1" x14ac:dyDescent="0.25">
      <c r="A17" s="4"/>
      <c r="B17" s="21">
        <v>2</v>
      </c>
      <c r="C17" s="22" t="s">
        <v>66</v>
      </c>
      <c r="D17" s="22">
        <v>2</v>
      </c>
      <c r="E17" s="10" t="s">
        <v>153</v>
      </c>
      <c r="F17" s="24"/>
      <c r="G17" s="25"/>
      <c r="H17" s="26"/>
      <c r="I17" s="4"/>
      <c r="J17" s="19"/>
      <c r="L17" s="250">
        <v>2</v>
      </c>
      <c r="M17" s="251" t="str">
        <f>IF(F17="","Debe diligenciar la breve descripción del cumplimiento","")</f>
        <v>Debe diligenciar la breve descripción del cumplimiento</v>
      </c>
      <c r="N17" s="251" t="str">
        <f>IF(F17="","",IF(G17="","Debe seleccionar un valor de la lista de autoevaluación",""))</f>
        <v/>
      </c>
      <c r="O17" s="251" t="str">
        <f>IF(G17="","",IF(H17="","Debe registrar la fecha en que realizó por última vez la auto-evaluación de esta condición",""))</f>
        <v/>
      </c>
    </row>
    <row r="18" spans="1:15" s="249" customFormat="1" ht="106.5" customHeight="1" x14ac:dyDescent="0.25">
      <c r="A18" s="4"/>
      <c r="B18" s="21">
        <v>3</v>
      </c>
      <c r="C18" s="22" t="s">
        <v>67</v>
      </c>
      <c r="D18" s="22">
        <v>3</v>
      </c>
      <c r="E18" s="10" t="s">
        <v>154</v>
      </c>
      <c r="F18" s="24"/>
      <c r="G18" s="25"/>
      <c r="H18" s="26"/>
      <c r="I18" s="4"/>
      <c r="J18" s="19"/>
      <c r="L18" s="250">
        <v>3</v>
      </c>
      <c r="M18" s="251" t="str">
        <f t="shared" ref="M18:M28" si="0">IF(F18="","Debe diligenciar la breve descripción del cumplimiento","")</f>
        <v>Debe diligenciar la breve descripción del cumplimiento</v>
      </c>
      <c r="N18" s="251" t="str">
        <f t="shared" ref="N18:N28" si="1">IF(F18="","",IF(G18="","Debe seleccionar un valor de la lista de autoevaluación",""))</f>
        <v/>
      </c>
      <c r="O18" s="251" t="str">
        <f t="shared" ref="O18:O28" si="2">IF(G18="","",IF(H18="","Debe registrar la fecha en que realizó por última vez la auto-evaluación de esta condición",""))</f>
        <v/>
      </c>
    </row>
    <row r="19" spans="1:15" s="249" customFormat="1" ht="106.5" customHeight="1" x14ac:dyDescent="0.25">
      <c r="A19" s="4"/>
      <c r="B19" s="21">
        <v>4</v>
      </c>
      <c r="C19" s="22" t="s">
        <v>68</v>
      </c>
      <c r="D19" s="22">
        <v>4</v>
      </c>
      <c r="E19" s="10" t="s">
        <v>155</v>
      </c>
      <c r="F19" s="24"/>
      <c r="G19" s="25"/>
      <c r="H19" s="26"/>
      <c r="I19" s="4"/>
      <c r="J19" s="19"/>
      <c r="L19" s="250">
        <v>4</v>
      </c>
      <c r="M19" s="251" t="str">
        <f t="shared" si="0"/>
        <v>Debe diligenciar la breve descripción del cumplimiento</v>
      </c>
      <c r="N19" s="251" t="str">
        <f t="shared" si="1"/>
        <v/>
      </c>
      <c r="O19" s="251" t="str">
        <f t="shared" si="2"/>
        <v/>
      </c>
    </row>
    <row r="20" spans="1:15" s="249" customFormat="1" ht="221.25" customHeight="1" x14ac:dyDescent="0.25">
      <c r="A20" s="4"/>
      <c r="B20" s="21">
        <v>5</v>
      </c>
      <c r="C20" s="22" t="s">
        <v>69</v>
      </c>
      <c r="D20" s="22">
        <v>5</v>
      </c>
      <c r="E20" s="10" t="s">
        <v>330</v>
      </c>
      <c r="F20" s="24"/>
      <c r="G20" s="25"/>
      <c r="H20" s="26"/>
      <c r="I20" s="4"/>
      <c r="J20" s="19"/>
      <c r="L20" s="250">
        <v>5</v>
      </c>
      <c r="M20" s="251" t="str">
        <f t="shared" si="0"/>
        <v>Debe diligenciar la breve descripción del cumplimiento</v>
      </c>
      <c r="N20" s="251" t="str">
        <f t="shared" si="1"/>
        <v/>
      </c>
      <c r="O20" s="251" t="str">
        <f t="shared" si="2"/>
        <v/>
      </c>
    </row>
    <row r="21" spans="1:15" s="249" customFormat="1" ht="102.75" customHeight="1" x14ac:dyDescent="0.25">
      <c r="A21" s="4"/>
      <c r="B21" s="21">
        <v>6</v>
      </c>
      <c r="C21" s="22" t="s">
        <v>70</v>
      </c>
      <c r="D21" s="22">
        <v>7</v>
      </c>
      <c r="E21" s="10" t="s">
        <v>156</v>
      </c>
      <c r="F21" s="24"/>
      <c r="G21" s="25"/>
      <c r="H21" s="26"/>
      <c r="I21" s="4"/>
      <c r="J21" s="19"/>
      <c r="L21" s="250">
        <v>6</v>
      </c>
      <c r="M21" s="251" t="str">
        <f t="shared" si="0"/>
        <v>Debe diligenciar la breve descripción del cumplimiento</v>
      </c>
      <c r="N21" s="251" t="str">
        <f t="shared" si="1"/>
        <v/>
      </c>
      <c r="O21" s="251" t="str">
        <f t="shared" si="2"/>
        <v/>
      </c>
    </row>
    <row r="22" spans="1:15" s="249" customFormat="1" ht="117" customHeight="1" x14ac:dyDescent="0.25">
      <c r="A22" s="4"/>
      <c r="B22" s="21">
        <v>7</v>
      </c>
      <c r="C22" s="22" t="s">
        <v>71</v>
      </c>
      <c r="D22" s="22">
        <v>8</v>
      </c>
      <c r="E22" s="10" t="s">
        <v>331</v>
      </c>
      <c r="F22" s="24"/>
      <c r="G22" s="25"/>
      <c r="H22" s="26"/>
      <c r="I22" s="4"/>
      <c r="J22" s="19"/>
      <c r="L22" s="250">
        <v>7</v>
      </c>
      <c r="M22" s="251" t="str">
        <f t="shared" si="0"/>
        <v>Debe diligenciar la breve descripción del cumplimiento</v>
      </c>
      <c r="N22" s="251" t="str">
        <f t="shared" si="1"/>
        <v/>
      </c>
      <c r="O22" s="251" t="str">
        <f t="shared" si="2"/>
        <v/>
      </c>
    </row>
    <row r="23" spans="1:15" s="249" customFormat="1" ht="100.5" customHeight="1" x14ac:dyDescent="0.25">
      <c r="A23" s="4"/>
      <c r="B23" s="21">
        <v>8</v>
      </c>
      <c r="C23" s="22" t="s">
        <v>72</v>
      </c>
      <c r="D23" s="22">
        <v>9</v>
      </c>
      <c r="E23" s="10" t="s">
        <v>157</v>
      </c>
      <c r="F23" s="24"/>
      <c r="G23" s="25"/>
      <c r="H23" s="26"/>
      <c r="I23" s="4"/>
      <c r="J23" s="19"/>
      <c r="L23" s="250">
        <v>8</v>
      </c>
      <c r="M23" s="251" t="str">
        <f t="shared" si="0"/>
        <v>Debe diligenciar la breve descripción del cumplimiento</v>
      </c>
      <c r="N23" s="251" t="str">
        <f t="shared" si="1"/>
        <v/>
      </c>
      <c r="O23" s="251" t="str">
        <f t="shared" si="2"/>
        <v/>
      </c>
    </row>
    <row r="24" spans="1:15" s="249" customFormat="1" ht="106.5" customHeight="1" x14ac:dyDescent="0.25">
      <c r="A24" s="4"/>
      <c r="B24" s="21">
        <v>9</v>
      </c>
      <c r="C24" s="22" t="s">
        <v>73</v>
      </c>
      <c r="D24" s="22">
        <v>10</v>
      </c>
      <c r="E24" s="10" t="s">
        <v>332</v>
      </c>
      <c r="F24" s="24"/>
      <c r="G24" s="25"/>
      <c r="H24" s="26"/>
      <c r="I24" s="4"/>
      <c r="J24" s="19"/>
      <c r="L24" s="250">
        <v>9</v>
      </c>
      <c r="M24" s="251" t="str">
        <f t="shared" si="0"/>
        <v>Debe diligenciar la breve descripción del cumplimiento</v>
      </c>
      <c r="N24" s="251" t="str">
        <f t="shared" si="1"/>
        <v/>
      </c>
      <c r="O24" s="251" t="str">
        <f t="shared" si="2"/>
        <v/>
      </c>
    </row>
    <row r="25" spans="1:15" s="249" customFormat="1" ht="141.75" customHeight="1" x14ac:dyDescent="0.25">
      <c r="A25" s="4"/>
      <c r="B25" s="21">
        <v>10</v>
      </c>
      <c r="C25" s="22" t="s">
        <v>74</v>
      </c>
      <c r="D25" s="22">
        <v>11</v>
      </c>
      <c r="E25" s="10" t="s">
        <v>158</v>
      </c>
      <c r="F25" s="24"/>
      <c r="G25" s="25"/>
      <c r="H25" s="26"/>
      <c r="I25" s="4"/>
      <c r="J25" s="19"/>
      <c r="L25" s="250">
        <v>10</v>
      </c>
      <c r="M25" s="251" t="str">
        <f t="shared" si="0"/>
        <v>Debe diligenciar la breve descripción del cumplimiento</v>
      </c>
      <c r="N25" s="251" t="str">
        <f t="shared" si="1"/>
        <v/>
      </c>
      <c r="O25" s="251" t="str">
        <f t="shared" si="2"/>
        <v/>
      </c>
    </row>
    <row r="26" spans="1:15" s="249" customFormat="1" ht="114.75" customHeight="1" x14ac:dyDescent="0.25">
      <c r="A26" s="4"/>
      <c r="B26" s="21">
        <v>11</v>
      </c>
      <c r="C26" s="22" t="s">
        <v>75</v>
      </c>
      <c r="D26" s="22">
        <v>12</v>
      </c>
      <c r="E26" s="10" t="s">
        <v>159</v>
      </c>
      <c r="F26" s="24"/>
      <c r="G26" s="25"/>
      <c r="H26" s="26"/>
      <c r="I26" s="4"/>
      <c r="J26" s="19"/>
      <c r="L26" s="250">
        <v>11</v>
      </c>
      <c r="M26" s="251" t="str">
        <f t="shared" si="0"/>
        <v>Debe diligenciar la breve descripción del cumplimiento</v>
      </c>
      <c r="N26" s="251" t="str">
        <f t="shared" si="1"/>
        <v/>
      </c>
      <c r="O26" s="251" t="str">
        <f t="shared" si="2"/>
        <v/>
      </c>
    </row>
    <row r="27" spans="1:15" s="249" customFormat="1" ht="106.5" customHeight="1" x14ac:dyDescent="0.25">
      <c r="A27" s="4"/>
      <c r="B27" s="21">
        <v>12</v>
      </c>
      <c r="C27" s="22" t="s">
        <v>76</v>
      </c>
      <c r="D27" s="22">
        <v>13</v>
      </c>
      <c r="E27" s="10" t="s">
        <v>160</v>
      </c>
      <c r="F27" s="24"/>
      <c r="G27" s="25"/>
      <c r="H27" s="26"/>
      <c r="I27" s="4"/>
      <c r="J27" s="19"/>
      <c r="L27" s="250">
        <v>12</v>
      </c>
      <c r="M27" s="251" t="str">
        <f t="shared" si="0"/>
        <v>Debe diligenciar la breve descripción del cumplimiento</v>
      </c>
      <c r="N27" s="251" t="str">
        <f t="shared" si="1"/>
        <v/>
      </c>
      <c r="O27" s="251" t="str">
        <f t="shared" si="2"/>
        <v/>
      </c>
    </row>
    <row r="28" spans="1:15" s="249" customFormat="1" ht="106.5" customHeight="1" x14ac:dyDescent="0.25">
      <c r="A28" s="4"/>
      <c r="B28" s="21">
        <v>13</v>
      </c>
      <c r="C28" s="22" t="s">
        <v>77</v>
      </c>
      <c r="D28" s="22">
        <v>14</v>
      </c>
      <c r="E28" s="10" t="s">
        <v>161</v>
      </c>
      <c r="F28" s="24"/>
      <c r="G28" s="25"/>
      <c r="H28" s="26"/>
      <c r="I28" s="4"/>
      <c r="J28" s="19"/>
      <c r="L28" s="250">
        <v>13</v>
      </c>
      <c r="M28" s="251" t="str">
        <f t="shared" si="0"/>
        <v>Debe diligenciar la breve descripción del cumplimiento</v>
      </c>
      <c r="N28" s="251" t="str">
        <f t="shared" si="1"/>
        <v/>
      </c>
      <c r="O28" s="251" t="str">
        <f t="shared" si="2"/>
        <v/>
      </c>
    </row>
    <row r="29" spans="1:15" s="249" customFormat="1" ht="106.5" customHeight="1" x14ac:dyDescent="0.25">
      <c r="A29" s="4"/>
      <c r="B29" s="21">
        <v>14</v>
      </c>
      <c r="C29" s="22" t="s">
        <v>78</v>
      </c>
      <c r="D29" s="22">
        <v>15</v>
      </c>
      <c r="E29" s="10" t="s">
        <v>162</v>
      </c>
      <c r="F29" s="24"/>
      <c r="G29" s="25"/>
      <c r="H29" s="26"/>
      <c r="I29" s="4"/>
      <c r="J29" s="19"/>
      <c r="L29" s="250">
        <v>14</v>
      </c>
      <c r="M29" s="251" t="str">
        <f>IF(F29="","Debe diligenciar la breve descripción del cumplimiento","")</f>
        <v>Debe diligenciar la breve descripción del cumplimiento</v>
      </c>
      <c r="N29" s="251" t="str">
        <f t="shared" ref="N29:N31" si="3">IF(F29="","",IF(G29="","Debe seleccionar un valor de la lista de autoevaluación",""))</f>
        <v/>
      </c>
      <c r="O29" s="251" t="str">
        <f t="shared" ref="O29:O30" si="4">IF(G29="","",IF(H29="","Debe registrar la fecha en que realizó por última vez la auto-evaluación de esta condición",""))</f>
        <v/>
      </c>
    </row>
    <row r="30" spans="1:15" s="252" customFormat="1" ht="12.75" x14ac:dyDescent="0.2">
      <c r="A30" s="5"/>
      <c r="B30" s="7"/>
      <c r="C30" s="7"/>
      <c r="D30" s="7"/>
      <c r="E30" s="5"/>
      <c r="F30" s="5"/>
      <c r="G30" s="5"/>
      <c r="H30" s="5"/>
      <c r="I30" s="5"/>
      <c r="J30" s="5"/>
      <c r="N30" s="252" t="str">
        <f t="shared" si="3"/>
        <v/>
      </c>
      <c r="O30" s="252" t="str">
        <f t="shared" si="4"/>
        <v/>
      </c>
    </row>
    <row r="31" spans="1:15" s="252" customFormat="1" ht="12.75" hidden="1" x14ac:dyDescent="0.2">
      <c r="A31" s="5"/>
      <c r="B31" s="7"/>
      <c r="C31" s="7"/>
      <c r="D31" s="7"/>
      <c r="E31" s="5"/>
      <c r="F31" s="5"/>
      <c r="G31" s="5"/>
      <c r="H31" s="5"/>
      <c r="I31" s="5"/>
      <c r="J31" s="5"/>
      <c r="N31" s="252" t="str">
        <f t="shared" si="3"/>
        <v/>
      </c>
    </row>
    <row r="32" spans="1:15" s="252" customFormat="1" ht="12.75" hidden="1" x14ac:dyDescent="0.2">
      <c r="A32" s="5"/>
      <c r="B32" s="7"/>
      <c r="C32" s="7"/>
      <c r="D32" s="7"/>
      <c r="E32" s="5"/>
      <c r="F32" s="5"/>
      <c r="G32" s="5"/>
      <c r="H32" s="5"/>
      <c r="I32" s="5"/>
      <c r="J32" s="5"/>
    </row>
    <row r="33" spans="1:10" s="252" customFormat="1" ht="12.75" hidden="1" x14ac:dyDescent="0.2">
      <c r="A33" s="5"/>
      <c r="B33" s="7"/>
      <c r="C33" s="7"/>
      <c r="D33" s="7"/>
      <c r="E33" s="5"/>
      <c r="F33" s="5"/>
      <c r="G33" s="5"/>
      <c r="H33" s="5"/>
      <c r="I33" s="5"/>
      <c r="J33" s="5"/>
    </row>
    <row r="34" spans="1:10" s="252" customFormat="1" ht="12.75" hidden="1" x14ac:dyDescent="0.2">
      <c r="A34" s="5"/>
      <c r="B34" s="7"/>
      <c r="C34" s="7"/>
      <c r="D34" s="7"/>
      <c r="E34" s="5"/>
      <c r="F34" s="5"/>
      <c r="G34" s="5"/>
      <c r="H34" s="5"/>
      <c r="I34" s="5"/>
      <c r="J34" s="5"/>
    </row>
    <row r="35" spans="1:10" s="231" customFormat="1" x14ac:dyDescent="0.25">
      <c r="A35" s="2"/>
      <c r="B35" s="6"/>
      <c r="C35" s="6"/>
      <c r="D35" s="6"/>
      <c r="E35" s="2"/>
      <c r="F35" s="2"/>
      <c r="G35" s="2"/>
      <c r="H35" s="2"/>
      <c r="I35" s="2"/>
      <c r="J35" s="2"/>
    </row>
    <row r="36" spans="1:10" s="231" customFormat="1" x14ac:dyDescent="0.25">
      <c r="A36" s="2"/>
      <c r="B36" s="6"/>
      <c r="C36" s="6"/>
      <c r="D36" s="6"/>
      <c r="E36" s="2"/>
      <c r="F36" s="2"/>
      <c r="G36" s="2"/>
      <c r="H36" s="2"/>
      <c r="I36" s="2"/>
      <c r="J36" s="2"/>
    </row>
    <row r="37" spans="1:10" s="231" customFormat="1" x14ac:dyDescent="0.25">
      <c r="A37" s="2"/>
      <c r="B37" s="6"/>
      <c r="C37" s="6"/>
      <c r="D37" s="6"/>
      <c r="E37" s="2"/>
      <c r="F37" s="2"/>
      <c r="G37" s="2"/>
      <c r="H37" s="2"/>
      <c r="I37" s="2"/>
      <c r="J37" s="2"/>
    </row>
    <row r="38" spans="1:10" s="231" customFormat="1" x14ac:dyDescent="0.25">
      <c r="A38" s="2"/>
      <c r="B38" s="6"/>
      <c r="C38" s="6"/>
      <c r="D38" s="6"/>
      <c r="E38" s="2"/>
      <c r="F38" s="2"/>
      <c r="G38" s="2"/>
      <c r="H38" s="2"/>
      <c r="I38" s="2"/>
      <c r="J38" s="2"/>
    </row>
    <row r="39" spans="1:10" s="231" customFormat="1" x14ac:dyDescent="0.25">
      <c r="A39" s="2"/>
      <c r="B39" s="6"/>
      <c r="C39" s="6"/>
      <c r="D39" s="6"/>
      <c r="E39" s="2"/>
      <c r="F39" s="2"/>
      <c r="G39" s="2"/>
      <c r="H39" s="2"/>
      <c r="I39" s="2"/>
      <c r="J39" s="2"/>
    </row>
    <row r="40" spans="1:10" s="231" customFormat="1" x14ac:dyDescent="0.25">
      <c r="A40" s="2"/>
      <c r="B40" s="6"/>
      <c r="C40" s="6"/>
      <c r="D40" s="6"/>
      <c r="E40" s="2"/>
      <c r="F40" s="2"/>
      <c r="G40" s="2"/>
      <c r="H40" s="2"/>
      <c r="I40" s="2"/>
      <c r="J40" s="2"/>
    </row>
  </sheetData>
  <sheetProtection password="DC6E" sheet="1" objects="1" scenarios="1"/>
  <dataConsolidate/>
  <mergeCells count="7">
    <mergeCell ref="B15:H15"/>
    <mergeCell ref="M12:O13"/>
    <mergeCell ref="B9:H9"/>
    <mergeCell ref="E3:H7"/>
    <mergeCell ref="B10:H12"/>
    <mergeCell ref="B8:G8"/>
    <mergeCell ref="B13:H13"/>
  </mergeCells>
  <phoneticPr fontId="24" type="noConversion"/>
  <dataValidations xWindow="760" yWindow="360" count="6">
    <dataValidation allowBlank="1" showInputMessage="1" showErrorMessage="1" promptTitle="Descripción del cumplimiento." prompt="_x000a_Describa brevemente la forma en que da cumplimiento a cada una de las condiciones._x000a__x000a_- Caracteres máx. por ítem: 640._x000a_- Texto libre._x000a_- Diligenciamiento obligatorio." sqref="F14"/>
    <dataValidation type="list" allowBlank="1" showInputMessage="1" showErrorMessage="1" errorTitle="Valor errado" error="Seleccione únicamente los valores de la lista." sqref="G16:G29">
      <formula1>"Si cumple, No cumple, En proceso"</formula1>
    </dataValidation>
    <dataValidation allowBlank="1" showInputMessage="1" showErrorMessage="1" promptTitle="Auto-evaluación" prompt="_x000a_Seleccione de la lista el estado en que se encuentra el cumplimiento de cada una de las condiciones._x000a__x000a_- Clic en la flecha para presentar valores._x000a_- Diligenciamiento obligatorio." sqref="G14"/>
    <dataValidation allowBlank="1" showInputMessage="1" showErrorMessage="1" promptTitle="Última fecha de Auto-evaluación" prompt="_x000a_Diligencie la fecha en que realizó por última vez la auto-evaluación de esta condición._x000a__x000a_- Formato: dd/mm/aaaa_x000a_- Diligenciamiento obligatorio." sqref="I14:J15"/>
    <dataValidation allowBlank="1" sqref="M14:M15"/>
    <dataValidation allowBlank="1" showInputMessage="1" showErrorMessage="1" promptTitle="Última fecha de Auto-evaluación" prompt="_x000a_Diligencie la fecha en que realizó por última vez la auto-evaluación de cada una de las condiciones._x000a__x000a_- Formato: dd/mm/aaaa_x000a_- Diligenciamiento obligatorio." sqref="H14"/>
  </dataValidations>
  <printOptions horizontalCentered="1"/>
  <pageMargins left="0.19685039370078741" right="0.19685039370078741" top="0.11811023622047245" bottom="0.11811023622047245" header="0.39370078740157483" footer="0"/>
  <pageSetup paperSize="5" scale="96" orientation="landscape" r:id="rId1"/>
  <headerFooter>
    <oddFooter>&amp;L&amp;"Arial Narrow,Normal"&amp;8&amp;F&amp;C&amp;"Arial Narrow,Normal"&amp;8&amp;A&amp;R&amp;P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45"/>
  <sheetViews>
    <sheetView zoomScaleNormal="100" zoomScaleSheetLayoutView="100" workbookViewId="0">
      <selection activeCell="L1" sqref="L1:S1048576"/>
    </sheetView>
  </sheetViews>
  <sheetFormatPr baseColWidth="10" defaultColWidth="0" defaultRowHeight="15" zeroHeight="1" x14ac:dyDescent="0.25"/>
  <cols>
    <col min="1" max="1" width="1.28515625" style="2" customWidth="1"/>
    <col min="2" max="2" width="5" style="6" bestFit="1" customWidth="1"/>
    <col min="3" max="3" width="5.5703125" style="6" customWidth="1"/>
    <col min="4" max="4" width="4.5703125" style="6" hidden="1" customWidth="1"/>
    <col min="5" max="5" width="59.42578125" style="2" customWidth="1"/>
    <col min="6" max="6" width="66.42578125" style="2" customWidth="1"/>
    <col min="7" max="7" width="17.5703125" style="2" customWidth="1"/>
    <col min="8" max="8" width="19.42578125" style="2" customWidth="1"/>
    <col min="9" max="11" width="0.85546875" style="2" customWidth="1"/>
    <col min="12" max="12" width="4.5703125" style="231" bestFit="1" customWidth="1"/>
    <col min="13" max="13" width="22.42578125" style="231" bestFit="1" customWidth="1"/>
    <col min="14" max="15" width="22.7109375" style="231" customWidth="1"/>
    <col min="16" max="16" width="3" style="231" customWidth="1"/>
    <col min="17" max="17" width="3.140625" style="231" customWidth="1"/>
    <col min="18" max="18" width="11.42578125" style="231" customWidth="1"/>
    <col min="19" max="19" width="3" style="231" customWidth="1"/>
    <col min="20" max="20" width="3.7109375" style="2" customWidth="1"/>
    <col min="21" max="16384" width="0" style="2" hidden="1"/>
  </cols>
  <sheetData>
    <row r="1" spans="2:19" x14ac:dyDescent="0.25"/>
    <row r="2" spans="2:19" ht="4.5" customHeight="1" x14ac:dyDescent="0.25">
      <c r="F2" s="2">
        <f>LEN(F16)</f>
        <v>0</v>
      </c>
    </row>
    <row r="3" spans="2:19" ht="9" customHeight="1" x14ac:dyDescent="0.25">
      <c r="B3" s="6" t="s">
        <v>149</v>
      </c>
      <c r="E3" s="203" t="s">
        <v>180</v>
      </c>
      <c r="F3" s="203"/>
      <c r="G3" s="203"/>
      <c r="H3" s="203"/>
      <c r="I3" s="12"/>
      <c r="J3" s="14"/>
      <c r="K3" s="12"/>
      <c r="L3" s="253"/>
    </row>
    <row r="4" spans="2:19" ht="26.25" customHeight="1" x14ac:dyDescent="0.4">
      <c r="B4" s="9"/>
      <c r="C4" s="9"/>
      <c r="D4" s="9"/>
      <c r="E4" s="203"/>
      <c r="F4" s="203"/>
      <c r="G4" s="203"/>
      <c r="H4" s="203"/>
      <c r="I4" s="12"/>
      <c r="J4" s="15"/>
      <c r="K4" s="12"/>
      <c r="L4" s="253"/>
    </row>
    <row r="5" spans="2:19" ht="15" customHeight="1" x14ac:dyDescent="0.25">
      <c r="E5" s="203"/>
      <c r="F5" s="203"/>
      <c r="G5" s="203"/>
      <c r="H5" s="203"/>
      <c r="I5" s="12"/>
      <c r="J5" s="15"/>
      <c r="K5" s="12"/>
      <c r="L5" s="253"/>
    </row>
    <row r="6" spans="2:19" ht="15" customHeight="1" x14ac:dyDescent="0.25">
      <c r="E6" s="203"/>
      <c r="F6" s="203"/>
      <c r="G6" s="203"/>
      <c r="H6" s="203"/>
      <c r="I6" s="12"/>
      <c r="J6" s="15"/>
      <c r="K6" s="12"/>
      <c r="L6" s="253"/>
    </row>
    <row r="7" spans="2:19" ht="15" customHeight="1" x14ac:dyDescent="0.25">
      <c r="E7" s="203"/>
      <c r="F7" s="203"/>
      <c r="G7" s="203"/>
      <c r="H7" s="203"/>
      <c r="I7" s="12"/>
      <c r="J7" s="15"/>
      <c r="K7" s="12"/>
      <c r="L7" s="253"/>
    </row>
    <row r="8" spans="2:19" x14ac:dyDescent="0.25">
      <c r="B8" s="206" t="s">
        <v>6</v>
      </c>
      <c r="C8" s="206"/>
      <c r="D8" s="206"/>
      <c r="E8" s="206"/>
      <c r="F8" s="206"/>
      <c r="G8" s="206"/>
      <c r="J8" s="16"/>
    </row>
    <row r="9" spans="2:19" ht="20.25" x14ac:dyDescent="0.25">
      <c r="B9" s="212" t="s">
        <v>164</v>
      </c>
      <c r="C9" s="212"/>
      <c r="D9" s="212"/>
      <c r="E9" s="212"/>
      <c r="F9" s="212"/>
      <c r="G9" s="212"/>
      <c r="H9" s="212"/>
      <c r="J9" s="16"/>
      <c r="M9" s="232" t="s">
        <v>90</v>
      </c>
    </row>
    <row r="10" spans="2:19" ht="14.25" customHeight="1" x14ac:dyDescent="0.2">
      <c r="B10" s="210" t="s">
        <v>210</v>
      </c>
      <c r="C10" s="210"/>
      <c r="D10" s="210"/>
      <c r="E10" s="210"/>
      <c r="F10" s="210"/>
      <c r="G10" s="210"/>
      <c r="H10" s="210"/>
      <c r="J10" s="16"/>
      <c r="M10" s="233" t="str">
        <f>CONCATENATE(S16,", ",S17,", ",S18,", ",S19,", ",S20,", ",S21,", ",S22,", ",S23,", ",S24,",",S25,",",S26,",",S27)</f>
        <v>1, 2, 3, 4, 5, 6, 7, 8, 9,10,11,12</v>
      </c>
    </row>
    <row r="11" spans="2:19" ht="14.25" customHeight="1" x14ac:dyDescent="0.2">
      <c r="B11" s="210"/>
      <c r="C11" s="210"/>
      <c r="D11" s="210"/>
      <c r="E11" s="210"/>
      <c r="F11" s="210"/>
      <c r="G11" s="210"/>
      <c r="H11" s="210"/>
      <c r="J11" s="16"/>
      <c r="M11" s="233"/>
    </row>
    <row r="12" spans="2:19" ht="14.25" customHeight="1" x14ac:dyDescent="0.2">
      <c r="B12" s="210"/>
      <c r="C12" s="210"/>
      <c r="D12" s="210"/>
      <c r="E12" s="210"/>
      <c r="F12" s="210"/>
      <c r="G12" s="210"/>
      <c r="H12" s="210"/>
      <c r="J12" s="16"/>
      <c r="M12" s="233"/>
    </row>
    <row r="13" spans="2:19" ht="10.5" customHeight="1" x14ac:dyDescent="0.2">
      <c r="B13" s="211"/>
      <c r="C13" s="211"/>
      <c r="D13" s="211"/>
      <c r="E13" s="211"/>
      <c r="F13" s="211"/>
      <c r="G13" s="211"/>
      <c r="H13" s="211"/>
      <c r="J13" s="16"/>
      <c r="M13" s="234" t="s">
        <v>89</v>
      </c>
      <c r="N13" s="235"/>
      <c r="O13" s="236"/>
    </row>
    <row r="14" spans="2:19" ht="6" customHeight="1" thickBot="1" x14ac:dyDescent="0.25">
      <c r="B14" s="207"/>
      <c r="C14" s="208"/>
      <c r="D14" s="208"/>
      <c r="E14" s="208"/>
      <c r="F14" s="208"/>
      <c r="G14" s="208"/>
      <c r="H14" s="209"/>
      <c r="I14" s="8"/>
      <c r="J14" s="17"/>
      <c r="K14" s="8"/>
      <c r="L14" s="237"/>
      <c r="M14" s="238"/>
      <c r="N14" s="239"/>
      <c r="O14" s="240"/>
    </row>
    <row r="15" spans="2:19" s="3" customFormat="1" ht="25.5" customHeight="1" thickBot="1" x14ac:dyDescent="0.25">
      <c r="B15" s="80" t="s">
        <v>0</v>
      </c>
      <c r="C15" s="80" t="s">
        <v>64</v>
      </c>
      <c r="D15" s="11" t="s">
        <v>91</v>
      </c>
      <c r="E15" s="80" t="s">
        <v>80</v>
      </c>
      <c r="F15" s="80" t="s">
        <v>107</v>
      </c>
      <c r="G15" s="80" t="s">
        <v>2</v>
      </c>
      <c r="H15" s="80" t="s">
        <v>108</v>
      </c>
      <c r="I15" s="50"/>
      <c r="J15" s="51"/>
      <c r="K15" s="50"/>
      <c r="L15" s="242" t="s">
        <v>0</v>
      </c>
      <c r="M15" s="243" t="s">
        <v>4</v>
      </c>
      <c r="N15" s="243" t="s">
        <v>2</v>
      </c>
      <c r="O15" s="244" t="s">
        <v>5</v>
      </c>
      <c r="P15" s="245"/>
      <c r="Q15" s="245"/>
      <c r="R15" s="245"/>
      <c r="S15" s="245"/>
    </row>
    <row r="16" spans="2:19" s="4" customFormat="1" ht="106.5" customHeight="1" x14ac:dyDescent="0.25">
      <c r="B16" s="21">
        <v>1</v>
      </c>
      <c r="C16" s="81" t="s">
        <v>252</v>
      </c>
      <c r="D16" s="22">
        <v>21</v>
      </c>
      <c r="E16" s="10" t="s">
        <v>251</v>
      </c>
      <c r="F16" s="24"/>
      <c r="G16" s="25"/>
      <c r="H16" s="26"/>
      <c r="J16" s="19"/>
      <c r="L16" s="250">
        <v>1</v>
      </c>
      <c r="M16" s="251" t="str">
        <f>IF(F16="","Debe diligenciar la breve descripción del cumplimiento","")</f>
        <v>Debe diligenciar la breve descripción del cumplimiento</v>
      </c>
      <c r="N16" s="251" t="str">
        <f>IF(F16="","",IF(G16="","Debe seleccionar un valor de la lista de autoevaluación",""))</f>
        <v/>
      </c>
      <c r="O16" s="251" t="str">
        <f t="shared" ref="O16:O27" si="0">IF(G16="","",IF(H16="","Debe registrar la fecha en que realizó por última vez la auto-evaluación de este requisito",""))</f>
        <v/>
      </c>
      <c r="P16" s="254">
        <f t="shared" ref="P16:R17" si="1">IF(M16="","",$B16)</f>
        <v>1</v>
      </c>
      <c r="Q16" s="254" t="str">
        <f t="shared" si="1"/>
        <v/>
      </c>
      <c r="R16" s="254" t="str">
        <f t="shared" si="1"/>
        <v/>
      </c>
      <c r="S16" s="254">
        <f>IF(MAX(P16:R16)=0,"",MAX(P16:R16))</f>
        <v>1</v>
      </c>
    </row>
    <row r="17" spans="2:19" s="4" customFormat="1" ht="106.5" customHeight="1" x14ac:dyDescent="0.25">
      <c r="B17" s="21">
        <v>2</v>
      </c>
      <c r="C17" s="81" t="s">
        <v>253</v>
      </c>
      <c r="D17" s="22">
        <v>22</v>
      </c>
      <c r="E17" s="10" t="s">
        <v>254</v>
      </c>
      <c r="F17" s="24"/>
      <c r="G17" s="25"/>
      <c r="H17" s="26"/>
      <c r="J17" s="19"/>
      <c r="L17" s="250">
        <v>2</v>
      </c>
      <c r="M17" s="251" t="str">
        <f>IF(F17="","Debe diligenciar la breve descripción del cumplimiento","")</f>
        <v>Debe diligenciar la breve descripción del cumplimiento</v>
      </c>
      <c r="N17" s="251" t="str">
        <f t="shared" ref="N17:N27" si="2">IF(F17="","",IF(G17="","Debe seleccionar un valor de la lista de autoevaluación",""))</f>
        <v/>
      </c>
      <c r="O17" s="251" t="str">
        <f t="shared" si="0"/>
        <v/>
      </c>
      <c r="P17" s="254">
        <f t="shared" si="1"/>
        <v>2</v>
      </c>
      <c r="Q17" s="254" t="str">
        <f t="shared" si="1"/>
        <v/>
      </c>
      <c r="R17" s="254" t="str">
        <f t="shared" si="1"/>
        <v/>
      </c>
      <c r="S17" s="254">
        <f>IF(MAX(P17:R17)=0,"",MAX(P17:R17))</f>
        <v>2</v>
      </c>
    </row>
    <row r="18" spans="2:19" s="4" customFormat="1" ht="106.5" customHeight="1" x14ac:dyDescent="0.25">
      <c r="B18" s="21">
        <v>3</v>
      </c>
      <c r="C18" s="81" t="s">
        <v>255</v>
      </c>
      <c r="D18" s="22">
        <v>23</v>
      </c>
      <c r="E18" s="10" t="s">
        <v>256</v>
      </c>
      <c r="F18" s="24"/>
      <c r="G18" s="25"/>
      <c r="H18" s="26"/>
      <c r="J18" s="19"/>
      <c r="L18" s="250">
        <v>3</v>
      </c>
      <c r="M18" s="251" t="str">
        <f t="shared" ref="M18:M27" si="3">IF(F18="","Debe diligenciar la breve descripción del cumplimiento","")</f>
        <v>Debe diligenciar la breve descripción del cumplimiento</v>
      </c>
      <c r="N18" s="251" t="str">
        <f t="shared" si="2"/>
        <v/>
      </c>
      <c r="O18" s="251" t="str">
        <f t="shared" si="0"/>
        <v/>
      </c>
      <c r="P18" s="254">
        <f t="shared" ref="P18:R23" si="4">IF(M18="","",$B18)</f>
        <v>3</v>
      </c>
      <c r="Q18" s="254" t="str">
        <f t="shared" si="4"/>
        <v/>
      </c>
      <c r="R18" s="254" t="str">
        <f t="shared" si="4"/>
        <v/>
      </c>
      <c r="S18" s="254">
        <f t="shared" ref="S18:S23" si="5">IF(MAX(P18:R18)=0,"",MAX(P18:R18))</f>
        <v>3</v>
      </c>
    </row>
    <row r="19" spans="2:19" s="4" customFormat="1" ht="106.5" customHeight="1" x14ac:dyDescent="0.25">
      <c r="B19" s="21">
        <v>4</v>
      </c>
      <c r="C19" s="81" t="s">
        <v>257</v>
      </c>
      <c r="D19" s="22">
        <v>24</v>
      </c>
      <c r="E19" s="10" t="s">
        <v>258</v>
      </c>
      <c r="F19" s="24"/>
      <c r="G19" s="25"/>
      <c r="H19" s="26"/>
      <c r="J19" s="19"/>
      <c r="L19" s="250">
        <v>4</v>
      </c>
      <c r="M19" s="251" t="str">
        <f t="shared" si="3"/>
        <v>Debe diligenciar la breve descripción del cumplimiento</v>
      </c>
      <c r="N19" s="251" t="str">
        <f t="shared" si="2"/>
        <v/>
      </c>
      <c r="O19" s="251" t="str">
        <f t="shared" si="0"/>
        <v/>
      </c>
      <c r="P19" s="254">
        <f t="shared" si="4"/>
        <v>4</v>
      </c>
      <c r="Q19" s="254" t="str">
        <f t="shared" si="4"/>
        <v/>
      </c>
      <c r="R19" s="254" t="str">
        <f t="shared" si="4"/>
        <v/>
      </c>
      <c r="S19" s="254">
        <f t="shared" si="5"/>
        <v>4</v>
      </c>
    </row>
    <row r="20" spans="2:19" s="4" customFormat="1" ht="106.5" customHeight="1" x14ac:dyDescent="0.25">
      <c r="B20" s="21">
        <v>5</v>
      </c>
      <c r="C20" s="81" t="s">
        <v>262</v>
      </c>
      <c r="D20" s="22">
        <v>25</v>
      </c>
      <c r="E20" s="10" t="s">
        <v>259</v>
      </c>
      <c r="F20" s="24"/>
      <c r="G20" s="25"/>
      <c r="H20" s="26"/>
      <c r="J20" s="19"/>
      <c r="L20" s="250">
        <v>5</v>
      </c>
      <c r="M20" s="251" t="str">
        <f t="shared" si="3"/>
        <v>Debe diligenciar la breve descripción del cumplimiento</v>
      </c>
      <c r="N20" s="251" t="str">
        <f t="shared" si="2"/>
        <v/>
      </c>
      <c r="O20" s="251" t="str">
        <f t="shared" si="0"/>
        <v/>
      </c>
      <c r="P20" s="254">
        <f t="shared" si="4"/>
        <v>5</v>
      </c>
      <c r="Q20" s="254" t="str">
        <f t="shared" si="4"/>
        <v/>
      </c>
      <c r="R20" s="254" t="str">
        <f t="shared" si="4"/>
        <v/>
      </c>
      <c r="S20" s="254">
        <f t="shared" si="5"/>
        <v>5</v>
      </c>
    </row>
    <row r="21" spans="2:19" s="4" customFormat="1" ht="106.5" customHeight="1" x14ac:dyDescent="0.25">
      <c r="B21" s="21">
        <v>6</v>
      </c>
      <c r="C21" s="81" t="s">
        <v>261</v>
      </c>
      <c r="D21" s="22">
        <v>26</v>
      </c>
      <c r="E21" s="10" t="s">
        <v>260</v>
      </c>
      <c r="F21" s="24"/>
      <c r="G21" s="25"/>
      <c r="H21" s="26"/>
      <c r="J21" s="19"/>
      <c r="L21" s="250">
        <v>6</v>
      </c>
      <c r="M21" s="251" t="str">
        <f t="shared" si="3"/>
        <v>Debe diligenciar la breve descripción del cumplimiento</v>
      </c>
      <c r="N21" s="251" t="str">
        <f t="shared" si="2"/>
        <v/>
      </c>
      <c r="O21" s="251" t="str">
        <f t="shared" si="0"/>
        <v/>
      </c>
      <c r="P21" s="254">
        <f t="shared" si="4"/>
        <v>6</v>
      </c>
      <c r="Q21" s="254" t="str">
        <f t="shared" si="4"/>
        <v/>
      </c>
      <c r="R21" s="254" t="str">
        <f t="shared" si="4"/>
        <v/>
      </c>
      <c r="S21" s="254">
        <f t="shared" si="5"/>
        <v>6</v>
      </c>
    </row>
    <row r="22" spans="2:19" s="4" customFormat="1" ht="106.5" customHeight="1" x14ac:dyDescent="0.25">
      <c r="B22" s="21">
        <v>7</v>
      </c>
      <c r="C22" s="81" t="s">
        <v>263</v>
      </c>
      <c r="D22" s="22">
        <v>27</v>
      </c>
      <c r="E22" s="10" t="s">
        <v>264</v>
      </c>
      <c r="F22" s="24"/>
      <c r="G22" s="25"/>
      <c r="H22" s="26"/>
      <c r="J22" s="19"/>
      <c r="L22" s="250">
        <v>7</v>
      </c>
      <c r="M22" s="251" t="str">
        <f t="shared" si="3"/>
        <v>Debe diligenciar la breve descripción del cumplimiento</v>
      </c>
      <c r="N22" s="251" t="str">
        <f t="shared" si="2"/>
        <v/>
      </c>
      <c r="O22" s="251" t="str">
        <f t="shared" si="0"/>
        <v/>
      </c>
      <c r="P22" s="254">
        <f t="shared" si="4"/>
        <v>7</v>
      </c>
      <c r="Q22" s="254" t="str">
        <f t="shared" si="4"/>
        <v/>
      </c>
      <c r="R22" s="254" t="str">
        <f t="shared" si="4"/>
        <v/>
      </c>
      <c r="S22" s="254">
        <f t="shared" si="5"/>
        <v>7</v>
      </c>
    </row>
    <row r="23" spans="2:19" s="4" customFormat="1" ht="106.5" customHeight="1" x14ac:dyDescent="0.25">
      <c r="B23" s="21">
        <v>8</v>
      </c>
      <c r="C23" s="81" t="s">
        <v>265</v>
      </c>
      <c r="D23" s="22">
        <v>28</v>
      </c>
      <c r="E23" s="10" t="s">
        <v>266</v>
      </c>
      <c r="F23" s="24"/>
      <c r="G23" s="25"/>
      <c r="H23" s="26"/>
      <c r="J23" s="19"/>
      <c r="L23" s="250">
        <v>8</v>
      </c>
      <c r="M23" s="251" t="str">
        <f t="shared" si="3"/>
        <v>Debe diligenciar la breve descripción del cumplimiento</v>
      </c>
      <c r="N23" s="251" t="str">
        <f t="shared" si="2"/>
        <v/>
      </c>
      <c r="O23" s="251" t="str">
        <f t="shared" si="0"/>
        <v/>
      </c>
      <c r="P23" s="254">
        <f t="shared" si="4"/>
        <v>8</v>
      </c>
      <c r="Q23" s="254" t="str">
        <f t="shared" si="4"/>
        <v/>
      </c>
      <c r="R23" s="254" t="str">
        <f t="shared" si="4"/>
        <v/>
      </c>
      <c r="S23" s="254">
        <f t="shared" si="5"/>
        <v>8</v>
      </c>
    </row>
    <row r="24" spans="2:19" s="4" customFormat="1" ht="106.5" customHeight="1" x14ac:dyDescent="0.25">
      <c r="B24" s="21">
        <v>9</v>
      </c>
      <c r="C24" s="81" t="s">
        <v>268</v>
      </c>
      <c r="D24" s="22"/>
      <c r="E24" s="10" t="s">
        <v>267</v>
      </c>
      <c r="F24" s="24"/>
      <c r="G24" s="25"/>
      <c r="H24" s="26"/>
      <c r="J24" s="19"/>
      <c r="L24" s="250">
        <v>9</v>
      </c>
      <c r="M24" s="251" t="str">
        <f t="shared" si="3"/>
        <v>Debe diligenciar la breve descripción del cumplimiento</v>
      </c>
      <c r="N24" s="251" t="str">
        <f t="shared" si="2"/>
        <v/>
      </c>
      <c r="O24" s="251" t="str">
        <f t="shared" si="0"/>
        <v/>
      </c>
      <c r="P24" s="254">
        <f t="shared" ref="P24:R27" si="6">IF(M24="","",$B24)</f>
        <v>9</v>
      </c>
      <c r="Q24" s="254" t="str">
        <f t="shared" si="6"/>
        <v/>
      </c>
      <c r="R24" s="254" t="str">
        <f t="shared" si="6"/>
        <v/>
      </c>
      <c r="S24" s="254">
        <f>IF(MAX(P24:R24)=0,"",MAX(P24:R24))</f>
        <v>9</v>
      </c>
    </row>
    <row r="25" spans="2:19" s="4" customFormat="1" ht="106.5" customHeight="1" x14ac:dyDescent="0.25">
      <c r="B25" s="21">
        <v>10</v>
      </c>
      <c r="C25" s="81" t="s">
        <v>270</v>
      </c>
      <c r="D25" s="22"/>
      <c r="E25" s="10" t="s">
        <v>269</v>
      </c>
      <c r="F25" s="24"/>
      <c r="G25" s="25"/>
      <c r="H25" s="26"/>
      <c r="J25" s="19"/>
      <c r="L25" s="250">
        <v>10</v>
      </c>
      <c r="M25" s="251" t="str">
        <f t="shared" si="3"/>
        <v>Debe diligenciar la breve descripción del cumplimiento</v>
      </c>
      <c r="N25" s="251" t="str">
        <f t="shared" si="2"/>
        <v/>
      </c>
      <c r="O25" s="251" t="str">
        <f t="shared" si="0"/>
        <v/>
      </c>
      <c r="P25" s="254">
        <f t="shared" si="6"/>
        <v>10</v>
      </c>
      <c r="Q25" s="254" t="str">
        <f t="shared" si="6"/>
        <v/>
      </c>
      <c r="R25" s="254" t="str">
        <f t="shared" si="6"/>
        <v/>
      </c>
      <c r="S25" s="254">
        <f>IF(MAX(P25:R25)=0,"",MAX(P25:R25))</f>
        <v>10</v>
      </c>
    </row>
    <row r="26" spans="2:19" s="4" customFormat="1" ht="106.5" customHeight="1" x14ac:dyDescent="0.25">
      <c r="B26" s="21">
        <v>11</v>
      </c>
      <c r="C26" s="81" t="s">
        <v>272</v>
      </c>
      <c r="D26" s="22"/>
      <c r="E26" s="10" t="s">
        <v>271</v>
      </c>
      <c r="F26" s="24"/>
      <c r="G26" s="25"/>
      <c r="H26" s="26"/>
      <c r="J26" s="19"/>
      <c r="L26" s="250">
        <v>11</v>
      </c>
      <c r="M26" s="251" t="str">
        <f t="shared" si="3"/>
        <v>Debe diligenciar la breve descripción del cumplimiento</v>
      </c>
      <c r="N26" s="251" t="str">
        <f t="shared" si="2"/>
        <v/>
      </c>
      <c r="O26" s="251" t="str">
        <f t="shared" si="0"/>
        <v/>
      </c>
      <c r="P26" s="254">
        <f t="shared" si="6"/>
        <v>11</v>
      </c>
      <c r="Q26" s="254" t="str">
        <f t="shared" si="6"/>
        <v/>
      </c>
      <c r="R26" s="254" t="str">
        <f t="shared" si="6"/>
        <v/>
      </c>
      <c r="S26" s="254">
        <f>IF(MAX(P26:R26)=0,"",MAX(P26:R26))</f>
        <v>11</v>
      </c>
    </row>
    <row r="27" spans="2:19" s="4" customFormat="1" ht="106.5" customHeight="1" x14ac:dyDescent="0.25">
      <c r="B27" s="21">
        <v>12</v>
      </c>
      <c r="C27" s="81" t="s">
        <v>274</v>
      </c>
      <c r="D27" s="22"/>
      <c r="E27" s="10" t="s">
        <v>273</v>
      </c>
      <c r="F27" s="24"/>
      <c r="G27" s="25"/>
      <c r="H27" s="26"/>
      <c r="J27" s="19"/>
      <c r="L27" s="250">
        <v>12</v>
      </c>
      <c r="M27" s="251" t="str">
        <f t="shared" si="3"/>
        <v>Debe diligenciar la breve descripción del cumplimiento</v>
      </c>
      <c r="N27" s="251" t="str">
        <f t="shared" si="2"/>
        <v/>
      </c>
      <c r="O27" s="251" t="str">
        <f t="shared" si="0"/>
        <v/>
      </c>
      <c r="P27" s="254">
        <f t="shared" si="6"/>
        <v>12</v>
      </c>
      <c r="Q27" s="254" t="str">
        <f t="shared" si="6"/>
        <v/>
      </c>
      <c r="R27" s="254" t="str">
        <f t="shared" si="6"/>
        <v/>
      </c>
      <c r="S27" s="254">
        <f>IF(MAX(P27:R27)=0,"",MAX(P27:R27))</f>
        <v>12</v>
      </c>
    </row>
    <row r="28" spans="2:19" s="5" customFormat="1" ht="12.75" x14ac:dyDescent="0.2">
      <c r="B28" s="7"/>
      <c r="C28" s="7"/>
      <c r="D28" s="7"/>
      <c r="L28" s="252"/>
      <c r="M28" s="252"/>
      <c r="N28" s="252"/>
      <c r="O28" s="252"/>
      <c r="P28" s="252"/>
      <c r="Q28" s="252"/>
      <c r="R28" s="252"/>
      <c r="S28" s="252"/>
    </row>
    <row r="29" spans="2:19" s="5" customFormat="1" ht="12.75" hidden="1" x14ac:dyDescent="0.2">
      <c r="B29" s="7"/>
      <c r="C29" s="7"/>
      <c r="D29" s="7"/>
      <c r="L29" s="252"/>
      <c r="M29" s="252"/>
      <c r="N29" s="252"/>
      <c r="O29" s="252"/>
      <c r="P29" s="252"/>
      <c r="Q29" s="252"/>
      <c r="R29" s="252"/>
      <c r="S29" s="252"/>
    </row>
    <row r="30" spans="2:19" s="5" customFormat="1" ht="12.75" hidden="1" x14ac:dyDescent="0.2">
      <c r="B30" s="7"/>
      <c r="C30" s="7"/>
      <c r="D30" s="7"/>
      <c r="L30" s="252"/>
      <c r="M30" s="252"/>
      <c r="N30" s="252"/>
      <c r="O30" s="252"/>
      <c r="P30" s="252"/>
      <c r="Q30" s="252"/>
      <c r="R30" s="252"/>
      <c r="S30" s="252"/>
    </row>
    <row r="31" spans="2:19" s="5" customFormat="1" ht="12.75" hidden="1" x14ac:dyDescent="0.2">
      <c r="B31" s="7"/>
      <c r="C31" s="7"/>
      <c r="D31" s="7"/>
      <c r="L31" s="252"/>
      <c r="M31" s="252"/>
      <c r="N31" s="252"/>
      <c r="O31" s="252"/>
      <c r="P31" s="252"/>
      <c r="Q31" s="252"/>
      <c r="R31" s="252"/>
      <c r="S31" s="252"/>
    </row>
    <row r="32" spans="2:19" s="5" customFormat="1" ht="12.75" hidden="1" x14ac:dyDescent="0.2">
      <c r="B32" s="7"/>
      <c r="C32" s="7"/>
      <c r="D32" s="7"/>
      <c r="L32" s="252"/>
      <c r="M32" s="252"/>
      <c r="N32" s="252"/>
      <c r="O32" s="252"/>
      <c r="P32" s="252"/>
      <c r="Q32" s="252"/>
      <c r="R32" s="252"/>
      <c r="S32" s="252"/>
    </row>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sheetProtection password="DC6E" sheet="1" objects="1" scenarios="1"/>
  <dataConsolidate/>
  <mergeCells count="6">
    <mergeCell ref="E3:H7"/>
    <mergeCell ref="B8:G8"/>
    <mergeCell ref="B10:H13"/>
    <mergeCell ref="M13:O14"/>
    <mergeCell ref="B14:H14"/>
    <mergeCell ref="B9:H9"/>
  </mergeCells>
  <phoneticPr fontId="24" type="noConversion"/>
  <dataValidations count="6">
    <dataValidation allowBlank="1" sqref="M15"/>
    <dataValidation allowBlank="1" showInputMessage="1" showErrorMessage="1" promptTitle="Última fecha de Auto-evaluación" prompt="_x000a_Diligencie la fecha en que realizó por última vez la auto-evaluación de esta condición._x000a__x000a_- Formato: dd/mm/aaaa_x000a_- Diligenciamiento obligatorio." sqref="I15:J15"/>
    <dataValidation allowBlank="1" showInputMessage="1" showErrorMessage="1" promptTitle="Auto-evaluación" prompt="_x000a_Seleccione de la lista el estado en que se encuentra el cumplimiento de cadauno de los requisitos._x000a__x000a_- Clic en la flecha para presentar valores._x000a_- Diligenciamiento obligatorio." sqref="G15"/>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F15"/>
    <dataValidation allowBlank="1" showInputMessage="1" showErrorMessage="1" promptTitle="Última fecha de Auto-evaluación" prompt="_x000a_Diligencie la fecha en que realizó por última vez la auto-evaluación de cada uno de los requisitos._x000a__x000a_- Formato: dd/mm/aaaa_x000a_- Diligenciamiento obligatorio." sqref="H15"/>
    <dataValidation type="list" allowBlank="1" showInputMessage="1" showErrorMessage="1" errorTitle="Valor errado" error="Seleccione únicamente los valores de la lista." sqref="G16:G27">
      <formula1>"Si cumple, No cumple, En proceso"</formula1>
    </dataValidation>
  </dataValidations>
  <printOptions horizontalCentered="1"/>
  <pageMargins left="0.19685039370078741" right="0.19685039370078741" top="0.11811023622047245" bottom="0.11811023622047245" header="0.39370078740157483" footer="0"/>
  <pageSetup paperSize="5" scale="91" orientation="landscape" r:id="rId1"/>
  <headerFooter>
    <oddFooter>&amp;L&amp;"Arial Narrow,Normal"&amp;8&amp;F&amp;C&amp;"Arial Narrow,Normal"&amp;8&amp;A&amp;R&amp;P de &amp;N</oddFooter>
  </headerFooter>
  <rowBreaks count="2" manualBreakCount="2">
    <brk id="23" min="1" max="7" man="1"/>
    <brk id="34" min="1"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35"/>
  <sheetViews>
    <sheetView topLeftCell="A7" zoomScaleNormal="100" zoomScaleSheetLayoutView="100" workbookViewId="0">
      <selection activeCell="E18" sqref="E18"/>
    </sheetView>
  </sheetViews>
  <sheetFormatPr baseColWidth="10" defaultColWidth="0" defaultRowHeight="15" zeroHeight="1" x14ac:dyDescent="0.25"/>
  <cols>
    <col min="1" max="1" width="1.28515625" style="2" customWidth="1"/>
    <col min="2" max="2" width="5" style="6" bestFit="1" customWidth="1"/>
    <col min="3" max="3" width="4" style="6" bestFit="1" customWidth="1"/>
    <col min="4" max="4" width="4.5703125" style="6" hidden="1" customWidth="1"/>
    <col min="5" max="5" width="60.140625" style="2" customWidth="1"/>
    <col min="6" max="6" width="66.42578125" style="2" customWidth="1"/>
    <col min="7" max="7" width="17.5703125" style="2" customWidth="1"/>
    <col min="8" max="8" width="19.42578125" style="2" customWidth="1"/>
    <col min="9" max="11" width="0.85546875" style="2" customWidth="1"/>
    <col min="12" max="12" width="4.5703125" style="231" bestFit="1" customWidth="1"/>
    <col min="13" max="13" width="22.42578125" style="231" bestFit="1" customWidth="1"/>
    <col min="14" max="15" width="22.7109375" style="231" customWidth="1"/>
    <col min="16" max="16" width="3" style="2" customWidth="1"/>
    <col min="17" max="17" width="3.140625" style="2" customWidth="1"/>
    <col min="18" max="18" width="11.42578125" style="2" customWidth="1"/>
    <col min="19" max="19" width="3" style="2" customWidth="1"/>
    <col min="20" max="20" width="3.7109375" style="2" customWidth="1"/>
    <col min="21" max="16384" width="0" style="2" hidden="1"/>
  </cols>
  <sheetData>
    <row r="1" spans="2:15" x14ac:dyDescent="0.25"/>
    <row r="2" spans="2:15" ht="4.5" customHeight="1" x14ac:dyDescent="0.25">
      <c r="F2" s="2">
        <f>LEN(F18)</f>
        <v>0</v>
      </c>
    </row>
    <row r="3" spans="2:15" ht="9" customHeight="1" x14ac:dyDescent="0.25">
      <c r="B3" s="6" t="s">
        <v>149</v>
      </c>
      <c r="E3" s="203" t="s">
        <v>180</v>
      </c>
      <c r="F3" s="203"/>
      <c r="G3" s="203"/>
      <c r="H3" s="203"/>
      <c r="I3" s="12"/>
      <c r="J3" s="14"/>
      <c r="K3" s="12"/>
      <c r="L3" s="253"/>
    </row>
    <row r="4" spans="2:15" ht="26.25" customHeight="1" x14ac:dyDescent="0.4">
      <c r="B4" s="9"/>
      <c r="C4" s="9"/>
      <c r="D4" s="9"/>
      <c r="E4" s="203"/>
      <c r="F4" s="203"/>
      <c r="G4" s="203"/>
      <c r="H4" s="203"/>
      <c r="I4" s="12"/>
      <c r="J4" s="15"/>
      <c r="K4" s="12"/>
      <c r="L4" s="253"/>
    </row>
    <row r="5" spans="2:15" ht="15" customHeight="1" x14ac:dyDescent="0.25">
      <c r="E5" s="203"/>
      <c r="F5" s="203"/>
      <c r="G5" s="203"/>
      <c r="H5" s="203"/>
      <c r="I5" s="12"/>
      <c r="J5" s="15"/>
      <c r="K5" s="12"/>
      <c r="L5" s="253"/>
    </row>
    <row r="6" spans="2:15" ht="15" customHeight="1" x14ac:dyDescent="0.25">
      <c r="E6" s="203"/>
      <c r="F6" s="203"/>
      <c r="G6" s="203"/>
      <c r="H6" s="203"/>
      <c r="I6" s="12"/>
      <c r="J6" s="15"/>
      <c r="K6" s="12"/>
      <c r="L6" s="253"/>
    </row>
    <row r="7" spans="2:15" ht="15" customHeight="1" x14ac:dyDescent="0.25">
      <c r="E7" s="203"/>
      <c r="F7" s="203"/>
      <c r="G7" s="203"/>
      <c r="H7" s="203"/>
      <c r="I7" s="12"/>
      <c r="J7" s="15"/>
      <c r="K7" s="12"/>
      <c r="L7" s="253"/>
    </row>
    <row r="8" spans="2:15" x14ac:dyDescent="0.25">
      <c r="B8" s="206" t="s">
        <v>8</v>
      </c>
      <c r="C8" s="206"/>
      <c r="D8" s="206"/>
      <c r="E8" s="206"/>
      <c r="F8" s="206"/>
      <c r="G8" s="206"/>
      <c r="J8" s="16"/>
    </row>
    <row r="9" spans="2:15" ht="20.25" x14ac:dyDescent="0.25">
      <c r="B9" s="212" t="s">
        <v>167</v>
      </c>
      <c r="C9" s="212"/>
      <c r="D9" s="212"/>
      <c r="E9" s="212"/>
      <c r="F9" s="212"/>
      <c r="G9" s="212"/>
      <c r="H9" s="212"/>
      <c r="J9" s="16"/>
      <c r="M9" s="232" t="s">
        <v>90</v>
      </c>
    </row>
    <row r="10" spans="2:15" ht="14.25" customHeight="1" x14ac:dyDescent="0.2">
      <c r="B10" s="210" t="s">
        <v>210</v>
      </c>
      <c r="C10" s="210"/>
      <c r="D10" s="210"/>
      <c r="E10" s="210"/>
      <c r="F10" s="210"/>
      <c r="G10" s="210"/>
      <c r="H10" s="210"/>
      <c r="J10" s="16"/>
      <c r="M10" s="233" t="str">
        <f>CONCATENATE(S18,", ",S19,",",S20,",",S21,",",S22)</f>
        <v>1, 2,3,4,5</v>
      </c>
    </row>
    <row r="11" spans="2:15" ht="14.25" customHeight="1" x14ac:dyDescent="0.2">
      <c r="B11" s="210"/>
      <c r="C11" s="210"/>
      <c r="D11" s="210"/>
      <c r="E11" s="210"/>
      <c r="F11" s="210"/>
      <c r="G11" s="210"/>
      <c r="H11" s="210"/>
      <c r="J11" s="16"/>
      <c r="M11" s="233"/>
    </row>
    <row r="12" spans="2:15" ht="14.25" customHeight="1" x14ac:dyDescent="0.2">
      <c r="B12" s="210"/>
      <c r="C12" s="210"/>
      <c r="D12" s="210"/>
      <c r="E12" s="210"/>
      <c r="F12" s="210"/>
      <c r="G12" s="210"/>
      <c r="H12" s="210"/>
      <c r="J12" s="16"/>
      <c r="M12" s="233"/>
    </row>
    <row r="13" spans="2:15" ht="14.25" customHeight="1" x14ac:dyDescent="0.2">
      <c r="B13" s="210"/>
      <c r="C13" s="210"/>
      <c r="D13" s="210"/>
      <c r="E13" s="210"/>
      <c r="F13" s="210"/>
      <c r="G13" s="210"/>
      <c r="H13" s="210"/>
      <c r="J13" s="16"/>
      <c r="M13" s="233"/>
    </row>
    <row r="14" spans="2:15" ht="14.25" x14ac:dyDescent="0.2">
      <c r="B14" s="210"/>
      <c r="C14" s="210"/>
      <c r="D14" s="210"/>
      <c r="E14" s="210"/>
      <c r="F14" s="210"/>
      <c r="G14" s="210"/>
      <c r="H14" s="210"/>
      <c r="J14" s="16"/>
    </row>
    <row r="15" spans="2:15" ht="10.5" customHeight="1" x14ac:dyDescent="0.2">
      <c r="B15" s="211"/>
      <c r="C15" s="211"/>
      <c r="D15" s="211"/>
      <c r="E15" s="211"/>
      <c r="F15" s="211"/>
      <c r="G15" s="211"/>
      <c r="H15" s="211"/>
      <c r="J15" s="16"/>
      <c r="M15" s="234" t="s">
        <v>89</v>
      </c>
      <c r="N15" s="235"/>
      <c r="O15" s="236"/>
    </row>
    <row r="16" spans="2:15" s="84" customFormat="1" ht="6" customHeight="1" thickBot="1" x14ac:dyDescent="0.25">
      <c r="B16" s="207"/>
      <c r="C16" s="208"/>
      <c r="D16" s="208"/>
      <c r="E16" s="208"/>
      <c r="F16" s="208"/>
      <c r="G16" s="208"/>
      <c r="H16" s="209"/>
      <c r="I16" s="82"/>
      <c r="J16" s="83"/>
      <c r="K16" s="82"/>
      <c r="L16" s="255"/>
      <c r="M16" s="238"/>
      <c r="N16" s="239"/>
      <c r="O16" s="240"/>
    </row>
    <row r="17" spans="2:19" s="3" customFormat="1" ht="24.75" customHeight="1" thickBot="1" x14ac:dyDescent="0.25">
      <c r="B17" s="80" t="s">
        <v>0</v>
      </c>
      <c r="C17" s="80" t="s">
        <v>64</v>
      </c>
      <c r="D17" s="11" t="s">
        <v>91</v>
      </c>
      <c r="E17" s="80" t="s">
        <v>80</v>
      </c>
      <c r="F17" s="80" t="s">
        <v>107</v>
      </c>
      <c r="G17" s="80" t="s">
        <v>2</v>
      </c>
      <c r="H17" s="80" t="s">
        <v>108</v>
      </c>
      <c r="I17" s="13"/>
      <c r="J17" s="18"/>
      <c r="K17" s="13"/>
      <c r="L17" s="256" t="s">
        <v>0</v>
      </c>
      <c r="M17" s="257" t="s">
        <v>4</v>
      </c>
      <c r="N17" s="243" t="s">
        <v>2</v>
      </c>
      <c r="O17" s="244" t="s">
        <v>5</v>
      </c>
    </row>
    <row r="18" spans="2:19" s="4" customFormat="1" ht="106.5" customHeight="1" x14ac:dyDescent="0.25">
      <c r="B18" s="21">
        <v>1</v>
      </c>
      <c r="C18" s="22" t="s">
        <v>79</v>
      </c>
      <c r="D18" s="22">
        <v>30</v>
      </c>
      <c r="E18" s="10" t="s">
        <v>275</v>
      </c>
      <c r="F18" s="24"/>
      <c r="G18" s="25"/>
      <c r="H18" s="26"/>
      <c r="J18" s="19"/>
      <c r="L18" s="250">
        <v>1</v>
      </c>
      <c r="M18" s="251" t="str">
        <f>IF(F18="","Debe diligenciar la breve descripción del cumplimiento","")</f>
        <v>Debe diligenciar la breve descripción del cumplimiento</v>
      </c>
      <c r="N18" s="251" t="str">
        <f>IF(F18="","",IF(G18="","Debe seleccionar un valor de la lista de autoevaluación",""))</f>
        <v/>
      </c>
      <c r="O18" s="251" t="str">
        <f>IF(G18="","",IF(H18="","Debe registrar la fecha en que realizó por última vez la auto-evaluación de este requisito",""))</f>
        <v/>
      </c>
      <c r="P18" s="20">
        <f t="shared" ref="P18:R18" si="0">IF(M18="","",$B18)</f>
        <v>1</v>
      </c>
      <c r="Q18" s="20" t="str">
        <f t="shared" si="0"/>
        <v/>
      </c>
      <c r="R18" s="20" t="str">
        <f t="shared" si="0"/>
        <v/>
      </c>
      <c r="S18" s="20">
        <f>IF(MAX(P18:R18)=0,"",MAX(P18:R18))</f>
        <v>1</v>
      </c>
    </row>
    <row r="19" spans="2:19" s="4" customFormat="1" ht="106.5" customHeight="1" x14ac:dyDescent="0.25">
      <c r="B19" s="21">
        <v>2</v>
      </c>
      <c r="C19" s="22" t="s">
        <v>277</v>
      </c>
      <c r="D19" s="22"/>
      <c r="E19" s="10" t="s">
        <v>276</v>
      </c>
      <c r="F19" s="24"/>
      <c r="G19" s="25"/>
      <c r="H19" s="26"/>
      <c r="J19" s="19"/>
      <c r="L19" s="250">
        <v>2</v>
      </c>
      <c r="M19" s="251" t="str">
        <f t="shared" ref="M19:M22" si="1">IF(F19="","Debe diligenciar la breve descripción del cumplimiento","")</f>
        <v>Debe diligenciar la breve descripción del cumplimiento</v>
      </c>
      <c r="N19" s="251"/>
      <c r="O19" s="251"/>
      <c r="P19" s="20">
        <f t="shared" ref="P19:P22" si="2">IF(M19="","",$B19)</f>
        <v>2</v>
      </c>
      <c r="Q19" s="20" t="str">
        <f t="shared" ref="Q19:Q22" si="3">IF(N19="","",$B19)</f>
        <v/>
      </c>
      <c r="R19" s="20" t="str">
        <f t="shared" ref="R19:R22" si="4">IF(O19="","",$B19)</f>
        <v/>
      </c>
      <c r="S19" s="20">
        <f t="shared" ref="S19:S22" si="5">IF(MAX(P19:R19)=0,"",MAX(P19:R19))</f>
        <v>2</v>
      </c>
    </row>
    <row r="20" spans="2:19" s="4" customFormat="1" ht="106.5" customHeight="1" x14ac:dyDescent="0.25">
      <c r="B20" s="21">
        <v>3</v>
      </c>
      <c r="C20" s="22" t="s">
        <v>279</v>
      </c>
      <c r="D20" s="22"/>
      <c r="E20" s="10" t="s">
        <v>278</v>
      </c>
      <c r="F20" s="24"/>
      <c r="G20" s="25"/>
      <c r="H20" s="26"/>
      <c r="J20" s="19"/>
      <c r="L20" s="250">
        <v>3</v>
      </c>
      <c r="M20" s="251" t="str">
        <f t="shared" si="1"/>
        <v>Debe diligenciar la breve descripción del cumplimiento</v>
      </c>
      <c r="N20" s="251"/>
      <c r="O20" s="251"/>
      <c r="P20" s="20">
        <f t="shared" si="2"/>
        <v>3</v>
      </c>
      <c r="Q20" s="20" t="str">
        <f t="shared" si="3"/>
        <v/>
      </c>
      <c r="R20" s="20" t="str">
        <f t="shared" si="4"/>
        <v/>
      </c>
      <c r="S20" s="20">
        <f t="shared" si="5"/>
        <v>3</v>
      </c>
    </row>
    <row r="21" spans="2:19" s="4" customFormat="1" ht="106.5" customHeight="1" x14ac:dyDescent="0.25">
      <c r="B21" s="21">
        <v>4</v>
      </c>
      <c r="C21" s="22" t="s">
        <v>281</v>
      </c>
      <c r="D21" s="22"/>
      <c r="E21" s="10" t="s">
        <v>280</v>
      </c>
      <c r="F21" s="24"/>
      <c r="G21" s="25"/>
      <c r="H21" s="26"/>
      <c r="J21" s="19"/>
      <c r="L21" s="250">
        <v>4</v>
      </c>
      <c r="M21" s="251" t="str">
        <f t="shared" si="1"/>
        <v>Debe diligenciar la breve descripción del cumplimiento</v>
      </c>
      <c r="N21" s="251"/>
      <c r="O21" s="251"/>
      <c r="P21" s="20">
        <f t="shared" si="2"/>
        <v>4</v>
      </c>
      <c r="Q21" s="20" t="str">
        <f t="shared" si="3"/>
        <v/>
      </c>
      <c r="R21" s="20" t="str">
        <f t="shared" si="4"/>
        <v/>
      </c>
      <c r="S21" s="20">
        <f t="shared" si="5"/>
        <v>4</v>
      </c>
    </row>
    <row r="22" spans="2:19" s="4" customFormat="1" ht="106.5" customHeight="1" x14ac:dyDescent="0.25">
      <c r="B22" s="21">
        <v>5</v>
      </c>
      <c r="C22" s="22" t="s">
        <v>283</v>
      </c>
      <c r="D22" s="22"/>
      <c r="E22" s="10" t="s">
        <v>282</v>
      </c>
      <c r="F22" s="24"/>
      <c r="G22" s="25"/>
      <c r="H22" s="26"/>
      <c r="J22" s="19"/>
      <c r="L22" s="250">
        <v>5</v>
      </c>
      <c r="M22" s="251" t="str">
        <f t="shared" si="1"/>
        <v>Debe diligenciar la breve descripción del cumplimiento</v>
      </c>
      <c r="N22" s="251"/>
      <c r="O22" s="251"/>
      <c r="P22" s="20">
        <f t="shared" si="2"/>
        <v>5</v>
      </c>
      <c r="Q22" s="20" t="str">
        <f t="shared" si="3"/>
        <v/>
      </c>
      <c r="R22" s="20" t="str">
        <f t="shared" si="4"/>
        <v/>
      </c>
      <c r="S22" s="20">
        <f t="shared" si="5"/>
        <v>5</v>
      </c>
    </row>
    <row r="23" spans="2:19" s="5" customFormat="1" ht="12.75" x14ac:dyDescent="0.2">
      <c r="B23" s="7"/>
      <c r="C23" s="7"/>
      <c r="D23" s="7"/>
      <c r="L23" s="252"/>
      <c r="M23" s="252"/>
      <c r="N23" s="252" t="str">
        <f>IF(F23="","",IF(G23="","Debe seleccionar un valor de la lista de autoevaluación",""))</f>
        <v/>
      </c>
      <c r="O23" s="252"/>
    </row>
    <row r="24" spans="2:19" s="5" customFormat="1" ht="12.75" x14ac:dyDescent="0.2">
      <c r="B24" s="7"/>
      <c r="C24" s="7"/>
      <c r="D24" s="7"/>
      <c r="L24" s="252"/>
      <c r="M24" s="252"/>
      <c r="N24" s="252"/>
      <c r="O24" s="252"/>
    </row>
    <row r="25" spans="2:19" s="5" customFormat="1" ht="12.75" x14ac:dyDescent="0.2">
      <c r="B25" s="7"/>
      <c r="C25" s="7"/>
      <c r="D25" s="7"/>
      <c r="L25" s="252"/>
      <c r="M25" s="252"/>
      <c r="N25" s="252"/>
      <c r="O25" s="252"/>
    </row>
    <row r="26" spans="2:19" s="5" customFormat="1" ht="12.75" x14ac:dyDescent="0.2">
      <c r="B26" s="7"/>
      <c r="C26" s="7"/>
      <c r="D26" s="7"/>
      <c r="L26" s="252"/>
      <c r="M26" s="252"/>
      <c r="N26" s="252"/>
      <c r="O26" s="252"/>
    </row>
    <row r="27" spans="2:19" s="5" customFormat="1" ht="15" customHeight="1" x14ac:dyDescent="0.2">
      <c r="B27" s="7"/>
      <c r="C27" s="7"/>
      <c r="D27" s="7"/>
      <c r="L27" s="252"/>
      <c r="M27" s="252"/>
      <c r="N27" s="252"/>
      <c r="O27" s="252"/>
    </row>
    <row r="28" spans="2:19" x14ac:dyDescent="0.25"/>
    <row r="29" spans="2:19" x14ac:dyDescent="0.25"/>
    <row r="30" spans="2:19" x14ac:dyDescent="0.25"/>
    <row r="31" spans="2:19" x14ac:dyDescent="0.25"/>
    <row r="32" spans="2:19" x14ac:dyDescent="0.25"/>
    <row r="33" x14ac:dyDescent="0.25"/>
    <row r="34" x14ac:dyDescent="0.25"/>
    <row r="35" x14ac:dyDescent="0.25"/>
  </sheetData>
  <sheetProtection password="DC6E" sheet="1" objects="1" scenarios="1"/>
  <dataConsolidate/>
  <mergeCells count="6">
    <mergeCell ref="E3:H7"/>
    <mergeCell ref="B8:G8"/>
    <mergeCell ref="B10:H15"/>
    <mergeCell ref="M15:O16"/>
    <mergeCell ref="B16:H16"/>
    <mergeCell ref="B9:H9"/>
  </mergeCells>
  <phoneticPr fontId="24" type="noConversion"/>
  <dataValidations count="6">
    <dataValidation allowBlank="1" showInputMessage="1" showErrorMessage="1" promptTitle="Última fecha de Auto-evaluación" prompt="_x000a_Diligencie la fecha en que realizó por última vez la auto-evaluación de cada uno de los requisitos._x000a__x000a_- Formato: dd/mm/aaaa_x000a_- Diligenciamiento obligatorio." sqref="H17"/>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F17"/>
    <dataValidation type="list" allowBlank="1" showInputMessage="1" showErrorMessage="1" errorTitle="Valor errado" error="Seleccione únicamente los valores de la lista." sqref="G18:G22">
      <formula1>"Si cumple, No cumple, En proceso"</formula1>
    </dataValidation>
    <dataValidation allowBlank="1" showInputMessage="1" showErrorMessage="1" promptTitle="Auto-evaluación" prompt="_x000a_Seleccione de la lista el estado en que se encuentra el cumplimiento de cadauno de los requisitos._x000a__x000a_- Clic en la flecha para presentar valores._x000a_- Diligenciamiento obligatorio." sqref="G17"/>
    <dataValidation allowBlank="1" showInputMessage="1" showErrorMessage="1" promptTitle="Última fecha de Auto-evaluación" prompt="_x000a_Diligencie la fecha en que realizó por última vez la auto-evaluación de esta condición._x000a__x000a_- Formato: dd/mm/aaaa_x000a_- Diligenciamiento obligatorio." sqref="I17:J17"/>
    <dataValidation allowBlank="1" sqref="M17"/>
  </dataValidations>
  <printOptions horizontalCentered="1"/>
  <pageMargins left="0.19685039370078741" right="0.19685039370078741" top="0.11811023622047245" bottom="0.11811023622047245" header="0.39370078740157483" footer="0"/>
  <pageSetup paperSize="5" scale="96" orientation="landscape" r:id="rId1"/>
  <headerFooter>
    <oddFooter>&amp;L&amp;"Arial Narrow,Normal"&amp;8&amp;F&amp;C&amp;"Arial Narrow,Normal"&amp;8&amp;A&amp;R&amp;P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33"/>
  <sheetViews>
    <sheetView topLeftCell="A6" zoomScaleNormal="100" zoomScaleSheetLayoutView="100" workbookViewId="0">
      <selection activeCell="L3" sqref="L1:R1048576"/>
    </sheetView>
  </sheetViews>
  <sheetFormatPr baseColWidth="10" defaultColWidth="0" defaultRowHeight="15" zeroHeight="1" x14ac:dyDescent="0.25"/>
  <cols>
    <col min="1" max="1" width="1.28515625" style="2" customWidth="1"/>
    <col min="2" max="2" width="5" style="6" bestFit="1" customWidth="1"/>
    <col min="3" max="3" width="5.85546875" style="6" customWidth="1"/>
    <col min="4" max="4" width="4.5703125" style="6" hidden="1" customWidth="1"/>
    <col min="5" max="5" width="60.140625" style="2" customWidth="1"/>
    <col min="6" max="6" width="66.42578125" style="2" customWidth="1"/>
    <col min="7" max="7" width="18" style="2" customWidth="1"/>
    <col min="8" max="8" width="19.42578125" style="2" customWidth="1"/>
    <col min="9" max="11" width="0.85546875" style="2" customWidth="1"/>
    <col min="12" max="12" width="4.5703125" style="231" bestFit="1" customWidth="1"/>
    <col min="13" max="13" width="22.42578125" style="231" bestFit="1" customWidth="1"/>
    <col min="14" max="15" width="22.7109375" style="231" customWidth="1"/>
    <col min="16" max="16" width="3" style="231" customWidth="1"/>
    <col min="17" max="17" width="3.140625" style="231" customWidth="1"/>
    <col min="18" max="18" width="11.42578125" style="231" customWidth="1"/>
    <col min="19" max="19" width="3" style="2" customWidth="1"/>
    <col min="20" max="20" width="3.7109375" style="2" customWidth="1"/>
    <col min="21" max="16384" width="0" style="2" hidden="1"/>
  </cols>
  <sheetData>
    <row r="1" spans="2:19" x14ac:dyDescent="0.25"/>
    <row r="2" spans="2:19" ht="4.5" customHeight="1" x14ac:dyDescent="0.25"/>
    <row r="3" spans="2:19" ht="9" customHeight="1" x14ac:dyDescent="0.25">
      <c r="B3" s="6" t="s">
        <v>149</v>
      </c>
      <c r="E3" s="203" t="s">
        <v>180</v>
      </c>
      <c r="F3" s="203"/>
      <c r="G3" s="203"/>
      <c r="H3" s="203"/>
      <c r="I3" s="12"/>
      <c r="J3" s="14"/>
      <c r="K3" s="12"/>
      <c r="L3" s="253"/>
    </row>
    <row r="4" spans="2:19" ht="26.25" customHeight="1" x14ac:dyDescent="0.4">
      <c r="B4" s="9"/>
      <c r="C4" s="9"/>
      <c r="D4" s="9"/>
      <c r="E4" s="203"/>
      <c r="F4" s="203"/>
      <c r="G4" s="203"/>
      <c r="H4" s="203"/>
      <c r="I4" s="12"/>
      <c r="J4" s="15"/>
      <c r="K4" s="12"/>
      <c r="L4" s="253"/>
    </row>
    <row r="5" spans="2:19" ht="15" customHeight="1" x14ac:dyDescent="0.25">
      <c r="E5" s="203"/>
      <c r="F5" s="203"/>
      <c r="G5" s="203"/>
      <c r="H5" s="203"/>
      <c r="I5" s="12"/>
      <c r="J5" s="15"/>
      <c r="K5" s="12"/>
      <c r="L5" s="253"/>
    </row>
    <row r="6" spans="2:19" ht="15" customHeight="1" x14ac:dyDescent="0.25">
      <c r="E6" s="203"/>
      <c r="F6" s="203"/>
      <c r="G6" s="203"/>
      <c r="H6" s="203"/>
      <c r="I6" s="12"/>
      <c r="J6" s="15"/>
      <c r="K6" s="12"/>
      <c r="L6" s="253"/>
    </row>
    <row r="7" spans="2:19" ht="15" customHeight="1" x14ac:dyDescent="0.25">
      <c r="E7" s="203"/>
      <c r="F7" s="203"/>
      <c r="G7" s="203"/>
      <c r="H7" s="203"/>
      <c r="I7" s="12"/>
      <c r="J7" s="15"/>
      <c r="K7" s="12"/>
      <c r="L7" s="253"/>
    </row>
    <row r="8" spans="2:19" x14ac:dyDescent="0.25">
      <c r="B8" s="206" t="s">
        <v>7</v>
      </c>
      <c r="C8" s="206"/>
      <c r="D8" s="206"/>
      <c r="E8" s="206"/>
      <c r="F8" s="206"/>
      <c r="G8" s="206"/>
      <c r="J8" s="16"/>
    </row>
    <row r="9" spans="2:19" ht="20.25" x14ac:dyDescent="0.25">
      <c r="B9" s="212" t="s">
        <v>170</v>
      </c>
      <c r="C9" s="212"/>
      <c r="D9" s="212"/>
      <c r="E9" s="212"/>
      <c r="F9" s="212"/>
      <c r="G9" s="212"/>
      <c r="H9" s="212"/>
      <c r="J9" s="16"/>
      <c r="M9" s="232" t="s">
        <v>90</v>
      </c>
    </row>
    <row r="10" spans="2:19" ht="14.25" customHeight="1" x14ac:dyDescent="0.2">
      <c r="B10" s="210" t="s">
        <v>210</v>
      </c>
      <c r="C10" s="210"/>
      <c r="D10" s="210"/>
      <c r="E10" s="210"/>
      <c r="F10" s="210"/>
      <c r="G10" s="210"/>
      <c r="H10" s="210"/>
      <c r="J10" s="16"/>
      <c r="M10" s="233" t="str">
        <f>CONCATENATE(S16,", ",S17,", ",S18,", ",S19,", ",S20,", ",S21,", ",S25,", ",S26,", ",S27,", ",S28,)</f>
        <v>1, 2, 3, 4, 5, 6, 10, 11, 12, 13</v>
      </c>
    </row>
    <row r="11" spans="2:19" ht="14.25" customHeight="1" x14ac:dyDescent="0.2">
      <c r="B11" s="210"/>
      <c r="C11" s="210"/>
      <c r="D11" s="210"/>
      <c r="E11" s="210"/>
      <c r="F11" s="210"/>
      <c r="G11" s="210"/>
      <c r="H11" s="210"/>
      <c r="J11" s="16"/>
      <c r="M11" s="233"/>
    </row>
    <row r="12" spans="2:19" ht="14.25" customHeight="1" x14ac:dyDescent="0.2">
      <c r="B12" s="210"/>
      <c r="C12" s="210"/>
      <c r="D12" s="210"/>
      <c r="E12" s="210"/>
      <c r="F12" s="210"/>
      <c r="G12" s="210"/>
      <c r="H12" s="210"/>
      <c r="J12" s="16"/>
      <c r="M12" s="233"/>
    </row>
    <row r="13" spans="2:19" ht="10.5" customHeight="1" x14ac:dyDescent="0.2">
      <c r="B13" s="211"/>
      <c r="C13" s="211"/>
      <c r="D13" s="211"/>
      <c r="E13" s="211"/>
      <c r="F13" s="211"/>
      <c r="G13" s="211"/>
      <c r="H13" s="211"/>
      <c r="J13" s="16"/>
      <c r="M13" s="234" t="s">
        <v>89</v>
      </c>
      <c r="N13" s="235"/>
      <c r="O13" s="236"/>
    </row>
    <row r="14" spans="2:19" s="84" customFormat="1" ht="6" customHeight="1" thickBot="1" x14ac:dyDescent="0.25">
      <c r="B14" s="207"/>
      <c r="C14" s="208"/>
      <c r="D14" s="208"/>
      <c r="E14" s="208"/>
      <c r="F14" s="208"/>
      <c r="G14" s="208"/>
      <c r="H14" s="209"/>
      <c r="I14" s="82"/>
      <c r="J14" s="83"/>
      <c r="K14" s="82"/>
      <c r="L14" s="255"/>
      <c r="M14" s="238"/>
      <c r="N14" s="239"/>
      <c r="O14" s="240"/>
      <c r="P14" s="258"/>
      <c r="Q14" s="258"/>
      <c r="R14" s="258"/>
    </row>
    <row r="15" spans="2:19" s="3" customFormat="1" ht="24.75" customHeight="1" thickBot="1" x14ac:dyDescent="0.25">
      <c r="B15" s="80" t="s">
        <v>0</v>
      </c>
      <c r="C15" s="80" t="s">
        <v>64</v>
      </c>
      <c r="D15" s="11" t="s">
        <v>91</v>
      </c>
      <c r="E15" s="80" t="s">
        <v>80</v>
      </c>
      <c r="F15" s="80" t="s">
        <v>107</v>
      </c>
      <c r="G15" s="80" t="s">
        <v>2</v>
      </c>
      <c r="H15" s="80" t="s">
        <v>108</v>
      </c>
      <c r="I15" s="13"/>
      <c r="J15" s="18"/>
      <c r="K15" s="13"/>
      <c r="L15" s="256" t="s">
        <v>0</v>
      </c>
      <c r="M15" s="257" t="s">
        <v>4</v>
      </c>
      <c r="N15" s="243" t="s">
        <v>2</v>
      </c>
      <c r="O15" s="244" t="s">
        <v>5</v>
      </c>
      <c r="P15" s="245"/>
      <c r="Q15" s="245"/>
      <c r="R15" s="245"/>
    </row>
    <row r="16" spans="2:19" s="4" customFormat="1" ht="106.5" customHeight="1" x14ac:dyDescent="0.25">
      <c r="B16" s="21">
        <v>1</v>
      </c>
      <c r="C16" s="22" t="s">
        <v>81</v>
      </c>
      <c r="D16" s="22">
        <v>38</v>
      </c>
      <c r="E16" s="10" t="s">
        <v>284</v>
      </c>
      <c r="F16" s="24"/>
      <c r="G16" s="25"/>
      <c r="H16" s="26"/>
      <c r="J16" s="19"/>
      <c r="L16" s="250">
        <v>1</v>
      </c>
      <c r="M16" s="251" t="str">
        <f>IF(F16="","Debe diligenciar la breve descripción del cumplimiento","")</f>
        <v>Debe diligenciar la breve descripción del cumplimiento</v>
      </c>
      <c r="N16" s="251" t="str">
        <f>IF(F16="","",IF(G16="","Debe seleccionar un valor de la lista de autoevaluación",""))</f>
        <v/>
      </c>
      <c r="O16" s="251" t="str">
        <f t="shared" ref="O16:O28" si="0">IF(G16="","",IF(H16="","Debe registrar la fecha en que realizó por última vez la auto-evaluación de este requisito",""))</f>
        <v/>
      </c>
      <c r="P16" s="254">
        <f t="shared" ref="P16:R16" si="1">IF(M16="","",$B16)</f>
        <v>1</v>
      </c>
      <c r="Q16" s="254" t="str">
        <f t="shared" si="1"/>
        <v/>
      </c>
      <c r="R16" s="254" t="str">
        <f t="shared" si="1"/>
        <v/>
      </c>
      <c r="S16" s="20">
        <f>IF(MAX(P16:R16)=0,"",MAX(P16:R16))</f>
        <v>1</v>
      </c>
    </row>
    <row r="17" spans="2:19" s="4" customFormat="1" ht="106.5" customHeight="1" x14ac:dyDescent="0.25">
      <c r="B17" s="21">
        <v>2</v>
      </c>
      <c r="C17" s="22" t="s">
        <v>82</v>
      </c>
      <c r="D17" s="22">
        <v>39</v>
      </c>
      <c r="E17" s="10" t="s">
        <v>285</v>
      </c>
      <c r="F17" s="24"/>
      <c r="G17" s="25"/>
      <c r="H17" s="26"/>
      <c r="J17" s="19"/>
      <c r="L17" s="250">
        <v>2</v>
      </c>
      <c r="M17" s="251" t="str">
        <f>IF(F17="","Debe diligenciar la breve descripción del cumplimiento","")</f>
        <v>Debe diligenciar la breve descripción del cumplimiento</v>
      </c>
      <c r="N17" s="251" t="str">
        <f>IF(F17="","",IF(G17="","Debe seleccionar un valor de la lista de autoevaluación",""))</f>
        <v/>
      </c>
      <c r="O17" s="251" t="str">
        <f t="shared" si="0"/>
        <v/>
      </c>
      <c r="P17" s="254">
        <f t="shared" ref="P17:P28" si="2">IF(M17="","",$B17)</f>
        <v>2</v>
      </c>
      <c r="Q17" s="254" t="str">
        <f t="shared" ref="Q17:Q28" si="3">IF(N17="","",$B17)</f>
        <v/>
      </c>
      <c r="R17" s="254" t="str">
        <f t="shared" ref="R17:R28" si="4">IF(O17="","",$B17)</f>
        <v/>
      </c>
      <c r="S17" s="20">
        <f t="shared" ref="S17:S28" si="5">IF(MAX(P17:R17)=0,"",MAX(P17:R17))</f>
        <v>2</v>
      </c>
    </row>
    <row r="18" spans="2:19" s="4" customFormat="1" ht="106.5" customHeight="1" x14ac:dyDescent="0.25">
      <c r="B18" s="21">
        <v>3</v>
      </c>
      <c r="C18" s="22" t="s">
        <v>83</v>
      </c>
      <c r="D18" s="22">
        <v>40</v>
      </c>
      <c r="E18" s="10" t="s">
        <v>286</v>
      </c>
      <c r="F18" s="24"/>
      <c r="G18" s="25"/>
      <c r="H18" s="26"/>
      <c r="J18" s="19"/>
      <c r="L18" s="250">
        <v>3</v>
      </c>
      <c r="M18" s="251" t="str">
        <f t="shared" ref="M18:M28" si="6">IF(F18="","Debe diligenciar la breve descripción del cumplimiento","")</f>
        <v>Debe diligenciar la breve descripción del cumplimiento</v>
      </c>
      <c r="N18" s="251" t="str">
        <f t="shared" ref="N18:N28" si="7">IF(F18="","",IF(G18="","Debe seleccionar un valor de la lista de autoevaluación",""))</f>
        <v/>
      </c>
      <c r="O18" s="251" t="str">
        <f t="shared" si="0"/>
        <v/>
      </c>
      <c r="P18" s="254">
        <f t="shared" si="2"/>
        <v>3</v>
      </c>
      <c r="Q18" s="254" t="str">
        <f t="shared" si="3"/>
        <v/>
      </c>
      <c r="R18" s="254" t="str">
        <f t="shared" si="4"/>
        <v/>
      </c>
      <c r="S18" s="20">
        <f t="shared" si="5"/>
        <v>3</v>
      </c>
    </row>
    <row r="19" spans="2:19" s="4" customFormat="1" ht="106.5" customHeight="1" x14ac:dyDescent="0.25">
      <c r="B19" s="21">
        <v>4</v>
      </c>
      <c r="C19" s="22" t="s">
        <v>84</v>
      </c>
      <c r="D19" s="22">
        <v>41</v>
      </c>
      <c r="E19" s="10" t="s">
        <v>287</v>
      </c>
      <c r="F19" s="24"/>
      <c r="G19" s="25"/>
      <c r="H19" s="26"/>
      <c r="J19" s="19"/>
      <c r="L19" s="250">
        <v>4</v>
      </c>
      <c r="M19" s="251" t="str">
        <f t="shared" si="6"/>
        <v>Debe diligenciar la breve descripción del cumplimiento</v>
      </c>
      <c r="N19" s="251" t="str">
        <f t="shared" si="7"/>
        <v/>
      </c>
      <c r="O19" s="251" t="str">
        <f t="shared" si="0"/>
        <v/>
      </c>
      <c r="P19" s="254">
        <f t="shared" si="2"/>
        <v>4</v>
      </c>
      <c r="Q19" s="254" t="str">
        <f t="shared" si="3"/>
        <v/>
      </c>
      <c r="R19" s="254" t="str">
        <f t="shared" si="4"/>
        <v/>
      </c>
      <c r="S19" s="20">
        <f t="shared" si="5"/>
        <v>4</v>
      </c>
    </row>
    <row r="20" spans="2:19" s="4" customFormat="1" ht="106.5" customHeight="1" x14ac:dyDescent="0.25">
      <c r="B20" s="21">
        <v>5</v>
      </c>
      <c r="C20" s="22" t="s">
        <v>85</v>
      </c>
      <c r="D20" s="22">
        <v>42</v>
      </c>
      <c r="E20" s="10" t="s">
        <v>288</v>
      </c>
      <c r="F20" s="24"/>
      <c r="G20" s="25"/>
      <c r="H20" s="26"/>
      <c r="J20" s="19"/>
      <c r="L20" s="250">
        <v>5</v>
      </c>
      <c r="M20" s="251" t="str">
        <f t="shared" si="6"/>
        <v>Debe diligenciar la breve descripción del cumplimiento</v>
      </c>
      <c r="N20" s="251" t="str">
        <f t="shared" si="7"/>
        <v/>
      </c>
      <c r="O20" s="251" t="str">
        <f t="shared" si="0"/>
        <v/>
      </c>
      <c r="P20" s="254">
        <f t="shared" si="2"/>
        <v>5</v>
      </c>
      <c r="Q20" s="254" t="str">
        <f t="shared" si="3"/>
        <v/>
      </c>
      <c r="R20" s="254" t="str">
        <f t="shared" si="4"/>
        <v/>
      </c>
      <c r="S20" s="20">
        <f t="shared" si="5"/>
        <v>5</v>
      </c>
    </row>
    <row r="21" spans="2:19" s="4" customFormat="1" ht="106.5" customHeight="1" x14ac:dyDescent="0.25">
      <c r="B21" s="21">
        <v>6</v>
      </c>
      <c r="C21" s="22" t="s">
        <v>290</v>
      </c>
      <c r="D21" s="22">
        <v>43</v>
      </c>
      <c r="E21" s="10" t="s">
        <v>289</v>
      </c>
      <c r="F21" s="24"/>
      <c r="G21" s="25"/>
      <c r="H21" s="26"/>
      <c r="J21" s="19"/>
      <c r="L21" s="250">
        <v>6</v>
      </c>
      <c r="M21" s="251" t="str">
        <f t="shared" si="6"/>
        <v>Debe diligenciar la breve descripción del cumplimiento</v>
      </c>
      <c r="N21" s="251" t="str">
        <f t="shared" si="7"/>
        <v/>
      </c>
      <c r="O21" s="251" t="str">
        <f t="shared" si="0"/>
        <v/>
      </c>
      <c r="P21" s="254">
        <f t="shared" si="2"/>
        <v>6</v>
      </c>
      <c r="Q21" s="254" t="str">
        <f t="shared" si="3"/>
        <v/>
      </c>
      <c r="R21" s="254" t="str">
        <f t="shared" si="4"/>
        <v/>
      </c>
      <c r="S21" s="20">
        <f t="shared" si="5"/>
        <v>6</v>
      </c>
    </row>
    <row r="22" spans="2:19" s="4" customFormat="1" ht="106.5" customHeight="1" x14ac:dyDescent="0.25">
      <c r="B22" s="21">
        <v>7</v>
      </c>
      <c r="C22" s="22" t="s">
        <v>291</v>
      </c>
      <c r="D22" s="22"/>
      <c r="E22" s="10" t="s">
        <v>292</v>
      </c>
      <c r="F22" s="24"/>
      <c r="G22" s="25"/>
      <c r="H22" s="26"/>
      <c r="J22" s="19"/>
      <c r="L22" s="250">
        <v>7</v>
      </c>
      <c r="M22" s="251" t="str">
        <f t="shared" si="6"/>
        <v>Debe diligenciar la breve descripción del cumplimiento</v>
      </c>
      <c r="N22" s="251"/>
      <c r="O22" s="251"/>
      <c r="P22" s="254">
        <f t="shared" si="2"/>
        <v>7</v>
      </c>
      <c r="Q22" s="254" t="str">
        <f t="shared" si="3"/>
        <v/>
      </c>
      <c r="R22" s="254" t="str">
        <f t="shared" si="4"/>
        <v/>
      </c>
      <c r="S22" s="20">
        <f t="shared" si="5"/>
        <v>7</v>
      </c>
    </row>
    <row r="23" spans="2:19" s="4" customFormat="1" ht="171" customHeight="1" x14ac:dyDescent="0.25">
      <c r="B23" s="21">
        <v>8</v>
      </c>
      <c r="C23" s="22" t="s">
        <v>294</v>
      </c>
      <c r="D23" s="22"/>
      <c r="E23" s="10" t="s">
        <v>293</v>
      </c>
      <c r="F23" s="24"/>
      <c r="G23" s="25"/>
      <c r="H23" s="26"/>
      <c r="J23" s="19"/>
      <c r="L23" s="250">
        <v>8</v>
      </c>
      <c r="M23" s="251" t="str">
        <f t="shared" si="6"/>
        <v>Debe diligenciar la breve descripción del cumplimiento</v>
      </c>
      <c r="N23" s="251"/>
      <c r="O23" s="251"/>
      <c r="P23" s="254">
        <f t="shared" si="2"/>
        <v>8</v>
      </c>
      <c r="Q23" s="254" t="str">
        <f t="shared" si="3"/>
        <v/>
      </c>
      <c r="R23" s="254" t="str">
        <f t="shared" si="4"/>
        <v/>
      </c>
      <c r="S23" s="20">
        <f t="shared" si="5"/>
        <v>8</v>
      </c>
    </row>
    <row r="24" spans="2:19" s="4" customFormat="1" ht="106.5" customHeight="1" x14ac:dyDescent="0.25">
      <c r="B24" s="21">
        <v>9</v>
      </c>
      <c r="C24" s="22" t="s">
        <v>296</v>
      </c>
      <c r="D24" s="22"/>
      <c r="E24" s="10" t="s">
        <v>295</v>
      </c>
      <c r="F24" s="24"/>
      <c r="G24" s="25"/>
      <c r="H24" s="26"/>
      <c r="J24" s="19"/>
      <c r="L24" s="250">
        <v>9</v>
      </c>
      <c r="M24" s="251" t="str">
        <f t="shared" si="6"/>
        <v>Debe diligenciar la breve descripción del cumplimiento</v>
      </c>
      <c r="N24" s="251"/>
      <c r="O24" s="251"/>
      <c r="P24" s="254">
        <f t="shared" si="2"/>
        <v>9</v>
      </c>
      <c r="Q24" s="254" t="str">
        <f t="shared" si="3"/>
        <v/>
      </c>
      <c r="R24" s="254" t="str">
        <f t="shared" si="4"/>
        <v/>
      </c>
      <c r="S24" s="20">
        <f t="shared" si="5"/>
        <v>9</v>
      </c>
    </row>
    <row r="25" spans="2:19" s="4" customFormat="1" ht="106.5" customHeight="1" x14ac:dyDescent="0.25">
      <c r="B25" s="21">
        <v>10</v>
      </c>
      <c r="C25" s="22" t="s">
        <v>298</v>
      </c>
      <c r="D25" s="22">
        <v>44</v>
      </c>
      <c r="E25" s="10" t="s">
        <v>297</v>
      </c>
      <c r="F25" s="24"/>
      <c r="G25" s="25"/>
      <c r="H25" s="26"/>
      <c r="J25" s="19"/>
      <c r="L25" s="250">
        <v>10</v>
      </c>
      <c r="M25" s="251" t="str">
        <f t="shared" si="6"/>
        <v>Debe diligenciar la breve descripción del cumplimiento</v>
      </c>
      <c r="N25" s="251" t="str">
        <f t="shared" si="7"/>
        <v/>
      </c>
      <c r="O25" s="251" t="str">
        <f t="shared" si="0"/>
        <v/>
      </c>
      <c r="P25" s="254">
        <f t="shared" si="2"/>
        <v>10</v>
      </c>
      <c r="Q25" s="254" t="str">
        <f t="shared" si="3"/>
        <v/>
      </c>
      <c r="R25" s="254" t="str">
        <f t="shared" si="4"/>
        <v/>
      </c>
      <c r="S25" s="20">
        <f t="shared" si="5"/>
        <v>10</v>
      </c>
    </row>
    <row r="26" spans="2:19" s="4" customFormat="1" ht="106.5" customHeight="1" x14ac:dyDescent="0.25">
      <c r="B26" s="21">
        <v>11</v>
      </c>
      <c r="C26" s="22" t="s">
        <v>300</v>
      </c>
      <c r="D26" s="22">
        <v>45</v>
      </c>
      <c r="E26" s="10" t="s">
        <v>299</v>
      </c>
      <c r="F26" s="24"/>
      <c r="G26" s="25"/>
      <c r="H26" s="26"/>
      <c r="J26" s="19"/>
      <c r="L26" s="250">
        <v>11</v>
      </c>
      <c r="M26" s="251" t="str">
        <f t="shared" si="6"/>
        <v>Debe diligenciar la breve descripción del cumplimiento</v>
      </c>
      <c r="N26" s="251" t="str">
        <f t="shared" si="7"/>
        <v/>
      </c>
      <c r="O26" s="251" t="str">
        <f t="shared" si="0"/>
        <v/>
      </c>
      <c r="P26" s="254">
        <f t="shared" si="2"/>
        <v>11</v>
      </c>
      <c r="Q26" s="254" t="str">
        <f t="shared" si="3"/>
        <v/>
      </c>
      <c r="R26" s="254" t="str">
        <f t="shared" si="4"/>
        <v/>
      </c>
      <c r="S26" s="20">
        <f t="shared" si="5"/>
        <v>11</v>
      </c>
    </row>
    <row r="27" spans="2:19" s="4" customFormat="1" ht="106.5" customHeight="1" x14ac:dyDescent="0.25">
      <c r="B27" s="21">
        <v>12</v>
      </c>
      <c r="C27" s="22" t="s">
        <v>302</v>
      </c>
      <c r="D27" s="22">
        <v>46</v>
      </c>
      <c r="E27" s="10" t="s">
        <v>301</v>
      </c>
      <c r="F27" s="24"/>
      <c r="G27" s="25"/>
      <c r="H27" s="26"/>
      <c r="J27" s="19"/>
      <c r="L27" s="250">
        <v>12</v>
      </c>
      <c r="M27" s="251" t="str">
        <f t="shared" si="6"/>
        <v>Debe diligenciar la breve descripción del cumplimiento</v>
      </c>
      <c r="N27" s="251" t="str">
        <f t="shared" si="7"/>
        <v/>
      </c>
      <c r="O27" s="251" t="str">
        <f t="shared" si="0"/>
        <v/>
      </c>
      <c r="P27" s="254">
        <f t="shared" si="2"/>
        <v>12</v>
      </c>
      <c r="Q27" s="254" t="str">
        <f t="shared" si="3"/>
        <v/>
      </c>
      <c r="R27" s="254" t="str">
        <f t="shared" si="4"/>
        <v/>
      </c>
      <c r="S27" s="20">
        <f t="shared" si="5"/>
        <v>12</v>
      </c>
    </row>
    <row r="28" spans="2:19" s="4" customFormat="1" ht="106.5" customHeight="1" x14ac:dyDescent="0.25">
      <c r="B28" s="21">
        <v>13</v>
      </c>
      <c r="C28" s="22" t="s">
        <v>304</v>
      </c>
      <c r="D28" s="22">
        <v>47</v>
      </c>
      <c r="E28" s="10" t="s">
        <v>303</v>
      </c>
      <c r="F28" s="24"/>
      <c r="G28" s="25"/>
      <c r="H28" s="26"/>
      <c r="J28" s="19"/>
      <c r="L28" s="250">
        <v>13</v>
      </c>
      <c r="M28" s="251" t="str">
        <f t="shared" si="6"/>
        <v>Debe diligenciar la breve descripción del cumplimiento</v>
      </c>
      <c r="N28" s="251" t="str">
        <f t="shared" si="7"/>
        <v/>
      </c>
      <c r="O28" s="251" t="str">
        <f t="shared" si="0"/>
        <v/>
      </c>
      <c r="P28" s="254">
        <f t="shared" si="2"/>
        <v>13</v>
      </c>
      <c r="Q28" s="254" t="str">
        <f t="shared" si="3"/>
        <v/>
      </c>
      <c r="R28" s="254" t="str">
        <f t="shared" si="4"/>
        <v/>
      </c>
      <c r="S28" s="20">
        <f t="shared" si="5"/>
        <v>13</v>
      </c>
    </row>
    <row r="29" spans="2:19" s="5" customFormat="1" ht="12.75" x14ac:dyDescent="0.2">
      <c r="B29" s="7"/>
      <c r="C29" s="7"/>
      <c r="D29" s="7"/>
      <c r="L29" s="252"/>
      <c r="M29" s="252"/>
      <c r="N29" s="252"/>
      <c r="O29" s="252"/>
      <c r="P29" s="252"/>
      <c r="Q29" s="252"/>
      <c r="R29" s="252"/>
    </row>
    <row r="30" spans="2:19" s="5" customFormat="1" ht="12.75" hidden="1" x14ac:dyDescent="0.2">
      <c r="B30" s="7"/>
      <c r="C30" s="7"/>
      <c r="D30" s="7"/>
      <c r="L30" s="252"/>
      <c r="M30" s="252"/>
      <c r="N30" s="252"/>
      <c r="O30" s="252"/>
      <c r="P30" s="252"/>
      <c r="Q30" s="252"/>
      <c r="R30" s="252"/>
    </row>
    <row r="31" spans="2:19" x14ac:dyDescent="0.25"/>
    <row r="32" spans="2:19" x14ac:dyDescent="0.25"/>
    <row r="33" x14ac:dyDescent="0.25"/>
  </sheetData>
  <sheetProtection password="DC6E" sheet="1" objects="1" scenarios="1"/>
  <dataConsolidate/>
  <mergeCells count="6">
    <mergeCell ref="E3:H7"/>
    <mergeCell ref="B8:G8"/>
    <mergeCell ref="B10:H13"/>
    <mergeCell ref="M13:O14"/>
    <mergeCell ref="B14:H14"/>
    <mergeCell ref="B9:H9"/>
  </mergeCells>
  <phoneticPr fontId="24" type="noConversion"/>
  <dataValidations count="6">
    <dataValidation allowBlank="1" sqref="M15"/>
    <dataValidation allowBlank="1" showInputMessage="1" showErrorMessage="1" promptTitle="Última fecha de Auto-evaluación" prompt="_x000a_Diligencie la fecha en que realizó por última vez la auto-evaluación de esta condición._x000a__x000a_- Formato: dd/mm/aaaa_x000a_- Diligenciamiento obligatorio." sqref="I15:J15"/>
    <dataValidation allowBlank="1" showInputMessage="1" showErrorMessage="1" promptTitle="Auto-evaluación" prompt="_x000a_Seleccione de la lista el estado en que se encuentra el cumplimiento de cadauno de los requisitos._x000a__x000a_- Clic en la flecha para presentar valores._x000a_- Diligenciamiento obligatorio." sqref="G15"/>
    <dataValidation type="list" allowBlank="1" showInputMessage="1" showErrorMessage="1" errorTitle="Valor errado" error="Seleccione únicamente los valores de la lista." sqref="G16:G28">
      <formula1>"Si cumple, No cumple, En proceso"</formula1>
    </dataValidation>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F15"/>
    <dataValidation allowBlank="1" showInputMessage="1" showErrorMessage="1" promptTitle="Última fecha de Auto-evaluación" prompt="_x000a_Diligencie la fecha en que realizó por última vez la auto-evaluación de cada uno de los requisitos._x000a__x000a_- Formato: dd/mm/aaaa_x000a_- Diligenciamiento obligatorio." sqref="H15"/>
  </dataValidations>
  <printOptions horizontalCentered="1"/>
  <pageMargins left="0.19685039370078741" right="0.19685039370078741" top="0.11811023622047245" bottom="0.11811023622047245" header="0.39370078740157483" footer="0"/>
  <pageSetup paperSize="5" scale="96" orientation="landscape" r:id="rId1"/>
  <headerFooter>
    <oddFooter>&amp;L&amp;"Arial Narrow,Normal"&amp;8&amp;F&amp;C&amp;"Arial Narrow,Normal"&amp;8&amp;A&amp;R&amp;P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8"/>
  <sheetViews>
    <sheetView zoomScaleNormal="100" zoomScaleSheetLayoutView="100" workbookViewId="0">
      <selection activeCell="E1" sqref="E1"/>
    </sheetView>
  </sheetViews>
  <sheetFormatPr baseColWidth="10" defaultColWidth="0" defaultRowHeight="15" zeroHeight="1" x14ac:dyDescent="0.25"/>
  <cols>
    <col min="1" max="1" width="1.28515625" style="2" customWidth="1"/>
    <col min="2" max="2" width="5" style="6" bestFit="1" customWidth="1"/>
    <col min="3" max="3" width="5" style="6" customWidth="1"/>
    <col min="4" max="4" width="4.5703125" style="6" hidden="1" customWidth="1"/>
    <col min="5" max="5" width="60.140625" style="2" customWidth="1"/>
    <col min="6" max="6" width="66.42578125" style="2" customWidth="1"/>
    <col min="7" max="7" width="17.5703125" style="2" customWidth="1"/>
    <col min="8" max="8" width="19.42578125" style="2" customWidth="1"/>
    <col min="9" max="11" width="0.85546875" style="2" customWidth="1"/>
    <col min="12" max="12" width="4.5703125" style="231" bestFit="1" customWidth="1"/>
    <col min="13" max="13" width="22.42578125" style="231" bestFit="1" customWidth="1"/>
    <col min="14" max="15" width="22.7109375" style="231" customWidth="1"/>
    <col min="16" max="16" width="3" style="2" hidden="1" customWidth="1"/>
    <col min="17" max="17" width="3.140625" style="2" hidden="1" customWidth="1"/>
    <col min="18" max="18" width="11.42578125" style="2" hidden="1" customWidth="1"/>
    <col min="19" max="19" width="3" style="2" hidden="1" customWidth="1"/>
    <col min="20" max="20" width="3.7109375" style="2" hidden="1" customWidth="1"/>
    <col min="21" max="16384" width="0" style="2" hidden="1"/>
  </cols>
  <sheetData>
    <row r="1" spans="2:19" x14ac:dyDescent="0.25"/>
    <row r="2" spans="2:19" ht="4.5" customHeight="1" x14ac:dyDescent="0.25"/>
    <row r="3" spans="2:19" ht="9" customHeight="1" x14ac:dyDescent="0.25">
      <c r="B3" s="6" t="s">
        <v>149</v>
      </c>
      <c r="E3" s="203" t="s">
        <v>180</v>
      </c>
      <c r="F3" s="203"/>
      <c r="G3" s="203"/>
      <c r="H3" s="203"/>
      <c r="I3" s="12"/>
      <c r="J3" s="14"/>
      <c r="K3" s="12"/>
      <c r="L3" s="253"/>
    </row>
    <row r="4" spans="2:19" ht="26.25" customHeight="1" x14ac:dyDescent="0.4">
      <c r="B4" s="9"/>
      <c r="C4" s="9"/>
      <c r="D4" s="9"/>
      <c r="E4" s="203"/>
      <c r="F4" s="203"/>
      <c r="G4" s="203"/>
      <c r="H4" s="203"/>
      <c r="I4" s="12"/>
      <c r="J4" s="15"/>
      <c r="K4" s="12"/>
      <c r="L4" s="253"/>
    </row>
    <row r="5" spans="2:19" ht="15" customHeight="1" x14ac:dyDescent="0.25">
      <c r="E5" s="203"/>
      <c r="F5" s="203"/>
      <c r="G5" s="203"/>
      <c r="H5" s="203"/>
      <c r="I5" s="12"/>
      <c r="J5" s="15"/>
      <c r="K5" s="12"/>
      <c r="L5" s="253"/>
    </row>
    <row r="6" spans="2:19" ht="15" customHeight="1" x14ac:dyDescent="0.25">
      <c r="E6" s="203"/>
      <c r="F6" s="203"/>
      <c r="G6" s="203"/>
      <c r="H6" s="203"/>
      <c r="I6" s="12"/>
      <c r="J6" s="15"/>
      <c r="K6" s="12"/>
      <c r="L6" s="253"/>
    </row>
    <row r="7" spans="2:19" ht="15" customHeight="1" x14ac:dyDescent="0.25">
      <c r="E7" s="203"/>
      <c r="F7" s="203"/>
      <c r="G7" s="203"/>
      <c r="H7" s="203"/>
      <c r="I7" s="12"/>
      <c r="J7" s="15"/>
      <c r="K7" s="12"/>
      <c r="L7" s="253"/>
    </row>
    <row r="8" spans="2:19" x14ac:dyDescent="0.25">
      <c r="B8" s="206" t="s">
        <v>92</v>
      </c>
      <c r="C8" s="206"/>
      <c r="D8" s="206"/>
      <c r="E8" s="206"/>
      <c r="F8" s="206"/>
      <c r="G8" s="206"/>
      <c r="J8" s="16"/>
    </row>
    <row r="9" spans="2:19" ht="20.25" x14ac:dyDescent="0.25">
      <c r="B9" s="212" t="s">
        <v>168</v>
      </c>
      <c r="C9" s="212"/>
      <c r="D9" s="212"/>
      <c r="E9" s="212"/>
      <c r="F9" s="212"/>
      <c r="G9" s="212"/>
      <c r="H9" s="212"/>
      <c r="J9" s="16"/>
      <c r="M9" s="232" t="s">
        <v>90</v>
      </c>
    </row>
    <row r="10" spans="2:19" ht="14.25" customHeight="1" x14ac:dyDescent="0.2">
      <c r="B10" s="210" t="s">
        <v>210</v>
      </c>
      <c r="C10" s="210"/>
      <c r="D10" s="210"/>
      <c r="E10" s="210"/>
      <c r="F10" s="210"/>
      <c r="G10" s="210"/>
      <c r="H10" s="210"/>
      <c r="J10" s="16"/>
      <c r="M10" s="233" t="str">
        <f>CONCATENATE(S16,", ",S17,", ",S18,", ",S19,",",S20,",",S21,",",S22,",",S23,",",S24,",",S25,",",S26,",",S27,",",S28,",",S29)</f>
        <v>1, 2, 3, 4,5,6,7,8,9,10,11,12,13,14</v>
      </c>
    </row>
    <row r="11" spans="2:19" ht="14.25" customHeight="1" x14ac:dyDescent="0.2">
      <c r="B11" s="210"/>
      <c r="C11" s="210"/>
      <c r="D11" s="210"/>
      <c r="E11" s="210"/>
      <c r="F11" s="210"/>
      <c r="G11" s="210"/>
      <c r="H11" s="210"/>
      <c r="J11" s="16"/>
      <c r="M11" s="233"/>
    </row>
    <row r="12" spans="2:19" ht="14.25" customHeight="1" x14ac:dyDescent="0.2">
      <c r="B12" s="210"/>
      <c r="C12" s="210"/>
      <c r="D12" s="210"/>
      <c r="E12" s="210"/>
      <c r="F12" s="210"/>
      <c r="G12" s="210"/>
      <c r="H12" s="210"/>
      <c r="J12" s="16"/>
      <c r="M12" s="233"/>
    </row>
    <row r="13" spans="2:19" ht="10.5" customHeight="1" x14ac:dyDescent="0.2">
      <c r="B13" s="211"/>
      <c r="C13" s="211"/>
      <c r="D13" s="211"/>
      <c r="E13" s="211"/>
      <c r="F13" s="211"/>
      <c r="G13" s="211"/>
      <c r="H13" s="211"/>
      <c r="J13" s="16"/>
      <c r="M13" s="234" t="s">
        <v>89</v>
      </c>
      <c r="N13" s="235"/>
      <c r="O13" s="236"/>
    </row>
    <row r="14" spans="2:19" s="84" customFormat="1" ht="6" customHeight="1" thickBot="1" x14ac:dyDescent="0.25">
      <c r="B14" s="207"/>
      <c r="C14" s="208"/>
      <c r="D14" s="208"/>
      <c r="E14" s="208"/>
      <c r="F14" s="208"/>
      <c r="G14" s="208"/>
      <c r="H14" s="209"/>
      <c r="I14" s="82"/>
      <c r="J14" s="83"/>
      <c r="K14" s="82"/>
      <c r="L14" s="255"/>
      <c r="M14" s="238"/>
      <c r="N14" s="239"/>
      <c r="O14" s="240"/>
    </row>
    <row r="15" spans="2:19" s="3" customFormat="1" ht="24.75" customHeight="1" thickBot="1" x14ac:dyDescent="0.25">
      <c r="B15" s="80" t="s">
        <v>0</v>
      </c>
      <c r="C15" s="80" t="s">
        <v>64</v>
      </c>
      <c r="D15" s="11" t="s">
        <v>91</v>
      </c>
      <c r="E15" s="80" t="s">
        <v>80</v>
      </c>
      <c r="F15" s="80" t="s">
        <v>107</v>
      </c>
      <c r="G15" s="80" t="s">
        <v>2</v>
      </c>
      <c r="H15" s="80" t="s">
        <v>108</v>
      </c>
      <c r="I15" s="13"/>
      <c r="J15" s="18"/>
      <c r="K15" s="13"/>
      <c r="L15" s="256" t="s">
        <v>0</v>
      </c>
      <c r="M15" s="257" t="s">
        <v>4</v>
      </c>
      <c r="N15" s="243" t="s">
        <v>2</v>
      </c>
      <c r="O15" s="244" t="s">
        <v>5</v>
      </c>
    </row>
    <row r="16" spans="2:19" s="4" customFormat="1" ht="106.5" customHeight="1" x14ac:dyDescent="0.25">
      <c r="B16" s="21">
        <v>1</v>
      </c>
      <c r="C16" s="22" t="s">
        <v>93</v>
      </c>
      <c r="D16" s="22">
        <v>49</v>
      </c>
      <c r="E16" s="10" t="s">
        <v>305</v>
      </c>
      <c r="F16" s="24"/>
      <c r="G16" s="25"/>
      <c r="H16" s="26"/>
      <c r="J16" s="19"/>
      <c r="L16" s="250">
        <v>1</v>
      </c>
      <c r="M16" s="251" t="str">
        <f t="shared" ref="M16:M29" si="0">IF(F16="","Debe diligenciar la breve descripción del cumplimiento","")</f>
        <v>Debe diligenciar la breve descripción del cumplimiento</v>
      </c>
      <c r="N16" s="251" t="str">
        <f t="shared" ref="N16:N30" si="1">IF(F16="","",IF(G16="","Debe seleccionar un valor de la lista de autoevaluación",""))</f>
        <v/>
      </c>
      <c r="O16" s="251" t="str">
        <f t="shared" ref="O16:O25" si="2">IF(G16="","",IF(H16="","Debe registrar la fecha en que realizó por última vez la auto-evaluación de este requisito",""))</f>
        <v/>
      </c>
      <c r="P16" s="20">
        <f t="shared" ref="P16" si="3">IF(M16="","",$B16)</f>
        <v>1</v>
      </c>
      <c r="Q16" s="20" t="str">
        <f t="shared" ref="Q16" si="4">IF(N16="","",$B16)</f>
        <v/>
      </c>
      <c r="R16" s="20" t="str">
        <f t="shared" ref="R16" si="5">IF(O16="","",$B16)</f>
        <v/>
      </c>
      <c r="S16" s="20">
        <f t="shared" ref="S16" si="6">IF(MAX(P16:R16)=0,"",MAX(P16:R16))</f>
        <v>1</v>
      </c>
    </row>
    <row r="17" spans="2:19" s="4" customFormat="1" ht="106.5" customHeight="1" x14ac:dyDescent="0.25">
      <c r="B17" s="21">
        <v>2</v>
      </c>
      <c r="C17" s="22" t="s">
        <v>94</v>
      </c>
      <c r="D17" s="22">
        <v>50</v>
      </c>
      <c r="E17" s="10" t="s">
        <v>306</v>
      </c>
      <c r="F17" s="24"/>
      <c r="G17" s="25"/>
      <c r="H17" s="26"/>
      <c r="J17" s="19"/>
      <c r="L17" s="250">
        <v>2</v>
      </c>
      <c r="M17" s="251" t="str">
        <f t="shared" si="0"/>
        <v>Debe diligenciar la breve descripción del cumplimiento</v>
      </c>
      <c r="N17" s="251" t="str">
        <f t="shared" si="1"/>
        <v/>
      </c>
      <c r="O17" s="251" t="str">
        <f t="shared" si="2"/>
        <v/>
      </c>
      <c r="P17" s="20">
        <f t="shared" ref="P17:P29" si="7">IF(M17="","",$B17)</f>
        <v>2</v>
      </c>
      <c r="Q17" s="20" t="str">
        <f t="shared" ref="Q17:Q29" si="8">IF(N17="","",$B17)</f>
        <v/>
      </c>
      <c r="R17" s="20" t="str">
        <f t="shared" ref="R17:R29" si="9">IF(O17="","",$B17)</f>
        <v/>
      </c>
      <c r="S17" s="20">
        <f t="shared" ref="S17:S29" si="10">IF(MAX(P17:R17)=0,"",MAX(P17:R17))</f>
        <v>2</v>
      </c>
    </row>
    <row r="18" spans="2:19" s="4" customFormat="1" ht="106.5" customHeight="1" x14ac:dyDescent="0.25">
      <c r="B18" s="21">
        <v>3</v>
      </c>
      <c r="C18" s="22" t="s">
        <v>95</v>
      </c>
      <c r="D18" s="22">
        <v>51</v>
      </c>
      <c r="E18" s="10" t="s">
        <v>307</v>
      </c>
      <c r="F18" s="24"/>
      <c r="G18" s="25"/>
      <c r="H18" s="26"/>
      <c r="J18" s="19"/>
      <c r="L18" s="250">
        <v>3</v>
      </c>
      <c r="M18" s="251" t="str">
        <f t="shared" si="0"/>
        <v>Debe diligenciar la breve descripción del cumplimiento</v>
      </c>
      <c r="N18" s="251" t="str">
        <f t="shared" si="1"/>
        <v/>
      </c>
      <c r="O18" s="251" t="str">
        <f t="shared" si="2"/>
        <v/>
      </c>
      <c r="P18" s="20">
        <f t="shared" si="7"/>
        <v>3</v>
      </c>
      <c r="Q18" s="20" t="str">
        <f t="shared" si="8"/>
        <v/>
      </c>
      <c r="R18" s="20" t="str">
        <f t="shared" si="9"/>
        <v/>
      </c>
      <c r="S18" s="20">
        <f t="shared" si="10"/>
        <v>3</v>
      </c>
    </row>
    <row r="19" spans="2:19" s="4" customFormat="1" ht="106.5" customHeight="1" x14ac:dyDescent="0.25">
      <c r="B19" s="21">
        <v>4</v>
      </c>
      <c r="C19" s="22" t="s">
        <v>96</v>
      </c>
      <c r="D19" s="22">
        <v>52</v>
      </c>
      <c r="E19" s="10" t="s">
        <v>308</v>
      </c>
      <c r="F19" s="24"/>
      <c r="G19" s="25"/>
      <c r="H19" s="26"/>
      <c r="J19" s="19"/>
      <c r="L19" s="250">
        <v>4</v>
      </c>
      <c r="M19" s="251" t="str">
        <f t="shared" si="0"/>
        <v>Debe diligenciar la breve descripción del cumplimiento</v>
      </c>
      <c r="N19" s="251" t="str">
        <f t="shared" si="1"/>
        <v/>
      </c>
      <c r="O19" s="251" t="str">
        <f t="shared" si="2"/>
        <v/>
      </c>
      <c r="P19" s="20">
        <f t="shared" si="7"/>
        <v>4</v>
      </c>
      <c r="Q19" s="20" t="str">
        <f t="shared" si="8"/>
        <v/>
      </c>
      <c r="R19" s="20" t="str">
        <f t="shared" si="9"/>
        <v/>
      </c>
      <c r="S19" s="20">
        <f t="shared" si="10"/>
        <v>4</v>
      </c>
    </row>
    <row r="20" spans="2:19" s="4" customFormat="1" ht="106.5" customHeight="1" x14ac:dyDescent="0.25">
      <c r="B20" s="21">
        <v>5</v>
      </c>
      <c r="C20" s="22" t="s">
        <v>310</v>
      </c>
      <c r="D20" s="22"/>
      <c r="E20" s="10" t="s">
        <v>309</v>
      </c>
      <c r="F20" s="24"/>
      <c r="G20" s="25"/>
      <c r="H20" s="26"/>
      <c r="J20" s="19"/>
      <c r="L20" s="250"/>
      <c r="M20" s="251" t="str">
        <f t="shared" si="0"/>
        <v>Debe diligenciar la breve descripción del cumplimiento</v>
      </c>
      <c r="N20" s="251"/>
      <c r="O20" s="251"/>
      <c r="P20" s="20">
        <f t="shared" si="7"/>
        <v>5</v>
      </c>
      <c r="Q20" s="20" t="str">
        <f t="shared" si="8"/>
        <v/>
      </c>
      <c r="R20" s="20" t="str">
        <f t="shared" si="9"/>
        <v/>
      </c>
      <c r="S20" s="20">
        <f t="shared" si="10"/>
        <v>5</v>
      </c>
    </row>
    <row r="21" spans="2:19" s="4" customFormat="1" ht="106.5" customHeight="1" x14ac:dyDescent="0.25">
      <c r="B21" s="21">
        <v>6</v>
      </c>
      <c r="C21" s="22" t="s">
        <v>312</v>
      </c>
      <c r="D21" s="22"/>
      <c r="E21" s="10" t="s">
        <v>311</v>
      </c>
      <c r="F21" s="24"/>
      <c r="G21" s="25"/>
      <c r="H21" s="26"/>
      <c r="J21" s="19"/>
      <c r="L21" s="250"/>
      <c r="M21" s="251" t="str">
        <f t="shared" si="0"/>
        <v>Debe diligenciar la breve descripción del cumplimiento</v>
      </c>
      <c r="N21" s="251"/>
      <c r="O21" s="251"/>
      <c r="P21" s="20">
        <f t="shared" si="7"/>
        <v>6</v>
      </c>
      <c r="Q21" s="20" t="str">
        <f t="shared" si="8"/>
        <v/>
      </c>
      <c r="R21" s="20" t="str">
        <f t="shared" si="9"/>
        <v/>
      </c>
      <c r="S21" s="20">
        <f t="shared" si="10"/>
        <v>6</v>
      </c>
    </row>
    <row r="22" spans="2:19" s="4" customFormat="1" ht="106.5" customHeight="1" x14ac:dyDescent="0.25">
      <c r="B22" s="21">
        <v>7</v>
      </c>
      <c r="C22" s="22" t="s">
        <v>313</v>
      </c>
      <c r="D22" s="22"/>
      <c r="E22" s="10" t="s">
        <v>314</v>
      </c>
      <c r="F22" s="24"/>
      <c r="G22" s="25"/>
      <c r="H22" s="26"/>
      <c r="J22" s="19"/>
      <c r="L22" s="250"/>
      <c r="M22" s="251" t="str">
        <f t="shared" si="0"/>
        <v>Debe diligenciar la breve descripción del cumplimiento</v>
      </c>
      <c r="N22" s="251"/>
      <c r="O22" s="251"/>
      <c r="P22" s="20">
        <f t="shared" si="7"/>
        <v>7</v>
      </c>
      <c r="Q22" s="20" t="str">
        <f t="shared" si="8"/>
        <v/>
      </c>
      <c r="R22" s="20" t="str">
        <f t="shared" si="9"/>
        <v/>
      </c>
      <c r="S22" s="20">
        <f t="shared" si="10"/>
        <v>7</v>
      </c>
    </row>
    <row r="23" spans="2:19" s="4" customFormat="1" ht="106.5" customHeight="1" x14ac:dyDescent="0.25">
      <c r="B23" s="21">
        <v>8</v>
      </c>
      <c r="C23" s="22" t="s">
        <v>316</v>
      </c>
      <c r="D23" s="22"/>
      <c r="E23" s="10" t="s">
        <v>315</v>
      </c>
      <c r="F23" s="24"/>
      <c r="G23" s="25"/>
      <c r="H23" s="26"/>
      <c r="J23" s="19"/>
      <c r="L23" s="250"/>
      <c r="M23" s="251" t="str">
        <f t="shared" si="0"/>
        <v>Debe diligenciar la breve descripción del cumplimiento</v>
      </c>
      <c r="N23" s="251"/>
      <c r="O23" s="251"/>
      <c r="P23" s="20">
        <f t="shared" si="7"/>
        <v>8</v>
      </c>
      <c r="Q23" s="20" t="str">
        <f t="shared" si="8"/>
        <v/>
      </c>
      <c r="R23" s="20" t="str">
        <f t="shared" si="9"/>
        <v/>
      </c>
      <c r="S23" s="20">
        <f t="shared" si="10"/>
        <v>8</v>
      </c>
    </row>
    <row r="24" spans="2:19" s="4" customFormat="1" ht="106.5" customHeight="1" x14ac:dyDescent="0.25">
      <c r="B24" s="21">
        <v>9</v>
      </c>
      <c r="C24" s="22" t="s">
        <v>318</v>
      </c>
      <c r="D24" s="22">
        <v>53</v>
      </c>
      <c r="E24" s="10" t="s">
        <v>317</v>
      </c>
      <c r="F24" s="24"/>
      <c r="G24" s="25"/>
      <c r="H24" s="26"/>
      <c r="J24" s="19"/>
      <c r="L24" s="250">
        <v>5</v>
      </c>
      <c r="M24" s="251" t="str">
        <f t="shared" si="0"/>
        <v>Debe diligenciar la breve descripción del cumplimiento</v>
      </c>
      <c r="N24" s="251" t="str">
        <f t="shared" si="1"/>
        <v/>
      </c>
      <c r="O24" s="251" t="str">
        <f t="shared" si="2"/>
        <v/>
      </c>
      <c r="P24" s="20">
        <f t="shared" si="7"/>
        <v>9</v>
      </c>
      <c r="Q24" s="20" t="str">
        <f t="shared" si="8"/>
        <v/>
      </c>
      <c r="R24" s="20" t="str">
        <f t="shared" si="9"/>
        <v/>
      </c>
      <c r="S24" s="20">
        <f t="shared" si="10"/>
        <v>9</v>
      </c>
    </row>
    <row r="25" spans="2:19" s="4" customFormat="1" ht="106.5" customHeight="1" x14ac:dyDescent="0.25">
      <c r="B25" s="21">
        <v>10</v>
      </c>
      <c r="C25" s="22" t="s">
        <v>320</v>
      </c>
      <c r="D25" s="22">
        <v>54</v>
      </c>
      <c r="E25" s="10" t="s">
        <v>319</v>
      </c>
      <c r="F25" s="24"/>
      <c r="G25" s="25"/>
      <c r="H25" s="26"/>
      <c r="J25" s="19"/>
      <c r="L25" s="250">
        <v>6</v>
      </c>
      <c r="M25" s="251" t="str">
        <f t="shared" si="0"/>
        <v>Debe diligenciar la breve descripción del cumplimiento</v>
      </c>
      <c r="N25" s="251" t="str">
        <f t="shared" si="1"/>
        <v/>
      </c>
      <c r="O25" s="251" t="str">
        <f t="shared" si="2"/>
        <v/>
      </c>
      <c r="P25" s="20">
        <f t="shared" si="7"/>
        <v>10</v>
      </c>
      <c r="Q25" s="20" t="str">
        <f t="shared" si="8"/>
        <v/>
      </c>
      <c r="R25" s="20" t="str">
        <f t="shared" si="9"/>
        <v/>
      </c>
      <c r="S25" s="20">
        <f t="shared" si="10"/>
        <v>10</v>
      </c>
    </row>
    <row r="26" spans="2:19" s="4" customFormat="1" ht="106.5" customHeight="1" x14ac:dyDescent="0.25">
      <c r="B26" s="21">
        <v>11</v>
      </c>
      <c r="C26" s="22" t="s">
        <v>322</v>
      </c>
      <c r="D26" s="22"/>
      <c r="E26" s="10" t="s">
        <v>321</v>
      </c>
      <c r="F26" s="24"/>
      <c r="G26" s="25"/>
      <c r="H26" s="26"/>
      <c r="J26" s="19"/>
      <c r="L26" s="250"/>
      <c r="M26" s="251" t="str">
        <f t="shared" si="0"/>
        <v>Debe diligenciar la breve descripción del cumplimiento</v>
      </c>
      <c r="N26" s="251"/>
      <c r="O26" s="251"/>
      <c r="P26" s="20">
        <f t="shared" si="7"/>
        <v>11</v>
      </c>
      <c r="Q26" s="20" t="str">
        <f t="shared" si="8"/>
        <v/>
      </c>
      <c r="R26" s="20" t="str">
        <f t="shared" si="9"/>
        <v/>
      </c>
      <c r="S26" s="20">
        <f t="shared" si="10"/>
        <v>11</v>
      </c>
    </row>
    <row r="27" spans="2:19" s="4" customFormat="1" ht="106.5" customHeight="1" x14ac:dyDescent="0.25">
      <c r="B27" s="21">
        <v>12</v>
      </c>
      <c r="C27" s="22" t="s">
        <v>324</v>
      </c>
      <c r="D27" s="22"/>
      <c r="E27" s="10" t="s">
        <v>323</v>
      </c>
      <c r="F27" s="24"/>
      <c r="G27" s="25"/>
      <c r="H27" s="26"/>
      <c r="J27" s="19"/>
      <c r="L27" s="250"/>
      <c r="M27" s="251" t="str">
        <f t="shared" si="0"/>
        <v>Debe diligenciar la breve descripción del cumplimiento</v>
      </c>
      <c r="N27" s="251"/>
      <c r="O27" s="251"/>
      <c r="P27" s="20">
        <f t="shared" si="7"/>
        <v>12</v>
      </c>
      <c r="Q27" s="20" t="str">
        <f t="shared" si="8"/>
        <v/>
      </c>
      <c r="R27" s="20" t="str">
        <f t="shared" si="9"/>
        <v/>
      </c>
      <c r="S27" s="20">
        <f t="shared" si="10"/>
        <v>12</v>
      </c>
    </row>
    <row r="28" spans="2:19" s="4" customFormat="1" ht="106.5" customHeight="1" x14ac:dyDescent="0.25">
      <c r="B28" s="21">
        <v>13</v>
      </c>
      <c r="C28" s="22" t="s">
        <v>326</v>
      </c>
      <c r="D28" s="22"/>
      <c r="E28" s="10" t="s">
        <v>325</v>
      </c>
      <c r="F28" s="24"/>
      <c r="G28" s="25"/>
      <c r="H28" s="26"/>
      <c r="J28" s="19"/>
      <c r="L28" s="250"/>
      <c r="M28" s="251" t="str">
        <f t="shared" si="0"/>
        <v>Debe diligenciar la breve descripción del cumplimiento</v>
      </c>
      <c r="N28" s="251"/>
      <c r="O28" s="251"/>
      <c r="P28" s="20">
        <f t="shared" si="7"/>
        <v>13</v>
      </c>
      <c r="Q28" s="20" t="str">
        <f t="shared" si="8"/>
        <v/>
      </c>
      <c r="R28" s="20" t="str">
        <f t="shared" si="9"/>
        <v/>
      </c>
      <c r="S28" s="20">
        <f t="shared" si="10"/>
        <v>13</v>
      </c>
    </row>
    <row r="29" spans="2:19" s="4" customFormat="1" ht="106.5" customHeight="1" x14ac:dyDescent="0.25">
      <c r="B29" s="21">
        <v>14</v>
      </c>
      <c r="C29" s="22" t="s">
        <v>328</v>
      </c>
      <c r="D29" s="22"/>
      <c r="E29" s="10" t="s">
        <v>327</v>
      </c>
      <c r="F29" s="24"/>
      <c r="G29" s="25"/>
      <c r="H29" s="26"/>
      <c r="J29" s="19"/>
      <c r="L29" s="250"/>
      <c r="M29" s="251" t="str">
        <f t="shared" si="0"/>
        <v>Debe diligenciar la breve descripción del cumplimiento</v>
      </c>
      <c r="N29" s="251"/>
      <c r="O29" s="251"/>
      <c r="P29" s="20">
        <f t="shared" si="7"/>
        <v>14</v>
      </c>
      <c r="Q29" s="20" t="str">
        <f t="shared" si="8"/>
        <v/>
      </c>
      <c r="R29" s="20" t="str">
        <f t="shared" si="9"/>
        <v/>
      </c>
      <c r="S29" s="20">
        <f t="shared" si="10"/>
        <v>14</v>
      </c>
    </row>
    <row r="30" spans="2:19" s="5" customFormat="1" ht="12.75" x14ac:dyDescent="0.2">
      <c r="B30" s="7"/>
      <c r="C30" s="7"/>
      <c r="D30" s="7"/>
      <c r="L30" s="252"/>
      <c r="M30" s="252"/>
      <c r="N30" s="252" t="str">
        <f t="shared" si="1"/>
        <v/>
      </c>
      <c r="O30" s="252"/>
    </row>
    <row r="31" spans="2:19" s="5" customFormat="1" ht="12.75" hidden="1" x14ac:dyDescent="0.2">
      <c r="B31" s="7"/>
      <c r="C31" s="7"/>
      <c r="D31" s="7"/>
      <c r="L31" s="252"/>
      <c r="M31" s="252"/>
      <c r="N31" s="252"/>
      <c r="O31" s="252"/>
    </row>
    <row r="32" spans="2:19" x14ac:dyDescent="0.25"/>
    <row r="33" x14ac:dyDescent="0.25"/>
    <row r="34" x14ac:dyDescent="0.25"/>
    <row r="35" x14ac:dyDescent="0.25"/>
    <row r="36" x14ac:dyDescent="0.25"/>
    <row r="37" x14ac:dyDescent="0.25"/>
    <row r="38" x14ac:dyDescent="0.25"/>
  </sheetData>
  <sheetProtection password="DC6E" sheet="1" objects="1" scenarios="1"/>
  <dataConsolidate/>
  <mergeCells count="6">
    <mergeCell ref="E3:H7"/>
    <mergeCell ref="B8:G8"/>
    <mergeCell ref="B10:H13"/>
    <mergeCell ref="M13:O14"/>
    <mergeCell ref="B14:H14"/>
    <mergeCell ref="B9:H9"/>
  </mergeCells>
  <phoneticPr fontId="24" type="noConversion"/>
  <dataValidations count="6">
    <dataValidation allowBlank="1" sqref="M15"/>
    <dataValidation allowBlank="1" showInputMessage="1" showErrorMessage="1" promptTitle="Última fecha de Auto-evaluación" prompt="_x000a_Diligencie la fecha en que realizó por última vez la auto-evaluación de esta condición._x000a__x000a_- Formato: dd/mm/aaaa_x000a_- Diligenciamiento obligatorio." sqref="I15:J15"/>
    <dataValidation allowBlank="1" showInputMessage="1" showErrorMessage="1" promptTitle="Auto-evaluación" prompt="_x000a_Seleccione de la lista el estado en que se encuentra el cumplimiento de cadauno de los requisitos._x000a__x000a_- Clic en la flecha para presentar valores._x000a_- Diligenciamiento obligatorio." sqref="G15"/>
    <dataValidation type="list" allowBlank="1" showInputMessage="1" showErrorMessage="1" errorTitle="Valor errado" error="Seleccione únicamente los valores de la lista." sqref="G16:G29">
      <formula1>"Si cumple, No cumple, En proceso"</formula1>
    </dataValidation>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F15"/>
    <dataValidation allowBlank="1" showInputMessage="1" showErrorMessage="1" promptTitle="Última fecha de Auto-evaluación" prompt="_x000a_Diligencie la fecha en que realizó por última vez la auto-evaluación de cada uno de los requisitos._x000a__x000a_- Formato: dd/mm/aaaa_x000a_- Diligenciamiento obligatorio." sqref="H15"/>
  </dataValidations>
  <printOptions horizontalCentered="1"/>
  <pageMargins left="0.19685039370078741" right="0.19685039370078741" top="0.11811023622047245" bottom="0.11811023622047245" header="0.39370078740157483" footer="0"/>
  <pageSetup paperSize="5" scale="96" orientation="landscape" r:id="rId1"/>
  <headerFooter alignWithMargins="0">
    <oddFooter>&amp;L&amp;"Arial Narrow,Normal"&amp;8&amp;F&amp;C&amp;"Arial Narrow,Normal"&amp;8&amp;A&amp;R&amp;P de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7"/>
  <sheetViews>
    <sheetView topLeftCell="A3" zoomScaleNormal="100" zoomScaleSheetLayoutView="100" workbookViewId="0">
      <selection activeCell="E3" sqref="E3:H7"/>
    </sheetView>
  </sheetViews>
  <sheetFormatPr baseColWidth="10" defaultColWidth="0" defaultRowHeight="15" zeroHeight="1" x14ac:dyDescent="0.25"/>
  <cols>
    <col min="1" max="1" width="1.28515625" style="2" customWidth="1"/>
    <col min="2" max="2" width="5" style="6" bestFit="1" customWidth="1"/>
    <col min="3" max="3" width="4.5703125" style="6" bestFit="1" customWidth="1"/>
    <col min="4" max="4" width="4.5703125" style="6" hidden="1" customWidth="1"/>
    <col min="5" max="5" width="60.140625" style="2" customWidth="1"/>
    <col min="6" max="6" width="66.42578125" style="2" customWidth="1"/>
    <col min="7" max="7" width="17.5703125" style="2" customWidth="1"/>
    <col min="8" max="8" width="19.42578125" style="2" customWidth="1"/>
    <col min="9" max="11" width="0.85546875" style="2" customWidth="1"/>
    <col min="12" max="12" width="4.5703125" style="231" bestFit="1" customWidth="1"/>
    <col min="13" max="13" width="22.42578125" style="231" bestFit="1" customWidth="1"/>
    <col min="14" max="15" width="22.7109375" style="231" customWidth="1"/>
    <col min="16" max="16" width="3" style="2" hidden="1" customWidth="1"/>
    <col min="17" max="17" width="3.140625" style="2" hidden="1" customWidth="1"/>
    <col min="18" max="18" width="0" style="2" hidden="1" customWidth="1"/>
    <col min="19" max="19" width="3" style="2" hidden="1" customWidth="1"/>
    <col min="20" max="20" width="3.7109375" style="2" customWidth="1"/>
    <col min="21" max="16384" width="0" style="2" hidden="1"/>
  </cols>
  <sheetData>
    <row r="1" spans="2:19" x14ac:dyDescent="0.25"/>
    <row r="2" spans="2:19" ht="4.5" customHeight="1" x14ac:dyDescent="0.25"/>
    <row r="3" spans="2:19" ht="9" customHeight="1" x14ac:dyDescent="0.25">
      <c r="B3" s="6" t="s">
        <v>149</v>
      </c>
      <c r="E3" s="203" t="s">
        <v>180</v>
      </c>
      <c r="F3" s="203"/>
      <c r="G3" s="203"/>
      <c r="H3" s="203"/>
      <c r="I3" s="12"/>
      <c r="J3" s="14"/>
      <c r="K3" s="12"/>
      <c r="L3" s="253"/>
    </row>
    <row r="4" spans="2:19" ht="26.25" customHeight="1" x14ac:dyDescent="0.4">
      <c r="B4" s="9"/>
      <c r="C4" s="9"/>
      <c r="D4" s="9"/>
      <c r="E4" s="203"/>
      <c r="F4" s="203"/>
      <c r="G4" s="203"/>
      <c r="H4" s="203"/>
      <c r="I4" s="12"/>
      <c r="J4" s="15"/>
      <c r="K4" s="12"/>
      <c r="L4" s="253"/>
    </row>
    <row r="5" spans="2:19" ht="15" customHeight="1" x14ac:dyDescent="0.25">
      <c r="E5" s="203"/>
      <c r="F5" s="203"/>
      <c r="G5" s="203"/>
      <c r="H5" s="203"/>
      <c r="I5" s="12"/>
      <c r="J5" s="15"/>
      <c r="K5" s="12"/>
      <c r="L5" s="253"/>
    </row>
    <row r="6" spans="2:19" ht="15" customHeight="1" x14ac:dyDescent="0.25">
      <c r="E6" s="203"/>
      <c r="F6" s="203"/>
      <c r="G6" s="203"/>
      <c r="H6" s="203"/>
      <c r="I6" s="12"/>
      <c r="J6" s="15"/>
      <c r="K6" s="12"/>
      <c r="L6" s="253"/>
    </row>
    <row r="7" spans="2:19" ht="15" customHeight="1" x14ac:dyDescent="0.25">
      <c r="E7" s="203"/>
      <c r="F7" s="203"/>
      <c r="G7" s="203"/>
      <c r="H7" s="203"/>
      <c r="I7" s="12"/>
      <c r="J7" s="15"/>
      <c r="K7" s="12"/>
      <c r="L7" s="253"/>
    </row>
    <row r="8" spans="2:19" x14ac:dyDescent="0.25">
      <c r="B8" s="206" t="s">
        <v>97</v>
      </c>
      <c r="C8" s="206"/>
      <c r="D8" s="206"/>
      <c r="E8" s="206"/>
      <c r="F8" s="206"/>
      <c r="G8" s="206"/>
      <c r="J8" s="16"/>
    </row>
    <row r="9" spans="2:19" ht="20.25" x14ac:dyDescent="0.25">
      <c r="B9" s="212" t="s">
        <v>174</v>
      </c>
      <c r="C9" s="212"/>
      <c r="D9" s="212"/>
      <c r="E9" s="212"/>
      <c r="F9" s="212"/>
      <c r="G9" s="212"/>
      <c r="H9" s="212"/>
      <c r="J9" s="16"/>
      <c r="M9" s="232" t="s">
        <v>90</v>
      </c>
    </row>
    <row r="10" spans="2:19" ht="14.25" customHeight="1" x14ac:dyDescent="0.2">
      <c r="B10" s="210" t="s">
        <v>210</v>
      </c>
      <c r="C10" s="210"/>
      <c r="D10" s="210"/>
      <c r="E10" s="210"/>
      <c r="F10" s="210"/>
      <c r="G10" s="210"/>
      <c r="H10" s="210"/>
      <c r="J10" s="16"/>
      <c r="M10" s="233" t="str">
        <f>CONCATENATE(S16,", ",S17,", ",S18,", ",S19,", ",S20,", ",S21,", ",S22)</f>
        <v>1, 2, 3, 4, 5, 6, 7</v>
      </c>
    </row>
    <row r="11" spans="2:19" ht="14.25" customHeight="1" x14ac:dyDescent="0.2">
      <c r="B11" s="210"/>
      <c r="C11" s="210"/>
      <c r="D11" s="210"/>
      <c r="E11" s="210"/>
      <c r="F11" s="210"/>
      <c r="G11" s="210"/>
      <c r="H11" s="210"/>
      <c r="J11" s="16"/>
      <c r="M11" s="233"/>
    </row>
    <row r="12" spans="2:19" ht="14.25" customHeight="1" x14ac:dyDescent="0.2">
      <c r="B12" s="210"/>
      <c r="C12" s="210"/>
      <c r="D12" s="210"/>
      <c r="E12" s="210"/>
      <c r="F12" s="210"/>
      <c r="G12" s="210"/>
      <c r="H12" s="210"/>
      <c r="J12" s="16"/>
      <c r="M12" s="233"/>
    </row>
    <row r="13" spans="2:19" ht="10.5" customHeight="1" x14ac:dyDescent="0.2">
      <c r="B13" s="211"/>
      <c r="C13" s="211"/>
      <c r="D13" s="211"/>
      <c r="E13" s="211"/>
      <c r="F13" s="211"/>
      <c r="G13" s="211"/>
      <c r="H13" s="211"/>
      <c r="J13" s="16"/>
      <c r="M13" s="234" t="s">
        <v>89</v>
      </c>
      <c r="N13" s="235"/>
      <c r="O13" s="236"/>
    </row>
    <row r="14" spans="2:19" s="84" customFormat="1" ht="6" customHeight="1" thickBot="1" x14ac:dyDescent="0.25">
      <c r="B14" s="207"/>
      <c r="C14" s="208"/>
      <c r="D14" s="208"/>
      <c r="E14" s="208"/>
      <c r="F14" s="208"/>
      <c r="G14" s="208"/>
      <c r="H14" s="209"/>
      <c r="I14" s="82"/>
      <c r="J14" s="83"/>
      <c r="K14" s="82"/>
      <c r="L14" s="255"/>
      <c r="M14" s="238"/>
      <c r="N14" s="239"/>
      <c r="O14" s="240"/>
    </row>
    <row r="15" spans="2:19" s="3" customFormat="1" ht="24.75" customHeight="1" thickBot="1" x14ac:dyDescent="0.25">
      <c r="B15" s="80" t="s">
        <v>0</v>
      </c>
      <c r="C15" s="80" t="s">
        <v>64</v>
      </c>
      <c r="D15" s="11" t="s">
        <v>91</v>
      </c>
      <c r="E15" s="80" t="s">
        <v>80</v>
      </c>
      <c r="F15" s="80" t="s">
        <v>107</v>
      </c>
      <c r="G15" s="80" t="s">
        <v>2</v>
      </c>
      <c r="H15" s="80" t="s">
        <v>108</v>
      </c>
      <c r="I15" s="13"/>
      <c r="J15" s="18"/>
      <c r="K15" s="13"/>
      <c r="L15" s="256" t="s">
        <v>0</v>
      </c>
      <c r="M15" s="257" t="s">
        <v>4</v>
      </c>
      <c r="N15" s="243" t="s">
        <v>2</v>
      </c>
      <c r="O15" s="244" t="s">
        <v>5</v>
      </c>
    </row>
    <row r="16" spans="2:19" s="4" customFormat="1" ht="106.5" customHeight="1" x14ac:dyDescent="0.25">
      <c r="B16" s="21">
        <v>1</v>
      </c>
      <c r="C16" s="22" t="s">
        <v>98</v>
      </c>
      <c r="D16" s="22">
        <v>60</v>
      </c>
      <c r="E16" s="10" t="s">
        <v>181</v>
      </c>
      <c r="F16" s="24"/>
      <c r="G16" s="25"/>
      <c r="H16" s="26"/>
      <c r="J16" s="19"/>
      <c r="L16" s="250">
        <v>1</v>
      </c>
      <c r="M16" s="251" t="str">
        <f t="shared" ref="M16:M22" si="0">IF(F16="","Debe diligenciar la breve descripción del cumplimiento","")</f>
        <v>Debe diligenciar la breve descripción del cumplimiento</v>
      </c>
      <c r="N16" s="251" t="str">
        <f t="shared" ref="N16:N22" si="1">IF(F16="","",IF(G16="","Debe seleccionar un valor de la lista de autoevaluación",""))</f>
        <v/>
      </c>
      <c r="O16" s="251" t="str">
        <f t="shared" ref="O16:O22" si="2">IF(G16="","",IF(H16="","Debe registrar la fecha en que realizó por última vez la auto-evaluación de este requisito",""))</f>
        <v/>
      </c>
      <c r="P16" s="20">
        <f t="shared" ref="P16:P22" si="3">IF(M16="","",$B16)</f>
        <v>1</v>
      </c>
      <c r="Q16" s="20" t="str">
        <f t="shared" ref="Q16:Q22" si="4">IF(N16="","",$B16)</f>
        <v/>
      </c>
      <c r="R16" s="20" t="str">
        <f t="shared" ref="R16:R22" si="5">IF(O16="","",$B16)</f>
        <v/>
      </c>
      <c r="S16" s="20">
        <f t="shared" ref="S16:S22" si="6">IF(MAX(P16:R16)=0,"",MAX(P16:R16))</f>
        <v>1</v>
      </c>
    </row>
    <row r="17" spans="2:19" s="4" customFormat="1" ht="106.5" customHeight="1" x14ac:dyDescent="0.25">
      <c r="B17" s="21">
        <v>2</v>
      </c>
      <c r="C17" s="22" t="s">
        <v>99</v>
      </c>
      <c r="D17" s="22">
        <v>61</v>
      </c>
      <c r="E17" s="10" t="s">
        <v>182</v>
      </c>
      <c r="F17" s="24"/>
      <c r="G17" s="25"/>
      <c r="H17" s="26"/>
      <c r="J17" s="19"/>
      <c r="L17" s="250">
        <v>2</v>
      </c>
      <c r="M17" s="251" t="str">
        <f t="shared" si="0"/>
        <v>Debe diligenciar la breve descripción del cumplimiento</v>
      </c>
      <c r="N17" s="251" t="str">
        <f t="shared" si="1"/>
        <v/>
      </c>
      <c r="O17" s="251" t="str">
        <f t="shared" si="2"/>
        <v/>
      </c>
      <c r="P17" s="20">
        <f t="shared" si="3"/>
        <v>2</v>
      </c>
      <c r="Q17" s="20" t="str">
        <f t="shared" si="4"/>
        <v/>
      </c>
      <c r="R17" s="20" t="str">
        <f t="shared" si="5"/>
        <v/>
      </c>
      <c r="S17" s="20">
        <f t="shared" si="6"/>
        <v>2</v>
      </c>
    </row>
    <row r="18" spans="2:19" s="4" customFormat="1" ht="106.5" customHeight="1" x14ac:dyDescent="0.25">
      <c r="B18" s="21">
        <v>3</v>
      </c>
      <c r="C18" s="22" t="s">
        <v>100</v>
      </c>
      <c r="D18" s="22">
        <v>62</v>
      </c>
      <c r="E18" s="10" t="s">
        <v>183</v>
      </c>
      <c r="F18" s="24"/>
      <c r="G18" s="25"/>
      <c r="H18" s="26"/>
      <c r="J18" s="19"/>
      <c r="L18" s="250">
        <v>3</v>
      </c>
      <c r="M18" s="251" t="str">
        <f t="shared" si="0"/>
        <v>Debe diligenciar la breve descripción del cumplimiento</v>
      </c>
      <c r="N18" s="251" t="str">
        <f t="shared" si="1"/>
        <v/>
      </c>
      <c r="O18" s="251" t="str">
        <f t="shared" si="2"/>
        <v/>
      </c>
      <c r="P18" s="20">
        <f t="shared" si="3"/>
        <v>3</v>
      </c>
      <c r="Q18" s="20" t="str">
        <f t="shared" si="4"/>
        <v/>
      </c>
      <c r="R18" s="20" t="str">
        <f t="shared" si="5"/>
        <v/>
      </c>
      <c r="S18" s="20">
        <f t="shared" si="6"/>
        <v>3</v>
      </c>
    </row>
    <row r="19" spans="2:19" s="4" customFormat="1" ht="106.5" customHeight="1" x14ac:dyDescent="0.25">
      <c r="B19" s="21">
        <v>4</v>
      </c>
      <c r="C19" s="22" t="s">
        <v>101</v>
      </c>
      <c r="D19" s="22">
        <v>63</v>
      </c>
      <c r="E19" s="10" t="s">
        <v>184</v>
      </c>
      <c r="F19" s="24"/>
      <c r="G19" s="25"/>
      <c r="H19" s="26"/>
      <c r="J19" s="19"/>
      <c r="L19" s="250">
        <v>4</v>
      </c>
      <c r="M19" s="251" t="str">
        <f t="shared" si="0"/>
        <v>Debe diligenciar la breve descripción del cumplimiento</v>
      </c>
      <c r="N19" s="251" t="str">
        <f t="shared" si="1"/>
        <v/>
      </c>
      <c r="O19" s="251" t="str">
        <f t="shared" si="2"/>
        <v/>
      </c>
      <c r="P19" s="20">
        <f t="shared" si="3"/>
        <v>4</v>
      </c>
      <c r="Q19" s="20" t="str">
        <f t="shared" si="4"/>
        <v/>
      </c>
      <c r="R19" s="20" t="str">
        <f t="shared" si="5"/>
        <v/>
      </c>
      <c r="S19" s="20">
        <f t="shared" si="6"/>
        <v>4</v>
      </c>
    </row>
    <row r="20" spans="2:19" s="4" customFormat="1" ht="106.5" customHeight="1" x14ac:dyDescent="0.25">
      <c r="B20" s="21">
        <v>5</v>
      </c>
      <c r="C20" s="22" t="s">
        <v>102</v>
      </c>
      <c r="D20" s="22">
        <v>64</v>
      </c>
      <c r="E20" s="10" t="s">
        <v>185</v>
      </c>
      <c r="F20" s="24"/>
      <c r="G20" s="25"/>
      <c r="H20" s="26"/>
      <c r="J20" s="19"/>
      <c r="L20" s="250">
        <v>5</v>
      </c>
      <c r="M20" s="251" t="str">
        <f t="shared" si="0"/>
        <v>Debe diligenciar la breve descripción del cumplimiento</v>
      </c>
      <c r="N20" s="251" t="str">
        <f t="shared" si="1"/>
        <v/>
      </c>
      <c r="O20" s="251" t="str">
        <f t="shared" si="2"/>
        <v/>
      </c>
      <c r="P20" s="20">
        <f t="shared" si="3"/>
        <v>5</v>
      </c>
      <c r="Q20" s="20" t="str">
        <f t="shared" si="4"/>
        <v/>
      </c>
      <c r="R20" s="20" t="str">
        <f t="shared" si="5"/>
        <v/>
      </c>
      <c r="S20" s="20">
        <f t="shared" si="6"/>
        <v>5</v>
      </c>
    </row>
    <row r="21" spans="2:19" s="4" customFormat="1" ht="106.5" customHeight="1" x14ac:dyDescent="0.25">
      <c r="B21" s="21">
        <v>6</v>
      </c>
      <c r="C21" s="22" t="s">
        <v>103</v>
      </c>
      <c r="D21" s="22">
        <v>65</v>
      </c>
      <c r="E21" s="10" t="s">
        <v>186</v>
      </c>
      <c r="F21" s="24"/>
      <c r="G21" s="25"/>
      <c r="H21" s="26"/>
      <c r="J21" s="19"/>
      <c r="L21" s="250">
        <v>6</v>
      </c>
      <c r="M21" s="251" t="str">
        <f t="shared" si="0"/>
        <v>Debe diligenciar la breve descripción del cumplimiento</v>
      </c>
      <c r="N21" s="251" t="str">
        <f t="shared" si="1"/>
        <v/>
      </c>
      <c r="O21" s="251" t="str">
        <f t="shared" si="2"/>
        <v/>
      </c>
      <c r="P21" s="20">
        <f t="shared" si="3"/>
        <v>6</v>
      </c>
      <c r="Q21" s="20" t="str">
        <f t="shared" si="4"/>
        <v/>
      </c>
      <c r="R21" s="20" t="str">
        <f t="shared" si="5"/>
        <v/>
      </c>
      <c r="S21" s="20">
        <f t="shared" si="6"/>
        <v>6</v>
      </c>
    </row>
    <row r="22" spans="2:19" s="4" customFormat="1" ht="106.5" customHeight="1" x14ac:dyDescent="0.25">
      <c r="B22" s="21">
        <v>7</v>
      </c>
      <c r="C22" s="22" t="s">
        <v>104</v>
      </c>
      <c r="D22" s="22">
        <v>66</v>
      </c>
      <c r="E22" s="10" t="s">
        <v>187</v>
      </c>
      <c r="F22" s="24"/>
      <c r="G22" s="25"/>
      <c r="H22" s="26"/>
      <c r="J22" s="19"/>
      <c r="L22" s="250">
        <v>7</v>
      </c>
      <c r="M22" s="251" t="str">
        <f t="shared" si="0"/>
        <v>Debe diligenciar la breve descripción del cumplimiento</v>
      </c>
      <c r="N22" s="251" t="str">
        <f t="shared" si="1"/>
        <v/>
      </c>
      <c r="O22" s="251" t="str">
        <f t="shared" si="2"/>
        <v/>
      </c>
      <c r="P22" s="20">
        <f t="shared" si="3"/>
        <v>7</v>
      </c>
      <c r="Q22" s="20" t="str">
        <f t="shared" si="4"/>
        <v/>
      </c>
      <c r="R22" s="20" t="str">
        <f t="shared" si="5"/>
        <v/>
      </c>
      <c r="S22" s="20">
        <f t="shared" si="6"/>
        <v>7</v>
      </c>
    </row>
    <row r="23" spans="2:19" s="5" customFormat="1" ht="12.75" x14ac:dyDescent="0.2">
      <c r="B23" s="7"/>
      <c r="C23" s="7"/>
      <c r="D23" s="7"/>
      <c r="L23" s="252"/>
      <c r="M23" s="252"/>
      <c r="N23" s="252"/>
      <c r="O23" s="252"/>
    </row>
    <row r="24" spans="2:19" s="5" customFormat="1" ht="12.75" hidden="1" x14ac:dyDescent="0.2">
      <c r="B24" s="7"/>
      <c r="C24" s="7"/>
      <c r="D24" s="7"/>
      <c r="L24" s="252"/>
      <c r="M24" s="252"/>
      <c r="N24" s="252"/>
      <c r="O24" s="252"/>
    </row>
    <row r="25" spans="2:19" x14ac:dyDescent="0.25"/>
    <row r="26" spans="2:19" x14ac:dyDescent="0.25"/>
    <row r="27" spans="2:19" x14ac:dyDescent="0.25"/>
  </sheetData>
  <sheetProtection password="DC6E" sheet="1" objects="1" scenarios="1"/>
  <dataConsolidate/>
  <mergeCells count="6">
    <mergeCell ref="E3:H7"/>
    <mergeCell ref="B8:G8"/>
    <mergeCell ref="B10:H13"/>
    <mergeCell ref="M13:O14"/>
    <mergeCell ref="B14:H14"/>
    <mergeCell ref="B9:H9"/>
  </mergeCells>
  <phoneticPr fontId="24" type="noConversion"/>
  <dataValidations count="6">
    <dataValidation allowBlank="1" sqref="M15"/>
    <dataValidation allowBlank="1" showInputMessage="1" showErrorMessage="1" promptTitle="Última fecha de Auto-evaluación" prompt="_x000a_Diligencie la fecha en que realizó por última vez la auto-evaluación de esta condición._x000a__x000a_- Formato: dd/mm/aaaa_x000a_- Diligenciamiento obligatorio." sqref="I15:J15"/>
    <dataValidation allowBlank="1" showInputMessage="1" showErrorMessage="1" promptTitle="Auto-evaluación" prompt="_x000a_Seleccione de la lista el estado en que se encuentra el cumplimiento de cadauno de los requisitos._x000a__x000a_- Clic en la flecha para presentar valores._x000a_- Diligenciamiento obligatorio." sqref="G15"/>
    <dataValidation type="list" allowBlank="1" showInputMessage="1" showErrorMessage="1" errorTitle="Valor errado" error="Seleccione únicamente los valores de la lista." sqref="G16:G22">
      <formula1>"Si cumple, No cumple, En proceso"</formula1>
    </dataValidation>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F15"/>
    <dataValidation allowBlank="1" showInputMessage="1" showErrorMessage="1" promptTitle="Última fecha de Auto-evaluación" prompt="_x000a_Diligencie la fecha en que realizó por última vez la auto-evaluación de cada uno de los requisitos._x000a__x000a_- Formato: dd/mm/aaaa_x000a_- Diligenciamiento obligatorio." sqref="H15"/>
  </dataValidations>
  <printOptions horizontalCentered="1"/>
  <pageMargins left="0.19685039370078741" right="0.19685039370078741" top="0.11811023622047245" bottom="0.11811023622047245" header="0.39370078740157483" footer="0"/>
  <pageSetup paperSize="5" scale="96" orientation="landscape" r:id="rId1"/>
  <headerFooter alignWithMargins="0">
    <oddFooter>&amp;L&amp;"Arial Narrow,Normal"&amp;8&amp;F&amp;C&amp;"Arial Narrow,Normal"&amp;8&amp;A&amp;R&amp;P de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5CDEDEC796B2B408CAB493F5D8113E7" ma:contentTypeVersion="1" ma:contentTypeDescription="Crear nuevo documento." ma:contentTypeScope="" ma:versionID="90f9369de9d10d7b35a5d8052fa89206">
  <xsd:schema xmlns:xsd="http://www.w3.org/2001/XMLSchema" xmlns:xs="http://www.w3.org/2001/XMLSchema" xmlns:p="http://schemas.microsoft.com/office/2006/metadata/properties" xmlns:ns1="http://schemas.microsoft.com/sharepoint/v3" targetNamespace="http://schemas.microsoft.com/office/2006/metadata/properties" ma:root="true" ma:fieldsID="3a7a516f61897140b843bcde5413972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20EF022-91D3-4B9D-B900-D3019C245A56}"/>
</file>

<file path=customXml/itemProps2.xml><?xml version="1.0" encoding="utf-8"?>
<ds:datastoreItem xmlns:ds="http://schemas.openxmlformats.org/officeDocument/2006/customXml" ds:itemID="{FB23B03A-BE22-4406-AE5C-90BB1B5036E9}"/>
</file>

<file path=customXml/itemProps3.xml><?xml version="1.0" encoding="utf-8"?>
<ds:datastoreItem xmlns:ds="http://schemas.openxmlformats.org/officeDocument/2006/customXml" ds:itemID="{6CF9CAF1-5004-4430-B463-FBB313346B2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Menú Principal</vt:lpstr>
      <vt:lpstr>Introducción</vt:lpstr>
      <vt:lpstr>Datos e Informe Agregado</vt:lpstr>
      <vt:lpstr>0 - Condiciones Previas</vt:lpstr>
      <vt:lpstr>1 - Análisis y Admón del Riesgo</vt:lpstr>
      <vt:lpstr>2 - Asociados de Negocio</vt:lpstr>
      <vt:lpstr>3 - Seguridad Contenedor</vt:lpstr>
      <vt:lpstr>4 - Controles de Acceso Físico</vt:lpstr>
      <vt:lpstr>5 - Seguridad del Personal</vt:lpstr>
      <vt:lpstr>6 - Seguridad de los Procesos</vt:lpstr>
      <vt:lpstr>7 - Seguridad Física</vt:lpstr>
      <vt:lpstr>8 - Seguridad en Tecnología Inf</vt:lpstr>
      <vt:lpstr>9 - Entrenamiento en Seguridad</vt:lpstr>
      <vt:lpstr>'0 - Condiciones Previas'!Área_de_impresión</vt:lpstr>
      <vt:lpstr>'1 - Análisis y Admón del Riesgo'!Área_de_impresión</vt:lpstr>
      <vt:lpstr>'2 - Asociados de Negocio'!Área_de_impresión</vt:lpstr>
      <vt:lpstr>'3 - Seguridad Contenedor'!Área_de_impresión</vt:lpstr>
      <vt:lpstr>'4 - Controles de Acceso Físico'!Área_de_impresión</vt:lpstr>
      <vt:lpstr>'5 - Seguridad del Personal'!Área_de_impresión</vt:lpstr>
      <vt:lpstr>'6 - Seguridad de los Procesos'!Área_de_impresión</vt:lpstr>
      <vt:lpstr>'7 - Seguridad Física'!Área_de_impresión</vt:lpstr>
      <vt:lpstr>'8 - Seguridad en Tecnología Inf'!Área_de_impresión</vt:lpstr>
      <vt:lpstr>'9 - Entrenamiento en Seguridad'!Área_de_impresión</vt:lpstr>
      <vt:lpstr>'Datos e Informe Agregado'!Área_de_impresión</vt:lpstr>
      <vt:lpstr>Introducción!Área_de_impresión</vt:lpstr>
      <vt:lpstr>'Menú Principal'!Área_de_impresión</vt:lpstr>
      <vt:lpstr>'0 - Condiciones Previas'!Títulos_a_imprimir</vt:lpstr>
      <vt:lpstr>'1 - Análisis y Admón del Riesgo'!Títulos_a_imprimir</vt:lpstr>
      <vt:lpstr>'2 - Asociados de Negocio'!Títulos_a_imprimir</vt:lpstr>
      <vt:lpstr>'3 - Seguridad Contenedor'!Títulos_a_imprimir</vt:lpstr>
      <vt:lpstr>'4 - Controles de Acceso Físico'!Títulos_a_imprimir</vt:lpstr>
      <vt:lpstr>'5 - Seguridad del Personal'!Títulos_a_imprimir</vt:lpstr>
      <vt:lpstr>'6 - Seguridad de los Procesos'!Títulos_a_imprimir</vt:lpstr>
      <vt:lpstr>'7 - Seguridad Física'!Títulos_a_imprimir</vt:lpstr>
      <vt:lpstr>'8 - Seguridad en Tecnología Inf'!Títulos_a_imprimir</vt:lpstr>
      <vt:lpstr>'9 - Entrenamiento en Seguridad'!Títulos_a_imprimir</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Cruz</dc:creator>
  <cp:lastModifiedBy>Lina Maria Paredes Casas</cp:lastModifiedBy>
  <cp:lastPrinted>2011-11-10T14:30:39Z</cp:lastPrinted>
  <dcterms:created xsi:type="dcterms:W3CDTF">2011-11-09T00:34:57Z</dcterms:created>
  <dcterms:modified xsi:type="dcterms:W3CDTF">2020-11-19T22:54:54Z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0x01010065CDEDEC796B2B408CAB493F5D8113E7</vt:lpwstr>
  </property>
</Properties>
</file>