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ancolombia-my.sharepoint.com/personal/iaguirreg_dian_gov_co/Documents/estudios economicos/consultor comercio exterior/consultor productos/diciembre 2024/"/>
    </mc:Choice>
  </mc:AlternateContent>
  <xr:revisionPtr revIDLastSave="2" documentId="13_ncr:1_{6DB548A1-A96D-48C0-8F52-B3B7E3FC9376}" xr6:coauthVersionLast="47" xr6:coauthVersionMax="47" xr10:uidLastSave="{C1ABF4EA-E6DC-41D1-B02B-754C08F1FE83}"/>
  <bookViews>
    <workbookView xWindow="-120" yWindow="-120" windowWidth="29040" windowHeight="15840" tabRatio="912" activeTab="2" xr2:uid="{00000000-000D-0000-FFFF-FFFF00000000}"/>
  </bookViews>
  <sheets>
    <sheet name="Actualización" sheetId="22" r:id="rId1"/>
    <sheet name="Armenia" sheetId="1" r:id="rId2"/>
    <sheet name="Bogotá" sheetId="2" r:id="rId3"/>
    <sheet name="Bucaramanga" sheetId="3" r:id="rId4"/>
    <sheet name="Pereira" sheetId="4" r:id="rId5"/>
    <sheet name="Santa Marta" sheetId="6" r:id="rId6"/>
    <sheet name="Riohacha" sheetId="7" r:id="rId7"/>
    <sheet name="San Andrés" sheetId="8" r:id="rId8"/>
    <sheet name="Arauca" sheetId="9" r:id="rId9"/>
    <sheet name="Manizales" sheetId="23" r:id="rId10"/>
    <sheet name="Yopal" sheetId="24" r:id="rId11"/>
    <sheet name="Buenaventura" sheetId="10" r:id="rId12"/>
    <sheet name="Ipiales" sheetId="11" r:id="rId13"/>
    <sheet name="Leticia" sheetId="12" r:id="rId14"/>
    <sheet name="Maicao" sheetId="13" r:id="rId15"/>
    <sheet name="Tumaco" sheetId="14" r:id="rId16"/>
    <sheet name="Urabá" sheetId="15" r:id="rId17"/>
    <sheet name="Puerto Asís" sheetId="16" r:id="rId18"/>
    <sheet name="Cartagena" sheetId="17" r:id="rId19"/>
    <sheet name="Barranquilla" sheetId="18" r:id="rId20"/>
    <sheet name="Cali" sheetId="19" r:id="rId21"/>
    <sheet name="Cúcuta" sheetId="20" r:id="rId22"/>
    <sheet name="Medellín" sheetId="21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22" l="1"/>
  <c r="A20" i="24"/>
  <c r="A19" i="24"/>
  <c r="A1" i="24"/>
  <c r="A1" i="21"/>
  <c r="A1" i="20"/>
  <c r="A1" i="19"/>
  <c r="A1" i="18"/>
  <c r="A1" i="17"/>
  <c r="A1" i="16"/>
  <c r="A1" i="15"/>
  <c r="A1" i="14"/>
  <c r="A1" i="13"/>
  <c r="A1" i="12"/>
  <c r="A1" i="11"/>
  <c r="A1" i="10"/>
  <c r="A1" i="23"/>
  <c r="A1" i="9"/>
  <c r="A1" i="8"/>
  <c r="A1" i="7"/>
  <c r="A1" i="6"/>
  <c r="A1" i="3"/>
  <c r="A1" i="4"/>
  <c r="A1" i="2"/>
  <c r="A15" i="23"/>
  <c r="A14" i="23"/>
  <c r="D97" i="17"/>
  <c r="D98" i="17" s="1"/>
  <c r="E97" i="17"/>
  <c r="E98" i="17" s="1"/>
  <c r="D97" i="11"/>
  <c r="D98" i="11" s="1"/>
  <c r="E97" i="11"/>
  <c r="E98" i="11" s="1"/>
  <c r="D97" i="7"/>
  <c r="D98" i="7" s="1"/>
  <c r="E97" i="7"/>
  <c r="E98" i="7" s="1"/>
  <c r="D97" i="2"/>
  <c r="D98" i="2" s="1"/>
  <c r="E97" i="2"/>
  <c r="E98" i="2" s="1"/>
  <c r="A101" i="2"/>
  <c r="E97" i="21"/>
  <c r="E98" i="21" s="1"/>
  <c r="D97" i="21"/>
  <c r="D98" i="21" s="1"/>
  <c r="E77" i="20"/>
  <c r="E78" i="20" s="1"/>
  <c r="D77" i="20"/>
  <c r="D78" i="20" s="1"/>
  <c r="E97" i="19"/>
  <c r="E98" i="19" s="1"/>
  <c r="D97" i="19"/>
  <c r="D98" i="19" s="1"/>
  <c r="E97" i="18"/>
  <c r="E98" i="18" s="1"/>
  <c r="D97" i="18"/>
  <c r="D98" i="18" s="1"/>
  <c r="E92" i="16"/>
  <c r="E93" i="16" s="1"/>
  <c r="D92" i="16"/>
  <c r="D93" i="16" s="1"/>
  <c r="E97" i="15"/>
  <c r="E98" i="15" s="1"/>
  <c r="D97" i="15"/>
  <c r="D98" i="15" s="1"/>
  <c r="E97" i="13"/>
  <c r="E98" i="13" s="1"/>
  <c r="D97" i="13"/>
  <c r="D98" i="13" s="1"/>
  <c r="E97" i="10"/>
  <c r="E98" i="10" s="1"/>
  <c r="D97" i="10"/>
  <c r="D98" i="10" s="1"/>
  <c r="E97" i="6"/>
  <c r="E98" i="6" s="1"/>
  <c r="D97" i="6"/>
  <c r="D98" i="6" s="1"/>
  <c r="E97" i="4"/>
  <c r="E98" i="4" s="1"/>
  <c r="D97" i="4"/>
  <c r="D98" i="4" s="1"/>
  <c r="E97" i="3"/>
  <c r="E98" i="3" s="1"/>
  <c r="D97" i="3"/>
  <c r="D98" i="3" s="1"/>
  <c r="D84" i="10"/>
  <c r="D85" i="10" s="1"/>
  <c r="E84" i="10"/>
  <c r="E85" i="10" s="1"/>
  <c r="E84" i="15" l="1"/>
  <c r="E85" i="15" s="1"/>
  <c r="D84" i="15"/>
  <c r="D85" i="15" s="1"/>
  <c r="E84" i="3"/>
  <c r="E85" i="3" s="1"/>
  <c r="D84" i="3"/>
  <c r="D85" i="3" s="1"/>
  <c r="E84" i="21"/>
  <c r="E85" i="21" s="1"/>
  <c r="D84" i="21"/>
  <c r="D85" i="21" s="1"/>
  <c r="E64" i="20"/>
  <c r="E65" i="20" s="1"/>
  <c r="D64" i="20"/>
  <c r="D65" i="20" s="1"/>
  <c r="E84" i="19"/>
  <c r="E85" i="19" s="1"/>
  <c r="D84" i="19"/>
  <c r="D85" i="19" s="1"/>
  <c r="E84" i="18"/>
  <c r="E85" i="18" s="1"/>
  <c r="D84" i="18"/>
  <c r="D85" i="18" s="1"/>
  <c r="E84" i="17"/>
  <c r="E85" i="17" s="1"/>
  <c r="D84" i="17"/>
  <c r="D85" i="17" s="1"/>
  <c r="E79" i="16"/>
  <c r="E80" i="16" s="1"/>
  <c r="D79" i="16"/>
  <c r="D80" i="16" s="1"/>
  <c r="E84" i="13"/>
  <c r="E85" i="13" s="1"/>
  <c r="D84" i="13"/>
  <c r="D85" i="13" s="1"/>
  <c r="E84" i="11"/>
  <c r="E85" i="11" s="1"/>
  <c r="D84" i="11"/>
  <c r="D85" i="11" s="1"/>
  <c r="E84" i="7"/>
  <c r="E85" i="7" s="1"/>
  <c r="D84" i="7"/>
  <c r="D85" i="7" s="1"/>
  <c r="E84" i="6"/>
  <c r="E85" i="6" s="1"/>
  <c r="D84" i="6"/>
  <c r="D85" i="6" s="1"/>
  <c r="E84" i="4"/>
  <c r="E85" i="4" s="1"/>
  <c r="D84" i="4"/>
  <c r="D85" i="4" s="1"/>
  <c r="E84" i="2"/>
  <c r="E85" i="2" s="1"/>
  <c r="D84" i="2"/>
  <c r="E21" i="1"/>
  <c r="D21" i="1"/>
  <c r="E51" i="20"/>
  <c r="E52" i="20" s="1"/>
  <c r="D51" i="20"/>
  <c r="D52" i="20" s="1"/>
  <c r="D66" i="16"/>
  <c r="D67" i="16" s="1"/>
  <c r="E66" i="16"/>
  <c r="E67" i="16" s="1"/>
  <c r="E19" i="1"/>
  <c r="D19" i="1"/>
  <c r="E71" i="7"/>
  <c r="E72" i="7" s="1"/>
  <c r="D71" i="7"/>
  <c r="D72" i="7" s="1"/>
  <c r="E71" i="21" l="1"/>
  <c r="E72" i="21" s="1"/>
  <c r="D71" i="21"/>
  <c r="D72" i="21" s="1"/>
  <c r="E71" i="19"/>
  <c r="E72" i="19" s="1"/>
  <c r="D71" i="19"/>
  <c r="D72" i="19" s="1"/>
  <c r="E71" i="18"/>
  <c r="E72" i="18" s="1"/>
  <c r="D71" i="18"/>
  <c r="D72" i="18" s="1"/>
  <c r="E71" i="17"/>
  <c r="E72" i="17" s="1"/>
  <c r="D71" i="17"/>
  <c r="D72" i="17" s="1"/>
  <c r="E71" i="15"/>
  <c r="E72" i="15" s="1"/>
  <c r="D71" i="15"/>
  <c r="D72" i="15" s="1"/>
  <c r="E71" i="13"/>
  <c r="E72" i="13" s="1"/>
  <c r="D71" i="13"/>
  <c r="D72" i="13" s="1"/>
  <c r="E71" i="11"/>
  <c r="E72" i="11" s="1"/>
  <c r="D71" i="11"/>
  <c r="D72" i="11" s="1"/>
  <c r="E71" i="10"/>
  <c r="E72" i="10" s="1"/>
  <c r="D71" i="10"/>
  <c r="D72" i="10" s="1"/>
  <c r="E71" i="6"/>
  <c r="E72" i="6" s="1"/>
  <c r="D71" i="6"/>
  <c r="D72" i="6" s="1"/>
  <c r="E71" i="4"/>
  <c r="E72" i="4" s="1"/>
  <c r="D71" i="4"/>
  <c r="D72" i="4" s="1"/>
  <c r="E71" i="3"/>
  <c r="E72" i="3" s="1"/>
  <c r="D71" i="3"/>
  <c r="D72" i="3" s="1"/>
  <c r="E71" i="2"/>
  <c r="E72" i="2" s="1"/>
  <c r="D71" i="2"/>
  <c r="D72" i="2" s="1"/>
  <c r="A6" i="2"/>
  <c r="A6" i="3" s="1"/>
  <c r="A6" i="4" s="1"/>
  <c r="A6" i="6" s="1"/>
  <c r="A6" i="7" s="1"/>
  <c r="A6" i="8" s="1"/>
  <c r="A7" i="24" s="1"/>
  <c r="A6" i="9" l="1"/>
  <c r="A6" i="10" s="1"/>
  <c r="A6" i="11" s="1"/>
  <c r="A6" i="12" s="1"/>
  <c r="A6" i="13" s="1"/>
  <c r="A6" i="14" s="1"/>
  <c r="A6" i="15" s="1"/>
  <c r="A6" i="16" s="1"/>
  <c r="A6" i="17" s="1"/>
  <c r="A6" i="18" s="1"/>
  <c r="A6" i="20" s="1"/>
  <c r="A6" i="19" s="1"/>
  <c r="A6" i="21" s="1"/>
  <c r="A7" i="23"/>
  <c r="E40" i="20"/>
  <c r="D40" i="20"/>
  <c r="E58" i="7" l="1"/>
  <c r="E59" i="7" s="1"/>
  <c r="D58" i="7"/>
  <c r="D59" i="7" s="1"/>
  <c r="D45" i="12" l="1"/>
  <c r="E45" i="12"/>
  <c r="E55" i="16" l="1"/>
  <c r="E34" i="14"/>
  <c r="D34" i="14"/>
  <c r="E46" i="8"/>
  <c r="D46" i="8"/>
  <c r="A103" i="2"/>
  <c r="A103" i="3" s="1"/>
  <c r="A103" i="4" s="1"/>
  <c r="A103" i="6" s="1"/>
  <c r="A103" i="7" s="1"/>
  <c r="A77" i="8" s="1"/>
  <c r="A22" i="24" s="1"/>
  <c r="A100" i="2"/>
  <c r="A100" i="3" s="1"/>
  <c r="A100" i="4" s="1"/>
  <c r="A100" i="6" s="1"/>
  <c r="A100" i="7" s="1"/>
  <c r="A73" i="8" s="1"/>
  <c r="A18" i="24" s="1"/>
  <c r="A25" i="9" l="1"/>
  <c r="A100" i="10" s="1"/>
  <c r="A100" i="11" s="1"/>
  <c r="A63" i="12" s="1"/>
  <c r="A100" i="13" s="1"/>
  <c r="A48" i="14" s="1"/>
  <c r="A100" i="15" s="1"/>
  <c r="A95" i="16" s="1"/>
  <c r="A100" i="17" s="1"/>
  <c r="A100" i="18" s="1"/>
  <c r="A100" i="19" s="1"/>
  <c r="A80" i="20" s="1"/>
  <c r="A100" i="21" s="1"/>
  <c r="A13" i="23"/>
  <c r="A29" i="9"/>
  <c r="A103" i="10" s="1"/>
  <c r="A103" i="11" s="1"/>
  <c r="A67" i="12" s="1"/>
  <c r="A103" i="13" s="1"/>
  <c r="A52" i="14" s="1"/>
  <c r="A103" i="15" s="1"/>
  <c r="A99" i="16" s="1"/>
  <c r="A103" i="17" s="1"/>
  <c r="A103" i="18" s="1"/>
  <c r="A103" i="19" s="1"/>
  <c r="A84" i="20" s="1"/>
  <c r="A103" i="21" s="1"/>
  <c r="A17" i="23"/>
  <c r="E17" i="1"/>
  <c r="D17" i="1"/>
  <c r="A102" i="21" l="1"/>
  <c r="A101" i="21"/>
  <c r="A82" i="20"/>
  <c r="A81" i="20"/>
  <c r="A102" i="19"/>
  <c r="A101" i="19"/>
  <c r="A102" i="18"/>
  <c r="A101" i="18"/>
  <c r="A102" i="17"/>
  <c r="A101" i="17"/>
  <c r="A97" i="16"/>
  <c r="A96" i="16"/>
  <c r="A102" i="15"/>
  <c r="A101" i="15"/>
  <c r="A50" i="14"/>
  <c r="A49" i="14"/>
  <c r="A102" i="13"/>
  <c r="A101" i="13"/>
  <c r="A65" i="12"/>
  <c r="A64" i="12"/>
  <c r="A102" i="11"/>
  <c r="A101" i="11"/>
  <c r="A102" i="10"/>
  <c r="A101" i="10"/>
  <c r="A27" i="9"/>
  <c r="A26" i="9"/>
  <c r="A75" i="8"/>
  <c r="A74" i="8"/>
  <c r="A102" i="7"/>
  <c r="A101" i="7"/>
  <c r="A102" i="6"/>
  <c r="A101" i="6"/>
  <c r="A102" i="4"/>
  <c r="A101" i="4"/>
  <c r="A102" i="3"/>
  <c r="A101" i="3"/>
  <c r="A102" i="2"/>
  <c r="E58" i="21" l="1"/>
  <c r="E59" i="21" s="1"/>
  <c r="D58" i="21"/>
  <c r="D59" i="21" s="1"/>
  <c r="E58" i="19"/>
  <c r="E59" i="19" s="1"/>
  <c r="D58" i="19"/>
  <c r="D59" i="19" s="1"/>
  <c r="E58" i="18"/>
  <c r="E59" i="18" s="1"/>
  <c r="D58" i="18"/>
  <c r="D59" i="18" s="1"/>
  <c r="E58" i="17"/>
  <c r="E59" i="17" s="1"/>
  <c r="D58" i="17"/>
  <c r="D59" i="17" s="1"/>
  <c r="D55" i="16"/>
  <c r="E58" i="15"/>
  <c r="E59" i="15" s="1"/>
  <c r="D58" i="15"/>
  <c r="D59" i="15" s="1"/>
  <c r="E58" i="13"/>
  <c r="E59" i="13" s="1"/>
  <c r="D58" i="13"/>
  <c r="D59" i="13" s="1"/>
  <c r="E58" i="11"/>
  <c r="E59" i="11" s="1"/>
  <c r="D58" i="11"/>
  <c r="D59" i="11" s="1"/>
  <c r="E58" i="10"/>
  <c r="E59" i="10" s="1"/>
  <c r="D58" i="10"/>
  <c r="D59" i="10" s="1"/>
  <c r="E58" i="6"/>
  <c r="E59" i="6" s="1"/>
  <c r="D58" i="6"/>
  <c r="D59" i="6" s="1"/>
  <c r="E58" i="4"/>
  <c r="E59" i="4" s="1"/>
  <c r="D58" i="4"/>
  <c r="D59" i="4" s="1"/>
  <c r="E58" i="3"/>
  <c r="E59" i="3" s="1"/>
  <c r="D58" i="3"/>
  <c r="D59" i="3" s="1"/>
  <c r="E58" i="2"/>
  <c r="E59" i="2" s="1"/>
  <c r="D58" i="2"/>
  <c r="D59" i="2" s="1"/>
  <c r="D45" i="3" l="1"/>
  <c r="D46" i="3" s="1"/>
  <c r="E45" i="21"/>
  <c r="E46" i="21" s="1"/>
  <c r="D45" i="21"/>
  <c r="D46" i="21" s="1"/>
  <c r="E32" i="21"/>
  <c r="E33" i="21" s="1"/>
  <c r="D32" i="21"/>
  <c r="D33" i="21" s="1"/>
  <c r="E19" i="21"/>
  <c r="E20" i="21" s="1"/>
  <c r="D19" i="21"/>
  <c r="D20" i="21" s="1"/>
  <c r="E32" i="20"/>
  <c r="E33" i="20" s="1"/>
  <c r="D32" i="20"/>
  <c r="D33" i="20" s="1"/>
  <c r="E19" i="20"/>
  <c r="E20" i="20" s="1"/>
  <c r="D19" i="20"/>
  <c r="D20" i="20" s="1"/>
  <c r="E45" i="19"/>
  <c r="E46" i="19" s="1"/>
  <c r="D45" i="19"/>
  <c r="D46" i="19" s="1"/>
  <c r="E32" i="19"/>
  <c r="E33" i="19" s="1"/>
  <c r="D32" i="19"/>
  <c r="D33" i="19" s="1"/>
  <c r="E19" i="19"/>
  <c r="E20" i="19" s="1"/>
  <c r="D19" i="19"/>
  <c r="D20" i="19" s="1"/>
  <c r="E45" i="18"/>
  <c r="E46" i="18" s="1"/>
  <c r="D45" i="18"/>
  <c r="D46" i="18" s="1"/>
  <c r="E32" i="18"/>
  <c r="E33" i="18" s="1"/>
  <c r="D32" i="18"/>
  <c r="D33" i="18" s="1"/>
  <c r="E19" i="18"/>
  <c r="E20" i="18" s="1"/>
  <c r="D19" i="18"/>
  <c r="D20" i="18" s="1"/>
  <c r="E45" i="17"/>
  <c r="E46" i="17" s="1"/>
  <c r="D45" i="17"/>
  <c r="D46" i="17" s="1"/>
  <c r="E32" i="17"/>
  <c r="E33" i="17" s="1"/>
  <c r="D32" i="17"/>
  <c r="D33" i="17" s="1"/>
  <c r="E19" i="17"/>
  <c r="E20" i="17" s="1"/>
  <c r="D19" i="17"/>
  <c r="D20" i="17" s="1"/>
  <c r="E45" i="16"/>
  <c r="E46" i="16" s="1"/>
  <c r="D45" i="16"/>
  <c r="D46" i="16" s="1"/>
  <c r="E32" i="16"/>
  <c r="E33" i="16" s="1"/>
  <c r="D32" i="16"/>
  <c r="D33" i="16" s="1"/>
  <c r="E19" i="16"/>
  <c r="E20" i="16" s="1"/>
  <c r="D19" i="16"/>
  <c r="D20" i="16" s="1"/>
  <c r="E45" i="15"/>
  <c r="E46" i="15" s="1"/>
  <c r="D45" i="15"/>
  <c r="D46" i="15" s="1"/>
  <c r="E32" i="15"/>
  <c r="E33" i="15" s="1"/>
  <c r="D32" i="15"/>
  <c r="D33" i="15" s="1"/>
  <c r="E19" i="15"/>
  <c r="E20" i="15" s="1"/>
  <c r="D19" i="15"/>
  <c r="D20" i="15" s="1"/>
  <c r="E45" i="13"/>
  <c r="E46" i="13" s="1"/>
  <c r="D45" i="13"/>
  <c r="D46" i="13" s="1"/>
  <c r="E32" i="13"/>
  <c r="E33" i="13" s="1"/>
  <c r="D32" i="13"/>
  <c r="D33" i="13" s="1"/>
  <c r="E19" i="13"/>
  <c r="E20" i="13" s="1"/>
  <c r="D19" i="13"/>
  <c r="D20" i="13" s="1"/>
  <c r="E34" i="12"/>
  <c r="E35" i="12" s="1"/>
  <c r="D34" i="12"/>
  <c r="D35" i="12" s="1"/>
  <c r="E22" i="12"/>
  <c r="E23" i="12" s="1"/>
  <c r="D22" i="12"/>
  <c r="D23" i="12" s="1"/>
  <c r="E45" i="11"/>
  <c r="E46" i="11" s="1"/>
  <c r="D45" i="11"/>
  <c r="D46" i="11" s="1"/>
  <c r="E32" i="11"/>
  <c r="E33" i="11" s="1"/>
  <c r="D32" i="11"/>
  <c r="D33" i="11" s="1"/>
  <c r="E19" i="11"/>
  <c r="E20" i="11" s="1"/>
  <c r="D19" i="11"/>
  <c r="D20" i="11" s="1"/>
  <c r="E45" i="10"/>
  <c r="E46" i="10" s="1"/>
  <c r="D45" i="10"/>
  <c r="D46" i="10" s="1"/>
  <c r="E32" i="10"/>
  <c r="E33" i="10" s="1"/>
  <c r="D32" i="10"/>
  <c r="D33" i="10" s="1"/>
  <c r="E19" i="10"/>
  <c r="E20" i="10" s="1"/>
  <c r="D19" i="10"/>
  <c r="D20" i="10" s="1"/>
  <c r="E19" i="9"/>
  <c r="E20" i="9" s="1"/>
  <c r="D19" i="9"/>
  <c r="D20" i="9" s="1"/>
  <c r="E40" i="8"/>
  <c r="E41" i="8" s="1"/>
  <c r="D40" i="8"/>
  <c r="D41" i="8" s="1"/>
  <c r="E19" i="8"/>
  <c r="E20" i="8" s="1"/>
  <c r="D19" i="8"/>
  <c r="D20" i="8" s="1"/>
  <c r="E45" i="7"/>
  <c r="E46" i="7" s="1"/>
  <c r="D45" i="7"/>
  <c r="D46" i="7" s="1"/>
  <c r="E32" i="7"/>
  <c r="E33" i="7" s="1"/>
  <c r="D32" i="7"/>
  <c r="D33" i="7" s="1"/>
  <c r="E19" i="7"/>
  <c r="E20" i="7" s="1"/>
  <c r="D19" i="7"/>
  <c r="D20" i="7" s="1"/>
  <c r="E45" i="6"/>
  <c r="E46" i="6" s="1"/>
  <c r="D45" i="6"/>
  <c r="D46" i="6" s="1"/>
  <c r="E32" i="6"/>
  <c r="E33" i="6" s="1"/>
  <c r="D32" i="6"/>
  <c r="D33" i="6" s="1"/>
  <c r="E19" i="6"/>
  <c r="E20" i="6" s="1"/>
  <c r="D19" i="6"/>
  <c r="D20" i="6" s="1"/>
  <c r="E45" i="4"/>
  <c r="E46" i="4" s="1"/>
  <c r="D45" i="4"/>
  <c r="D46" i="4" s="1"/>
  <c r="E32" i="4"/>
  <c r="E33" i="4" s="1"/>
  <c r="D32" i="4"/>
  <c r="D33" i="4" s="1"/>
  <c r="E19" i="4"/>
  <c r="E20" i="4" s="1"/>
  <c r="D19" i="4"/>
  <c r="D20" i="4" s="1"/>
  <c r="E45" i="3"/>
  <c r="E46" i="3" s="1"/>
  <c r="E32" i="3"/>
  <c r="E33" i="3" s="1"/>
  <c r="D32" i="3"/>
  <c r="D33" i="3" s="1"/>
  <c r="E19" i="3"/>
  <c r="E20" i="3" s="1"/>
  <c r="D19" i="3"/>
  <c r="D20" i="3" s="1"/>
  <c r="D45" i="2"/>
  <c r="D46" i="2" s="1"/>
  <c r="E45" i="2"/>
  <c r="E46" i="2" s="1"/>
  <c r="E32" i="2"/>
  <c r="E33" i="2" s="1"/>
  <c r="D32" i="2"/>
  <c r="D33" i="2" s="1"/>
  <c r="E19" i="2"/>
  <c r="E20" i="2" s="1"/>
  <c r="D19" i="2"/>
  <c r="D20" i="2" s="1"/>
  <c r="D85" i="2"/>
</calcChain>
</file>

<file path=xl/sharedStrings.xml><?xml version="1.0" encoding="utf-8"?>
<sst xmlns="http://schemas.openxmlformats.org/spreadsheetml/2006/main" count="1742" uniqueCount="516">
  <si>
    <t>Dirección Seccional de Impuestos y Aduanas de Armenia</t>
  </si>
  <si>
    <t>Alcohol etílico sin desnaturalizar con grado alcohólico volumétrico inferior al 80% vol.</t>
  </si>
  <si>
    <t>Dirección Seccional</t>
  </si>
  <si>
    <t>Valor FOB US$</t>
  </si>
  <si>
    <t xml:space="preserve"> Peso Neto en Kilogramos</t>
  </si>
  <si>
    <t>Año</t>
  </si>
  <si>
    <t>Producto</t>
  </si>
  <si>
    <t>Dirección Seccional de Aduanas de Bogotá</t>
  </si>
  <si>
    <t>Las demás flores y capullos frescos, cortados para ramos o adornos.</t>
  </si>
  <si>
    <t>Rosas frescas, cortadas para ramos o adornos.</t>
  </si>
  <si>
    <t>Los demás claveles frescos, cortados para ramos o adornos.</t>
  </si>
  <si>
    <t>Esmeraldas trabajadas de otro modo, clasificadas, sin ensartar, montar ni engarzar.</t>
  </si>
  <si>
    <t>Los demás medicamentos para uso humano.</t>
  </si>
  <si>
    <t>Claveles miniatura frescos, cortados para ramos o adornos.</t>
  </si>
  <si>
    <t>Alstroemerias frescas, cortadas para ramos o adornos.</t>
  </si>
  <si>
    <t>Filetes  de Tilapia (Oreochromis spp.), frescos o refrigerados.</t>
  </si>
  <si>
    <t>Las demás plantas y partes de plantas, semillas y frutos de las especies utilizadas principalmente en perfumería, en medicina o como insecticidas, parasiticidas o similares, frescos o secos, incluso cortados, quebrantados o pulverizados.</t>
  </si>
  <si>
    <t>Oro(incluido el oro platinado), en las demás formas en bruto, para uso no monetario.</t>
  </si>
  <si>
    <t>Dirección Seccional de Impuestos y Aduanas de Bucaramanga</t>
  </si>
  <si>
    <t>Minerales de oro y sus concentrados.</t>
  </si>
  <si>
    <t>Plata en bruto sin  alear, incluida la plata dorada y la platinada.</t>
  </si>
  <si>
    <t>Los demás calzados con suela de caucho, plástico, cuero artificial o regenerado y parte superior (corte) de cuero natural.</t>
  </si>
  <si>
    <t>Prendas y complementos (accesorios) de vestir de algodón, para bebes, excepto los de punto.</t>
  </si>
  <si>
    <t>Prendas y complementos (accesorios) de vestir de fibras sintéticas, para bebes, excepto los de punto.</t>
  </si>
  <si>
    <t>Los demás calzados con suela y parte superior de caucho o de plástico.</t>
  </si>
  <si>
    <t>Vestidos de fibras sintéticas, para mujeres o niñas,  excepto los de punto.</t>
  </si>
  <si>
    <t>Los demás calzados impermeables con suela y parte superior (corte) de caucho o de plástico, cuya parte superior no se haya unido a la suela por costura o por medio de remaches, clavos, tornillos, espigas o dispositivos similares</t>
  </si>
  <si>
    <t>Total</t>
  </si>
  <si>
    <t>Dirección Seccional de Impuestos y Aduanas de Pereira</t>
  </si>
  <si>
    <t>Los demás chasís de vehículos automóviles, de las partidas 87.01 a 87.05, de peso total con carga máxima superior a 6,2 t, equipados con su motor.</t>
  </si>
  <si>
    <t>Pantalones largos, pantalones con peto, pantalones cortos (calzones) y "shorts" de algodón, para mujeres o niñas, excepto los de punto.</t>
  </si>
  <si>
    <t>Estatuillas y demás objetos de adorno, de plástico y de las demás materias de las partidas 39.01 a 39.14.</t>
  </si>
  <si>
    <t>Los demás perfiles de aleaciones de aluminio.</t>
  </si>
  <si>
    <t>Café tostado, sin descafeinar, en grano.</t>
  </si>
  <si>
    <t>Contraventanas, persianas (incluidas las venecianas) y artículos similares y sus partes, de plástico.</t>
  </si>
  <si>
    <t>Máquinas y aparatos para acondicionamiento del aire del tipo de los utilizados en vehículos automóviles para sus ocupantes.</t>
  </si>
  <si>
    <t>Las demás formas de oro semilabradas, para uso no monetario.</t>
  </si>
  <si>
    <t>Café sin tostar, sin descafeinar, para la siembra.</t>
  </si>
  <si>
    <t>Los demás motores de corriente alterna, monofásicos, de potencia  inferior o igual a 375 w.</t>
  </si>
  <si>
    <t>Tapones y tapas ( incluidas las tapas roscadas y los tapones vertedores ), cápsulas para botellas, tapones roscados, sobretapas, precintos y demás accesorios para envases, de metal común.</t>
  </si>
  <si>
    <t>Pantalones largos, pantalones con peto, pantalones cortos (calzones) y "shorts" de fibras sintéticas, para mujeres o niñas, excepto los de punto.</t>
  </si>
  <si>
    <t>"T-shirts" y camisetas interiores de punto, de algodón.</t>
  </si>
  <si>
    <t>Pantalones largos, pantalones con peto, pantalones cortos (calzones) y shorts, de tejidos llamados «mezclilla o denim», para hombres o niños.</t>
  </si>
  <si>
    <t>10 principales productos</t>
  </si>
  <si>
    <t>Resto de productos</t>
  </si>
  <si>
    <t>Dirección Seccional de Impuestos y Aduanas de Santa Marta</t>
  </si>
  <si>
    <t>Hullas térmicas.</t>
  </si>
  <si>
    <t>Aceite de palma en bruto.</t>
  </si>
  <si>
    <t>Los demás cafés sin tostar, sin descafeinar.</t>
  </si>
  <si>
    <t>Aceites de almendra de palma y sus fracciones, en bruto.</t>
  </si>
  <si>
    <t>Las demás hullas bituminosas.</t>
  </si>
  <si>
    <t>Los demás aceites de palma y sus fracciones, incluso refinados, pero sin modificar químicamente.</t>
  </si>
  <si>
    <t>Aguacates (paltas), frescos o secos.</t>
  </si>
  <si>
    <t>Municiones y proyectiles para armas de guerra.</t>
  </si>
  <si>
    <t>Gulupa (maracuyá morado) (Passiflora edulis varo edulis), frescas.</t>
  </si>
  <si>
    <t>Volquetes automotores concebidos para utilizarlos fuera de la red de carreteras.</t>
  </si>
  <si>
    <t>Plátanos "plantains", frescos.</t>
  </si>
  <si>
    <t>Aguacates variedad Hass, frescos o secos</t>
  </si>
  <si>
    <t>Dirección Seccional de Impuestos y Aduanas de Riohacha</t>
  </si>
  <si>
    <t>Coques y semicoques de hulla, incluso aglomerados.</t>
  </si>
  <si>
    <t>Aparatos emisores con aparato receptor incorporado, de radiodifusión.</t>
  </si>
  <si>
    <t>Los demás bloques y culatas, identificables como destinadas, exclusiva o principalmente, a los motores de la partida 84.08.</t>
  </si>
  <si>
    <t>Partes identificables como destinadas, exclusiva o principalmente, a las máquinas de las partidas 85.01 u 85.02.</t>
  </si>
  <si>
    <t>Las demás partes identificables como destinadas, exclusiva o principalmente a los motores de la partida 84.08.</t>
  </si>
  <si>
    <t>Las demás partes y accesorios, de vehículos automóviles de las partidas 87.01 a 87.05.</t>
  </si>
  <si>
    <t>Tanques para carburante, de vehículos automóviles de las partidas 87.01 a 87.05.</t>
  </si>
  <si>
    <t>Las demás partes identificables como destinadas, exclusiva o principalmente a las máquinas o aparatos de la partida 84.25 a 84.30 no incluidos antes.</t>
  </si>
  <si>
    <t>Los demás sistemas de suspensión y sus partes (incluidos los amortiguadores), de vehículos automóviles de las partidas 87.01 a 87.05.</t>
  </si>
  <si>
    <t>Dirección Seccional de Impuestos y Aduanas de San Andrés</t>
  </si>
  <si>
    <t>Los demás aparatos para la recepción, conversión y transmisión o regeneración de voz, imagen u otros datos, incluidos los de conmutación y encaminamiento («switching and routing apparatus»).</t>
  </si>
  <si>
    <t>Los demás juegos activados con monedas, billetes, tarjetas, fichas o cualquier otro medio de pago, excepto los juegos de bolos automáticos («bowlings»), de suerte, envite y azar.</t>
  </si>
  <si>
    <t>Las demás máquinas automáticas para tratamiento o procesamiento de datos, presentadas en forma de sistemas.</t>
  </si>
  <si>
    <t>Perfumes y aguas de tocador.</t>
  </si>
  <si>
    <t>Los demás artículos para juegos de sociedad, incluidos los juegos con motor o mecanismo, billares , mesas especiales para juegos de casino y juegos de bolos automáticos ("bowlings").</t>
  </si>
  <si>
    <t>Los demás artículos para juegos de sociedad, incluidos los juegos con motor o mecanismo, billares, y mesas especiales para juegos de casino, de suerte, envite y azar.</t>
  </si>
  <si>
    <t>Los demás asientos con armazón de metal, con relleno (excepto los de la partida 94.02).</t>
  </si>
  <si>
    <t>Los demás muebles de metal.</t>
  </si>
  <si>
    <t>Los demás yates, embarcaciones de recreo o de deporte, barcas de remos y canoas.</t>
  </si>
  <si>
    <t>Las demás partes de aparatos y dispositivos de la partida 84.19, no incluidas antes.</t>
  </si>
  <si>
    <t>Las demás antenas y reflectores de antena de cualquier tipo y  partes identificables para uso con estos artículos.</t>
  </si>
  <si>
    <t>Los demás compresores de la subpartida 84.14 no clasificados en otra parte.</t>
  </si>
  <si>
    <t>Los demás instrumentos de la partida  90.25, incluso  combinados entre si.</t>
  </si>
  <si>
    <t>Las demás partes identificables como destinadas, exclusiva o principalmente a los aparatos de las partidas 85.25 a 85.28.</t>
  </si>
  <si>
    <t>Válvulas identificables como destinadas, exclusiva o principalmente, a los motores de émbolo (pistón) de encendido por chispa.</t>
  </si>
  <si>
    <t>Dirección Seccional de Impuestos y Aduanas de Arauca</t>
  </si>
  <si>
    <t>Los demás cementos portland (gris).</t>
  </si>
  <si>
    <t>Cuadernos de papel</t>
  </si>
  <si>
    <t>Guata de celulosa y napa de fibras de celulosa.</t>
  </si>
  <si>
    <t>Lápices.</t>
  </si>
  <si>
    <t>Rotuladores y marcadores con punta de fieltro u otra punta porosa; partes de estos artículos (Incluidos los capuchones y sujetadores), Excepto las de la partida 96.09</t>
  </si>
  <si>
    <t>Los demás artículos de bolsillo o de bolso de mano (carteras).</t>
  </si>
  <si>
    <t>Las demás colas y adhesivos preparados, no expresados ni comprendidos en otras partidas.</t>
  </si>
  <si>
    <t>Los demás pasteles, carboncillos, tizas para escribir o dibujar y jaboncillo (tizas) de sastre.</t>
  </si>
  <si>
    <t>Dispositivos de almacenamiento permanente de datos a base de semiconductores.</t>
  </si>
  <si>
    <t>Dirección Seccional de Impuestos y Aduanas de Buenaventura</t>
  </si>
  <si>
    <t>Los demás azúcares de caña o de remolacha y sacarosa químicamente pura, en estado sólido.</t>
  </si>
  <si>
    <t>Bombones, caramelos, confites y pastillas.</t>
  </si>
  <si>
    <t>Desperdicios y desechos, de cobre, con contenido en peso igual o superior a 94% de cobre.</t>
  </si>
  <si>
    <t>Acumuladores eléctricos de plomo del tipo de los utilizados para el arranque de los motores de explosión.</t>
  </si>
  <si>
    <t>Minerales de cobre y sus concentrados.</t>
  </si>
  <si>
    <t>Preparaciones  tensoactivas, para lavar (incluidas las preparaciones auxiliares de lavado)  y  preparaciones  de limpieza acondicionadas para la venta al por menor.</t>
  </si>
  <si>
    <t>Café soluble liofilizado, con granulometría de 2.0 - 3.00 mm.</t>
  </si>
  <si>
    <t>Dirección Seccional de Impuestos y Aduanas de Ipiales</t>
  </si>
  <si>
    <t xml:space="preserve">Los demás vehículos para el transporte de personas, con motor de émbolo (pistón) alternativo, de encendido por chispa, de cilindrada superior a 1.000 cm3 pero inferior o igual a 1.500 cm3. </t>
  </si>
  <si>
    <t>Los demás aceites de soja (soya) y sus fracciones, incluso refinados, pero sin modificar químicamente.</t>
  </si>
  <si>
    <t>Los demás vehículos para el transporte de personas, con motor de émbolo (pistón) alternativo, de encendido por chispa, de cilindrada superior a 1.500 cm3 pero inferior o igual a 3.000 cm3.</t>
  </si>
  <si>
    <t>Vehículos automóviles para el transporte de mercancías, con motor de émbolo (pistón), de encendido por compresión, de peso total con carga máxima, superior a 20 t.</t>
  </si>
  <si>
    <t>Tejidos de punto de anchura superior a 30 cm, con un contenido de hilados de elastómeros  superior o igual a 5% en peso, sin hilos de caucho, excepto los de la partida 60.01</t>
  </si>
  <si>
    <t>Dirección Seccional de Impuestos y Aduanas de Leticia</t>
  </si>
  <si>
    <t>Los demás barcos para transporte de mercancías y demás barcos concebidos para transporte mixto de personas y mercancías, de registro inferior o igual a 50t.</t>
  </si>
  <si>
    <t>Motores de explosión, para la propulsión de barcos, del tipo fuera de borda.</t>
  </si>
  <si>
    <t>Los demás barcos para transporte de mercancías y demás barcos concebidos para transporte mixto de personas y mercancías, de registro inferior o igual a 1.000 t.</t>
  </si>
  <si>
    <t>Camisas, blusas y blusas camiseras de fibras sintéticas o artificiales, para mujeres o niñas, excepto las de punto.</t>
  </si>
  <si>
    <t>Camisas, blusas y blusas camiseras, de algodón, para mujeres o niñas, excepto las de punto.</t>
  </si>
  <si>
    <t>Las demás partes de máquinas o aparatos, no expresadas ni comprendidas en otra parte de este Capítulo, sin conexiones eléctricas, partes aisladas eléctricamente, bobinados, contactos ni otras características eléctricas.</t>
  </si>
  <si>
    <t>Las demás partes identificables como destinadas, exclusiva o principalmente, a los motores de émbolo de encendido por chispa.</t>
  </si>
  <si>
    <t>Los demás ascensores y montacargas.</t>
  </si>
  <si>
    <t>Abonos minerales o químicos con los tres elementos fertilizantes: nitrógeno, fósforo y potasio.</t>
  </si>
  <si>
    <t>Los demás fosfatos de calcio.</t>
  </si>
  <si>
    <t>Los demás chocolates y demás preparaciones alimenticias que contengan cacao.</t>
  </si>
  <si>
    <t>Leche y nata (crema) concentradas, en polvo, gránulos demás formas sólidas, sin adición de azúcar ni otro edulcorante, con un contenido de materias grasas superior o igual al 26% en peso, sobre producto seco, en envases inmediatos de contenido, inferior o igual a 2,5 kg</t>
  </si>
  <si>
    <t>Cueros y pieles, curtidos, de bovino (incluido el búfalo) o de equino, en estado húmedo (incluido el "wet blue") con plena flor sin dividir y divididos con la flor.</t>
  </si>
  <si>
    <t>Harina de trigo y de morcajo (tranquillón).</t>
  </si>
  <si>
    <t>Cajas de papel o cartón corrugados.</t>
  </si>
  <si>
    <t>Ventiladores de mesa, pie, pared, cielo raso, techo o  ventana, con motor eléctrico incorporado de potencia inferior o igual a 125 w.</t>
  </si>
  <si>
    <t>Los  demás productos  laminados planos de los demás aceros aleados, de anchura superior o igual a 600 mm., simplemente laminados en frío.</t>
  </si>
  <si>
    <t>Polipropileno.</t>
  </si>
  <si>
    <t>Las demás placas, hojas, películas, bandas y láminas de plástico no celular, de polímeros de etileno.</t>
  </si>
  <si>
    <t>Dirección Seccional de Impuestos y Aduanas de Maicao</t>
  </si>
  <si>
    <t>Aceites crudos de petróleo o de mineral bituminoso.</t>
  </si>
  <si>
    <t>Atunes de aleta amarilla (rabiles) (thunnus albacares), congelados, excepto hígados, huevas y lechas.</t>
  </si>
  <si>
    <t>Albacoras o atunes blancos, frescos o refrigerados, excepto hígados, huevas y lechas.</t>
  </si>
  <si>
    <t>Atunes patudos o atunes ojo grande (thunnus obesus), congelados, excepto los hígados, huevas y lechas.</t>
  </si>
  <si>
    <t>Dirección Seccional Delegada de Impuestos y Aduanas de Tumaco</t>
  </si>
  <si>
    <t>Dirección Seccional de Impuestos y Aduanas de Urabá</t>
  </si>
  <si>
    <t>Los demás frutos y partes comestibles de plantas, incluidas las mezclas, preparados o conservados de otro modo, incluso con adición de azúcar u otro edulcorante o alcohol, excepto las mezclas de la subpartida No. 2008.19.</t>
  </si>
  <si>
    <t>Bananas bocadillo (manzanito, orito) (Musa acuminata), frescas.</t>
  </si>
  <si>
    <t>Lima Tahití (limón Tahití) (citrus latifolia), frescas o secas.</t>
  </si>
  <si>
    <t>Piñas tropicales (ananas), frescas o secas.</t>
  </si>
  <si>
    <t>Naranjas frescas o secas.</t>
  </si>
  <si>
    <t>Manteles y servilletas, de pasta de papel, papel y guata de celulosa.</t>
  </si>
  <si>
    <t>Pompones frescos, cortados para ramos o adornos.</t>
  </si>
  <si>
    <t>Dirección Seccional Delegada de Impuestos y Aduanas de Puerto Asís</t>
  </si>
  <si>
    <t>Las demás preparaciones de belleza, de maquillaje y para el cuidado de la piel, excepto los medicamentos, incluidas las preparaciones antisolares y bronceadoras.</t>
  </si>
  <si>
    <t>Preparaciones para el maquillaje de los labios.</t>
  </si>
  <si>
    <t>Preparaciones para el maquillaje de los ojos, excepto los medicamentos.</t>
  </si>
  <si>
    <t>Cajas y cartonajes, plegables, de papel o cartón sin corrugar.</t>
  </si>
  <si>
    <t>Las demás bombonas, (damajuanas), botellas, frascos, bocales, tarros, envases tubulares y demás recipientes para el transporte o envasado, de vidrio; bocales para para conservas de vidrio, de capacidad inferior o igual a 0,15 l.</t>
  </si>
  <si>
    <t>Las demás máquinas de sondeo o de perforación.</t>
  </si>
  <si>
    <t>Los demás recipientes (bombonas (damajuanas), botellas, frascos y artículos similares), de diferente capacidad.</t>
  </si>
  <si>
    <t>Los demás tapones, tapas, cápsulas y demás dispositivos de cierre, de plástico.</t>
  </si>
  <si>
    <t>Las demás partes identificables como destinadas, exclusiva o principalmente a las máquinas de sondeo o perforación de las subpartidas Nros. 84.30.41 u 84.30.49.</t>
  </si>
  <si>
    <t>Tractores de carretera para semirremolques.</t>
  </si>
  <si>
    <t>Las demás  partes de bombas para líquidos.</t>
  </si>
  <si>
    <t>Dirección Seccional de Aduanas de Cartagena</t>
  </si>
  <si>
    <t>Ferroníquel.</t>
  </si>
  <si>
    <t>Los demás bovinos domésticos vivos, machos.</t>
  </si>
  <si>
    <t>Copolímeros de propileno.</t>
  </si>
  <si>
    <t>Dirección Seccional de Aduanas de Barranquilla</t>
  </si>
  <si>
    <t>Puertas, ventanas y sus marcos, bastidores y umbrales, de aluminio.</t>
  </si>
  <si>
    <t>Ropa de  tocador o de cocina, de tejido con bucles, de tipo para toalla, de algodón.</t>
  </si>
  <si>
    <t>Placas y  hojas lisas de vidrio colado o laminado, sin  armar, coloreadas en la masa, opacificadas, chapadas o con capa absorbente, reflectante o antirreflectante.</t>
  </si>
  <si>
    <t>Los demás fungicidas, a base de pyrazofos o de butaclor o de alaclor.</t>
  </si>
  <si>
    <t>Dirección Seccional de Aduanas de Cali</t>
  </si>
  <si>
    <t>Bolsos de mano, incluso con bandolera o sin asas, con la superficie exterior de cuero natural, de cuero regenerado o cuero charolado.</t>
  </si>
  <si>
    <t>Fajas y fajas-braga (fajas bombacha), incluso de punto.</t>
  </si>
  <si>
    <t>Las demás prendas y complementos de vestir, para cualquier uso, de caucho vulcanizado sin endurecer.</t>
  </si>
  <si>
    <t>Tirantes (tiradores), ligas y artículos similares y sus partes, incluso de punto.</t>
  </si>
  <si>
    <t>Desperdicios y desechos, de oro o de chapado (plaqué) de oro, excepto las barreduras que contengan otro metal precioso.</t>
  </si>
  <si>
    <t>Los demás aparatos para el corte, seccionamiento, protección, derivación, empalme o conexión de circuitos eléctricos, para una tensión inferior o igual 1000 Voltios.</t>
  </si>
  <si>
    <t>Dirección Seccional de Aduanas de Cúcuta</t>
  </si>
  <si>
    <t>Las demás carnes deshuesada de la especie porcina  congeladas</t>
  </si>
  <si>
    <t>Los demás libros, folletos e impresos similares.</t>
  </si>
  <si>
    <t>Los demás arroces semiblanqueados o blanqueados, incluso pulido o glaseado.</t>
  </si>
  <si>
    <t>Betunes, cremas y preparaciones similares para el calzado o para cuero y pieles.</t>
  </si>
  <si>
    <t>Prendas de vestir confeccionadas con tejidos de punto, de las partidas 59.03, 59.06 o 59.07.</t>
  </si>
  <si>
    <t>Los demás calzados.</t>
  </si>
  <si>
    <t>Los demás tetraboratos de disodio (borax refinado); anhidro.</t>
  </si>
  <si>
    <t>Dirección Seccional de Aduanas de Medellín</t>
  </si>
  <si>
    <t>Hortensias (Higrangea.Spp)</t>
  </si>
  <si>
    <t>Los demás crisantemos, frescos, cortados para ramos o adornos.</t>
  </si>
  <si>
    <t>Platino en bruto o en polvo.</t>
  </si>
  <si>
    <t>Mascarillas de protección.</t>
  </si>
  <si>
    <t>PRINCIPALES PRODUCTOS EXPORTADOS POR DIRECCIÓN SECCIONAL DE IMPUESTOS Y ADUANAS DE LETICIA</t>
  </si>
  <si>
    <t>PRINCIPALES PRODUCTOS EXPORTADOS POR DIRECCIÓN SECCIONAL DE IMPUESTOS Y ADUANAS DE ARMENIA</t>
  </si>
  <si>
    <t>PRINCIPALES PRODUCTOS EXPORTADOS POR DIRECCIÓN SECCIONAL DE ADUANAS DE BOGOTÁ</t>
  </si>
  <si>
    <t>PRINCIPALES PRODUCTOS EXPORTADOS POR DIRECCIÓN SECCIONAL DE IMPUESTOS Y ADUANAS DE BUCARAMANGA</t>
  </si>
  <si>
    <t>PRINCIPALES PRODUCTOS EXPORTADOS POR DIRECCIÓN SECCIONAL DE IMPUESTOS Y ADUANAS DE PEREIRA</t>
  </si>
  <si>
    <t>PRINCIPALES PRODUCTOS EXPORTADOS POR DIRECCIÓN SECCIONAL DE IMPUESTOS Y ADUANAS DE SANTA MARTA</t>
  </si>
  <si>
    <t>PRINCIPALES PRODUCTOS EXPORTADOS POR DIRECCIÓN SECCIONAL DE IMPUESTOS Y ADUANAS DE RIOHACHA</t>
  </si>
  <si>
    <t>PRINCIPALES PRODUCTOS EXPORTADOS POR DIRECCIÓN SECCIONAL DE IMPUESTOS Y ADUANAS DE SAN ANDRÉS</t>
  </si>
  <si>
    <t>PRINCIPALES PRODUCTOS EXPORTADOS POR DIRECCIÓN SECCIONAL DE IMPUESTOS Y ADUANAS DE ARAUCA</t>
  </si>
  <si>
    <t>PRINCIPALES PRODUCTOS EXPORTADOS POR DIRECCIÓN SECCIONAL DE IMPUESTOS Y ADUANAS DE BUENAVENTURA</t>
  </si>
  <si>
    <t>PRINCIPALES PRODUCTOS EXPORTADOS POR DIRECCIÓN SECCIONAL DE IMPUESTOS Y ADUANAS DE IPIALES</t>
  </si>
  <si>
    <t>PRINCIPALES PRODUCTOS EXPORTADOS POR DIRECCIÓN SECCIONAL DE IMPUESTOS Y ADUANAS DE MAICAO</t>
  </si>
  <si>
    <t>PRINCIPALES PRODUCTOS EXPORTADOS POR DIRECCIÓN SECCIONAL DE IMPUESTOS Y ADUANAS DE TUMACO</t>
  </si>
  <si>
    <t>PRINCIPALES PRODUCTOS EXPORTADOS POR DIRECCIÓN SECCIONAL DE IMPUESTOS Y ADUANAS DE URABÁ</t>
  </si>
  <si>
    <t>PRINCIPALES PRODUCTOS EXPORTADOS POR DIRECCIÓN SECCIONAL DE IMPUESTOS Y ADUANAS DE PUERTO ASÍS</t>
  </si>
  <si>
    <t>PRINCIPALES PRODUCTOS EXPORTADOS POR DIRECCIÓN SECCIONAL DE ADUANAS DE CARTAGENA</t>
  </si>
  <si>
    <t>PRINCIPALES PRODUCTOS EXPORTADOS POR DIRECCIÓN SECCIONAL DE  ADUANAS DE BARRANQUILLA</t>
  </si>
  <si>
    <t>PRINCIPALES PRODUCTOS EXPORTADOS POR DIRECCIÓN SECCIONAL DE ADUANAS DE CALI</t>
  </si>
  <si>
    <t>PRINCIPALES PRODUCTOS EXPORTADOS POR DIRECCIÓN SECCIONAL DE ADUANAS DE CÚCUTA</t>
  </si>
  <si>
    <t>PRINCIPALES PRODUCTOS EXPORTADOS POR DIRECCIÓN SECCIONAL DE  ADUANAS DE MEDELLÍN</t>
  </si>
  <si>
    <t xml:space="preserve">Carburorreactores tipo gasolina, para reactores y turbinas, excepto desechos de aceites y que contengan biodiesel </t>
  </si>
  <si>
    <t>Tarjetas inteligentes («Smart cards»).</t>
  </si>
  <si>
    <t>Artículos de joyería y sus partes de plata, incluso revestida o chapada de otro metal precioso (plaque).</t>
  </si>
  <si>
    <t>Artículos de joyería y sus partes de los demás metales preciosos, incluso revestidos o chapados de metal precioso (plaque).</t>
  </si>
  <si>
    <t>Carrocerías, incluso las cabinas  de vehículos de la partida 87.02.</t>
  </si>
  <si>
    <t>Los demás visillos y cortinas; guardamalletas  y  rodapiés de cama, de fibras sintéticas.</t>
  </si>
  <si>
    <t>Los demás vehículos automóviles, con motor de émbolo o pistón, de encendido por compresión (diésel o semidiesel), para el transporte de 10 o mas  personas incluido el conductor.</t>
  </si>
  <si>
    <t>Bananas o plátanos tipo "Cavendish valery" frescos</t>
  </si>
  <si>
    <t>Los demás motores de émbolo de encendido por compresión (motores diésel o semidiesel) de potencia superior a 130 kw.</t>
  </si>
  <si>
    <t>Inyectores y demás partes para sistemas de combustible,  identificables como destinados, exclusiva o principalmente a los motores de émbolo de encendido por compresión (diésel o semidiesel).</t>
  </si>
  <si>
    <t>Los demás émbolos (pistones) identificables como destinados, exclusiva o principalmente, a los motores de émbolo de encendido por compresión (diésel o semidiesel).</t>
  </si>
  <si>
    <t>Los demás motores de émbolo de encendido por compresión (diésel o semidiesel) del tipo de los utilizados para la propulsión de vehículos del capítulo 87.</t>
  </si>
  <si>
    <t>Motores hidráulicos con movimiento rectilíneo (cilindros).</t>
  </si>
  <si>
    <t>Los demás vehículos automóviles para usos especiales, excepto los concebidos principalmente para el transporte de personas o mercancías (por ejemplo: coches para reparaciones, coches de riego, coches-taller, etc.).</t>
  </si>
  <si>
    <t>Las demás partes de aviones o helicópteros.</t>
  </si>
  <si>
    <t>Los demás instrumentos y aparatos para la medida o detección de radiaciones alfa, beta, gama, x, cósmicas u otras radiaciones ionizantes.</t>
  </si>
  <si>
    <t>Maquinas de desbarbar,amolar,mediante muelas abrasivos o productos para pulir, excepto las maquinas para tallar o acabar engranajes de la partida 84,61</t>
  </si>
  <si>
    <t>Monitores con tubos de rayos catódicos, aptos para ser conectados directamente y diseñados para ser utilizados con una maquina automática para tratamiento o procesamiento de datos de la partida 87.71.</t>
  </si>
  <si>
    <t>Los demás  baúles, maletas (valijas) y maletines, incluidos los de aseo y portadocumentos, carteras de mano (portafolios), cartapacios  y continentes similares, con la superficie exterior de  plástico, o materia  textil.</t>
  </si>
  <si>
    <t>Los demás azúcares de caña en bruto, sin adición de aromatizante ni colororante en estado sólido.</t>
  </si>
  <si>
    <t>Los demás vehículos automóviles para el transporte de mercancías, con motor de émbolo (pistón), de encendido por compresión (Diésel o semi -Diésel), de peso total con carga máxima Superior a 9,3 t, pero inferior o igual a 20 t.</t>
  </si>
  <si>
    <t>Los demás papeles y cartones sin fibras obtenidas por procedimiento mecánico o químico-mecánico o con un contenido total de estas fibras inferior o igual al 10% en peso del contenido total de fibra, de peso superior o igual a 40 g/m2 pero inferior o igual o igual a 150g/m2, en hojas en las que un lado sea inferior o igual a 435 mm y el otro sea inferior o igual a 297 mm, medido sin plegar.</t>
  </si>
  <si>
    <t>Los demás vehículos automóviles para el transporte de mercancías, con motor de émbolo (pistón), de encendido por compresión (Diésel o semi -Diésel), de peso total con carga máxima inferior o igual a 5 t.</t>
  </si>
  <si>
    <t>Energía eléctrica.</t>
  </si>
  <si>
    <t>Antisueros antiofídico</t>
  </si>
  <si>
    <t>Motores de émbolo (pistón) de encendido por compresión (diésel o semidiesel) para la propulsión de barcos.</t>
  </si>
  <si>
    <t>Grupos electrógenos con motor de émbolo (pistón) de encendido por compresión (motor diésel o semidiesel), de corriente alterna, de potencia inferior o igual a 75 kva.</t>
  </si>
  <si>
    <t>Bujías de encendido de motores para la aviación.</t>
  </si>
  <si>
    <t>Los demás agentes de superficie orgánicos, anionicos, incluso acondicionados para la venta al por menor.</t>
  </si>
  <si>
    <t>Los demás tubos de entubación ("casing") o de producción ("tubing") del tipo de los utilizados para la extracción de petróleo o gas.</t>
  </si>
  <si>
    <t>Mezclas de isómeros del xileno.</t>
  </si>
  <si>
    <t xml:space="preserve">Aceites base para lubricantes excepto desechos de aceites  y que contengan biodiesel </t>
  </si>
  <si>
    <t>Los demás atunes (del género thunnus) congelados, excepto los filetes, y excepto los hígados, huevas y lechas.</t>
  </si>
  <si>
    <t>Compresas y tampones higiénicos, de pasta de papel,papel,guata de celulosa o napa de fibras de celulosa.</t>
  </si>
  <si>
    <t>Placas y baldosas, para pavimentación o revestimiento, excepto las de las subpartidas 69,07,30 y 69,07,40 con un coeficiente de absorción de agua superior al  0,5% pero inferior o igual al 10% en peso de cerámica.</t>
  </si>
  <si>
    <t>Los demás, vehículos automóviles para el transporte de mercancías, con motor de émbolo (pistón), de encendido por compresión (Diésel o semi -Diésel), de peso total con carga máxima superior a 6,2 t, pero inferior o igual a 9,3 t.</t>
  </si>
  <si>
    <t xml:space="preserve">Gasoils (gasóleo), excepto desechos de aceites  y que contengan biodiesel </t>
  </si>
  <si>
    <t xml:space="preserve">Fueloil (fuel), excepto desechos de aceites  y que contengan biodiesel </t>
  </si>
  <si>
    <t xml:space="preserve">Los demás aceites livianos (ligeros) y sus preparaciones, excepto desechos de aceites y que contengan biodiesel </t>
  </si>
  <si>
    <t>Policloruro de vinilo,  sin mezclar con otras sustancias, obtenido por polimerización en suspensión.</t>
  </si>
  <si>
    <t xml:space="preserve">Fueloils (fuel), excepto desechos de aceites  y que contengan biodiesel </t>
  </si>
  <si>
    <t>Los demás diarios y publicaciones periódicas, impresos, incluso ilustrados o con publicidad.</t>
  </si>
  <si>
    <t>Huevos fecundados para incubación, de gallina de la especie gallus domesticus</t>
  </si>
  <si>
    <t>Los demás aegentes de superficie orgánicos, anicónicos, incluso acondicionados para la venta al por menor.</t>
  </si>
  <si>
    <t>Total*</t>
  </si>
  <si>
    <t>Los demás visillos y cortinas; guardamalletas  y  rodapies de cama, de fibras sintéticas.</t>
  </si>
  <si>
    <t>Bananas o plátanos tipo "cavendish valery" frescos</t>
  </si>
  <si>
    <t>Total**</t>
  </si>
  <si>
    <t>**Únicos productos exportados por la Dirección Seccional</t>
  </si>
  <si>
    <t>Los demás conductores eléctricos, de cobre.</t>
  </si>
  <si>
    <t>Camiones-grúa.</t>
  </si>
  <si>
    <t>Las demás leche y nata (crema) concentradas, en polvo, gránulos demás formas sólidas, sin adición de azúcar ni otro edulcorante, con un contenido de materias grasas superior o igual al 26% en peso, sobre producto seco.</t>
  </si>
  <si>
    <t>Máquinas y aparatos mecánicos, para mezclar, amasar o sobar, quebrantar, triturar, pulverizar, cribar, tamizar, homogeneizar, emulsionar o agitar, no expresados ni comprendidos en otra parte de este capítulo.</t>
  </si>
  <si>
    <t>Unidades de proceso, excepto las de las subpartidas 8471.41 u 8471.49, aunque incluyan en la misma envoltura uno o dos de los tipos siguientes de unidades: unidad de memoria, unidad de entrada y unidad de salida.</t>
  </si>
  <si>
    <t>Partes y accesorios para los aparatos e instrumentos de la partida 90.26.</t>
  </si>
  <si>
    <t>Desperdicios y desechos, de aluminio.</t>
  </si>
  <si>
    <t>Tarjetas inteligentes («smart cards»).</t>
  </si>
  <si>
    <t>PRINCIPALES PRODUCTOS EXPORTADOS POR DIRECCIÓN SECCIONAL</t>
  </si>
  <si>
    <t>Granadilla (Passiflora ligularis), frescas.</t>
  </si>
  <si>
    <t>Pitahayas frescas.</t>
  </si>
  <si>
    <t>Hilados de algodón (excepto el hilo de coser) con un contenido de algodón, superior o igual a 85% en peso, acondicionados para la venta al por menor.</t>
  </si>
  <si>
    <t>Los demás pures y pastas, obtenidos por cocción, incluso con adición de azúcar u otros edulcorantes.</t>
  </si>
  <si>
    <t>Conjuntos de fibras sintéticas, para mujeres o niñas, excepto los de punto.</t>
  </si>
  <si>
    <t>Depósitos, cisternas, cubas y recipientes similares para cualquier materia (excepto gas comprimido o licuado) de fundición, de hierro o de acero, de capacidad superior a 300 l, sin dispositivos mecánicos ni térmicos, incluso con revestimiento interior.</t>
  </si>
  <si>
    <t>Medidores de carburantes, para la medida o control de caudal o nivel de líquidos, eléctricos o electrónicos para vehículos del capítulo 87.</t>
  </si>
  <si>
    <t>Los demás aegentes de superficie orgánicos, anionicos, incluso acondicionados para la venta al por menor.</t>
  </si>
  <si>
    <t>Las demás máquinas para lavar ropa, de capacidad unitaria, expresada en peso de ropa seca, inferior o igual a 10 kg.</t>
  </si>
  <si>
    <t>UAE DIAN  - SUBDIRECCIÓN DE  ESTUDIOS ECONÓMICOS - DIRECCIÓN DE GESTIÓN ESTRATÉGICA Y DE ANALÍTICA</t>
  </si>
  <si>
    <t>Botiquines equipados para primeros auxilios.</t>
  </si>
  <si>
    <t>Partes de máquinas y aparatos de la partida 84.22</t>
  </si>
  <si>
    <t>Hilo de coser de filamentos sintéticos, acondicionados para la venta al por menor.</t>
  </si>
  <si>
    <t>"T-shirts" y camisetas interiores de punto, de las demás materias textiles.</t>
  </si>
  <si>
    <t>Niveladoras autopropulsadas.</t>
  </si>
  <si>
    <t>Ejes portadores, de vehículos automóviles de las partidas 87.01 a 87.05.</t>
  </si>
  <si>
    <t>Transmisiones cardanicas.</t>
  </si>
  <si>
    <t>Fuente: Declaraciones de exportación (F-600), Subdirección de Estudios Económicos - DGEA - DIAN -</t>
  </si>
  <si>
    <t xml:space="preserve">Carburorreactores tipo gasolina,para reactores y turbinas, excepto desechos de aceites y que contengan biodiésel </t>
  </si>
  <si>
    <t>Artículos de joyeria y sus partes de plata, incluso revestida o chapada de otro metal precioso (plaque).</t>
  </si>
  <si>
    <t>Artículos de joyeria y sus partes de los demás metales preciosos, incluso revestidos o chapados de metal precioso (plaque).</t>
  </si>
  <si>
    <t>Carrocerias, incluso las cabinas  de vehículos de la partida 87.02.</t>
  </si>
  <si>
    <t>Los demás motores de émbolo de encendido por compresión (diesel o semidiesel) del tipo de los utilizados para la propulsión de vehículos del capítulo 87.</t>
  </si>
  <si>
    <t>Motores hidráulicos con movimiento rectilineo (cilindros).</t>
  </si>
  <si>
    <t xml:space="preserve">Otros aceites lubricantes excepto desechos de aceites  y que contengan biodiésel </t>
  </si>
  <si>
    <t>Los demás contadores de producción, cuentarrevoluciones, cuenta kilometros, podometros y contadores similares.</t>
  </si>
  <si>
    <t>Los demás azúcares de caña en bruto, sin adición de aromatizante ni colororante en estado sòlido.</t>
  </si>
  <si>
    <t>Los demás vehículos automóviles para el transporte de mercancías, con motor de émbolo (pistón), de encendido por compresión (Diesel o semi -Diesel), de peso total con carga máxima Superior a 9,3 t, pero inferior o igual a 20 t.</t>
  </si>
  <si>
    <t>Los demás vehículos automóviles para el transporte de mercancías, con motor de émbolo (pistón), de encendido por compresión (Diesel o semi -Diesel), de peso total con carga máxima inferior o igual a 5 t.</t>
  </si>
  <si>
    <t>Los demás, vehículos automóviles para el transporte de mercancías, con motor de émbolo (pistón), de encendido por compresión (Diesel o semi -Diesel), de peso total con carga máxima superior a 6,2 t, pero inferior o igual a 9,3 t.</t>
  </si>
  <si>
    <t>Bujias de encendido de motores para la aviación.</t>
  </si>
  <si>
    <t xml:space="preserve">Aceites base para lubricantes excepto desechos de aceites  y que contengan biodiésel </t>
  </si>
  <si>
    <t>Los demás atunes (del género thunnus) congelados, excepto los filetes, y excepto los higados, huevas y lechas.</t>
  </si>
  <si>
    <t>Compresas y tampones higienicos, de pasta de papel,papel,guata de celulosa o napa de fibras de celulosa.</t>
  </si>
  <si>
    <t>Las demas construcciones prefabricadas.</t>
  </si>
  <si>
    <t>Cromatografos y aparatos de electroforesis.</t>
  </si>
  <si>
    <t>Los demás instrumentos y aparatos para ensayos de viscosidad, porosidad, dilatacion, tensión superficial o similares o para medidas calorimétricas, acústicas o fotométricas para  análisis  físicos o químicos, no incluidos antes.</t>
  </si>
  <si>
    <t xml:space="preserve">Gasoils (gasóleo), excepto desechos de aceites  y que contengan biodiésel </t>
  </si>
  <si>
    <t xml:space="preserve">Fueloils (fuel), excepto desechos de aceites  y que contengan biodiésel </t>
  </si>
  <si>
    <t>Policloruro de vinilo,  sin mezclar con otras sustancias, obtenido por polimerizacion en suspension.</t>
  </si>
  <si>
    <t>Elementos de chimeneas, conductos de humo, ornamentos arquitectonicos y otros artículos cerámicos de construcción.</t>
  </si>
  <si>
    <t>Las demás partes de aviones o helicopteros.</t>
  </si>
  <si>
    <t>Teléfonos inteligentes</t>
  </si>
  <si>
    <t>Preparaciones tensoactivas para lavar acondicionadas para la venta al por menor</t>
  </si>
  <si>
    <t>Las demás flores y capullos frescos, cortados para ramos o adornos</t>
  </si>
  <si>
    <t>Rosas frescas, cortadas para ramos o adornos</t>
  </si>
  <si>
    <t>Los demás claveles frescos, cortados para ramos o adornos</t>
  </si>
  <si>
    <t>Esmeraldas trabajadas de otro modo, clasificadas, sin ensartar, montar ni engarzar</t>
  </si>
  <si>
    <t>Claveles miniatura frescos, cortados para ramos o adornos</t>
  </si>
  <si>
    <t>Alstroemerias frescas, cortadas para ramos o adornos</t>
  </si>
  <si>
    <t>Los demás medicamentos para uso humano</t>
  </si>
  <si>
    <t>Oro(incluido el oro platinado), en las demás formas en bruto, para uso no monetario</t>
  </si>
  <si>
    <t>Filetes de Tilapia (Oreochromis spp.), frescos o refrigerados</t>
  </si>
  <si>
    <t>Plata en bruto sin alear, incluida la plata dorada y la platinada</t>
  </si>
  <si>
    <t>Artículos de joyería y sus partes de los demás metales preciosos, incluso revestidos o chapados de metal precioso (plaque)</t>
  </si>
  <si>
    <t>Los demás calzados con suela de caucho, plástico, cuero artificial o regenerado y parte superior (corte) de cuero natural</t>
  </si>
  <si>
    <t>Prendas y complementos (accesorios) de vestir de algodón, para bebes, excepto los de punto</t>
  </si>
  <si>
    <t>Artículos de joyería y sus partes de plata, incluso revestida o chapada de otro metal precioso (plaque)</t>
  </si>
  <si>
    <t>Prendas y complementos (accesorios) de vestir de fibras sintéticas, para bebes, excepto los de punto</t>
  </si>
  <si>
    <t>Los demás visillos y cortinas; guardamalletas y rodapiés de cama, de fibras sintéticas</t>
  </si>
  <si>
    <t>Café tostado, sin descafeinar, en grano</t>
  </si>
  <si>
    <t>Tapones y tapas ( incluidas las tapas roscadas y los tapones vertedores ), cápsulas para botellas, tapones roscados, sobretapas, precintos y demás accesorios para envases, de metal común</t>
  </si>
  <si>
    <t>Piñas tropicales (ananás), frescas o secas</t>
  </si>
  <si>
    <t>Hullas térmicas</t>
  </si>
  <si>
    <t>Los demás cafés sin tostar, sin descafeinar</t>
  </si>
  <si>
    <t>Bananas o plátanos frescos del tipo "cavendish valery"</t>
  </si>
  <si>
    <t>Aceite de palma en bruto</t>
  </si>
  <si>
    <t>Aguacates (paltas), variedad Hass, frescos o secos</t>
  </si>
  <si>
    <t>Gulupa (maracuyá morado) (Passiflora edulis varo edulis), frescas</t>
  </si>
  <si>
    <t>Las demás hullas bituminosas</t>
  </si>
  <si>
    <t>Pompones frescos, cortados para ramos o adornos</t>
  </si>
  <si>
    <t>Los demás aceites de palma y sus fracciones, incluso refinados, pero sin modificar químicamente</t>
  </si>
  <si>
    <t>Coques y semicoques de hulla, incluso aglomerados</t>
  </si>
  <si>
    <t>Perfumes y aguas de tocador</t>
  </si>
  <si>
    <t>Las demás antenas y reflectores de antena de cualquier tipo y partes identificables para uso con estos artículos</t>
  </si>
  <si>
    <t>Menajes</t>
  </si>
  <si>
    <t>Los demás azúcares de caña o de remolacha y sacarosa químicamente pura, en estado sólido</t>
  </si>
  <si>
    <t>Bombones, caramelos, confites y pastillas</t>
  </si>
  <si>
    <t>Desperdicios y desechos, de cobre, con contenido en peso igual o superior a 94% de cobre</t>
  </si>
  <si>
    <t>Acumuladores eléctricos de plomo del tipo de los utilizados para el arranque de los motores de explosión</t>
  </si>
  <si>
    <t>Los demás azúcares de caña en bruto, sin adición de aromatizante ni colorante en estado sólido</t>
  </si>
  <si>
    <t>Neumáticos (llantas neumáticas) nuevos de caucho radiales, de los tipos utilizados en autobuses o camiones</t>
  </si>
  <si>
    <t>Los demás vehículos para el transporte de personas, con motor de émbolo (pistón) alternativo, de encendido por chispa, de cilindrada superior a 1.000 cm3 pero inferior o igual a 1.500 cm3</t>
  </si>
  <si>
    <t>Los demás vehículos para el transporte de personas, con motor de émbolo (pistón) alternativo, de encendido por chispa, de cilindrada superior a 1.500 cm3 pero inferior o igual a 3.000 cm3</t>
  </si>
  <si>
    <t>Los demás aceites de soja (soya) y sus fracciones, incluso refinados, pero sin modificar químicamente</t>
  </si>
  <si>
    <t>Los demás vehículos automóviles para el transporte de mercancías, con motor de émbolo (pistón), de encendido por compresión (Diésel o semi -Diésel), de peso total con carga máxima Superior a 9,3 t, pero inferior o igual a 20 t</t>
  </si>
  <si>
    <t>Tejidos de punto de anchura superior a 30 cm, con un contenido de hilados de elastómeros superior o igual a 5% en peso, sin hilos de caucho, excepto los de la partida 60.01</t>
  </si>
  <si>
    <t>Los demás tubos de entubación ("casing") o de producción ("tubing") del tipo de los utilizados para la extracción de petróleo o gas</t>
  </si>
  <si>
    <t>Los demás conductores eléctricos para una tensión inferior o igual a 1.000 V, de cobre</t>
  </si>
  <si>
    <t>Policloruro de vinilo, sin mezclar con otras sustancias, obtenido por polimerización en suspensión</t>
  </si>
  <si>
    <t>Polipropileno</t>
  </si>
  <si>
    <t>Mezclas o preparaciones alimenticias de grasas o aceites, animales o vegetales o de fracciones de diferentes grasas o aceites, de este capítulo, excepto las grasas y aceites alimenticios, y sus fracciones, de la partida 15.16</t>
  </si>
  <si>
    <t>Aceites crudos de petróleo o de mineral bituminoso</t>
  </si>
  <si>
    <t>Atunes de aleta amarilla (rabiles) (thunnus albacares), congelados, excepto hígados, huevas y lechas</t>
  </si>
  <si>
    <t>Plátanos "plantains", frescos</t>
  </si>
  <si>
    <t>Los demás frutos y partes comestibles de plantas, incluidas las mezclas, preparados o conservados de otro modo, incluso con adición de azúcar u otro edulcorante o alcohol, excepto las mezclas de la subpartida 2008.19</t>
  </si>
  <si>
    <t>Los demás purés y pastas, obtenidos por cocción, incluso con adición de azúcar u otros edulcorantes</t>
  </si>
  <si>
    <t>Lima Tahití (limón Tahití) (citrus latifolia), frescas o secas</t>
  </si>
  <si>
    <t>Bocadillo (manzanito, orito) (Musa acuminata), frescos</t>
  </si>
  <si>
    <t>Los demás compuestos oxigenados inorgánicos de los elementos no metálicos</t>
  </si>
  <si>
    <t>Fueloils (fuel), excepto desechos de aceites y que contengan biodiesel</t>
  </si>
  <si>
    <t>Ferroníquel</t>
  </si>
  <si>
    <t>Los demás bovinos domésticos vivos, machos</t>
  </si>
  <si>
    <t>Puertas, ventanas y sus marcos, bastidores y umbrales, de aluminio</t>
  </si>
  <si>
    <t>Betún de petróleo</t>
  </si>
  <si>
    <t>Ropa de tocador o de cocina, de tejido con bucles, de tipo para toalla, de algodón</t>
  </si>
  <si>
    <t>Tarjetas inteligentes («Smart cards»)</t>
  </si>
  <si>
    <t>Fajas y fajas-braga (fajas bombacha), incluso de punto</t>
  </si>
  <si>
    <t>Partes de compresores</t>
  </si>
  <si>
    <t>Pantalones largos, pantalones con peto, pantalones cortos (calzones) y "shorts" de algodón, para mujeres o niñas, excepto los de punto</t>
  </si>
  <si>
    <t>Las demás formas de oro semilabradas, para uso no monetario</t>
  </si>
  <si>
    <t>Aviones y demás aeronaves, de peso en vacío, superior a 15000 kg</t>
  </si>
  <si>
    <t>Hortensias (Hydrangea spp) frescas</t>
  </si>
  <si>
    <t>Los demás crisantemos, frescos, cortados para ramos o adornos</t>
  </si>
  <si>
    <t>Los demás bloques y culatas, identificables como destinadas, exclusiva o principalmente, a los motores de la partida 84.08</t>
  </si>
  <si>
    <t>Inyectores y demás partes para sistemas de combustible, identificables como destinados, exclusiva o principalmente a los motores de émbolo de encendido por compresión (diésel o semidiesel)</t>
  </si>
  <si>
    <t>Los demás motores de émbolo de encendido por compresión (motores diésel o semidiesel) de potencia superior a 130 kW</t>
  </si>
  <si>
    <t>Carburorreactores tipo queroseno para reactores y turbinas, excepto que contengan biodiesel y desechos de aceites</t>
  </si>
  <si>
    <t>Prendas y complementos de vestir de las demás materias textiles, para bebes</t>
  </si>
  <si>
    <t>Los demás motores de émbolo de encendido por compresión (diésel o semidiesel) del tipo de los utilizados para la propulsión de vehículos del capítulo 87</t>
  </si>
  <si>
    <t>Las demás partes identificables como destinadas, exclusiva o principalmente a las máquinas o aparatos de la partida 84.25 a 84.30 no incluidos antes</t>
  </si>
  <si>
    <t>Galletas saladas o aromatizadas incluso con adición de cacao</t>
  </si>
  <si>
    <t>Tubos del tipo de los utilizados en oleoductos o gasoductos, de sección circular, con diámetro exterior superior de 406,4 mm, de hierro o acero, soldados longitudinalmente con arco sumergido</t>
  </si>
  <si>
    <t>Gasoils (gasóleo), excepto desechos de aceites y que contengan biodiesel</t>
  </si>
  <si>
    <t>Desperdicios y desechos, de aluminio</t>
  </si>
  <si>
    <t>Tirantes (tiradores), ligas y artículos similares y sus partes, incluso de punto</t>
  </si>
  <si>
    <t>Chaquetas (sacos) de lana o de pelo fino, para hombres o niños, excepto los de punto</t>
  </si>
  <si>
    <t>Pantalones largos, pantalones con peto, pantalones cortos (calzones) y "shorts" de lana o de pelo fino, para hombres o niños, excepto los de punto</t>
  </si>
  <si>
    <t>Las demás partes y accesorios, de vehículos automóviles de las partidas 87.01 a 87.05</t>
  </si>
  <si>
    <t>Premezclas para la alimentación de los animales</t>
  </si>
  <si>
    <t>Las demás placas, hojas, películas, bandas y láminas de plástico no celular, de polímeros de etileno</t>
  </si>
  <si>
    <t>Motores de explosión, para la propulsión de barcos, del tipo fuera de borda</t>
  </si>
  <si>
    <t>Las demás bujías de encendido</t>
  </si>
  <si>
    <t>Las demás máquinas y aparatos para llenar, cerrar, tapar, taponar, botes o latas, cajas, sacos (bolsas) o demás continentes; máquinas y aparatos de capsular botellas, tarros, tubos y continentes análogos; máquinas y aparatos para gasear bebidas</t>
  </si>
  <si>
    <t>Máscaras especiales para la protección de trabajadores, de plástico y de las demás materias de las partidas 39.01 a 39.14</t>
  </si>
  <si>
    <t>Hélices para barcos y sus paletas</t>
  </si>
  <si>
    <t>Bujías de encendido de motores para la aviación</t>
  </si>
  <si>
    <t>Los demás atunes (del género thunnus) congelados, excepto los filetes, y excepto los hígados, huevas y lechas</t>
  </si>
  <si>
    <t>Cajas de papel o cartón corrugados</t>
  </si>
  <si>
    <t>Montañas rusas</t>
  </si>
  <si>
    <t>Atracciones de feria</t>
  </si>
  <si>
    <t>Los demás tornos; cabrestantes</t>
  </si>
  <si>
    <t>Los demás extractos, esencias y concentrados de café</t>
  </si>
  <si>
    <t>Platino en bruto o en polvo</t>
  </si>
  <si>
    <t>Volquetes automotores concebidos para utilizarlos fuera de la red de carreteras</t>
  </si>
  <si>
    <t>Las demás partes identificables como destinadas, exclusiva o principalmente a los motores de la partida 84.08</t>
  </si>
  <si>
    <t>Los demás tapones, tapas, cápsulas y demás dispositivos de cierre, de plástico</t>
  </si>
  <si>
    <t>Suéteres (jerseys), "pullovers", "cardigans", chalecos y artículos similares, incluidos los "sous-pull", de punto, de las demás fibras sintéticas</t>
  </si>
  <si>
    <t>Los demás papeles y cartones sin fibras obtenidas por procedimiento mecánico o químico-mecánico o con un contenido total de estas fibras inferior o igual al 10% en peso del contenido total de fibra, de peso superior o igual a 40 g/m2 pero inferior o igual o igual a 150g/m2, en hojas en las que un lado sea inferior o igual a 435 mm y el otro sea inferior o igual a 297 mm, medido sin plegar</t>
  </si>
  <si>
    <t>Placas y baldosas, de cerámica, para pavimentación o revestimiento, excepto las de las subpartidas 6907.30 y 6907.40 con un coeficiente de absorción de agua superior al 0,5% pero inferior o igual al 10% en peso</t>
  </si>
  <si>
    <t>Calzoncillos y "slips" de punto, de algodón, para hombres o niños</t>
  </si>
  <si>
    <t>Papel "testliner" (de fibras recicladas), de peso superior a 150 g/m2</t>
  </si>
  <si>
    <t>Papas (patatas), preparadas o conservadas (excepto en vinagre o en ácido acético), sin congelar</t>
  </si>
  <si>
    <t>Bragas (bombachas, calzones) (incluso las que no llegan hasta la cintura) de punto, de algodón, para mujeres o niñas</t>
  </si>
  <si>
    <t>Aceites base para lubricantes excepto desechos de aceites y que contengan biodiesel</t>
  </si>
  <si>
    <t>Aparatos de destilación o de rectificación</t>
  </si>
  <si>
    <t>Las demás calderas de vapor (generadores de vapor), incluidas las calderas mixtas, excepto las de calefacción central</t>
  </si>
  <si>
    <t>Depósitos, cisternas, cubas y recipientes similares para cualquier materia (excepto gas comprimido o licuado) de fundición, de hierro o de acero, de capacidad superior a 300 l, sin dispositivos mecánicos ni térmicos, incluso con revestimiento interior</t>
  </si>
  <si>
    <t>Quemadores de gases, para la alimentación de hogares</t>
  </si>
  <si>
    <t>Estatuillas y demás objetos de adorno, de plástico y de las demás materias de las partidas 39.01 a 39.14</t>
  </si>
  <si>
    <t>Los demás motores de corriente alterna, monofásicos, de potencia inferior o igual a 375 w</t>
  </si>
  <si>
    <t>Los demás transformadores de dieléctrico líquido, de potencia superior a 1000 kva pero inferior o igual a 10.000 kva</t>
  </si>
  <si>
    <t>Energía eléctrica</t>
  </si>
  <si>
    <t>Las demás preparaciones de belleza, de maquillaje y para el cuidado de la piel, excepto los medicamentos, incluidas las preparaciones antisolares y bronceadoras</t>
  </si>
  <si>
    <t>Galletas dulces (con adición de edulcorante)</t>
  </si>
  <si>
    <t>Ácidos alquillbenceno sulfónicos lineales y sus sales</t>
  </si>
  <si>
    <t>Las demás leche y nata (crema) concentradas, en polvo, gránulos demás formas sólidas, sin adición de azúcar ni otro edulcorante, con un contenido de materias grasas superior o igual al 26% en peso, sobre producto seco</t>
  </si>
  <si>
    <t>Los demás artículos de confitería sin cacao (incluido el chocolate blanco)</t>
  </si>
  <si>
    <t>Margarina, excepto la margarina líquida</t>
  </si>
  <si>
    <t>Aceites de almendra de palma (palmiste) y sus fracciones, en bruto</t>
  </si>
  <si>
    <t>Antracitas</t>
  </si>
  <si>
    <t>Los demás, vehículos automóviles para el transporte de mercancías, con motor de émbolo (pistón), de encendido por compresión (Diésel o semi -Diésel), de peso total con carga máxima superior a 6,2 t, pero inferior o igual a 9,3 t</t>
  </si>
  <si>
    <t>Los demás productos laminados planos de los demás aceros aleados, de anchura superior o igual a 600 mm., simplemente laminados en frío</t>
  </si>
  <si>
    <t>Los demás intercambiadores de calor</t>
  </si>
  <si>
    <t>Las demás preparaciones capilares</t>
  </si>
  <si>
    <t>Carburorreactores tipo gasolina, para reactores y turbinas, excepto desechos de aceites y que contengan biodiesel</t>
  </si>
  <si>
    <t>Los demás vehículos automóviles para transporte de mercancías, con motor de émbolo (pistón), de encendido por chispa, de peso total con carga máxima, inferior o igual a 4,537 t</t>
  </si>
  <si>
    <t>Cable con área transversal superior o igual a 0,5 mm2, pero inferior o igual a 2,5 mm2, con funda de silicona, de cobre</t>
  </si>
  <si>
    <t>Los demás vehículos automóviles para el transporte de mercancías, con motor de émbolo (pistón), de encendido por compresión (Diésel o semi -Diésel), de peso total con carga máxima inferior o igual a 6,2 t</t>
  </si>
  <si>
    <t>Minerales de oro y sus concentrados</t>
  </si>
  <si>
    <t>Elaboró: Subdirección de Estudios Económicos - Coordinación de Estadística Tributaria y de Comercio Exterior</t>
  </si>
  <si>
    <t>Preparaciones compuestas cuyo grado alcohólico volumétrico sea inferior o igual al 0,5 % vol., para la elaboración de bebidas, presentadas en envases acondicionados para la venta al por menor</t>
  </si>
  <si>
    <t>Los demás transformadores de dieléctrico líquido de potencia inferior o igual a 10 kVA</t>
  </si>
  <si>
    <t>Las demás herramientas con motor incorporado que no sea eléctrico, de uso manual</t>
  </si>
  <si>
    <t>Minerales de plata y sus concentrados</t>
  </si>
  <si>
    <t>Minerales de plomo y sus concentrados</t>
  </si>
  <si>
    <t>Minerales de zinc y sus concentrados</t>
  </si>
  <si>
    <t>Prendas y complementos de vestir (accesorios) para bebes de punto, de algodón</t>
  </si>
  <si>
    <t>Camisas de punto, de algodón, para hombres o niños</t>
  </si>
  <si>
    <t>Los demás vehículos automóviles, con motor de émbolo o pistón, de encendido por compresión (diésel o semidiesel), para el transporte de 10 o mas personas incluido el conductor</t>
  </si>
  <si>
    <t>Motocicletas (incluidos los ciclomotores) y velocípedos con motor de émbolo (pistón) de cilindrada superior a 50 cm3 pero inferior o igual a 250 cm3</t>
  </si>
  <si>
    <t>Motocicletas (incluidos los ciclomotores) y velocípedos con motor de émbolo (pistón) de cilindrada superior a 500 cm3 pero inferior o igual a 800 cm3</t>
  </si>
  <si>
    <t>Motocicletas de cilindrada inferior o igual a 185 cm3</t>
  </si>
  <si>
    <t>Los demás transformadores de dieléctrico líquido, de potencia inferior o igual a 650 kva</t>
  </si>
  <si>
    <t>Grupos electrógenos con motor de émbolo de encendido por compresión (motor diésel o semidiesel), de corriente alterna, de potencia superior a 375 kva</t>
  </si>
  <si>
    <t>Partes identificables como destinadas, exclusiva o principalmente, a las máquinas de las partidas 85.01 u 85.02</t>
  </si>
  <si>
    <t>Segmentos (anillos) identificables como destinados, exclusiva o principalmente, a los motores de émbolo (pistón) de encendido por chispa</t>
  </si>
  <si>
    <t>Aparatos para filtrar lubricantes o carburantes en los motores de encendido por chispa o por compresión</t>
  </si>
  <si>
    <t>Partes de bombas para carburante, aceite o refrigerante de los demás motores</t>
  </si>
  <si>
    <t>Café soluble liofilizado, con granulometría de 2.0 - 3.00 mm</t>
  </si>
  <si>
    <t>Los demás salmónidos congelados, excepto los filetes y excepto los hígados, huevas y lechas</t>
  </si>
  <si>
    <t>Las demás bombas centrifugas multicelulares con diámetro de salida inferior o igual a 300 mm</t>
  </si>
  <si>
    <t>Naranjas frescas o secas</t>
  </si>
  <si>
    <t>"T-shirts" y camisetas interiores de punto, de algodón</t>
  </si>
  <si>
    <t>Los demás chasís de vehículos automóviles, de las partidas 87.01 a 87.05, de peso total con carga máxima superior a 6,2 t, equipados con su motor</t>
  </si>
  <si>
    <t>Fungicidas presentados en formas o en envases para la venta al por menor o en artículos, que contengan mancozeb, maneb, propineb o zineb</t>
  </si>
  <si>
    <t>Los demás fungicidas, que contengan mancozeb, maneb, propineb o zineb</t>
  </si>
  <si>
    <t>"T-shirts" y camisetas interiores de punto, de las demás materias textiles</t>
  </si>
  <si>
    <t>Harina de trigo y de morcajo (tranquillón)</t>
  </si>
  <si>
    <t>Sostenes (corpiños), incluso de punto</t>
  </si>
  <si>
    <t>Las demás partes y accesorios de carrocerías (incluidas las cabinas)</t>
  </si>
  <si>
    <t>Las demás bombas volumétricas alternativas</t>
  </si>
  <si>
    <t>Minerales de cobre y sus concentrados</t>
  </si>
  <si>
    <t>Los demás desperdicios y desechos, de cobre</t>
  </si>
  <si>
    <t>Jabones, productos y preparaciones orgánicos tensoactivos de tocador (incluso los medicinales), en barras, panes o trozos, o en piezas troqueladas o moldeada</t>
  </si>
  <si>
    <t>Año 2018 - 2024*</t>
  </si>
  <si>
    <t>2018-2024</t>
  </si>
  <si>
    <t>Las demás preparaciones del tipo de las utilizadas para la alimentación de los animales</t>
  </si>
  <si>
    <t>Cangilones, cucharas, cucharas de almeja, palas y garras o pinzas de máquinas o aparatos de las partidas 84.26, 84.29 u 84.30</t>
  </si>
  <si>
    <t xml:space="preserve"> </t>
  </si>
  <si>
    <t>Elementos prefabricados para la construcción o ingeniería civil, de cemento, hormigón o piedra artificial, incluso armadas</t>
  </si>
  <si>
    <t>Las demás máquinas de sondeo o de perforación, autopropulsadas</t>
  </si>
  <si>
    <t>Los demás instrumentos y aparatos automáticos para la regulación y el control</t>
  </si>
  <si>
    <t>Los demás tubos de perforación, de los tipos utilizados para la extracción de petróleo o gas, de hierro o acero</t>
  </si>
  <si>
    <t>Depósitos, barriles, tambores, bidones y recipientes similares, para cualquier materia (con excepción de los gases comprimidos o licuados), de fundición, de hierro o de acero, de capacidad superior o igual a 50 l</t>
  </si>
  <si>
    <t>Aguardiente de anís</t>
  </si>
  <si>
    <t>Grupos electrógenos con motor de émbolo (pistón) de encendido por compresión (motor diésel o semidiesel), de corriente alterna, de potencia inferior o igual a 75 kva</t>
  </si>
  <si>
    <t>Los demás conductores eléctricos de cobre, para una tensión superior a 1000 v</t>
  </si>
  <si>
    <t>Dentífricos (crema dental), acondicionados para su venta al por menor al usuario</t>
  </si>
  <si>
    <t>Alambre de cobre refinado con la mayor dimensión de la sección transversal superior a 6 mm</t>
  </si>
  <si>
    <t>PRINCIPALES PRODUCTOS EXPORTADOS POR DIRECCIÓN SECCIONAL DE IMPUESTOS Y ADUANAS DE MANIZALES</t>
  </si>
  <si>
    <t>Café tostado, sin descafeinar, molido</t>
  </si>
  <si>
    <t>Dirección Seccional de Impuestos y Aduanas de Manizales</t>
  </si>
  <si>
    <t>El contenido de este documento corresponde a información pública</t>
  </si>
  <si>
    <t>Reductores, multiplicadores y variadores de velocidad</t>
  </si>
  <si>
    <t>Los demás compresores para vehículos automóviles</t>
  </si>
  <si>
    <t>Mezclas de isómeros del xileno</t>
  </si>
  <si>
    <t>Los demás instrumentos y aparatos de la partida 90.15, no incluidos antes</t>
  </si>
  <si>
    <t>Los demás aparatos y dispositivos, aunque se calienten eléctricamente (excepto los hornos y demás aparatos de la partida 85.14) para el tratamiento de materias mediante operaciones que impliquen un cambio de temperatura</t>
  </si>
  <si>
    <t>Los demás arroces con cáscara (arroz "paddy")</t>
  </si>
  <si>
    <t>PRINCIPALES PRODUCTOS EXPORTADOS POR DIRECCIÓN SECCIONAL DE IMPUESTOS Y ADUANAS DE YOPAL</t>
  </si>
  <si>
    <t>Partes de ejes portadores, de vehículos automóviles de las partidas 87.01 a 87.05</t>
  </si>
  <si>
    <t>Dirección Seccional de Impuestos y Aduanas de Yopal</t>
  </si>
  <si>
    <t>Los demás sacos (bolsas) y talegas, de tiras o formas similares, para envasar, de polietileno</t>
  </si>
  <si>
    <t>Las demás pastas alimenticias</t>
  </si>
  <si>
    <t>Hilados texturados de poliéster, sin acondicionar para la venta al por menor</t>
  </si>
  <si>
    <t>Cintas para máquina de escribir y cintas similares, entintadas o preparadas de otro modo para imprimir, incluso en carretes o cartuchos</t>
  </si>
  <si>
    <t xml:space="preserve">  </t>
  </si>
  <si>
    <t>Tolueno</t>
  </si>
  <si>
    <t>Las demás provitaminas y vitaminas, naturales o reproducidas por síntesis (incluidos los concentrados naturales) y sus derivados utilizados principalmente como vitaminas, mezclados o no entre si o en disoluciones de cualquier clase</t>
  </si>
  <si>
    <t>Producción DIAN y Certificación DANE diciembre de 2024</t>
  </si>
  <si>
    <t>*Producción DIAN y Certificación DANE diciembre de 2024</t>
  </si>
  <si>
    <t>Las demás manufacturas de hierro o de acero</t>
  </si>
  <si>
    <t>Fecha actualización 20-02-2025</t>
  </si>
  <si>
    <t>Fecha de consulta: febrero 20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</si>
</sst>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 tint="0.14999847407452621"/>
      <name val="Arial"/>
      <family val="2"/>
    </font>
    <font>
      <sz val="11"/>
      <color theme="1" tint="0.499984740745262"/>
      <name val="Calibri"/>
      <family val="2"/>
      <scheme val="minor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theme="9" tint="0.79995117038483843"/>
      </left>
      <right style="thin">
        <color theme="9" tint="0.79995117038483843"/>
      </right>
      <top style="thin">
        <color theme="9" tint="0.79995117038483843"/>
      </top>
      <bottom style="thin">
        <color theme="9" tint="0.79995117038483843"/>
      </bottom>
      <diagonal/>
    </border>
    <border>
      <left style="thin">
        <color theme="9" tint="0.79995117038483843"/>
      </left>
      <right style="thin">
        <color theme="9" tint="0.79995117038483843"/>
      </right>
      <top style="thin">
        <color theme="9" tint="0.79995117038483843"/>
      </top>
      <bottom/>
      <diagonal/>
    </border>
    <border>
      <left style="thin">
        <color theme="9" tint="0.79995117038483843"/>
      </left>
      <right style="thin">
        <color theme="9" tint="0.79995117038483843"/>
      </right>
      <top/>
      <bottom style="thin">
        <color theme="9" tint="0.79995117038483843"/>
      </bottom>
      <diagonal/>
    </border>
    <border>
      <left style="thin">
        <color theme="9" tint="0.79992065187536243"/>
      </left>
      <right style="thin">
        <color theme="9" tint="0.79992065187536243"/>
      </right>
      <top style="thin">
        <color theme="9" tint="0.79992065187536243"/>
      </top>
      <bottom style="thin">
        <color theme="9" tint="0.79992065187536243"/>
      </bottom>
      <diagonal/>
    </border>
    <border>
      <left/>
      <right/>
      <top/>
      <bottom style="thin">
        <color theme="9" tint="0.79995117038483843"/>
      </bottom>
      <diagonal/>
    </border>
    <border>
      <left/>
      <right style="thin">
        <color theme="9" tint="0.79995117038483843"/>
      </right>
      <top style="thin">
        <color theme="9" tint="0.79995117038483843"/>
      </top>
      <bottom/>
      <diagonal/>
    </border>
    <border>
      <left/>
      <right style="thin">
        <color theme="9" tint="0.79995117038483843"/>
      </right>
      <top/>
      <bottom/>
      <diagonal/>
    </border>
    <border>
      <left/>
      <right style="thin">
        <color theme="9" tint="0.79995117038483843"/>
      </right>
      <top style="thin">
        <color theme="9" tint="0.79995117038483843"/>
      </top>
      <bottom style="thin">
        <color theme="9" tint="0.79995117038483843"/>
      </bottom>
      <diagonal/>
    </border>
    <border>
      <left/>
      <right style="thin">
        <color theme="9" tint="0.79995117038483843"/>
      </right>
      <top/>
      <bottom style="thin">
        <color theme="9" tint="0.79995117038483843"/>
      </bottom>
      <diagonal/>
    </border>
    <border>
      <left style="thin">
        <color theme="9" tint="0.79992065187536243"/>
      </left>
      <right style="thin">
        <color theme="9" tint="0.79992065187536243"/>
      </right>
      <top style="thin">
        <color theme="9" tint="0.79992065187536243"/>
      </top>
      <bottom/>
      <diagonal/>
    </border>
    <border>
      <left style="thin">
        <color theme="9" tint="0.79992065187536243"/>
      </left>
      <right style="thin">
        <color theme="9" tint="0.79992065187536243"/>
      </right>
      <top/>
      <bottom/>
      <diagonal/>
    </border>
    <border>
      <left style="thin">
        <color theme="9" tint="0.79992065187536243"/>
      </left>
      <right style="thin">
        <color theme="9" tint="0.79992065187536243"/>
      </right>
      <top/>
      <bottom style="thin">
        <color theme="9" tint="0.79992065187536243"/>
      </bottom>
      <diagonal/>
    </border>
    <border>
      <left style="thin">
        <color theme="9" tint="0.79989013336588644"/>
      </left>
      <right style="thin">
        <color theme="9" tint="0.79989013336588644"/>
      </right>
      <top style="thin">
        <color theme="9" tint="0.79989013336588644"/>
      </top>
      <bottom/>
      <diagonal/>
    </border>
    <border>
      <left style="thin">
        <color theme="9" tint="0.79989013336588644"/>
      </left>
      <right style="thin">
        <color theme="9" tint="0.79989013336588644"/>
      </right>
      <top/>
      <bottom/>
      <diagonal/>
    </border>
    <border>
      <left/>
      <right/>
      <top style="thin">
        <color theme="9" tint="0.79995117038483843"/>
      </top>
      <bottom style="thin">
        <color theme="9" tint="0.79995117038483843"/>
      </bottom>
      <diagonal/>
    </border>
    <border>
      <left/>
      <right style="thin">
        <color theme="9" tint="0.79989013336588644"/>
      </right>
      <top style="thin">
        <color theme="9" tint="0.79989013336588644"/>
      </top>
      <bottom/>
      <diagonal/>
    </border>
    <border>
      <left/>
      <right style="thin">
        <color theme="9" tint="0.79989013336588644"/>
      </right>
      <top/>
      <bottom style="thin">
        <color theme="9" tint="0.79989013336588644"/>
      </bottom>
      <diagonal/>
    </border>
    <border>
      <left/>
      <right style="thin">
        <color theme="9" tint="0.79989013336588644"/>
      </right>
      <top/>
      <bottom/>
      <diagonal/>
    </border>
    <border>
      <left style="thin">
        <color theme="9" tint="0.79995117038483843"/>
      </left>
      <right style="thin">
        <color theme="9" tint="0.79995117038483843"/>
      </right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 tint="0.79992065187536243"/>
      </right>
      <top style="thin">
        <color theme="9" tint="0.79992065187536243"/>
      </top>
      <bottom style="thin">
        <color theme="9" tint="0.79992065187536243"/>
      </bottom>
      <diagonal/>
    </border>
    <border>
      <left/>
      <right/>
      <top style="thin">
        <color theme="9" tint="0.79989013336588644"/>
      </top>
      <bottom/>
      <diagonal/>
    </border>
    <border>
      <left/>
      <right style="thin">
        <color theme="9" tint="0.79992065187536243"/>
      </right>
      <top style="thin">
        <color theme="9" tint="0.79992065187536243"/>
      </top>
      <bottom/>
      <diagonal/>
    </border>
    <border>
      <left/>
      <right style="thin">
        <color theme="9" tint="0.79992065187536243"/>
      </right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indexed="64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 style="thin">
        <color theme="9" tint="0.79985961485641044"/>
      </left>
      <right style="thin">
        <color theme="9" tint="0.79985961485641044"/>
      </right>
      <top style="thin">
        <color theme="9" tint="0.79985961485641044"/>
      </top>
      <bottom/>
      <diagonal/>
    </border>
    <border>
      <left style="thin">
        <color theme="9" tint="0.79985961485641044"/>
      </left>
      <right style="thin">
        <color theme="9" tint="0.79985961485641044"/>
      </right>
      <top/>
      <bottom/>
      <diagonal/>
    </border>
    <border>
      <left/>
      <right/>
      <top style="thin">
        <color theme="9" tint="0.79992065187536243"/>
      </top>
      <bottom/>
      <diagonal/>
    </border>
    <border>
      <left style="thin">
        <color theme="9" tint="0.79992065187536243"/>
      </left>
      <right style="thin">
        <color theme="9" tint="0.79992065187536243"/>
      </right>
      <top style="thin">
        <color theme="9" tint="0.79992065187536243"/>
      </top>
      <bottom style="thin">
        <color theme="9" tint="0.79995117038483843"/>
      </bottom>
      <diagonal/>
    </border>
    <border>
      <left style="thin">
        <color theme="9" tint="0.79992065187536243"/>
      </left>
      <right style="thin">
        <color theme="9" tint="0.79992065187536243"/>
      </right>
      <top style="thin">
        <color theme="9" tint="0.79995117038483843"/>
      </top>
      <bottom style="thin">
        <color theme="9" tint="0.79995117038483843"/>
      </bottom>
      <diagonal/>
    </border>
    <border>
      <left style="thin">
        <color theme="9" tint="0.79992065187536243"/>
      </left>
      <right style="thin">
        <color theme="9" tint="0.79992065187536243"/>
      </right>
      <top style="thin">
        <color theme="9" tint="0.79995117038483843"/>
      </top>
      <bottom style="thin">
        <color theme="9" tint="0.79992065187536243"/>
      </bottom>
      <diagonal/>
    </border>
    <border>
      <left/>
      <right style="thin">
        <color theme="9" tint="0.79992065187536243"/>
      </right>
      <top style="thin">
        <color theme="9" tint="0.79992065187536243"/>
      </top>
      <bottom style="thin">
        <color theme="9" tint="0.79995117038483843"/>
      </bottom>
      <diagonal/>
    </border>
    <border>
      <left/>
      <right style="thin">
        <color theme="9" tint="0.79992065187536243"/>
      </right>
      <top style="thin">
        <color theme="9" tint="0.79995117038483843"/>
      </top>
      <bottom style="thin">
        <color theme="9" tint="0.79995117038483843"/>
      </bottom>
      <diagonal/>
    </border>
    <border>
      <left/>
      <right style="thin">
        <color theme="9" tint="0.79992065187536243"/>
      </right>
      <top style="thin">
        <color theme="9" tint="0.79995117038483843"/>
      </top>
      <bottom style="thin">
        <color theme="9" tint="0.79992065187536243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thin">
        <color theme="9" tint="0.79998168889431442"/>
      </right>
      <top/>
      <bottom/>
      <diagonal/>
    </border>
    <border>
      <left style="thin">
        <color theme="9" tint="0.79998168889431442"/>
      </left>
      <right style="thin">
        <color theme="9" tint="0.79998168889431442"/>
      </right>
      <top/>
      <bottom style="thin">
        <color theme="9" tint="0.79998168889431442"/>
      </bottom>
      <diagonal/>
    </border>
    <border>
      <left/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 tint="0.79998168889431442"/>
      </right>
      <top style="thin">
        <color theme="9" tint="0.79998168889431442"/>
      </top>
      <bottom/>
      <diagonal/>
    </border>
    <border>
      <left/>
      <right style="thin">
        <color theme="9" tint="0.79998168889431442"/>
      </right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indexed="64"/>
      </top>
      <bottom/>
      <diagonal/>
    </border>
    <border>
      <left style="thin">
        <color theme="9" tint="0.79992065187536243"/>
      </left>
      <right style="thin">
        <color theme="9" tint="0.79995117038483843"/>
      </right>
      <top style="thin">
        <color theme="9" tint="0.79995117038483843"/>
      </top>
      <bottom style="thin">
        <color theme="9" tint="0.79995117038483843"/>
      </bottom>
      <diagonal/>
    </border>
    <border>
      <left style="thin">
        <color theme="9" tint="0.79992065187536243"/>
      </left>
      <right style="thin">
        <color theme="9" tint="0.79995117038483843"/>
      </right>
      <top style="thin">
        <color theme="9" tint="0.79995117038483843"/>
      </top>
      <bottom/>
      <diagonal/>
    </border>
    <border>
      <left style="thin">
        <color theme="9" tint="0.79992065187536243"/>
      </left>
      <right style="thin">
        <color theme="9" tint="0.79995117038483843"/>
      </right>
      <top/>
      <bottom style="thin">
        <color theme="9" tint="0.79995117038483843"/>
      </bottom>
      <diagonal/>
    </border>
    <border>
      <left style="thin">
        <color theme="9" tint="0.79992065187536243"/>
      </left>
      <right style="thin">
        <color theme="9" tint="0.79995117038483843"/>
      </right>
      <top/>
      <bottom/>
      <diagonal/>
    </border>
    <border>
      <left style="thin">
        <color theme="9" tint="0.79985961485641044"/>
      </left>
      <right style="thin">
        <color theme="9" tint="0.79989013336588644"/>
      </right>
      <top style="thin">
        <color theme="9" tint="0.79989013336588644"/>
      </top>
      <bottom/>
      <diagonal/>
    </border>
    <border>
      <left style="thin">
        <color theme="9" tint="0.79985961485641044"/>
      </left>
      <right style="thin">
        <color theme="9" tint="0.79989013336588644"/>
      </right>
      <top/>
      <bottom/>
      <diagonal/>
    </border>
    <border>
      <left style="thin">
        <color theme="9" tint="0.79985961485641044"/>
      </left>
      <right style="thin">
        <color theme="9" tint="0.79989013336588644"/>
      </right>
      <top/>
      <bottom style="thin">
        <color theme="9" tint="0.79989013336588644"/>
      </bottom>
      <diagonal/>
    </border>
    <border>
      <left style="thin">
        <color theme="9" tint="0.79989013336588644"/>
      </left>
      <right style="thin">
        <color theme="9" tint="0.79992065187536243"/>
      </right>
      <top style="thin">
        <color theme="9" tint="0.79992065187536243"/>
      </top>
      <bottom style="thin">
        <color theme="9" tint="0.79995117038483843"/>
      </bottom>
      <diagonal/>
    </border>
    <border>
      <left style="thin">
        <color theme="9" tint="0.79989013336588644"/>
      </left>
      <right style="thin">
        <color theme="9" tint="0.79992065187536243"/>
      </right>
      <top style="thin">
        <color theme="9" tint="0.79995117038483843"/>
      </top>
      <bottom style="thin">
        <color theme="9" tint="0.79995117038483843"/>
      </bottom>
      <diagonal/>
    </border>
    <border>
      <left style="thin">
        <color theme="9" tint="0.79989013336588644"/>
      </left>
      <right style="thin">
        <color theme="9" tint="0.79992065187536243"/>
      </right>
      <top style="thin">
        <color theme="9" tint="0.79995117038483843"/>
      </top>
      <bottom style="thin">
        <color theme="9" tint="0.79992065187536243"/>
      </bottom>
      <diagonal/>
    </border>
    <border>
      <left/>
      <right style="thin">
        <color theme="9" tint="0.79985961485641044"/>
      </right>
      <top/>
      <bottom/>
      <diagonal/>
    </border>
    <border>
      <left/>
      <right/>
      <top/>
      <bottom style="thin">
        <color theme="9" tint="0.79989013336588644"/>
      </bottom>
      <diagonal/>
    </border>
    <border>
      <left style="thin">
        <color theme="9" tint="0.79989013336588644"/>
      </left>
      <right style="thin">
        <color theme="9" tint="0.79989013336588644"/>
      </right>
      <top/>
      <bottom style="thin">
        <color theme="9" tint="0.7998901333658864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41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1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41" fontId="0" fillId="0" borderId="0" xfId="0" applyNumberFormat="1"/>
    <xf numFmtId="0" fontId="2" fillId="2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4" fillId="3" borderId="0" xfId="0" applyFont="1" applyFill="1"/>
    <xf numFmtId="164" fontId="2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2" fillId="2" borderId="8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8" xfId="0" applyFont="1" applyBorder="1"/>
    <xf numFmtId="0" fontId="3" fillId="0" borderId="8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21" xfId="0" applyBorder="1"/>
    <xf numFmtId="43" fontId="0" fillId="0" borderId="0" xfId="2" applyFont="1"/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228601</xdr:colOff>
      <xdr:row>3</xdr:row>
      <xdr:rowOff>171450</xdr:rowOff>
    </xdr:from>
    <xdr:to>
      <xdr:col>8</xdr:col>
      <xdr:colOff>655052</xdr:colOff>
      <xdr:row>11</xdr:row>
      <xdr:rowOff>142876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64B5974C-365D-A032-01B2-18CC446DF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1" y="742950"/>
          <a:ext cx="3141076" cy="1495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0</xdr:col>
      <xdr:colOff>1409700</xdr:colOff>
      <xdr:row>6</xdr:row>
      <xdr:rowOff>57150</xdr:rowOff>
    </xdr:to>
    <xdr:pic>
      <xdr:nvPicPr>
        <xdr:cNvPr id="3" name="Picture 999441582">
          <a:extLst>
            <a:ext uri="{FF2B5EF4-FFF2-40B4-BE49-F238E27FC236}">
              <a16:creationId xmlns:a16="http://schemas.microsoft.com/office/drawing/2014/main" id="{2B94C786-14FC-4793-A23E-A62EF7FB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0</xdr:col>
      <xdr:colOff>1409700</xdr:colOff>
      <xdr:row>6</xdr:row>
      <xdr:rowOff>57150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6F49E98E-E677-49DB-AD62-D47B96DDF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3335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56030</xdr:rowOff>
    </xdr:from>
    <xdr:to>
      <xdr:col>1</xdr:col>
      <xdr:colOff>145676</xdr:colOff>
      <xdr:row>6</xdr:row>
      <xdr:rowOff>170330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37BC7468-2B75-4877-BF43-EB5969ED6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3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0</xdr:row>
      <xdr:rowOff>0</xdr:rowOff>
    </xdr:from>
    <xdr:to>
      <xdr:col>0</xdr:col>
      <xdr:colOff>1400735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C2195519-39D8-43B9-98C5-A19625DBF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89647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3D6BD9DF-2961-4C9D-86E4-8D451ABED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0</xdr:row>
      <xdr:rowOff>0</xdr:rowOff>
    </xdr:from>
    <xdr:to>
      <xdr:col>1</xdr:col>
      <xdr:colOff>582706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0577A9E3-EB91-472F-9431-D75FCA666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95831342-CD7A-4065-97A7-0C30B32A1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0</xdr:rowOff>
    </xdr:from>
    <xdr:to>
      <xdr:col>0</xdr:col>
      <xdr:colOff>1344706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643D488A-3A4E-4A48-944A-EA1C72418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0</xdr:row>
      <xdr:rowOff>0</xdr:rowOff>
    </xdr:from>
    <xdr:to>
      <xdr:col>0</xdr:col>
      <xdr:colOff>1378323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6F6CD93B-0613-44BF-A229-91ACA8C51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03E06753-940D-4940-B66F-18F241C0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0</xdr:row>
      <xdr:rowOff>11206</xdr:rowOff>
    </xdr:from>
    <xdr:to>
      <xdr:col>0</xdr:col>
      <xdr:colOff>1389529</xdr:colOff>
      <xdr:row>6</xdr:row>
      <xdr:rowOff>125506</xdr:rowOff>
    </xdr:to>
    <xdr:pic>
      <xdr:nvPicPr>
        <xdr:cNvPr id="3" name="Picture 999441582">
          <a:extLst>
            <a:ext uri="{FF2B5EF4-FFF2-40B4-BE49-F238E27FC236}">
              <a16:creationId xmlns:a16="http://schemas.microsoft.com/office/drawing/2014/main" id="{98D1A893-315B-7E5A-0B86-824149461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11206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11205</xdr:rowOff>
    </xdr:from>
    <xdr:to>
      <xdr:col>1</xdr:col>
      <xdr:colOff>403412</xdr:colOff>
      <xdr:row>6</xdr:row>
      <xdr:rowOff>125505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3117D673-C635-4771-AB86-B543165C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5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201706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D39D3096-70DE-4F17-9311-2AF5330C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56029</xdr:colOff>
      <xdr:row>6</xdr:row>
      <xdr:rowOff>114300</xdr:rowOff>
    </xdr:to>
    <xdr:pic>
      <xdr:nvPicPr>
        <xdr:cNvPr id="3" name="Picture 999441582">
          <a:extLst>
            <a:ext uri="{FF2B5EF4-FFF2-40B4-BE49-F238E27FC236}">
              <a16:creationId xmlns:a16="http://schemas.microsoft.com/office/drawing/2014/main" id="{2863F495-B13A-4EAA-A6BA-D3B698DDF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0</xdr:rowOff>
    </xdr:from>
    <xdr:to>
      <xdr:col>0</xdr:col>
      <xdr:colOff>1355912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67B05044-1964-4053-A453-8B3BA3F56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2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0</xdr:row>
      <xdr:rowOff>0</xdr:rowOff>
    </xdr:from>
    <xdr:to>
      <xdr:col>0</xdr:col>
      <xdr:colOff>1389529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78E86C3B-B127-255B-53C9-FCBFFF05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22411</xdr:rowOff>
    </xdr:from>
    <xdr:to>
      <xdr:col>0</xdr:col>
      <xdr:colOff>1333500</xdr:colOff>
      <xdr:row>6</xdr:row>
      <xdr:rowOff>136711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D074015E-7E4D-1764-204B-334C6D597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11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0</xdr:rowOff>
    </xdr:from>
    <xdr:to>
      <xdr:col>0</xdr:col>
      <xdr:colOff>1423147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ABDE453F-903C-939C-0015-5E1AD892B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11206</xdr:rowOff>
    </xdr:from>
    <xdr:to>
      <xdr:col>0</xdr:col>
      <xdr:colOff>1333500</xdr:colOff>
      <xdr:row>6</xdr:row>
      <xdr:rowOff>125506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DE7164DA-7372-4A2C-D0BA-D3D5BB8E1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38798E30-B328-4198-8B3B-D75EB591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0</xdr:rowOff>
    </xdr:from>
    <xdr:to>
      <xdr:col>0</xdr:col>
      <xdr:colOff>1344706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F2E1B32A-B52B-428B-AB42-79ADED91B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1371600</xdr:colOff>
      <xdr:row>6</xdr:row>
      <xdr:rowOff>114300</xdr:rowOff>
    </xdr:to>
    <xdr:pic>
      <xdr:nvPicPr>
        <xdr:cNvPr id="2" name="Picture 999441582">
          <a:extLst>
            <a:ext uri="{FF2B5EF4-FFF2-40B4-BE49-F238E27FC236}">
              <a16:creationId xmlns:a16="http://schemas.microsoft.com/office/drawing/2014/main" id="{E12EACEE-9725-4DD5-A3F7-1811BBA4C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3335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D1:O40"/>
  <sheetViews>
    <sheetView showGridLines="0" topLeftCell="B7" workbookViewId="0">
      <selection activeCell="J33" sqref="J33"/>
    </sheetView>
  </sheetViews>
  <sheetFormatPr baseColWidth="10" defaultRowHeight="15" x14ac:dyDescent="0.25"/>
  <cols>
    <col min="4" max="4" width="13.85546875" customWidth="1"/>
    <col min="8" max="8" width="17.85546875" bestFit="1" customWidth="1"/>
    <col min="12" max="12" width="23.42578125" customWidth="1"/>
  </cols>
  <sheetData>
    <row r="1" spans="4:15" s="38" customFormat="1" x14ac:dyDescent="0.2">
      <c r="D1" s="41" t="s">
        <v>494</v>
      </c>
      <c r="E1" s="41"/>
      <c r="F1" s="41"/>
      <c r="G1" s="41"/>
      <c r="H1" s="41"/>
      <c r="I1" s="42"/>
      <c r="J1" s="42"/>
      <c r="K1" s="42"/>
      <c r="L1" s="42"/>
    </row>
    <row r="4" spans="4:15" x14ac:dyDescent="0.25">
      <c r="G4" t="s">
        <v>480</v>
      </c>
    </row>
    <row r="6" spans="4:15" x14ac:dyDescent="0.25">
      <c r="K6" s="37"/>
      <c r="L6" t="s">
        <v>480</v>
      </c>
    </row>
    <row r="14" spans="4:15" x14ac:dyDescent="0.25">
      <c r="D14" s="40" t="s">
        <v>270</v>
      </c>
      <c r="E14" s="40"/>
      <c r="F14" s="40"/>
      <c r="G14" s="40"/>
      <c r="H14" s="40"/>
      <c r="I14" s="40"/>
      <c r="J14" s="40"/>
      <c r="K14" s="40"/>
      <c r="L14" s="40"/>
      <c r="O14" t="s">
        <v>480</v>
      </c>
    </row>
    <row r="15" spans="4:15" x14ac:dyDescent="0.25">
      <c r="D15" s="36"/>
      <c r="E15" s="36"/>
      <c r="F15" s="36"/>
      <c r="G15" s="36"/>
      <c r="H15" s="36"/>
      <c r="I15" s="36"/>
      <c r="J15" s="36"/>
      <c r="K15" s="36"/>
      <c r="L15" s="36"/>
    </row>
    <row r="16" spans="4:15" x14ac:dyDescent="0.25">
      <c r="D16" s="40" t="s">
        <v>260</v>
      </c>
      <c r="E16" s="40"/>
      <c r="F16" s="40"/>
      <c r="G16" s="40"/>
      <c r="H16" s="40"/>
      <c r="I16" s="40"/>
      <c r="J16" s="40"/>
      <c r="K16" s="40"/>
      <c r="L16" s="40"/>
    </row>
    <row r="18" spans="4:12" x14ac:dyDescent="0.25">
      <c r="D18" s="40" t="s">
        <v>477</v>
      </c>
      <c r="E18" s="40"/>
      <c r="F18" s="40"/>
      <c r="G18" s="40"/>
      <c r="H18" s="40"/>
      <c r="I18" s="40"/>
      <c r="J18" s="40"/>
      <c r="K18" s="40"/>
      <c r="L18" s="40"/>
    </row>
    <row r="19" spans="4:12" x14ac:dyDescent="0.25">
      <c r="D19" s="36"/>
      <c r="E19" s="36"/>
      <c r="F19" s="36"/>
      <c r="G19" s="36"/>
      <c r="H19" s="36"/>
      <c r="I19" s="36"/>
      <c r="J19" s="36"/>
      <c r="K19" s="36"/>
      <c r="L19" s="36"/>
    </row>
    <row r="20" spans="4:12" x14ac:dyDescent="0.25">
      <c r="D20" s="36"/>
      <c r="E20" s="36"/>
      <c r="F20" s="36"/>
      <c r="G20" s="36"/>
      <c r="H20" s="36"/>
      <c r="I20" s="36"/>
      <c r="J20" s="36"/>
      <c r="K20" s="36"/>
      <c r="L20" s="36"/>
    </row>
    <row r="21" spans="4:12" x14ac:dyDescent="0.25">
      <c r="D21" s="36"/>
      <c r="E21" s="36"/>
      <c r="F21" s="36"/>
      <c r="G21" s="36"/>
      <c r="H21" s="36"/>
      <c r="I21" s="36"/>
      <c r="J21" s="36"/>
      <c r="K21" s="36"/>
      <c r="L21" s="36"/>
    </row>
    <row r="22" spans="4:12" x14ac:dyDescent="0.25">
      <c r="D22" s="43" t="s">
        <v>514</v>
      </c>
      <c r="E22" s="43"/>
      <c r="F22" s="43"/>
      <c r="G22" s="43"/>
      <c r="H22" s="43"/>
      <c r="I22" s="43"/>
      <c r="J22" s="43"/>
      <c r="K22" s="43"/>
      <c r="L22" s="43"/>
    </row>
    <row r="23" spans="4:12" x14ac:dyDescent="0.25">
      <c r="D23" s="40" t="s">
        <v>511</v>
      </c>
      <c r="E23" s="40"/>
      <c r="F23" s="40"/>
      <c r="G23" s="40"/>
      <c r="H23" s="40"/>
      <c r="I23" s="40"/>
      <c r="J23" s="40"/>
      <c r="K23" s="40"/>
      <c r="L23" s="40"/>
    </row>
    <row r="40" spans="8:8" x14ac:dyDescent="0.25">
      <c r="H40" s="30">
        <f>+Armenia!D25+Bogotá!D99+Bucaramanga!D99+Pereira!D99+'Santa Marta'!D99+Riohacha!D99+'San Andrés'!D72+Buenaventura!D99+Ipiales!D99+Leticia!D62+Maicao!D99+Tumaco!D47+Urabá!D99+'Puerto Asís'!D94+Cartagena!D99+Barranquilla!D99+Cali!D99+Cúcuta!D79+Medellín!D99+Manizales!D12+Yopal!D17</f>
        <v>49551987659.810104</v>
      </c>
    </row>
  </sheetData>
  <mergeCells count="6">
    <mergeCell ref="D23:L23"/>
    <mergeCell ref="D1:L1"/>
    <mergeCell ref="D14:L14"/>
    <mergeCell ref="D16:L16"/>
    <mergeCell ref="D18:L18"/>
    <mergeCell ref="D22:L22"/>
  </mergeCells>
  <pageMargins left="0.7" right="0.7" top="0.75" bottom="0.75" header="0.3" footer="0.3"/>
  <pageSetup orientation="portrait" horizontalDpi="4294967293" verticalDpi="0" r:id="rId1"/>
  <headerFooter>
    <oddFooter>&amp;R_x000D_&amp;1#&amp;"Calibri"&amp;10&amp;K000000 Información Pública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7BC6-E97A-49B7-A9DE-3534101DFD10}">
  <dimension ref="A1:E17"/>
  <sheetViews>
    <sheetView showGridLines="0" zoomScale="85" zoomScaleNormal="85" workbookViewId="0">
      <selection activeCell="D12" sqref="D12:E12"/>
    </sheetView>
  </sheetViews>
  <sheetFormatPr baseColWidth="10" defaultRowHeight="15" x14ac:dyDescent="0.25"/>
  <cols>
    <col min="1" max="1" width="37.28515625" customWidth="1"/>
    <col min="3" max="3" width="69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5" spans="1:5" x14ac:dyDescent="0.25">
      <c r="A5" s="46" t="s">
        <v>270</v>
      </c>
      <c r="B5" s="46"/>
      <c r="C5" s="46"/>
      <c r="D5" s="46"/>
      <c r="E5" s="46"/>
    </row>
    <row r="6" spans="1:5" x14ac:dyDescent="0.25">
      <c r="A6" s="46" t="s">
        <v>491</v>
      </c>
      <c r="B6" s="46"/>
      <c r="C6" s="46"/>
      <c r="D6" s="46"/>
      <c r="E6" s="46"/>
    </row>
    <row r="7" spans="1:5" x14ac:dyDescent="0.25">
      <c r="A7" s="46" t="str">
        <f>+'San Andrés'!A6:E6</f>
        <v>Año 2018 - 2024*</v>
      </c>
      <c r="B7" s="46"/>
      <c r="C7" s="46"/>
      <c r="D7" s="46"/>
      <c r="E7" s="46"/>
    </row>
    <row r="8" spans="1:5" x14ac:dyDescent="0.25">
      <c r="A8" s="55"/>
      <c r="B8" s="64"/>
      <c r="C8" s="64"/>
      <c r="D8" s="64"/>
      <c r="E8" s="64"/>
    </row>
    <row r="9" spans="1:5" ht="45" x14ac:dyDescent="0.25">
      <c r="A9" s="19" t="s">
        <v>2</v>
      </c>
      <c r="B9" s="2" t="s">
        <v>5</v>
      </c>
      <c r="C9" s="2" t="s">
        <v>6</v>
      </c>
      <c r="D9" s="4" t="s">
        <v>3</v>
      </c>
      <c r="E9" s="4" t="s">
        <v>4</v>
      </c>
    </row>
    <row r="10" spans="1:5" ht="30" customHeight="1" x14ac:dyDescent="0.25">
      <c r="A10" s="76" t="s">
        <v>493</v>
      </c>
      <c r="B10" s="68">
        <v>2024</v>
      </c>
      <c r="C10" s="20" t="s">
        <v>460</v>
      </c>
      <c r="D10" s="11">
        <v>235546.08</v>
      </c>
      <c r="E10" s="11">
        <v>10593.72</v>
      </c>
    </row>
    <row r="11" spans="1:5" x14ac:dyDescent="0.25">
      <c r="A11" s="77"/>
      <c r="B11" s="69"/>
      <c r="C11" s="20" t="s">
        <v>492</v>
      </c>
      <c r="D11" s="11">
        <v>379.04</v>
      </c>
      <c r="E11" s="11">
        <v>40.799999999999997</v>
      </c>
    </row>
    <row r="12" spans="1:5" x14ac:dyDescent="0.25">
      <c r="A12" s="78"/>
      <c r="B12" s="70"/>
      <c r="C12" s="7" t="s">
        <v>250</v>
      </c>
      <c r="D12" s="10">
        <v>235925.12</v>
      </c>
      <c r="E12" s="10">
        <v>10634.519999999999</v>
      </c>
    </row>
    <row r="13" spans="1:5" x14ac:dyDescent="0.25">
      <c r="A13" s="9" t="str">
        <f>+'San Andrés'!A73</f>
        <v>Fuente: Declaraciones de exportación (F-600), Subdirección de Estudios Económicos - DGEA - DIAN -</v>
      </c>
    </row>
    <row r="14" spans="1:5" x14ac:dyDescent="0.25">
      <c r="A14" s="9" t="str">
        <f>+Armenia!A27</f>
        <v>*Producción DIAN y Certificación DANE diciembre de 2024</v>
      </c>
    </row>
    <row r="15" spans="1:5" x14ac:dyDescent="0.25">
      <c r="A15" s="9" t="str">
        <f>+Armenia!A28</f>
        <v>Fecha de consulta: febrero 20 de 2025</v>
      </c>
    </row>
    <row r="16" spans="1:5" x14ac:dyDescent="0.25">
      <c r="A16" s="9" t="s">
        <v>251</v>
      </c>
    </row>
    <row r="17" spans="1:1" x14ac:dyDescent="0.25">
      <c r="A17" s="9" t="str">
        <f>+'San Andrés'!A77</f>
        <v>Elaboró: Subdirección de Estudios Económicos - Coordinación de Estadística Tributaria y de Comercio Exterior</v>
      </c>
    </row>
  </sheetData>
  <mergeCells count="7">
    <mergeCell ref="B10:B12"/>
    <mergeCell ref="A10:A12"/>
    <mergeCell ref="A1:E1"/>
    <mergeCell ref="A8:E8"/>
    <mergeCell ref="A5:E5"/>
    <mergeCell ref="A6:E6"/>
    <mergeCell ref="A7:E7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09227-DB6D-4C72-B355-453198B2719E}">
  <dimension ref="A1:E22"/>
  <sheetViews>
    <sheetView showGridLines="0" topLeftCell="A6" zoomScale="85" zoomScaleNormal="85" workbookViewId="0">
      <selection activeCell="D17" sqref="D17:E17"/>
    </sheetView>
  </sheetViews>
  <sheetFormatPr baseColWidth="10" defaultRowHeight="15" x14ac:dyDescent="0.25"/>
  <cols>
    <col min="1" max="1" width="37.28515625" customWidth="1"/>
    <col min="3" max="3" width="69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5" spans="1:5" x14ac:dyDescent="0.25">
      <c r="A5" s="46" t="s">
        <v>270</v>
      </c>
      <c r="B5" s="46"/>
      <c r="C5" s="46"/>
      <c r="D5" s="46"/>
      <c r="E5" s="46"/>
    </row>
    <row r="6" spans="1:5" x14ac:dyDescent="0.25">
      <c r="A6" s="46" t="s">
        <v>501</v>
      </c>
      <c r="B6" s="46"/>
      <c r="C6" s="46"/>
      <c r="D6" s="46"/>
      <c r="E6" s="46"/>
    </row>
    <row r="7" spans="1:5" x14ac:dyDescent="0.25">
      <c r="A7" s="46" t="str">
        <f>+'San Andrés'!A6:E6</f>
        <v>Año 2018 - 2024*</v>
      </c>
      <c r="B7" s="46"/>
      <c r="C7" s="46"/>
      <c r="D7" s="46"/>
      <c r="E7" s="46"/>
    </row>
    <row r="8" spans="1:5" x14ac:dyDescent="0.25">
      <c r="A8" s="55"/>
      <c r="B8" s="64"/>
      <c r="C8" s="64"/>
      <c r="D8" s="64"/>
      <c r="E8" s="64"/>
    </row>
    <row r="9" spans="1:5" ht="45" x14ac:dyDescent="0.25">
      <c r="A9" s="19" t="s">
        <v>2</v>
      </c>
      <c r="B9" s="2" t="s">
        <v>5</v>
      </c>
      <c r="C9" s="2" t="s">
        <v>6</v>
      </c>
      <c r="D9" s="4" t="s">
        <v>3</v>
      </c>
      <c r="E9" s="4" t="s">
        <v>4</v>
      </c>
    </row>
    <row r="10" spans="1:5" ht="20.25" customHeight="1" x14ac:dyDescent="0.25">
      <c r="A10" s="76" t="s">
        <v>503</v>
      </c>
      <c r="B10" s="68">
        <v>2024</v>
      </c>
      <c r="C10" s="20" t="s">
        <v>500</v>
      </c>
      <c r="D10" s="11">
        <v>25375715.879999999</v>
      </c>
      <c r="E10" s="11">
        <v>62046890</v>
      </c>
    </row>
    <row r="11" spans="1:5" ht="29.25" customHeight="1" x14ac:dyDescent="0.25">
      <c r="A11" s="77"/>
      <c r="B11" s="69"/>
      <c r="C11" s="20" t="s">
        <v>391</v>
      </c>
      <c r="D11" s="11">
        <v>462295.89</v>
      </c>
      <c r="E11" s="11">
        <v>68473.22</v>
      </c>
    </row>
    <row r="12" spans="1:5" ht="30" customHeight="1" x14ac:dyDescent="0.25">
      <c r="A12" s="77"/>
      <c r="B12" s="69"/>
      <c r="C12" s="20" t="s">
        <v>504</v>
      </c>
      <c r="D12" s="11">
        <v>103304.96000000001</v>
      </c>
      <c r="E12" s="11">
        <v>12199.92</v>
      </c>
    </row>
    <row r="13" spans="1:5" ht="13.5" customHeight="1" x14ac:dyDescent="0.25">
      <c r="A13" s="77"/>
      <c r="B13" s="69"/>
      <c r="C13" s="20" t="s">
        <v>505</v>
      </c>
      <c r="D13" s="11">
        <v>73398.47</v>
      </c>
      <c r="E13" s="11">
        <v>39800</v>
      </c>
    </row>
    <row r="14" spans="1:5" ht="18" customHeight="1" x14ac:dyDescent="0.25">
      <c r="A14" s="77"/>
      <c r="B14" s="69"/>
      <c r="C14" s="20" t="s">
        <v>510</v>
      </c>
      <c r="D14" s="11">
        <v>9833.5300000000007</v>
      </c>
      <c r="E14" s="11">
        <v>500</v>
      </c>
    </row>
    <row r="15" spans="1:5" ht="30" customHeight="1" x14ac:dyDescent="0.25">
      <c r="A15" s="77"/>
      <c r="B15" s="69"/>
      <c r="C15" s="20" t="s">
        <v>506</v>
      </c>
      <c r="D15" s="11">
        <v>7577.04</v>
      </c>
      <c r="E15" s="11">
        <v>702</v>
      </c>
    </row>
    <row r="16" spans="1:5" ht="30" customHeight="1" x14ac:dyDescent="0.25">
      <c r="A16" s="77"/>
      <c r="B16" s="69"/>
      <c r="C16" s="20" t="s">
        <v>507</v>
      </c>
      <c r="D16" s="11">
        <v>2863.98</v>
      </c>
      <c r="E16" s="11">
        <v>45.98</v>
      </c>
    </row>
    <row r="17" spans="1:5" x14ac:dyDescent="0.25">
      <c r="A17" s="78"/>
      <c r="B17" s="70"/>
      <c r="C17" s="7" t="s">
        <v>250</v>
      </c>
      <c r="D17" s="10">
        <v>26034989.75</v>
      </c>
      <c r="E17" s="10">
        <v>62168611.119999997</v>
      </c>
    </row>
    <row r="18" spans="1:5" x14ac:dyDescent="0.25">
      <c r="A18" s="9" t="str">
        <f>+'San Andrés'!A73</f>
        <v>Fuente: Declaraciones de exportación (F-600), Subdirección de Estudios Económicos - DGEA - DIAN -</v>
      </c>
    </row>
    <row r="19" spans="1:5" x14ac:dyDescent="0.25">
      <c r="A19" s="9" t="str">
        <f>+Armenia!A27</f>
        <v>*Producción DIAN y Certificación DANE diciembre de 2024</v>
      </c>
    </row>
    <row r="20" spans="1:5" x14ac:dyDescent="0.25">
      <c r="A20" s="9" t="str">
        <f>+Armenia!A28</f>
        <v>Fecha de consulta: febrero 20 de 2025</v>
      </c>
    </row>
    <row r="21" spans="1:5" x14ac:dyDescent="0.25">
      <c r="A21" s="9" t="s">
        <v>251</v>
      </c>
    </row>
    <row r="22" spans="1:5" x14ac:dyDescent="0.25">
      <c r="A22" s="9" t="str">
        <f>+'San Andrés'!A77</f>
        <v>Elaboró: Subdirección de Estudios Económicos - Coordinación de Estadística Tributaria y de Comercio Exterior</v>
      </c>
    </row>
  </sheetData>
  <mergeCells count="7">
    <mergeCell ref="A10:A17"/>
    <mergeCell ref="B10:B17"/>
    <mergeCell ref="A1:E1"/>
    <mergeCell ref="A5:E5"/>
    <mergeCell ref="A6:E6"/>
    <mergeCell ref="A7:E7"/>
    <mergeCell ref="A8:E8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103"/>
  <sheetViews>
    <sheetView showGridLines="0" topLeftCell="A80" zoomScale="85" zoomScaleNormal="85" workbookViewId="0">
      <selection activeCell="D99" sqref="D99:E99"/>
    </sheetView>
  </sheetViews>
  <sheetFormatPr baseColWidth="10" defaultRowHeight="15" x14ac:dyDescent="0.25"/>
  <cols>
    <col min="1" max="1" width="17.85546875" customWidth="1"/>
    <col min="3" max="3" width="73.7109375" customWidth="1"/>
    <col min="4" max="5" width="17.570312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192</v>
      </c>
      <c r="B5" s="46"/>
      <c r="C5" s="46"/>
      <c r="D5" s="46"/>
      <c r="E5" s="46"/>
    </row>
    <row r="6" spans="1:5" x14ac:dyDescent="0.25">
      <c r="A6" s="55" t="str">
        <f>+Arauca!A6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86" t="s">
        <v>94</v>
      </c>
      <c r="B9" s="58">
        <v>2018</v>
      </c>
      <c r="C9" s="3" t="s">
        <v>48</v>
      </c>
      <c r="D9" s="11">
        <v>1311174733.7400005</v>
      </c>
      <c r="E9" s="11">
        <v>415419889.88999999</v>
      </c>
    </row>
    <row r="10" spans="1:5" ht="30" x14ac:dyDescent="0.25">
      <c r="A10" s="74"/>
      <c r="B10" s="58"/>
      <c r="C10" s="3" t="s">
        <v>95</v>
      </c>
      <c r="D10" s="11">
        <v>175638034.91999996</v>
      </c>
      <c r="E10" s="11">
        <v>409951970.75</v>
      </c>
    </row>
    <row r="11" spans="1:5" ht="30" x14ac:dyDescent="0.25">
      <c r="A11" s="74"/>
      <c r="B11" s="58"/>
      <c r="C11" s="3" t="s">
        <v>222</v>
      </c>
      <c r="D11" s="11">
        <v>108068855.26000004</v>
      </c>
      <c r="E11" s="11">
        <v>250333680.04999998</v>
      </c>
    </row>
    <row r="12" spans="1:5" x14ac:dyDescent="0.25">
      <c r="A12" s="74"/>
      <c r="B12" s="58"/>
      <c r="C12" s="3" t="s">
        <v>50</v>
      </c>
      <c r="D12" s="11">
        <v>104518458.69</v>
      </c>
      <c r="E12" s="11">
        <v>814329602</v>
      </c>
    </row>
    <row r="13" spans="1:5" x14ac:dyDescent="0.25">
      <c r="A13" s="74"/>
      <c r="B13" s="58"/>
      <c r="C13" s="3" t="s">
        <v>96</v>
      </c>
      <c r="D13" s="11">
        <v>82633253.910000011</v>
      </c>
      <c r="E13" s="11">
        <v>46629454.850000039</v>
      </c>
    </row>
    <row r="14" spans="1:5" ht="30" x14ac:dyDescent="0.25">
      <c r="A14" s="74"/>
      <c r="B14" s="58"/>
      <c r="C14" s="3" t="s">
        <v>97</v>
      </c>
      <c r="D14" s="11">
        <v>73043661.620000005</v>
      </c>
      <c r="E14" s="11">
        <v>12339879</v>
      </c>
    </row>
    <row r="15" spans="1:5" ht="30" x14ac:dyDescent="0.25">
      <c r="A15" s="74"/>
      <c r="B15" s="58"/>
      <c r="C15" s="3" t="s">
        <v>98</v>
      </c>
      <c r="D15" s="11">
        <v>61005905.650000013</v>
      </c>
      <c r="E15" s="11">
        <v>22270269.690000013</v>
      </c>
    </row>
    <row r="16" spans="1:5" x14ac:dyDescent="0.25">
      <c r="A16" s="74"/>
      <c r="B16" s="58"/>
      <c r="C16" s="3" t="s">
        <v>99</v>
      </c>
      <c r="D16" s="11">
        <v>56702181.240000002</v>
      </c>
      <c r="E16" s="11">
        <v>39784005</v>
      </c>
    </row>
    <row r="17" spans="1:5" ht="30" x14ac:dyDescent="0.25">
      <c r="A17" s="74"/>
      <c r="B17" s="58"/>
      <c r="C17" s="3" t="s">
        <v>100</v>
      </c>
      <c r="D17" s="11">
        <v>56212644.829999998</v>
      </c>
      <c r="E17" s="11">
        <v>63767534.170000017</v>
      </c>
    </row>
    <row r="18" spans="1:5" x14ac:dyDescent="0.25">
      <c r="A18" s="74"/>
      <c r="B18" s="58"/>
      <c r="C18" s="3" t="s">
        <v>101</v>
      </c>
      <c r="D18" s="11">
        <v>52059034.330000006</v>
      </c>
      <c r="E18" s="11">
        <v>4554920.9400000004</v>
      </c>
    </row>
    <row r="19" spans="1:5" x14ac:dyDescent="0.25">
      <c r="A19" s="74"/>
      <c r="B19" s="58"/>
      <c r="C19" s="5" t="s">
        <v>43</v>
      </c>
      <c r="D19" s="11">
        <f>SUM(D9:D18)</f>
        <v>2081056764.1900003</v>
      </c>
      <c r="E19" s="11">
        <f>SUM(E9:E18)</f>
        <v>2079381206.3400004</v>
      </c>
    </row>
    <row r="20" spans="1:5" x14ac:dyDescent="0.25">
      <c r="A20" s="74"/>
      <c r="B20" s="58"/>
      <c r="C20" s="5" t="s">
        <v>44</v>
      </c>
      <c r="D20" s="11">
        <f>+D21-D19</f>
        <v>1612385768.4499953</v>
      </c>
      <c r="E20" s="11">
        <f>+E21-E19</f>
        <v>1011907761.7999904</v>
      </c>
    </row>
    <row r="21" spans="1:5" x14ac:dyDescent="0.25">
      <c r="A21" s="74"/>
      <c r="B21" s="58"/>
      <c r="C21" s="7" t="s">
        <v>27</v>
      </c>
      <c r="D21" s="10">
        <v>3693442532.6399956</v>
      </c>
      <c r="E21" s="10">
        <v>3091288968.1399908</v>
      </c>
    </row>
    <row r="22" spans="1:5" x14ac:dyDescent="0.25">
      <c r="A22" s="74"/>
      <c r="B22" s="58">
        <v>2019</v>
      </c>
      <c r="C22" s="3" t="s">
        <v>48</v>
      </c>
      <c r="D22" s="11">
        <v>1338503717.1100001</v>
      </c>
      <c r="E22" s="11">
        <v>448114523.47000003</v>
      </c>
    </row>
    <row r="23" spans="1:5" ht="30" x14ac:dyDescent="0.25">
      <c r="A23" s="74"/>
      <c r="B23" s="58"/>
      <c r="C23" s="3" t="s">
        <v>95</v>
      </c>
      <c r="D23" s="11">
        <v>195161709.37000015</v>
      </c>
      <c r="E23" s="11">
        <v>456351179.23000002</v>
      </c>
    </row>
    <row r="24" spans="1:5" x14ac:dyDescent="0.25">
      <c r="A24" s="74"/>
      <c r="B24" s="58"/>
      <c r="C24" s="3" t="s">
        <v>50</v>
      </c>
      <c r="D24" s="11">
        <v>124124608.31999999</v>
      </c>
      <c r="E24" s="11">
        <v>952732189</v>
      </c>
    </row>
    <row r="25" spans="1:5" x14ac:dyDescent="0.25">
      <c r="A25" s="74"/>
      <c r="B25" s="58"/>
      <c r="C25" s="3" t="s">
        <v>96</v>
      </c>
      <c r="D25" s="11">
        <v>80821861.859999999</v>
      </c>
      <c r="E25" s="11">
        <v>47596281.709999979</v>
      </c>
    </row>
    <row r="26" spans="1:5" x14ac:dyDescent="0.25">
      <c r="A26" s="74"/>
      <c r="B26" s="58"/>
      <c r="C26" s="3" t="s">
        <v>101</v>
      </c>
      <c r="D26" s="11">
        <v>80103077.969999969</v>
      </c>
      <c r="E26" s="11">
        <v>6631334.089999998</v>
      </c>
    </row>
    <row r="27" spans="1:5" ht="30" x14ac:dyDescent="0.25">
      <c r="A27" s="74"/>
      <c r="B27" s="58"/>
      <c r="C27" s="3" t="s">
        <v>222</v>
      </c>
      <c r="D27" s="11">
        <v>77731622.769999981</v>
      </c>
      <c r="E27" s="11">
        <v>168437059.10999998</v>
      </c>
    </row>
    <row r="28" spans="1:5" ht="30" x14ac:dyDescent="0.25">
      <c r="A28" s="74"/>
      <c r="B28" s="58"/>
      <c r="C28" s="3" t="s">
        <v>98</v>
      </c>
      <c r="D28" s="11">
        <v>67860597.229999989</v>
      </c>
      <c r="E28" s="11">
        <v>25986139.609999988</v>
      </c>
    </row>
    <row r="29" spans="1:5" ht="30" x14ac:dyDescent="0.25">
      <c r="A29" s="74"/>
      <c r="B29" s="58"/>
      <c r="C29" s="3" t="s">
        <v>100</v>
      </c>
      <c r="D29" s="11">
        <v>60912123.629999988</v>
      </c>
      <c r="E29" s="11">
        <v>68720261.159999996</v>
      </c>
    </row>
    <row r="30" spans="1:5" x14ac:dyDescent="0.25">
      <c r="A30" s="74"/>
      <c r="B30" s="58"/>
      <c r="C30" s="3" t="s">
        <v>12</v>
      </c>
      <c r="D30" s="11">
        <v>49507825.790000007</v>
      </c>
      <c r="E30" s="11">
        <v>32608432.629999984</v>
      </c>
    </row>
    <row r="31" spans="1:5" ht="30" x14ac:dyDescent="0.25">
      <c r="A31" s="74"/>
      <c r="B31" s="58"/>
      <c r="C31" s="3" t="s">
        <v>97</v>
      </c>
      <c r="D31" s="11">
        <v>46322795.849999994</v>
      </c>
      <c r="E31" s="11">
        <v>8788653</v>
      </c>
    </row>
    <row r="32" spans="1:5" x14ac:dyDescent="0.25">
      <c r="A32" s="74"/>
      <c r="B32" s="58"/>
      <c r="C32" s="5" t="s">
        <v>43</v>
      </c>
      <c r="D32" s="11">
        <f>SUM(D22:D31)</f>
        <v>2121049939.8999999</v>
      </c>
      <c r="E32" s="11">
        <f>SUM(E22:E31)</f>
        <v>2215966053.0099998</v>
      </c>
    </row>
    <row r="33" spans="1:5" x14ac:dyDescent="0.25">
      <c r="A33" s="74"/>
      <c r="B33" s="58"/>
      <c r="C33" s="5" t="s">
        <v>44</v>
      </c>
      <c r="D33" s="11">
        <f>+D34-D32</f>
        <v>1711408713.5699761</v>
      </c>
      <c r="E33" s="11">
        <f>+E34-E32</f>
        <v>909102677.18000698</v>
      </c>
    </row>
    <row r="34" spans="1:5" x14ac:dyDescent="0.25">
      <c r="A34" s="74"/>
      <c r="B34" s="58"/>
      <c r="C34" s="7" t="s">
        <v>27</v>
      </c>
      <c r="D34" s="10">
        <v>3832458653.4699759</v>
      </c>
      <c r="E34" s="10">
        <v>3125068730.1900067</v>
      </c>
    </row>
    <row r="35" spans="1:5" x14ac:dyDescent="0.25">
      <c r="A35" s="74"/>
      <c r="B35" s="58">
        <v>2020</v>
      </c>
      <c r="C35" s="3" t="s">
        <v>48</v>
      </c>
      <c r="D35" s="11">
        <v>1758554317.4899983</v>
      </c>
      <c r="E35" s="11">
        <v>502202561.62000012</v>
      </c>
    </row>
    <row r="36" spans="1:5" ht="30" x14ac:dyDescent="0.25">
      <c r="A36" s="74"/>
      <c r="B36" s="58"/>
      <c r="C36" s="3" t="s">
        <v>95</v>
      </c>
      <c r="D36" s="11">
        <v>217745585.43999991</v>
      </c>
      <c r="E36" s="11">
        <v>471643904.30000001</v>
      </c>
    </row>
    <row r="37" spans="1:5" ht="30" x14ac:dyDescent="0.25">
      <c r="A37" s="74"/>
      <c r="B37" s="58"/>
      <c r="C37" s="3" t="s">
        <v>222</v>
      </c>
      <c r="D37" s="11">
        <v>120803339.70999995</v>
      </c>
      <c r="E37" s="11">
        <v>256758675.22000006</v>
      </c>
    </row>
    <row r="38" spans="1:5" x14ac:dyDescent="0.25">
      <c r="A38" s="74"/>
      <c r="B38" s="58"/>
      <c r="C38" s="3" t="s">
        <v>50</v>
      </c>
      <c r="D38" s="11">
        <v>76309467.730000004</v>
      </c>
      <c r="E38" s="11">
        <v>812938170</v>
      </c>
    </row>
    <row r="39" spans="1:5" ht="30" x14ac:dyDescent="0.25">
      <c r="A39" s="74"/>
      <c r="B39" s="58"/>
      <c r="C39" s="3" t="s">
        <v>98</v>
      </c>
      <c r="D39" s="11">
        <v>74795276.920000032</v>
      </c>
      <c r="E39" s="11">
        <v>29490983.140000001</v>
      </c>
    </row>
    <row r="40" spans="1:5" x14ac:dyDescent="0.25">
      <c r="A40" s="74"/>
      <c r="B40" s="58"/>
      <c r="C40" s="3" t="s">
        <v>59</v>
      </c>
      <c r="D40" s="11">
        <v>72884172.419999987</v>
      </c>
      <c r="E40" s="11">
        <v>369759875</v>
      </c>
    </row>
    <row r="41" spans="1:5" x14ac:dyDescent="0.25">
      <c r="A41" s="74"/>
      <c r="B41" s="58"/>
      <c r="C41" s="3" t="s">
        <v>96</v>
      </c>
      <c r="D41" s="11">
        <v>69663684.699999988</v>
      </c>
      <c r="E41" s="11">
        <v>42941663.540000021</v>
      </c>
    </row>
    <row r="42" spans="1:5" x14ac:dyDescent="0.25">
      <c r="A42" s="74"/>
      <c r="B42" s="58"/>
      <c r="C42" s="3" t="s">
        <v>101</v>
      </c>
      <c r="D42" s="11">
        <v>66654366.890000001</v>
      </c>
      <c r="E42" s="11">
        <v>5366364.0700000012</v>
      </c>
    </row>
    <row r="43" spans="1:5" ht="30" x14ac:dyDescent="0.25">
      <c r="A43" s="74"/>
      <c r="B43" s="58"/>
      <c r="C43" s="3" t="s">
        <v>100</v>
      </c>
      <c r="D43" s="11">
        <v>65682771.01000002</v>
      </c>
      <c r="E43" s="11">
        <v>77432217.940000027</v>
      </c>
    </row>
    <row r="44" spans="1:5" x14ac:dyDescent="0.25">
      <c r="A44" s="74"/>
      <c r="B44" s="58"/>
      <c r="C44" s="3" t="s">
        <v>99</v>
      </c>
      <c r="D44" s="11">
        <v>54047873.539999999</v>
      </c>
      <c r="E44" s="11">
        <v>40391070</v>
      </c>
    </row>
    <row r="45" spans="1:5" x14ac:dyDescent="0.25">
      <c r="A45" s="74"/>
      <c r="B45" s="58"/>
      <c r="C45" s="5" t="s">
        <v>43</v>
      </c>
      <c r="D45" s="11">
        <f>SUM(D35:D44)</f>
        <v>2577140855.849998</v>
      </c>
      <c r="E45" s="11">
        <f>SUM(E35:E44)</f>
        <v>2608925484.8300004</v>
      </c>
    </row>
    <row r="46" spans="1:5" x14ac:dyDescent="0.25">
      <c r="A46" s="74"/>
      <c r="B46" s="58"/>
      <c r="C46" s="5" t="s">
        <v>44</v>
      </c>
      <c r="D46" s="11">
        <f>+D47-D45</f>
        <v>1658660586.9800611</v>
      </c>
      <c r="E46" s="11">
        <f>+E47-E45</f>
        <v>865446310.80999279</v>
      </c>
    </row>
    <row r="47" spans="1:5" x14ac:dyDescent="0.25">
      <c r="A47" s="74"/>
      <c r="B47" s="58"/>
      <c r="C47" s="7" t="s">
        <v>27</v>
      </c>
      <c r="D47" s="10">
        <v>4235801442.8300591</v>
      </c>
      <c r="E47" s="10">
        <v>3474371795.6399932</v>
      </c>
    </row>
    <row r="48" spans="1:5" x14ac:dyDescent="0.25">
      <c r="A48" s="74"/>
      <c r="B48" s="58">
        <v>2021</v>
      </c>
      <c r="C48" s="3" t="s">
        <v>48</v>
      </c>
      <c r="D48" s="11">
        <v>1932961568.0499997</v>
      </c>
      <c r="E48" s="11">
        <v>431899118.51999998</v>
      </c>
    </row>
    <row r="49" spans="1:5" ht="30" x14ac:dyDescent="0.25">
      <c r="A49" s="74"/>
      <c r="B49" s="58"/>
      <c r="C49" s="3" t="s">
        <v>95</v>
      </c>
      <c r="D49" s="11">
        <v>178327944.82999998</v>
      </c>
      <c r="E49" s="11">
        <v>348239315</v>
      </c>
    </row>
    <row r="50" spans="1:5" x14ac:dyDescent="0.25">
      <c r="A50" s="74"/>
      <c r="B50" s="58"/>
      <c r="C50" s="3" t="s">
        <v>99</v>
      </c>
      <c r="D50" s="11">
        <v>91227986.870000005</v>
      </c>
      <c r="E50" s="11">
        <v>52557550</v>
      </c>
    </row>
    <row r="51" spans="1:5" x14ac:dyDescent="0.25">
      <c r="A51" s="74"/>
      <c r="B51" s="58"/>
      <c r="C51" s="3" t="s">
        <v>59</v>
      </c>
      <c r="D51" s="11">
        <v>86552043.319999993</v>
      </c>
      <c r="E51" s="11">
        <v>223891350</v>
      </c>
    </row>
    <row r="52" spans="1:5" ht="30" x14ac:dyDescent="0.25">
      <c r="A52" s="74"/>
      <c r="B52" s="58"/>
      <c r="C52" s="3" t="s">
        <v>287</v>
      </c>
      <c r="D52" s="11">
        <v>80671481.989999935</v>
      </c>
      <c r="E52" s="11">
        <v>154896475.95000002</v>
      </c>
    </row>
    <row r="53" spans="1:5" ht="30" x14ac:dyDescent="0.25">
      <c r="A53" s="74"/>
      <c r="B53" s="58"/>
      <c r="C53" s="3" t="s">
        <v>98</v>
      </c>
      <c r="D53" s="11">
        <v>75095078.429999992</v>
      </c>
      <c r="E53" s="11">
        <v>28088961</v>
      </c>
    </row>
    <row r="54" spans="1:5" x14ac:dyDescent="0.25">
      <c r="A54" s="74"/>
      <c r="B54" s="58"/>
      <c r="C54" s="3" t="s">
        <v>50</v>
      </c>
      <c r="D54" s="11">
        <v>72558493.589999989</v>
      </c>
      <c r="E54" s="11">
        <v>747803330</v>
      </c>
    </row>
    <row r="55" spans="1:5" x14ac:dyDescent="0.25">
      <c r="A55" s="74"/>
      <c r="B55" s="58"/>
      <c r="C55" s="3" t="s">
        <v>96</v>
      </c>
      <c r="D55" s="11">
        <v>66205834.539999969</v>
      </c>
      <c r="E55" s="11">
        <v>39158613.31000004</v>
      </c>
    </row>
    <row r="56" spans="1:5" ht="30" x14ac:dyDescent="0.25">
      <c r="A56" s="74"/>
      <c r="B56" s="58"/>
      <c r="C56" s="3" t="s">
        <v>97</v>
      </c>
      <c r="D56" s="11">
        <v>66193488.07</v>
      </c>
      <c r="E56" s="11">
        <v>8079048.0899999999</v>
      </c>
    </row>
    <row r="57" spans="1:5" x14ac:dyDescent="0.25">
      <c r="A57" s="74"/>
      <c r="B57" s="58"/>
      <c r="C57" s="3" t="s">
        <v>101</v>
      </c>
      <c r="D57" s="11">
        <v>61898368.190000005</v>
      </c>
      <c r="E57" s="11">
        <v>4578278.2299999977</v>
      </c>
    </row>
    <row r="58" spans="1:5" x14ac:dyDescent="0.25">
      <c r="A58" s="74"/>
      <c r="B58" s="58"/>
      <c r="C58" s="5" t="s">
        <v>43</v>
      </c>
      <c r="D58" s="11">
        <f>+SUM(D48:D57)</f>
        <v>2711692287.8799996</v>
      </c>
      <c r="E58" s="11">
        <f>+SUM(E48:E57)</f>
        <v>2039192040.0999999</v>
      </c>
    </row>
    <row r="59" spans="1:5" x14ac:dyDescent="0.25">
      <c r="A59" s="74"/>
      <c r="B59" s="58"/>
      <c r="C59" s="5" t="s">
        <v>44</v>
      </c>
      <c r="D59" s="11">
        <f>+D60-D58</f>
        <v>1682314862.68998</v>
      </c>
      <c r="E59" s="11">
        <f>+E60-E58</f>
        <v>849572419.99998379</v>
      </c>
    </row>
    <row r="60" spans="1:5" x14ac:dyDescent="0.25">
      <c r="A60" s="74"/>
      <c r="B60" s="58"/>
      <c r="C60" s="7" t="s">
        <v>27</v>
      </c>
      <c r="D60" s="10">
        <v>4394007150.5699797</v>
      </c>
      <c r="E60" s="10">
        <v>2888764460.0999837</v>
      </c>
    </row>
    <row r="61" spans="1:5" x14ac:dyDescent="0.25">
      <c r="A61" s="74"/>
      <c r="B61" s="58">
        <v>2022</v>
      </c>
      <c r="C61" s="3" t="s">
        <v>325</v>
      </c>
      <c r="D61" s="11">
        <v>2504992956.2999997</v>
      </c>
      <c r="E61" s="11">
        <v>395258171.56</v>
      </c>
    </row>
    <row r="62" spans="1:5" ht="30" x14ac:dyDescent="0.25">
      <c r="A62" s="74"/>
      <c r="B62" s="58"/>
      <c r="C62" s="3" t="s">
        <v>337</v>
      </c>
      <c r="D62" s="11">
        <v>228607829.72999996</v>
      </c>
      <c r="E62" s="11">
        <v>390181706.68000001</v>
      </c>
    </row>
    <row r="63" spans="1:5" x14ac:dyDescent="0.25">
      <c r="A63" s="74"/>
      <c r="B63" s="58"/>
      <c r="C63" s="3" t="s">
        <v>330</v>
      </c>
      <c r="D63" s="11">
        <v>210094635.96999997</v>
      </c>
      <c r="E63" s="11">
        <v>969663330</v>
      </c>
    </row>
    <row r="64" spans="1:5" x14ac:dyDescent="0.25">
      <c r="A64" s="74"/>
      <c r="B64" s="58"/>
      <c r="C64" s="3" t="s">
        <v>338</v>
      </c>
      <c r="D64" s="11">
        <v>91537676.649999991</v>
      </c>
      <c r="E64" s="11">
        <v>50229536.619999968</v>
      </c>
    </row>
    <row r="65" spans="1:5" ht="30" x14ac:dyDescent="0.25">
      <c r="A65" s="74"/>
      <c r="B65" s="58"/>
      <c r="C65" s="3" t="s">
        <v>341</v>
      </c>
      <c r="D65" s="11">
        <v>79340775.830000013</v>
      </c>
      <c r="E65" s="11">
        <v>133621040.25999996</v>
      </c>
    </row>
    <row r="66" spans="1:5" x14ac:dyDescent="0.25">
      <c r="A66" s="74"/>
      <c r="B66" s="58"/>
      <c r="C66" s="3" t="s">
        <v>304</v>
      </c>
      <c r="D66" s="11">
        <v>77108284.950000033</v>
      </c>
      <c r="E66" s="11">
        <v>81404698.420000002</v>
      </c>
    </row>
    <row r="67" spans="1:5" ht="30" x14ac:dyDescent="0.25">
      <c r="A67" s="74"/>
      <c r="B67" s="58"/>
      <c r="C67" s="3" t="s">
        <v>339</v>
      </c>
      <c r="D67" s="11">
        <v>76410330.469999999</v>
      </c>
      <c r="E67" s="11">
        <v>9304560</v>
      </c>
    </row>
    <row r="68" spans="1:5" ht="30" x14ac:dyDescent="0.25">
      <c r="A68" s="74"/>
      <c r="B68" s="58"/>
      <c r="C68" s="3" t="s">
        <v>340</v>
      </c>
      <c r="D68" s="11">
        <v>72863717.24000001</v>
      </c>
      <c r="E68" s="11">
        <v>24620932.350000001</v>
      </c>
    </row>
    <row r="69" spans="1:5" ht="30" x14ac:dyDescent="0.25">
      <c r="A69" s="74"/>
      <c r="B69" s="58"/>
      <c r="C69" s="3" t="s">
        <v>342</v>
      </c>
      <c r="D69" s="11">
        <v>66603181.539999977</v>
      </c>
      <c r="E69" s="11">
        <v>16416771.760000004</v>
      </c>
    </row>
    <row r="70" spans="1:5" x14ac:dyDescent="0.25">
      <c r="A70" s="74"/>
      <c r="B70" s="58"/>
      <c r="C70" s="3" t="s">
        <v>333</v>
      </c>
      <c r="D70" s="11">
        <v>55499779.939999998</v>
      </c>
      <c r="E70" s="11">
        <v>114274566</v>
      </c>
    </row>
    <row r="71" spans="1:5" x14ac:dyDescent="0.25">
      <c r="A71" s="74"/>
      <c r="B71" s="58"/>
      <c r="C71" s="5" t="s">
        <v>43</v>
      </c>
      <c r="D71" s="11">
        <f>+SUM(D61:D70)</f>
        <v>3463059168.6199994</v>
      </c>
      <c r="E71" s="11">
        <f>+SUM(E61:E70)</f>
        <v>2184975313.6499996</v>
      </c>
    </row>
    <row r="72" spans="1:5" x14ac:dyDescent="0.25">
      <c r="A72" s="74"/>
      <c r="B72" s="58"/>
      <c r="C72" s="5" t="s">
        <v>44</v>
      </c>
      <c r="D72" s="11">
        <f>+D73-D71</f>
        <v>1976604209.810041</v>
      </c>
      <c r="E72" s="11">
        <f>+E73-E71</f>
        <v>1065806829.9099555</v>
      </c>
    </row>
    <row r="73" spans="1:5" x14ac:dyDescent="0.25">
      <c r="A73" s="74"/>
      <c r="B73" s="71"/>
      <c r="C73" s="7" t="s">
        <v>27</v>
      </c>
      <c r="D73" s="10">
        <v>5439663378.4300404</v>
      </c>
      <c r="E73" s="10">
        <v>3250782143.5599551</v>
      </c>
    </row>
    <row r="74" spans="1:5" x14ac:dyDescent="0.25">
      <c r="A74" s="74"/>
      <c r="B74" s="83">
        <v>2023</v>
      </c>
      <c r="C74" s="20" t="s">
        <v>325</v>
      </c>
      <c r="D74" s="11">
        <v>1831792276.0200002</v>
      </c>
      <c r="E74" s="11">
        <v>381505802.37999994</v>
      </c>
    </row>
    <row r="75" spans="1:5" ht="30" x14ac:dyDescent="0.25">
      <c r="A75" s="74"/>
      <c r="B75" s="84"/>
      <c r="C75" s="20" t="s">
        <v>337</v>
      </c>
      <c r="D75" s="11">
        <v>271149498.51999998</v>
      </c>
      <c r="E75" s="11">
        <v>378784711.80000001</v>
      </c>
    </row>
    <row r="76" spans="1:5" x14ac:dyDescent="0.25">
      <c r="A76" s="74"/>
      <c r="B76" s="84"/>
      <c r="C76" s="20" t="s">
        <v>330</v>
      </c>
      <c r="D76" s="11">
        <v>188501697.59</v>
      </c>
      <c r="E76" s="11">
        <v>1097963180</v>
      </c>
    </row>
    <row r="77" spans="1:5" x14ac:dyDescent="0.25">
      <c r="A77" s="74"/>
      <c r="B77" s="84"/>
      <c r="C77" s="20" t="s">
        <v>338</v>
      </c>
      <c r="D77" s="11">
        <v>105200166.80000001</v>
      </c>
      <c r="E77" s="11">
        <v>54513981.720000014</v>
      </c>
    </row>
    <row r="78" spans="1:5" ht="30" x14ac:dyDescent="0.25">
      <c r="A78" s="74"/>
      <c r="B78" s="84"/>
      <c r="C78" s="20" t="s">
        <v>341</v>
      </c>
      <c r="D78" s="11">
        <v>102203513.34999999</v>
      </c>
      <c r="E78" s="11">
        <v>148390565.78</v>
      </c>
    </row>
    <row r="79" spans="1:5" ht="30" x14ac:dyDescent="0.25">
      <c r="A79" s="74"/>
      <c r="B79" s="84"/>
      <c r="C79" s="20" t="s">
        <v>340</v>
      </c>
      <c r="D79" s="11">
        <v>83939051.770000011</v>
      </c>
      <c r="E79" s="11">
        <v>27984526.139999997</v>
      </c>
    </row>
    <row r="80" spans="1:5" ht="30" x14ac:dyDescent="0.25">
      <c r="A80" s="74"/>
      <c r="B80" s="84"/>
      <c r="C80" s="20" t="s">
        <v>339</v>
      </c>
      <c r="D80" s="11">
        <v>71264158.5</v>
      </c>
      <c r="E80" s="11">
        <v>9207157.5</v>
      </c>
    </row>
    <row r="81" spans="1:5" x14ac:dyDescent="0.25">
      <c r="A81" s="74"/>
      <c r="B81" s="84"/>
      <c r="C81" s="20" t="s">
        <v>304</v>
      </c>
      <c r="D81" s="11">
        <v>66316609.259999998</v>
      </c>
      <c r="E81" s="11">
        <v>64538658.809999995</v>
      </c>
    </row>
    <row r="82" spans="1:5" ht="30" x14ac:dyDescent="0.25">
      <c r="A82" s="74"/>
      <c r="B82" s="84"/>
      <c r="C82" s="20" t="s">
        <v>342</v>
      </c>
      <c r="D82" s="11">
        <v>60552945.580000006</v>
      </c>
      <c r="E82" s="11">
        <v>13984847.379999999</v>
      </c>
    </row>
    <row r="83" spans="1:5" x14ac:dyDescent="0.25">
      <c r="A83" s="74"/>
      <c r="B83" s="84"/>
      <c r="C83" s="20" t="s">
        <v>460</v>
      </c>
      <c r="D83" s="11">
        <v>57623350.520000003</v>
      </c>
      <c r="E83" s="11">
        <v>2522543.6</v>
      </c>
    </row>
    <row r="84" spans="1:5" x14ac:dyDescent="0.25">
      <c r="A84" s="74"/>
      <c r="B84" s="84"/>
      <c r="C84" s="24" t="s">
        <v>43</v>
      </c>
      <c r="D84" s="11">
        <f>+SUM(D74:D83)</f>
        <v>2838543267.9100003</v>
      </c>
      <c r="E84" s="11">
        <f>+SUM(E74:E83)</f>
        <v>2179395975.1100001</v>
      </c>
    </row>
    <row r="85" spans="1:5" x14ac:dyDescent="0.25">
      <c r="A85" s="74"/>
      <c r="B85" s="84"/>
      <c r="C85" s="24" t="s">
        <v>44</v>
      </c>
      <c r="D85" s="11">
        <f>+D86-D84</f>
        <v>2209902666.2800364</v>
      </c>
      <c r="E85" s="11">
        <f>+E86-E84</f>
        <v>1339689220.3899932</v>
      </c>
    </row>
    <row r="86" spans="1:5" x14ac:dyDescent="0.25">
      <c r="A86" s="74"/>
      <c r="B86" s="85"/>
      <c r="C86" s="21" t="s">
        <v>27</v>
      </c>
      <c r="D86" s="10">
        <v>5048445934.1900368</v>
      </c>
      <c r="E86" s="10">
        <v>3519085195.4999933</v>
      </c>
    </row>
    <row r="87" spans="1:5" x14ac:dyDescent="0.25">
      <c r="A87" s="33"/>
      <c r="B87" s="80">
        <v>2024</v>
      </c>
      <c r="C87" s="20" t="s">
        <v>325</v>
      </c>
      <c r="D87" s="11">
        <v>2269384542.2399993</v>
      </c>
      <c r="E87" s="11">
        <v>435863834.07999998</v>
      </c>
    </row>
    <row r="88" spans="1:5" ht="30" x14ac:dyDescent="0.25">
      <c r="A88" s="23"/>
      <c r="B88" s="81"/>
      <c r="C88" s="20" t="s">
        <v>337</v>
      </c>
      <c r="D88" s="11">
        <v>240885143.40999994</v>
      </c>
      <c r="E88" s="11">
        <v>318439085</v>
      </c>
    </row>
    <row r="89" spans="1:5" x14ac:dyDescent="0.25">
      <c r="A89" s="23"/>
      <c r="B89" s="81"/>
      <c r="C89" s="20" t="s">
        <v>330</v>
      </c>
      <c r="D89" s="11">
        <v>155660592.88999999</v>
      </c>
      <c r="E89" s="11">
        <v>945813650</v>
      </c>
    </row>
    <row r="90" spans="1:5" ht="30" x14ac:dyDescent="0.25">
      <c r="A90" s="23"/>
      <c r="B90" s="81"/>
      <c r="C90" s="20" t="s">
        <v>341</v>
      </c>
      <c r="D90" s="11">
        <v>103870231.44000001</v>
      </c>
      <c r="E90" s="11">
        <v>139918884.47</v>
      </c>
    </row>
    <row r="91" spans="1:5" ht="30" x14ac:dyDescent="0.25">
      <c r="A91" s="23"/>
      <c r="B91" s="81"/>
      <c r="C91" s="20" t="s">
        <v>340</v>
      </c>
      <c r="D91" s="11">
        <v>97011802.230000019</v>
      </c>
      <c r="E91" s="11">
        <v>30638642.02</v>
      </c>
    </row>
    <row r="92" spans="1:5" x14ac:dyDescent="0.25">
      <c r="A92" s="23"/>
      <c r="B92" s="81"/>
      <c r="C92" s="20" t="s">
        <v>338</v>
      </c>
      <c r="D92" s="11">
        <v>90697352.950000003</v>
      </c>
      <c r="E92" s="11">
        <v>44012361.169999987</v>
      </c>
    </row>
    <row r="93" spans="1:5" x14ac:dyDescent="0.25">
      <c r="A93" s="23"/>
      <c r="B93" s="81"/>
      <c r="C93" s="20" t="s">
        <v>474</v>
      </c>
      <c r="D93" s="11">
        <v>88899989.090000004</v>
      </c>
      <c r="E93" s="11">
        <v>16117862.6</v>
      </c>
    </row>
    <row r="94" spans="1:5" ht="30" x14ac:dyDescent="0.25">
      <c r="A94" s="23"/>
      <c r="B94" s="81"/>
      <c r="C94" s="20" t="s">
        <v>339</v>
      </c>
      <c r="D94" s="11">
        <v>86793836.420000002</v>
      </c>
      <c r="E94" s="11">
        <v>10543771.470000001</v>
      </c>
    </row>
    <row r="95" spans="1:5" x14ac:dyDescent="0.25">
      <c r="A95" s="23"/>
      <c r="B95" s="81"/>
      <c r="C95" s="20" t="s">
        <v>473</v>
      </c>
      <c r="D95" s="11">
        <v>86144694.680000007</v>
      </c>
      <c r="E95" s="11">
        <v>45891346</v>
      </c>
    </row>
    <row r="96" spans="1:5" x14ac:dyDescent="0.25">
      <c r="A96" s="23"/>
      <c r="B96" s="81"/>
      <c r="C96" s="20" t="s">
        <v>304</v>
      </c>
      <c r="D96" s="11">
        <v>62873732.060000002</v>
      </c>
      <c r="E96" s="11">
        <v>62431901.310000002</v>
      </c>
    </row>
    <row r="97" spans="1:5" x14ac:dyDescent="0.25">
      <c r="A97" s="23"/>
      <c r="B97" s="81"/>
      <c r="C97" s="24" t="s">
        <v>43</v>
      </c>
      <c r="D97" s="11">
        <f>+SUM(D87:D96)</f>
        <v>3282221917.4099989</v>
      </c>
      <c r="E97" s="11">
        <f>+SUM(E87:E96)</f>
        <v>2049671338.1199999</v>
      </c>
    </row>
    <row r="98" spans="1:5" x14ac:dyDescent="0.25">
      <c r="A98" s="23"/>
      <c r="B98" s="81"/>
      <c r="C98" s="24" t="s">
        <v>44</v>
      </c>
      <c r="D98" s="11">
        <f>+D99-D97</f>
        <v>2106871880.2700138</v>
      </c>
      <c r="E98" s="11">
        <f>+E99-E97</f>
        <v>983219642.16001225</v>
      </c>
    </row>
    <row r="99" spans="1:5" x14ac:dyDescent="0.25">
      <c r="A99" s="23"/>
      <c r="B99" s="82"/>
      <c r="C99" s="21" t="s">
        <v>27</v>
      </c>
      <c r="D99" s="10">
        <v>5389093797.6800127</v>
      </c>
      <c r="E99" s="10">
        <v>3032890980.2800121</v>
      </c>
    </row>
    <row r="100" spans="1:5" x14ac:dyDescent="0.25">
      <c r="A100" s="9" t="str">
        <f>+Arauca!A25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+Arauca!A29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B61:B73"/>
    <mergeCell ref="B48:B60"/>
    <mergeCell ref="B35:B47"/>
    <mergeCell ref="A4:E4"/>
    <mergeCell ref="A5:E5"/>
    <mergeCell ref="A6:E6"/>
    <mergeCell ref="B9:B21"/>
    <mergeCell ref="B22:B34"/>
    <mergeCell ref="A7:E7"/>
  </mergeCells>
  <pageMargins left="0.7" right="0.7" top="0.75" bottom="0.75" header="0.3" footer="0.3"/>
  <pageSetup orientation="portrait" horizontalDpi="4294967293" verticalDpi="0" r:id="rId1"/>
  <headerFooter>
    <oddFooter>&amp;R_x000D_&amp;1#&amp;"Calibri"&amp;10&amp;K000000 Información Pública</oddFooter>
  </headerFooter>
  <ignoredErrors>
    <ignoredError sqref="D45:E45 D32:E32 D58:E58 D71:E71 D84:E84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103"/>
  <sheetViews>
    <sheetView showGridLines="0" topLeftCell="A81" zoomScale="85" zoomScaleNormal="85" workbookViewId="0">
      <selection activeCell="D99" sqref="D99:E99"/>
    </sheetView>
  </sheetViews>
  <sheetFormatPr baseColWidth="10" defaultRowHeight="15" x14ac:dyDescent="0.25"/>
  <cols>
    <col min="1" max="1" width="27.140625" customWidth="1"/>
    <col min="3" max="3" width="87.85546875" customWidth="1"/>
    <col min="4" max="4" width="15.85546875" customWidth="1"/>
    <col min="5" max="5" width="16.8554687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193</v>
      </c>
      <c r="B5" s="46"/>
      <c r="C5" s="46"/>
      <c r="D5" s="46"/>
      <c r="E5" s="46"/>
    </row>
    <row r="6" spans="1:5" x14ac:dyDescent="0.25">
      <c r="A6" s="55" t="str">
        <f>+Buenaventura!A6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30" customHeight="1" x14ac:dyDescent="0.25">
      <c r="A9" s="87" t="s">
        <v>102</v>
      </c>
      <c r="B9" s="58">
        <v>2018</v>
      </c>
      <c r="C9" s="3" t="s">
        <v>103</v>
      </c>
      <c r="D9" s="11">
        <v>93040395</v>
      </c>
      <c r="E9" s="11">
        <v>9039651</v>
      </c>
    </row>
    <row r="10" spans="1:5" ht="45" x14ac:dyDescent="0.25">
      <c r="A10" s="88"/>
      <c r="B10" s="58"/>
      <c r="C10" s="3" t="s">
        <v>223</v>
      </c>
      <c r="D10" s="11">
        <v>46831224</v>
      </c>
      <c r="E10" s="11">
        <v>3758340</v>
      </c>
    </row>
    <row r="11" spans="1:5" ht="30" x14ac:dyDescent="0.25">
      <c r="A11" s="88"/>
      <c r="B11" s="58"/>
      <c r="C11" s="3" t="s">
        <v>104</v>
      </c>
      <c r="D11" s="11">
        <v>28337630.529999994</v>
      </c>
      <c r="E11" s="11">
        <v>28249738</v>
      </c>
    </row>
    <row r="12" spans="1:5" ht="30" x14ac:dyDescent="0.25">
      <c r="A12" s="88"/>
      <c r="B12" s="58"/>
      <c r="C12" s="3" t="s">
        <v>105</v>
      </c>
      <c r="D12" s="11">
        <v>25337995.400000002</v>
      </c>
      <c r="E12" s="11">
        <v>2731282</v>
      </c>
    </row>
    <row r="13" spans="1:5" x14ac:dyDescent="0.25">
      <c r="A13" s="88"/>
      <c r="B13" s="58"/>
      <c r="C13" s="3" t="s">
        <v>12</v>
      </c>
      <c r="D13" s="11">
        <v>23574602.020000014</v>
      </c>
      <c r="E13" s="11">
        <v>8142022.740000003</v>
      </c>
    </row>
    <row r="14" spans="1:5" ht="30" x14ac:dyDescent="0.25">
      <c r="A14" s="88"/>
      <c r="B14" s="58"/>
      <c r="C14" s="3" t="s">
        <v>106</v>
      </c>
      <c r="D14" s="11">
        <v>22937204</v>
      </c>
      <c r="E14" s="11">
        <v>2080500</v>
      </c>
    </row>
    <row r="15" spans="1:5" ht="30" x14ac:dyDescent="0.25">
      <c r="A15" s="88"/>
      <c r="B15" s="58"/>
      <c r="C15" s="3" t="s">
        <v>107</v>
      </c>
      <c r="D15" s="11">
        <v>22873458.329999998</v>
      </c>
      <c r="E15" s="11">
        <v>2861689.3699999992</v>
      </c>
    </row>
    <row r="16" spans="1:5" ht="75" x14ac:dyDescent="0.25">
      <c r="A16" s="88"/>
      <c r="B16" s="58"/>
      <c r="C16" s="3" t="s">
        <v>224</v>
      </c>
      <c r="D16" s="11">
        <v>21431582.620000008</v>
      </c>
      <c r="E16" s="11">
        <v>23316506</v>
      </c>
    </row>
    <row r="17" spans="1:5" ht="45" x14ac:dyDescent="0.25">
      <c r="A17" s="88"/>
      <c r="B17" s="58"/>
      <c r="C17" s="3" t="s">
        <v>225</v>
      </c>
      <c r="D17" s="11">
        <v>17607584</v>
      </c>
      <c r="E17" s="11">
        <v>1787520</v>
      </c>
    </row>
    <row r="18" spans="1:5" x14ac:dyDescent="0.25">
      <c r="A18" s="88"/>
      <c r="B18" s="58"/>
      <c r="C18" s="3" t="s">
        <v>96</v>
      </c>
      <c r="D18" s="11">
        <v>15997941.780000012</v>
      </c>
      <c r="E18" s="11">
        <v>6437223.6600000048</v>
      </c>
    </row>
    <row r="19" spans="1:5" x14ac:dyDescent="0.25">
      <c r="A19" s="88"/>
      <c r="B19" s="58"/>
      <c r="C19" s="5" t="s">
        <v>43</v>
      </c>
      <c r="D19" s="11">
        <f>SUM(D9:D18)</f>
        <v>317969617.68000007</v>
      </c>
      <c r="E19" s="11">
        <f>SUM(E9:E18)</f>
        <v>88404472.770000011</v>
      </c>
    </row>
    <row r="20" spans="1:5" x14ac:dyDescent="0.25">
      <c r="A20" s="88"/>
      <c r="B20" s="58"/>
      <c r="C20" s="5" t="s">
        <v>44</v>
      </c>
      <c r="D20" s="11">
        <f>+D21-D19</f>
        <v>811678989.19999814</v>
      </c>
      <c r="E20" s="11">
        <f>+E21-E19</f>
        <v>412919510.60999715</v>
      </c>
    </row>
    <row r="21" spans="1:5" x14ac:dyDescent="0.25">
      <c r="A21" s="88"/>
      <c r="B21" s="58"/>
      <c r="C21" s="7" t="s">
        <v>27</v>
      </c>
      <c r="D21" s="10">
        <v>1129648606.8799982</v>
      </c>
      <c r="E21" s="10">
        <v>501323983.37999713</v>
      </c>
    </row>
    <row r="22" spans="1:5" ht="30" x14ac:dyDescent="0.25">
      <c r="A22" s="88"/>
      <c r="B22" s="58">
        <v>2019</v>
      </c>
      <c r="C22" s="3" t="s">
        <v>103</v>
      </c>
      <c r="D22" s="11">
        <v>130281930.92999999</v>
      </c>
      <c r="E22" s="11">
        <v>13532333.75</v>
      </c>
    </row>
    <row r="23" spans="1:5" ht="30" x14ac:dyDescent="0.25">
      <c r="A23" s="88"/>
      <c r="B23" s="58"/>
      <c r="C23" s="3" t="s">
        <v>104</v>
      </c>
      <c r="D23" s="11">
        <v>69070109.180000022</v>
      </c>
      <c r="E23" s="11">
        <v>72383081</v>
      </c>
    </row>
    <row r="24" spans="1:5" ht="45" x14ac:dyDescent="0.25">
      <c r="A24" s="88"/>
      <c r="B24" s="58"/>
      <c r="C24" s="3" t="s">
        <v>223</v>
      </c>
      <c r="D24" s="11">
        <v>43226599</v>
      </c>
      <c r="E24" s="11">
        <v>3423560</v>
      </c>
    </row>
    <row r="25" spans="1:5" ht="30" x14ac:dyDescent="0.25">
      <c r="A25" s="88"/>
      <c r="B25" s="58"/>
      <c r="C25" s="3" t="s">
        <v>105</v>
      </c>
      <c r="D25" s="11">
        <v>33036356.379999999</v>
      </c>
      <c r="E25" s="11">
        <v>3580480</v>
      </c>
    </row>
    <row r="26" spans="1:5" x14ac:dyDescent="0.25">
      <c r="A26" s="88"/>
      <c r="B26" s="58"/>
      <c r="C26" s="3" t="s">
        <v>12</v>
      </c>
      <c r="D26" s="11">
        <v>31576634.970000014</v>
      </c>
      <c r="E26" s="11">
        <v>7706194.9400000032</v>
      </c>
    </row>
    <row r="27" spans="1:5" ht="30" x14ac:dyDescent="0.25">
      <c r="A27" s="88"/>
      <c r="B27" s="58"/>
      <c r="C27" s="3" t="s">
        <v>51</v>
      </c>
      <c r="D27" s="11">
        <v>23654554.510000009</v>
      </c>
      <c r="E27" s="11">
        <v>27946766.379999999</v>
      </c>
    </row>
    <row r="28" spans="1:5" ht="30" x14ac:dyDescent="0.25">
      <c r="A28" s="88"/>
      <c r="B28" s="58"/>
      <c r="C28" s="3" t="s">
        <v>107</v>
      </c>
      <c r="D28" s="11">
        <v>21075856.839999989</v>
      </c>
      <c r="E28" s="11">
        <v>2700233.05</v>
      </c>
    </row>
    <row r="29" spans="1:5" ht="75" x14ac:dyDescent="0.25">
      <c r="A29" s="88"/>
      <c r="B29" s="58"/>
      <c r="C29" s="3" t="s">
        <v>224</v>
      </c>
      <c r="D29" s="11">
        <v>20057641.010000005</v>
      </c>
      <c r="E29" s="11">
        <v>21113175</v>
      </c>
    </row>
    <row r="30" spans="1:5" ht="45" x14ac:dyDescent="0.25">
      <c r="A30" s="88"/>
      <c r="B30" s="58"/>
      <c r="C30" s="3" t="s">
        <v>225</v>
      </c>
      <c r="D30" s="11">
        <v>15956923</v>
      </c>
      <c r="E30" s="11">
        <v>1625925</v>
      </c>
    </row>
    <row r="31" spans="1:5" ht="30" x14ac:dyDescent="0.25">
      <c r="A31" s="88"/>
      <c r="B31" s="58"/>
      <c r="C31" s="3" t="s">
        <v>106</v>
      </c>
      <c r="D31" s="11">
        <v>15494778</v>
      </c>
      <c r="E31" s="11">
        <v>1390320</v>
      </c>
    </row>
    <row r="32" spans="1:5" x14ac:dyDescent="0.25">
      <c r="A32" s="88"/>
      <c r="B32" s="58"/>
      <c r="C32" s="5" t="s">
        <v>43</v>
      </c>
      <c r="D32" s="11">
        <f>SUM(D22:D31)</f>
        <v>403431383.81999999</v>
      </c>
      <c r="E32" s="11">
        <f>SUM(E22:E31)</f>
        <v>155402069.12</v>
      </c>
    </row>
    <row r="33" spans="1:5" x14ac:dyDescent="0.25">
      <c r="A33" s="88"/>
      <c r="B33" s="58"/>
      <c r="C33" s="5" t="s">
        <v>44</v>
      </c>
      <c r="D33" s="11">
        <f>+D34-D32</f>
        <v>727189310.40000105</v>
      </c>
      <c r="E33" s="11">
        <f>+E34-E32</f>
        <v>358930226.3300001</v>
      </c>
    </row>
    <row r="34" spans="1:5" x14ac:dyDescent="0.25">
      <c r="A34" s="88"/>
      <c r="B34" s="58"/>
      <c r="C34" s="7" t="s">
        <v>27</v>
      </c>
      <c r="D34" s="10">
        <v>1130620694.220001</v>
      </c>
      <c r="E34" s="10">
        <v>514332295.45000011</v>
      </c>
    </row>
    <row r="35" spans="1:5" ht="30" x14ac:dyDescent="0.25">
      <c r="A35" s="88"/>
      <c r="B35" s="58">
        <v>2020</v>
      </c>
      <c r="C35" s="3" t="s">
        <v>104</v>
      </c>
      <c r="D35" s="11">
        <v>62214641.840000033</v>
      </c>
      <c r="E35" s="11">
        <v>64152117.120000005</v>
      </c>
    </row>
    <row r="36" spans="1:5" x14ac:dyDescent="0.25">
      <c r="A36" s="88"/>
      <c r="B36" s="58"/>
      <c r="C36" s="3" t="s">
        <v>12</v>
      </c>
      <c r="D36" s="11">
        <v>42704130.179999985</v>
      </c>
      <c r="E36" s="11">
        <v>10165359.679999996</v>
      </c>
    </row>
    <row r="37" spans="1:5" ht="30" x14ac:dyDescent="0.25">
      <c r="A37" s="88"/>
      <c r="B37" s="58"/>
      <c r="C37" s="3" t="s">
        <v>105</v>
      </c>
      <c r="D37" s="11">
        <v>29681958.789999999</v>
      </c>
      <c r="E37" s="11">
        <v>3243934</v>
      </c>
    </row>
    <row r="38" spans="1:5" ht="45" x14ac:dyDescent="0.25">
      <c r="A38" s="88"/>
      <c r="B38" s="58"/>
      <c r="C38" s="3" t="s">
        <v>223</v>
      </c>
      <c r="D38" s="11">
        <v>26569480</v>
      </c>
      <c r="E38" s="11">
        <v>2077280</v>
      </c>
    </row>
    <row r="39" spans="1:5" ht="30" x14ac:dyDescent="0.25">
      <c r="A39" s="88"/>
      <c r="B39" s="58"/>
      <c r="C39" s="3" t="s">
        <v>51</v>
      </c>
      <c r="D39" s="11">
        <v>22883292.74000001</v>
      </c>
      <c r="E39" s="11">
        <v>26099231.800000001</v>
      </c>
    </row>
    <row r="40" spans="1:5" ht="30" x14ac:dyDescent="0.25">
      <c r="A40" s="88"/>
      <c r="B40" s="58"/>
      <c r="C40" s="3" t="s">
        <v>103</v>
      </c>
      <c r="D40" s="11">
        <v>19926267</v>
      </c>
      <c r="E40" s="11">
        <v>2066213</v>
      </c>
    </row>
    <row r="41" spans="1:5" ht="30" x14ac:dyDescent="0.25">
      <c r="A41" s="88"/>
      <c r="B41" s="58"/>
      <c r="C41" s="3" t="s">
        <v>107</v>
      </c>
      <c r="D41" s="11">
        <v>15774324.919999991</v>
      </c>
      <c r="E41" s="11">
        <v>2510142.4099999988</v>
      </c>
    </row>
    <row r="42" spans="1:5" x14ac:dyDescent="0.25">
      <c r="A42" s="88"/>
      <c r="B42" s="58"/>
      <c r="C42" s="3" t="s">
        <v>101</v>
      </c>
      <c r="D42" s="11">
        <v>12740939.470000001</v>
      </c>
      <c r="E42" s="11">
        <v>599151.43999999983</v>
      </c>
    </row>
    <row r="43" spans="1:5" x14ac:dyDescent="0.25">
      <c r="A43" s="88"/>
      <c r="B43" s="58"/>
      <c r="C43" s="3" t="s">
        <v>226</v>
      </c>
      <c r="D43" s="11">
        <v>11469090</v>
      </c>
      <c r="E43" s="11">
        <v>0</v>
      </c>
    </row>
    <row r="44" spans="1:5" x14ac:dyDescent="0.25">
      <c r="A44" s="88"/>
      <c r="B44" s="58"/>
      <c r="C44" s="3" t="s">
        <v>96</v>
      </c>
      <c r="D44" s="11">
        <v>10464200.399999999</v>
      </c>
      <c r="E44" s="11">
        <v>4584802.3299999991</v>
      </c>
    </row>
    <row r="45" spans="1:5" x14ac:dyDescent="0.25">
      <c r="A45" s="88"/>
      <c r="B45" s="58"/>
      <c r="C45" s="5" t="s">
        <v>43</v>
      </c>
      <c r="D45" s="11">
        <f>SUM(D35:D44)</f>
        <v>254428325.34</v>
      </c>
      <c r="E45" s="11">
        <f>SUM(E35:E44)</f>
        <v>115498231.77999999</v>
      </c>
    </row>
    <row r="46" spans="1:5" x14ac:dyDescent="0.25">
      <c r="A46" s="88"/>
      <c r="B46" s="58"/>
      <c r="C46" s="5" t="s">
        <v>44</v>
      </c>
      <c r="D46" s="11">
        <f>+D47-D45</f>
        <v>577598526.62000144</v>
      </c>
      <c r="E46" s="11">
        <f>+E47-E45</f>
        <v>316759499.47000289</v>
      </c>
    </row>
    <row r="47" spans="1:5" x14ac:dyDescent="0.25">
      <c r="A47" s="88"/>
      <c r="B47" s="58"/>
      <c r="C47" s="7" t="s">
        <v>27</v>
      </c>
      <c r="D47" s="10">
        <v>832026851.96000147</v>
      </c>
      <c r="E47" s="10">
        <v>432257731.25000286</v>
      </c>
    </row>
    <row r="48" spans="1:5" ht="30" x14ac:dyDescent="0.25">
      <c r="A48" s="88"/>
      <c r="B48" s="58">
        <v>2021</v>
      </c>
      <c r="C48" s="3" t="s">
        <v>104</v>
      </c>
      <c r="D48" s="11">
        <v>64899666.760000005</v>
      </c>
      <c r="E48" s="11">
        <v>46442712.900000006</v>
      </c>
    </row>
    <row r="49" spans="1:5" ht="15.75" customHeight="1" x14ac:dyDescent="0.25">
      <c r="A49" s="88"/>
      <c r="B49" s="58"/>
      <c r="C49" s="3" t="s">
        <v>105</v>
      </c>
      <c r="D49" s="11">
        <v>47200875.769999996</v>
      </c>
      <c r="E49" s="11">
        <v>5178236</v>
      </c>
    </row>
    <row r="50" spans="1:5" ht="45" x14ac:dyDescent="0.25">
      <c r="A50" s="88"/>
      <c r="B50" s="58"/>
      <c r="C50" s="3" t="s">
        <v>288</v>
      </c>
      <c r="D50" s="11">
        <v>39579074</v>
      </c>
      <c r="E50" s="11">
        <v>3082180</v>
      </c>
    </row>
    <row r="51" spans="1:5" ht="30" x14ac:dyDescent="0.25">
      <c r="A51" s="88"/>
      <c r="B51" s="58"/>
      <c r="C51" s="3" t="s">
        <v>51</v>
      </c>
      <c r="D51" s="11">
        <v>38140092.359999999</v>
      </c>
      <c r="E51" s="11">
        <v>28578637.27</v>
      </c>
    </row>
    <row r="52" spans="1:5" x14ac:dyDescent="0.25">
      <c r="A52" s="88"/>
      <c r="B52" s="58"/>
      <c r="C52" s="3" t="s">
        <v>12</v>
      </c>
      <c r="D52" s="11">
        <v>34239053.319999993</v>
      </c>
      <c r="E52" s="11">
        <v>9730069.6600000039</v>
      </c>
    </row>
    <row r="53" spans="1:5" ht="30" x14ac:dyDescent="0.25">
      <c r="A53" s="88"/>
      <c r="B53" s="58"/>
      <c r="C53" s="3" t="s">
        <v>103</v>
      </c>
      <c r="D53" s="11">
        <v>31000086.240000002</v>
      </c>
      <c r="E53" s="11">
        <v>3207777.9699999997</v>
      </c>
    </row>
    <row r="54" spans="1:5" ht="30" x14ac:dyDescent="0.25">
      <c r="A54" s="88"/>
      <c r="B54" s="58"/>
      <c r="C54" s="3" t="s">
        <v>107</v>
      </c>
      <c r="D54" s="11">
        <v>27274249.310000006</v>
      </c>
      <c r="E54" s="11">
        <v>2815481.5300000007</v>
      </c>
    </row>
    <row r="55" spans="1:5" x14ac:dyDescent="0.25">
      <c r="A55" s="88"/>
      <c r="B55" s="58"/>
      <c r="C55" s="3" t="s">
        <v>252</v>
      </c>
      <c r="D55" s="11">
        <v>20506718.739999998</v>
      </c>
      <c r="E55" s="11">
        <v>2400495.91</v>
      </c>
    </row>
    <row r="56" spans="1:5" ht="45" x14ac:dyDescent="0.25">
      <c r="A56" s="88"/>
      <c r="B56" s="58"/>
      <c r="C56" s="3" t="s">
        <v>289</v>
      </c>
      <c r="D56" s="11">
        <v>16267240</v>
      </c>
      <c r="E56" s="11">
        <v>1619940</v>
      </c>
    </row>
    <row r="57" spans="1:5" ht="45" x14ac:dyDescent="0.25">
      <c r="A57" s="88"/>
      <c r="B57" s="58"/>
      <c r="C57" s="3" t="s">
        <v>290</v>
      </c>
      <c r="D57" s="11">
        <v>15690760</v>
      </c>
      <c r="E57" s="11">
        <v>1463560</v>
      </c>
    </row>
    <row r="58" spans="1:5" x14ac:dyDescent="0.25">
      <c r="A58" s="88"/>
      <c r="B58" s="58"/>
      <c r="C58" s="5" t="s">
        <v>43</v>
      </c>
      <c r="D58" s="11">
        <f>+SUM(D48:D57)</f>
        <v>334797816.5</v>
      </c>
      <c r="E58" s="11">
        <f>+SUM(E48:E57)</f>
        <v>104519091.24000001</v>
      </c>
    </row>
    <row r="59" spans="1:5" x14ac:dyDescent="0.25">
      <c r="A59" s="88"/>
      <c r="B59" s="58"/>
      <c r="C59" s="5" t="s">
        <v>44</v>
      </c>
      <c r="D59" s="11">
        <f>+D60-D58</f>
        <v>794796045.36000466</v>
      </c>
      <c r="E59" s="11">
        <f>+E60-E58</f>
        <v>398566210.7299996</v>
      </c>
    </row>
    <row r="60" spans="1:5" x14ac:dyDescent="0.25">
      <c r="A60" s="88"/>
      <c r="B60" s="58"/>
      <c r="C60" s="7" t="s">
        <v>27</v>
      </c>
      <c r="D60" s="10">
        <v>1129593861.8600047</v>
      </c>
      <c r="E60" s="10">
        <v>503085301.96999961</v>
      </c>
    </row>
    <row r="61" spans="1:5" ht="30" x14ac:dyDescent="0.25">
      <c r="A61" s="88"/>
      <c r="B61" s="58">
        <v>2022</v>
      </c>
      <c r="C61" s="3" t="s">
        <v>344</v>
      </c>
      <c r="D61" s="11">
        <v>85197524</v>
      </c>
      <c r="E61" s="11">
        <v>8689352</v>
      </c>
    </row>
    <row r="62" spans="1:5" x14ac:dyDescent="0.25">
      <c r="A62" s="88"/>
      <c r="B62" s="58"/>
      <c r="C62" s="3" t="s">
        <v>311</v>
      </c>
      <c r="D62" s="11">
        <v>44639102.219999999</v>
      </c>
      <c r="E62" s="11">
        <v>11232011.020000011</v>
      </c>
    </row>
    <row r="63" spans="1:5" ht="30" x14ac:dyDescent="0.25">
      <c r="A63" s="88"/>
      <c r="B63" s="58"/>
      <c r="C63" s="3" t="s">
        <v>345</v>
      </c>
      <c r="D63" s="11">
        <v>37649196.420000002</v>
      </c>
      <c r="E63" s="11">
        <v>22082264.199999999</v>
      </c>
    </row>
    <row r="64" spans="1:5" ht="45" x14ac:dyDescent="0.25">
      <c r="A64" s="88"/>
      <c r="B64" s="58"/>
      <c r="C64" s="3" t="s">
        <v>346</v>
      </c>
      <c r="D64" s="11">
        <v>35076872</v>
      </c>
      <c r="E64" s="11">
        <v>2655540</v>
      </c>
    </row>
    <row r="65" spans="1:5" ht="30" x14ac:dyDescent="0.25">
      <c r="A65" s="88"/>
      <c r="B65" s="58"/>
      <c r="C65" s="3" t="s">
        <v>348</v>
      </c>
      <c r="D65" s="11">
        <v>34217064.760000005</v>
      </c>
      <c r="E65" s="11">
        <v>16766308.939999999</v>
      </c>
    </row>
    <row r="66" spans="1:5" ht="30" x14ac:dyDescent="0.25">
      <c r="A66" s="88"/>
      <c r="B66" s="58"/>
      <c r="C66" s="3" t="s">
        <v>347</v>
      </c>
      <c r="D66" s="11">
        <v>26829441.459999997</v>
      </c>
      <c r="E66" s="11">
        <v>2900464.41</v>
      </c>
    </row>
    <row r="67" spans="1:5" x14ac:dyDescent="0.25">
      <c r="A67" s="88"/>
      <c r="B67" s="58"/>
      <c r="C67" s="3" t="s">
        <v>337</v>
      </c>
      <c r="D67" s="11">
        <v>20144092.039999999</v>
      </c>
      <c r="E67" s="11">
        <v>37611570</v>
      </c>
    </row>
    <row r="68" spans="1:5" x14ac:dyDescent="0.25">
      <c r="A68" s="88"/>
      <c r="B68" s="58"/>
      <c r="C68" s="3" t="s">
        <v>338</v>
      </c>
      <c r="D68" s="11">
        <v>19764510.200000014</v>
      </c>
      <c r="E68" s="11">
        <v>7405473.7300000023</v>
      </c>
    </row>
    <row r="69" spans="1:5" ht="30" x14ac:dyDescent="0.25">
      <c r="A69" s="88"/>
      <c r="B69" s="58"/>
      <c r="C69" s="3" t="s">
        <v>343</v>
      </c>
      <c r="D69" s="11">
        <v>18884830.710000005</v>
      </c>
      <c r="E69" s="11">
        <v>1904322</v>
      </c>
    </row>
    <row r="70" spans="1:5" x14ac:dyDescent="0.25">
      <c r="A70" s="88"/>
      <c r="B70" s="58"/>
      <c r="C70" s="3" t="s">
        <v>349</v>
      </c>
      <c r="D70" s="11">
        <v>17803433.199999999</v>
      </c>
      <c r="E70" s="11">
        <v>1891643.0200000005</v>
      </c>
    </row>
    <row r="71" spans="1:5" x14ac:dyDescent="0.25">
      <c r="A71" s="88"/>
      <c r="B71" s="58"/>
      <c r="C71" s="5" t="s">
        <v>43</v>
      </c>
      <c r="D71" s="11">
        <f>+SUM(D61:D70)</f>
        <v>340206067.00999993</v>
      </c>
      <c r="E71" s="11">
        <f>+SUM(E61:E70)</f>
        <v>113138949.32000001</v>
      </c>
    </row>
    <row r="72" spans="1:5" x14ac:dyDescent="0.25">
      <c r="A72" s="88"/>
      <c r="B72" s="58"/>
      <c r="C72" s="5" t="s">
        <v>44</v>
      </c>
      <c r="D72" s="11">
        <f>+D73-D71</f>
        <v>1058040842.2299964</v>
      </c>
      <c r="E72" s="11">
        <f>+E73-E71</f>
        <v>434507065.97000438</v>
      </c>
    </row>
    <row r="73" spans="1:5" x14ac:dyDescent="0.25">
      <c r="A73" s="88"/>
      <c r="B73" s="58"/>
      <c r="C73" s="7" t="s">
        <v>27</v>
      </c>
      <c r="D73" s="10">
        <v>1398246909.2399964</v>
      </c>
      <c r="E73" s="10">
        <v>547646015.29000437</v>
      </c>
    </row>
    <row r="74" spans="1:5" x14ac:dyDescent="0.25">
      <c r="A74" s="88"/>
      <c r="B74" s="58">
        <v>2023</v>
      </c>
      <c r="C74" s="3" t="s">
        <v>423</v>
      </c>
      <c r="D74" s="11">
        <v>244197093</v>
      </c>
      <c r="E74" s="11">
        <v>0</v>
      </c>
    </row>
    <row r="75" spans="1:5" ht="30" x14ac:dyDescent="0.25">
      <c r="A75" s="88"/>
      <c r="B75" s="58"/>
      <c r="C75" s="3" t="s">
        <v>344</v>
      </c>
      <c r="D75" s="11">
        <v>47165643.350000001</v>
      </c>
      <c r="E75" s="11">
        <v>4558198</v>
      </c>
    </row>
    <row r="76" spans="1:5" x14ac:dyDescent="0.25">
      <c r="A76" s="88"/>
      <c r="B76" s="58"/>
      <c r="C76" s="3" t="s">
        <v>337</v>
      </c>
      <c r="D76" s="11">
        <v>41663749.579999998</v>
      </c>
      <c r="E76" s="11">
        <v>60864400</v>
      </c>
    </row>
    <row r="77" spans="1:5" x14ac:dyDescent="0.25">
      <c r="A77" s="88"/>
      <c r="B77" s="58"/>
      <c r="C77" s="3" t="s">
        <v>332</v>
      </c>
      <c r="D77" s="11">
        <v>25553425.850000001</v>
      </c>
      <c r="E77" s="11">
        <v>16686670.49</v>
      </c>
    </row>
    <row r="78" spans="1:5" x14ac:dyDescent="0.25">
      <c r="A78" s="88"/>
      <c r="B78" s="58"/>
      <c r="C78" s="3" t="s">
        <v>311</v>
      </c>
      <c r="D78" s="11">
        <v>24908862.77</v>
      </c>
      <c r="E78" s="11">
        <v>8337905.46</v>
      </c>
    </row>
    <row r="79" spans="1:5" ht="30" x14ac:dyDescent="0.25">
      <c r="A79" s="88"/>
      <c r="B79" s="58"/>
      <c r="C79" s="3" t="s">
        <v>347</v>
      </c>
      <c r="D79" s="11">
        <v>19088409.390000001</v>
      </c>
      <c r="E79" s="11">
        <v>2446821.79</v>
      </c>
    </row>
    <row r="80" spans="1:5" x14ac:dyDescent="0.25">
      <c r="A80" s="88"/>
      <c r="B80" s="58"/>
      <c r="C80" s="3" t="s">
        <v>338</v>
      </c>
      <c r="D80" s="11">
        <v>16750854.199999999</v>
      </c>
      <c r="E80" s="11">
        <v>6132577.6399999997</v>
      </c>
    </row>
    <row r="81" spans="1:5" x14ac:dyDescent="0.25">
      <c r="A81" s="88"/>
      <c r="B81" s="58"/>
      <c r="C81" s="3" t="s">
        <v>435</v>
      </c>
      <c r="D81" s="11">
        <v>14730930.450000001</v>
      </c>
      <c r="E81" s="11">
        <v>2485657.59</v>
      </c>
    </row>
    <row r="82" spans="1:5" ht="45" x14ac:dyDescent="0.25">
      <c r="A82" s="88"/>
      <c r="B82" s="58"/>
      <c r="C82" s="3" t="s">
        <v>346</v>
      </c>
      <c r="D82" s="11">
        <v>14447484</v>
      </c>
      <c r="E82" s="11">
        <v>1058790</v>
      </c>
    </row>
    <row r="83" spans="1:5" ht="30" x14ac:dyDescent="0.25">
      <c r="A83" s="88"/>
      <c r="B83" s="58"/>
      <c r="C83" s="3" t="s">
        <v>424</v>
      </c>
      <c r="D83" s="11">
        <v>12680530.630000001</v>
      </c>
      <c r="E83" s="11">
        <v>1720688.13</v>
      </c>
    </row>
    <row r="84" spans="1:5" x14ac:dyDescent="0.25">
      <c r="A84" s="88"/>
      <c r="B84" s="58"/>
      <c r="C84" s="5" t="s">
        <v>43</v>
      </c>
      <c r="D84" s="11">
        <f>+SUM(D74:D83)</f>
        <v>461186983.21999997</v>
      </c>
      <c r="E84" s="11">
        <f>+SUM(E74:E83)</f>
        <v>104291709.09999999</v>
      </c>
    </row>
    <row r="85" spans="1:5" x14ac:dyDescent="0.25">
      <c r="A85" s="88"/>
      <c r="B85" s="58"/>
      <c r="C85" s="5" t="s">
        <v>44</v>
      </c>
      <c r="D85" s="11">
        <f>+D86-D84</f>
        <v>760322183.14999866</v>
      </c>
      <c r="E85" s="11">
        <f>+E86-E84</f>
        <v>290747807.52999997</v>
      </c>
    </row>
    <row r="86" spans="1:5" x14ac:dyDescent="0.25">
      <c r="A86" s="88"/>
      <c r="B86" s="58"/>
      <c r="C86" s="21" t="s">
        <v>27</v>
      </c>
      <c r="D86" s="10">
        <v>1221509166.3699987</v>
      </c>
      <c r="E86" s="10">
        <v>395039516.63</v>
      </c>
    </row>
    <row r="87" spans="1:5" x14ac:dyDescent="0.25">
      <c r="A87" s="32"/>
      <c r="B87" s="48">
        <v>2024</v>
      </c>
      <c r="C87" s="3" t="s">
        <v>423</v>
      </c>
      <c r="D87" s="11">
        <v>318021586</v>
      </c>
      <c r="E87" s="11">
        <v>0</v>
      </c>
    </row>
    <row r="88" spans="1:5" ht="30" x14ac:dyDescent="0.25">
      <c r="A88" s="23"/>
      <c r="B88" s="48"/>
      <c r="C88" s="3" t="s">
        <v>344</v>
      </c>
      <c r="D88" s="11">
        <v>38966039</v>
      </c>
      <c r="E88" s="11">
        <v>3837654</v>
      </c>
    </row>
    <row r="89" spans="1:5" x14ac:dyDescent="0.25">
      <c r="A89" s="23"/>
      <c r="B89" s="48"/>
      <c r="C89" s="3" t="s">
        <v>337</v>
      </c>
      <c r="D89" s="11">
        <v>33357943.48</v>
      </c>
      <c r="E89" s="11">
        <v>51439340</v>
      </c>
    </row>
    <row r="90" spans="1:5" ht="30" x14ac:dyDescent="0.25">
      <c r="A90" s="23"/>
      <c r="B90" s="48"/>
      <c r="C90" s="3" t="s">
        <v>347</v>
      </c>
      <c r="D90" s="11">
        <v>25419391.32</v>
      </c>
      <c r="E90" s="11">
        <v>3161563.7399999998</v>
      </c>
    </row>
    <row r="91" spans="1:5" ht="45" x14ac:dyDescent="0.25">
      <c r="A91" s="23"/>
      <c r="B91" s="48"/>
      <c r="C91" s="3" t="s">
        <v>346</v>
      </c>
      <c r="D91" s="11">
        <v>21198780</v>
      </c>
      <c r="E91" s="11">
        <v>1683600</v>
      </c>
    </row>
    <row r="92" spans="1:5" x14ac:dyDescent="0.25">
      <c r="A92" s="23"/>
      <c r="B92" s="48"/>
      <c r="C92" s="3" t="s">
        <v>311</v>
      </c>
      <c r="D92" s="11">
        <v>19965077.969999999</v>
      </c>
      <c r="E92" s="11">
        <v>8001816.3099999996</v>
      </c>
    </row>
    <row r="93" spans="1:5" x14ac:dyDescent="0.25">
      <c r="A93" s="23"/>
      <c r="B93" s="48"/>
      <c r="C93" s="3" t="s">
        <v>338</v>
      </c>
      <c r="D93" s="11">
        <v>19369705.609999999</v>
      </c>
      <c r="E93" s="11">
        <v>6946817.96</v>
      </c>
    </row>
    <row r="94" spans="1:5" x14ac:dyDescent="0.25">
      <c r="A94" s="23"/>
      <c r="B94" s="48"/>
      <c r="C94" s="3" t="s">
        <v>349</v>
      </c>
      <c r="D94" s="11">
        <v>17512810.68</v>
      </c>
      <c r="E94" s="11">
        <v>1785397.59</v>
      </c>
    </row>
    <row r="95" spans="1:5" x14ac:dyDescent="0.25">
      <c r="A95" s="23"/>
      <c r="B95" s="48"/>
      <c r="C95" s="3" t="s">
        <v>435</v>
      </c>
      <c r="D95" s="11">
        <v>17353633.079999998</v>
      </c>
      <c r="E95" s="11">
        <v>3422833.9600000004</v>
      </c>
    </row>
    <row r="96" spans="1:5" x14ac:dyDescent="0.25">
      <c r="A96" s="23"/>
      <c r="B96" s="48"/>
      <c r="C96" s="3" t="s">
        <v>460</v>
      </c>
      <c r="D96" s="11">
        <v>16160704.630000001</v>
      </c>
      <c r="E96" s="11">
        <v>642921.24</v>
      </c>
    </row>
    <row r="97" spans="1:5" x14ac:dyDescent="0.25">
      <c r="A97" s="23"/>
      <c r="B97" s="48"/>
      <c r="C97" s="5" t="s">
        <v>43</v>
      </c>
      <c r="D97" s="11">
        <f>SUM(D87:D96)</f>
        <v>527325671.76999998</v>
      </c>
      <c r="E97" s="11">
        <f>+SUM(E88:E96)</f>
        <v>80921944.799999982</v>
      </c>
    </row>
    <row r="98" spans="1:5" x14ac:dyDescent="0.25">
      <c r="A98" s="23"/>
      <c r="B98" s="48"/>
      <c r="C98" s="5" t="s">
        <v>44</v>
      </c>
      <c r="D98" s="11">
        <f>+D99-D97</f>
        <v>823797653.93000174</v>
      </c>
      <c r="E98" s="11">
        <f>+E99-E97</f>
        <v>328634741.80000055</v>
      </c>
    </row>
    <row r="99" spans="1:5" x14ac:dyDescent="0.25">
      <c r="A99" s="23"/>
      <c r="B99" s="48"/>
      <c r="C99" s="21" t="s">
        <v>27</v>
      </c>
      <c r="D99" s="10">
        <v>1351123325.7000017</v>
      </c>
      <c r="E99" s="10">
        <v>409556686.6000005</v>
      </c>
    </row>
    <row r="100" spans="1:5" x14ac:dyDescent="0.25">
      <c r="A100" s="9" t="str">
        <f>+Buenaventura!A100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+Buenaventura!A103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B61:B73"/>
    <mergeCell ref="A4:E4"/>
    <mergeCell ref="A5:E5"/>
    <mergeCell ref="A6:E6"/>
    <mergeCell ref="B48:B60"/>
    <mergeCell ref="B9:B21"/>
    <mergeCell ref="B22:B34"/>
    <mergeCell ref="B35:B47"/>
    <mergeCell ref="A7:E7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ignoredErrors>
    <ignoredError sqref="D45:E45 D32:E32 D58:E58 D71:E71 D84:E84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67"/>
  <sheetViews>
    <sheetView showGridLines="0" topLeftCell="A46" zoomScale="85" zoomScaleNormal="85" workbookViewId="0">
      <selection activeCell="D62" sqref="D62:E62"/>
    </sheetView>
  </sheetViews>
  <sheetFormatPr baseColWidth="10" defaultRowHeight="15" x14ac:dyDescent="0.25"/>
  <cols>
    <col min="1" max="1" width="18.7109375" customWidth="1"/>
    <col min="3" max="3" width="85.570312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183</v>
      </c>
      <c r="B5" s="46"/>
      <c r="C5" s="46"/>
      <c r="D5" s="46"/>
      <c r="E5" s="46"/>
    </row>
    <row r="6" spans="1:5" x14ac:dyDescent="0.25">
      <c r="A6" s="55" t="str">
        <f>+Ipiales!A6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45" x14ac:dyDescent="0.25">
      <c r="A8" s="19" t="s">
        <v>2</v>
      </c>
      <c r="B8" s="19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91" t="s">
        <v>108</v>
      </c>
      <c r="B9" s="89">
        <v>2018</v>
      </c>
      <c r="C9" s="20" t="s">
        <v>226</v>
      </c>
      <c r="D9" s="11">
        <v>213801.38</v>
      </c>
      <c r="E9" s="11">
        <v>0</v>
      </c>
    </row>
    <row r="10" spans="1:5" x14ac:dyDescent="0.25">
      <c r="A10" s="92"/>
      <c r="B10" s="89"/>
      <c r="C10" s="20" t="s">
        <v>227</v>
      </c>
      <c r="D10" s="11">
        <v>68862.53</v>
      </c>
      <c r="E10" s="11">
        <v>143</v>
      </c>
    </row>
    <row r="11" spans="1:5" ht="30" x14ac:dyDescent="0.25">
      <c r="A11" s="92"/>
      <c r="B11" s="89"/>
      <c r="C11" s="20" t="s">
        <v>109</v>
      </c>
      <c r="D11" s="11">
        <v>59545.38</v>
      </c>
      <c r="E11" s="11">
        <v>6388</v>
      </c>
    </row>
    <row r="12" spans="1:5" x14ac:dyDescent="0.25">
      <c r="A12" s="92"/>
      <c r="B12" s="89"/>
      <c r="C12" s="20" t="s">
        <v>110</v>
      </c>
      <c r="D12" s="11">
        <v>26719.42</v>
      </c>
      <c r="E12" s="11">
        <v>255</v>
      </c>
    </row>
    <row r="13" spans="1:5" x14ac:dyDescent="0.25">
      <c r="A13" s="92"/>
      <c r="B13" s="89"/>
      <c r="C13" s="21" t="s">
        <v>247</v>
      </c>
      <c r="D13" s="10">
        <v>368928.70999999996</v>
      </c>
      <c r="E13" s="10">
        <v>6786</v>
      </c>
    </row>
    <row r="14" spans="1:5" x14ac:dyDescent="0.25">
      <c r="A14" s="92"/>
      <c r="B14" s="89">
        <v>2019</v>
      </c>
      <c r="C14" s="20" t="s">
        <v>110</v>
      </c>
      <c r="D14" s="11">
        <v>97643.42</v>
      </c>
      <c r="E14" s="11">
        <v>1870</v>
      </c>
    </row>
    <row r="15" spans="1:5" ht="30" x14ac:dyDescent="0.25">
      <c r="A15" s="92"/>
      <c r="B15" s="89"/>
      <c r="C15" s="20" t="s">
        <v>228</v>
      </c>
      <c r="D15" s="11">
        <v>55000</v>
      </c>
      <c r="E15" s="11">
        <v>1917.02</v>
      </c>
    </row>
    <row r="16" spans="1:5" ht="30" x14ac:dyDescent="0.25">
      <c r="A16" s="92"/>
      <c r="B16" s="89"/>
      <c r="C16" s="20" t="s">
        <v>229</v>
      </c>
      <c r="D16" s="11">
        <v>14000</v>
      </c>
      <c r="E16" s="11">
        <v>487.97</v>
      </c>
    </row>
    <row r="17" spans="1:5" ht="30" x14ac:dyDescent="0.25">
      <c r="A17" s="92"/>
      <c r="B17" s="89"/>
      <c r="C17" s="20" t="s">
        <v>63</v>
      </c>
      <c r="D17" s="11">
        <v>7070.21</v>
      </c>
      <c r="E17" s="11">
        <v>140</v>
      </c>
    </row>
    <row r="18" spans="1:5" ht="30" x14ac:dyDescent="0.25">
      <c r="A18" s="92"/>
      <c r="B18" s="89"/>
      <c r="C18" s="20" t="s">
        <v>111</v>
      </c>
      <c r="D18" s="11">
        <v>4796.46</v>
      </c>
      <c r="E18" s="11">
        <v>800000</v>
      </c>
    </row>
    <row r="19" spans="1:5" ht="30" x14ac:dyDescent="0.25">
      <c r="A19" s="92"/>
      <c r="B19" s="89"/>
      <c r="C19" s="20" t="s">
        <v>112</v>
      </c>
      <c r="D19" s="11">
        <v>1041.6300000000001</v>
      </c>
      <c r="E19" s="11">
        <v>66.680000000000007</v>
      </c>
    </row>
    <row r="20" spans="1:5" ht="30" x14ac:dyDescent="0.25">
      <c r="A20" s="92"/>
      <c r="B20" s="89"/>
      <c r="C20" s="20" t="s">
        <v>30</v>
      </c>
      <c r="D20" s="11">
        <v>121.6</v>
      </c>
      <c r="E20" s="11">
        <v>7.79</v>
      </c>
    </row>
    <row r="21" spans="1:5" x14ac:dyDescent="0.25">
      <c r="A21" s="92"/>
      <c r="B21" s="89"/>
      <c r="C21" s="20" t="s">
        <v>113</v>
      </c>
      <c r="D21" s="11">
        <v>84</v>
      </c>
      <c r="E21" s="11">
        <v>5.38</v>
      </c>
    </row>
    <row r="22" spans="1:5" x14ac:dyDescent="0.25">
      <c r="A22" s="92"/>
      <c r="B22" s="89"/>
      <c r="C22" s="24" t="s">
        <v>43</v>
      </c>
      <c r="D22" s="11">
        <f>SUM(D14:D21)</f>
        <v>179757.31999999998</v>
      </c>
      <c r="E22" s="11">
        <f>SUM(E14:E21)</f>
        <v>804494.84000000008</v>
      </c>
    </row>
    <row r="23" spans="1:5" x14ac:dyDescent="0.25">
      <c r="A23" s="92"/>
      <c r="B23" s="89"/>
      <c r="C23" s="24" t="s">
        <v>44</v>
      </c>
      <c r="D23" s="11">
        <f>+D24-D22</f>
        <v>0</v>
      </c>
      <c r="E23" s="11">
        <f>+E24-E22</f>
        <v>0</v>
      </c>
    </row>
    <row r="24" spans="1:5" x14ac:dyDescent="0.25">
      <c r="A24" s="92"/>
      <c r="B24" s="89"/>
      <c r="C24" s="21" t="s">
        <v>247</v>
      </c>
      <c r="D24" s="10">
        <v>179757.31999999998</v>
      </c>
      <c r="E24" s="10">
        <v>804494.84</v>
      </c>
    </row>
    <row r="25" spans="1:5" x14ac:dyDescent="0.25">
      <c r="A25" s="92"/>
      <c r="B25" s="89">
        <v>2020</v>
      </c>
      <c r="C25" s="20" t="s">
        <v>110</v>
      </c>
      <c r="D25" s="11">
        <v>972689.72000000009</v>
      </c>
      <c r="E25" s="11">
        <v>23247.89</v>
      </c>
    </row>
    <row r="26" spans="1:5" ht="30" x14ac:dyDescent="0.25">
      <c r="A26" s="92"/>
      <c r="B26" s="89"/>
      <c r="C26" s="20" t="s">
        <v>228</v>
      </c>
      <c r="D26" s="11">
        <v>55000</v>
      </c>
      <c r="E26" s="11">
        <v>1917.02</v>
      </c>
    </row>
    <row r="27" spans="1:5" ht="30" x14ac:dyDescent="0.25">
      <c r="A27" s="92"/>
      <c r="B27" s="89"/>
      <c r="C27" s="20" t="s">
        <v>63</v>
      </c>
      <c r="D27" s="11">
        <v>42886.7</v>
      </c>
      <c r="E27" s="11">
        <v>330.5</v>
      </c>
    </row>
    <row r="28" spans="1:5" ht="30" x14ac:dyDescent="0.25">
      <c r="A28" s="92"/>
      <c r="B28" s="89"/>
      <c r="C28" s="20" t="s">
        <v>229</v>
      </c>
      <c r="D28" s="11">
        <v>14000</v>
      </c>
      <c r="E28" s="11">
        <v>487.97</v>
      </c>
    </row>
    <row r="29" spans="1:5" ht="30" x14ac:dyDescent="0.25">
      <c r="A29" s="92"/>
      <c r="B29" s="89"/>
      <c r="C29" s="20" t="s">
        <v>203</v>
      </c>
      <c r="D29" s="11">
        <v>13878.54</v>
      </c>
      <c r="E29" s="11">
        <v>19648.879999999997</v>
      </c>
    </row>
    <row r="30" spans="1:5" ht="45" x14ac:dyDescent="0.25">
      <c r="A30" s="92"/>
      <c r="B30" s="89"/>
      <c r="C30" s="20" t="s">
        <v>114</v>
      </c>
      <c r="D30" s="11">
        <v>6064</v>
      </c>
      <c r="E30" s="11">
        <v>11</v>
      </c>
    </row>
    <row r="31" spans="1:5" ht="30" x14ac:dyDescent="0.25">
      <c r="A31" s="92"/>
      <c r="B31" s="89"/>
      <c r="C31" s="20" t="s">
        <v>115</v>
      </c>
      <c r="D31" s="11">
        <v>5888.76</v>
      </c>
      <c r="E31" s="11">
        <v>102.1</v>
      </c>
    </row>
    <row r="32" spans="1:5" x14ac:dyDescent="0.25">
      <c r="A32" s="92"/>
      <c r="B32" s="89"/>
      <c r="C32" s="20" t="s">
        <v>116</v>
      </c>
      <c r="D32" s="11">
        <v>849.55</v>
      </c>
      <c r="E32" s="11">
        <v>300</v>
      </c>
    </row>
    <row r="33" spans="1:5" x14ac:dyDescent="0.25">
      <c r="A33" s="92"/>
      <c r="B33" s="89"/>
      <c r="C33" s="20" t="s">
        <v>230</v>
      </c>
      <c r="D33" s="11">
        <v>308.79000000000002</v>
      </c>
      <c r="E33" s="11">
        <v>4.5</v>
      </c>
    </row>
    <row r="34" spans="1:5" x14ac:dyDescent="0.25">
      <c r="A34" s="92"/>
      <c r="B34" s="89"/>
      <c r="C34" s="24" t="s">
        <v>43</v>
      </c>
      <c r="D34" s="11">
        <f>SUM(D25:D33)</f>
        <v>1111566.0600000003</v>
      </c>
      <c r="E34" s="11">
        <f>SUM(E25:E33)</f>
        <v>46049.859999999993</v>
      </c>
    </row>
    <row r="35" spans="1:5" x14ac:dyDescent="0.25">
      <c r="A35" s="92"/>
      <c r="B35" s="89"/>
      <c r="C35" s="24" t="s">
        <v>44</v>
      </c>
      <c r="D35" s="11">
        <f>+D36-D34</f>
        <v>0</v>
      </c>
      <c r="E35" s="11">
        <f>+E36-E34</f>
        <v>0</v>
      </c>
    </row>
    <row r="36" spans="1:5" x14ac:dyDescent="0.25">
      <c r="A36" s="92"/>
      <c r="B36" s="89"/>
      <c r="C36" s="21" t="s">
        <v>27</v>
      </c>
      <c r="D36" s="10">
        <v>1111566.0600000003</v>
      </c>
      <c r="E36" s="10">
        <v>46049.859999999993</v>
      </c>
    </row>
    <row r="37" spans="1:5" x14ac:dyDescent="0.25">
      <c r="A37" s="92"/>
      <c r="B37" s="89">
        <v>2021</v>
      </c>
      <c r="C37" s="20" t="s">
        <v>110</v>
      </c>
      <c r="D37" s="11">
        <v>229045.61</v>
      </c>
      <c r="E37" s="11">
        <v>5200</v>
      </c>
    </row>
    <row r="38" spans="1:5" ht="30" x14ac:dyDescent="0.25">
      <c r="A38" s="92"/>
      <c r="B38" s="89"/>
      <c r="C38" s="20" t="s">
        <v>63</v>
      </c>
      <c r="D38" s="11">
        <v>27594.36</v>
      </c>
      <c r="E38" s="11">
        <v>100</v>
      </c>
    </row>
    <row r="39" spans="1:5" x14ac:dyDescent="0.25">
      <c r="A39" s="92"/>
      <c r="B39" s="89"/>
      <c r="C39" s="20" t="s">
        <v>257</v>
      </c>
      <c r="D39" s="11">
        <v>25143.18</v>
      </c>
      <c r="E39" s="11">
        <v>499.99</v>
      </c>
    </row>
    <row r="40" spans="1:5" x14ac:dyDescent="0.25">
      <c r="A40" s="92"/>
      <c r="B40" s="89"/>
      <c r="C40" s="20" t="s">
        <v>253</v>
      </c>
      <c r="D40" s="11">
        <v>22556.21</v>
      </c>
      <c r="E40" s="11">
        <v>12120</v>
      </c>
    </row>
    <row r="41" spans="1:5" ht="30" x14ac:dyDescent="0.25">
      <c r="A41" s="92"/>
      <c r="B41" s="89"/>
      <c r="C41" s="20" t="s">
        <v>279</v>
      </c>
      <c r="D41" s="11">
        <v>13949.68</v>
      </c>
      <c r="E41" s="11">
        <v>19749.599999999999</v>
      </c>
    </row>
    <row r="42" spans="1:5" ht="45" x14ac:dyDescent="0.25">
      <c r="A42" s="92"/>
      <c r="B42" s="89"/>
      <c r="C42" s="20" t="s">
        <v>266</v>
      </c>
      <c r="D42" s="11">
        <v>4510.79</v>
      </c>
      <c r="E42" s="11">
        <v>500</v>
      </c>
    </row>
    <row r="43" spans="1:5" ht="30" x14ac:dyDescent="0.25">
      <c r="A43" s="92"/>
      <c r="B43" s="89"/>
      <c r="C43" s="20" t="s">
        <v>267</v>
      </c>
      <c r="D43" s="11">
        <v>638.54999999999995</v>
      </c>
      <c r="E43" s="11">
        <v>100</v>
      </c>
    </row>
    <row r="44" spans="1:5" x14ac:dyDescent="0.25">
      <c r="A44" s="92"/>
      <c r="B44" s="89"/>
      <c r="C44" s="20" t="s">
        <v>291</v>
      </c>
      <c r="D44" s="11">
        <v>38.43</v>
      </c>
      <c r="E44" s="11">
        <v>100</v>
      </c>
    </row>
    <row r="45" spans="1:5" x14ac:dyDescent="0.25">
      <c r="A45" s="92"/>
      <c r="B45" s="89"/>
      <c r="C45" s="21" t="s">
        <v>250</v>
      </c>
      <c r="D45" s="10">
        <f>+SUM(D37:D44)</f>
        <v>323476.80999999994</v>
      </c>
      <c r="E45" s="10">
        <f>+SUM(E37:E44)</f>
        <v>38369.589999999997</v>
      </c>
    </row>
    <row r="46" spans="1:5" x14ac:dyDescent="0.25">
      <c r="A46" s="92"/>
      <c r="B46" s="89">
        <v>2022</v>
      </c>
      <c r="C46" s="20" t="s">
        <v>392</v>
      </c>
      <c r="D46" s="11">
        <v>108322.43</v>
      </c>
      <c r="E46" s="11">
        <v>1955.16</v>
      </c>
    </row>
    <row r="47" spans="1:5" x14ac:dyDescent="0.25">
      <c r="A47" s="92"/>
      <c r="B47" s="89"/>
      <c r="C47" s="20" t="s">
        <v>393</v>
      </c>
      <c r="D47" s="11">
        <v>45922.29</v>
      </c>
      <c r="E47" s="11">
        <v>669.37</v>
      </c>
    </row>
    <row r="48" spans="1:5" ht="30" x14ac:dyDescent="0.25">
      <c r="A48" s="92"/>
      <c r="B48" s="89"/>
      <c r="C48" s="20" t="s">
        <v>406</v>
      </c>
      <c r="D48" s="11">
        <v>14305.19</v>
      </c>
      <c r="E48" s="11">
        <v>79</v>
      </c>
    </row>
    <row r="49" spans="1:5" ht="45" x14ac:dyDescent="0.25">
      <c r="A49" s="92"/>
      <c r="B49" s="89"/>
      <c r="C49" s="20" t="s">
        <v>394</v>
      </c>
      <c r="D49" s="11">
        <v>12900</v>
      </c>
      <c r="E49" s="11">
        <v>680</v>
      </c>
    </row>
    <row r="50" spans="1:5" ht="30" x14ac:dyDescent="0.25">
      <c r="A50" s="92"/>
      <c r="B50" s="89"/>
      <c r="C50" s="20" t="s">
        <v>378</v>
      </c>
      <c r="D50" s="11">
        <v>9441.8100000000013</v>
      </c>
      <c r="E50" s="11">
        <v>13367.470000000001</v>
      </c>
    </row>
    <row r="51" spans="1:5" ht="30" x14ac:dyDescent="0.25">
      <c r="A51" s="92"/>
      <c r="B51" s="89"/>
      <c r="C51" s="20" t="s">
        <v>395</v>
      </c>
      <c r="D51" s="11">
        <v>2721</v>
      </c>
      <c r="E51" s="11">
        <v>230</v>
      </c>
    </row>
    <row r="52" spans="1:5" x14ac:dyDescent="0.25">
      <c r="A52" s="92"/>
      <c r="B52" s="89"/>
      <c r="C52" s="20" t="s">
        <v>396</v>
      </c>
      <c r="D52" s="11">
        <v>1130.82</v>
      </c>
      <c r="E52" s="11">
        <v>20.309999999999999</v>
      </c>
    </row>
    <row r="53" spans="1:5" x14ac:dyDescent="0.25">
      <c r="A53" s="92"/>
      <c r="B53" s="89"/>
      <c r="C53" s="20" t="s">
        <v>397</v>
      </c>
      <c r="D53" s="11">
        <v>497.18</v>
      </c>
      <c r="E53" s="11">
        <v>11.12</v>
      </c>
    </row>
    <row r="54" spans="1:5" x14ac:dyDescent="0.25">
      <c r="A54" s="92"/>
      <c r="B54" s="90"/>
      <c r="C54" s="21" t="s">
        <v>250</v>
      </c>
      <c r="D54" s="10">
        <v>195240.72</v>
      </c>
      <c r="E54" s="10">
        <v>17012.43</v>
      </c>
    </row>
    <row r="55" spans="1:5" x14ac:dyDescent="0.25">
      <c r="A55" s="92"/>
      <c r="B55" s="71">
        <v>2023</v>
      </c>
      <c r="C55" s="20" t="s">
        <v>461</v>
      </c>
      <c r="D55" s="11">
        <v>120212.9</v>
      </c>
      <c r="E55" s="11">
        <v>176321</v>
      </c>
    </row>
    <row r="56" spans="1:5" ht="30" x14ac:dyDescent="0.25">
      <c r="A56" s="92"/>
      <c r="B56" s="93"/>
      <c r="C56" s="20" t="s">
        <v>378</v>
      </c>
      <c r="D56" s="11">
        <v>100773.95</v>
      </c>
      <c r="E56" s="11">
        <v>74817.379999999976</v>
      </c>
    </row>
    <row r="57" spans="1:5" x14ac:dyDescent="0.25">
      <c r="A57" s="92"/>
      <c r="B57" s="93"/>
      <c r="C57" s="20" t="s">
        <v>392</v>
      </c>
      <c r="D57" s="11">
        <v>17085.14</v>
      </c>
      <c r="E57" s="11">
        <v>250</v>
      </c>
    </row>
    <row r="58" spans="1:5" x14ac:dyDescent="0.25">
      <c r="A58" s="92"/>
      <c r="B58" s="94"/>
      <c r="C58" s="21" t="s">
        <v>250</v>
      </c>
      <c r="D58" s="10">
        <v>238071.98999999996</v>
      </c>
      <c r="E58" s="10">
        <v>251388.38</v>
      </c>
    </row>
    <row r="59" spans="1:5" ht="30" x14ac:dyDescent="0.25">
      <c r="A59" s="32"/>
      <c r="B59" s="53">
        <v>2024</v>
      </c>
      <c r="C59" s="20" t="s">
        <v>378</v>
      </c>
      <c r="D59" s="11">
        <v>50815.46</v>
      </c>
      <c r="E59" s="11">
        <v>43510.71</v>
      </c>
    </row>
    <row r="60" spans="1:5" x14ac:dyDescent="0.25">
      <c r="A60" s="23"/>
      <c r="B60" s="49"/>
      <c r="C60" s="20" t="s">
        <v>392</v>
      </c>
      <c r="D60" s="11">
        <v>15708.8</v>
      </c>
      <c r="E60" s="11">
        <v>175</v>
      </c>
    </row>
    <row r="61" spans="1:5" ht="30" x14ac:dyDescent="0.25">
      <c r="A61" s="23"/>
      <c r="B61" s="49"/>
      <c r="C61" s="20" t="s">
        <v>481</v>
      </c>
      <c r="D61" s="11">
        <v>1040</v>
      </c>
      <c r="E61" s="11">
        <v>2</v>
      </c>
    </row>
    <row r="62" spans="1:5" x14ac:dyDescent="0.25">
      <c r="A62" s="23"/>
      <c r="B62" s="50"/>
      <c r="C62" s="21" t="s">
        <v>250</v>
      </c>
      <c r="D62" s="10">
        <v>67564.259999999995</v>
      </c>
      <c r="E62" s="10">
        <v>43687.71</v>
      </c>
    </row>
    <row r="63" spans="1:5" x14ac:dyDescent="0.25">
      <c r="A63" s="9" t="str">
        <f>+Ipiales!A100</f>
        <v>Fuente: Declaraciones de exportación (F-600), Subdirección de Estudios Económicos - DGEA - DIAN -</v>
      </c>
    </row>
    <row r="64" spans="1:5" x14ac:dyDescent="0.25">
      <c r="A64" s="9" t="str">
        <f>+Armenia!A27</f>
        <v>*Producción DIAN y Certificación DANE diciembre de 2024</v>
      </c>
    </row>
    <row r="65" spans="1:1" x14ac:dyDescent="0.25">
      <c r="A65" s="9" t="str">
        <f>+Armenia!A28</f>
        <v>Fecha de consulta: febrero 20 de 2025</v>
      </c>
    </row>
    <row r="66" spans="1:1" x14ac:dyDescent="0.25">
      <c r="A66" s="9" t="s">
        <v>251</v>
      </c>
    </row>
    <row r="67" spans="1:1" x14ac:dyDescent="0.25">
      <c r="A67" s="9" t="str">
        <f>+Ipiales!A103</f>
        <v>Elaboró: Subdirección de Estudios Económicos - Coordinación de Estadística Tributaria y de Comercio Exterior</v>
      </c>
    </row>
  </sheetData>
  <mergeCells count="13">
    <mergeCell ref="A1:E1"/>
    <mergeCell ref="B59:B62"/>
    <mergeCell ref="B46:B54"/>
    <mergeCell ref="B37:B45"/>
    <mergeCell ref="A4:E4"/>
    <mergeCell ref="A5:E5"/>
    <mergeCell ref="A6:E6"/>
    <mergeCell ref="B9:B13"/>
    <mergeCell ref="B14:B24"/>
    <mergeCell ref="B25:B36"/>
    <mergeCell ref="A9:A58"/>
    <mergeCell ref="B55:B58"/>
    <mergeCell ref="A7:E7"/>
  </mergeCells>
  <pageMargins left="0.7" right="0.7" top="0.75" bottom="0.75" header="0.3" footer="0.3"/>
  <pageSetup orientation="portrait" horizontalDpi="4294967293" verticalDpi="0" r:id="rId1"/>
  <headerFooter>
    <oddFooter>&amp;R_x000D_&amp;1#&amp;"Calibri"&amp;10&amp;K000000 Información Pública</oddFooter>
  </headerFooter>
  <ignoredErrors>
    <ignoredError sqref="D34:E34 D22:E22 D45:E4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103"/>
  <sheetViews>
    <sheetView showGridLines="0" topLeftCell="A80" zoomScale="85" zoomScaleNormal="85" workbookViewId="0">
      <selection activeCell="D99" sqref="D99:E99"/>
    </sheetView>
  </sheetViews>
  <sheetFormatPr baseColWidth="10" defaultRowHeight="15" x14ac:dyDescent="0.25"/>
  <cols>
    <col min="1" max="1" width="11.85546875" customWidth="1"/>
    <col min="3" max="3" width="82.42578125" customWidth="1"/>
    <col min="4" max="4" width="15.28515625" customWidth="1"/>
    <col min="5" max="5" width="14.570312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194</v>
      </c>
      <c r="B5" s="46"/>
      <c r="C5" s="46"/>
      <c r="D5" s="46"/>
      <c r="E5" s="46"/>
    </row>
    <row r="6" spans="1:5" x14ac:dyDescent="0.25">
      <c r="A6" s="55" t="str">
        <f>+Leticia!A6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30" customHeight="1" x14ac:dyDescent="0.25">
      <c r="A9" s="62" t="s">
        <v>128</v>
      </c>
      <c r="B9" s="58">
        <v>2018</v>
      </c>
      <c r="C9" s="3" t="s">
        <v>117</v>
      </c>
      <c r="D9" s="11">
        <v>21165958.48</v>
      </c>
      <c r="E9" s="11">
        <v>45460000</v>
      </c>
    </row>
    <row r="10" spans="1:5" x14ac:dyDescent="0.25">
      <c r="A10" s="63"/>
      <c r="B10" s="58"/>
      <c r="C10" s="3" t="s">
        <v>96</v>
      </c>
      <c r="D10" s="11">
        <v>13321953.869999999</v>
      </c>
      <c r="E10" s="11">
        <v>250025.91999999998</v>
      </c>
    </row>
    <row r="11" spans="1:5" ht="30" x14ac:dyDescent="0.25">
      <c r="A11" s="63"/>
      <c r="B11" s="58"/>
      <c r="C11" s="3" t="s">
        <v>231</v>
      </c>
      <c r="D11" s="11">
        <v>9098937.200000003</v>
      </c>
      <c r="E11" s="11">
        <v>6357585</v>
      </c>
    </row>
    <row r="12" spans="1:5" ht="30" x14ac:dyDescent="0.25">
      <c r="A12" s="63"/>
      <c r="B12" s="58"/>
      <c r="C12" s="3" t="s">
        <v>51</v>
      </c>
      <c r="D12" s="11">
        <v>9003764.3100000005</v>
      </c>
      <c r="E12" s="11">
        <v>9685570</v>
      </c>
    </row>
    <row r="13" spans="1:5" x14ac:dyDescent="0.25">
      <c r="A13" s="63"/>
      <c r="B13" s="58"/>
      <c r="C13" s="3" t="s">
        <v>118</v>
      </c>
      <c r="D13" s="11">
        <v>7235000</v>
      </c>
      <c r="E13" s="11">
        <v>13000000</v>
      </c>
    </row>
    <row r="14" spans="1:5" x14ac:dyDescent="0.25">
      <c r="A14" s="63"/>
      <c r="B14" s="58"/>
      <c r="C14" s="3" t="s">
        <v>119</v>
      </c>
      <c r="D14" s="11">
        <v>5581322.6699999999</v>
      </c>
      <c r="E14" s="11">
        <v>17797.97</v>
      </c>
    </row>
    <row r="15" spans="1:5" x14ac:dyDescent="0.25">
      <c r="A15" s="63"/>
      <c r="B15" s="58"/>
      <c r="C15" s="3" t="s">
        <v>86</v>
      </c>
      <c r="D15" s="11">
        <v>3785314.56</v>
      </c>
      <c r="E15" s="11">
        <v>2430066.1799999997</v>
      </c>
    </row>
    <row r="16" spans="1:5" ht="30" x14ac:dyDescent="0.25">
      <c r="A16" s="63"/>
      <c r="B16" s="58"/>
      <c r="C16" s="3" t="s">
        <v>104</v>
      </c>
      <c r="D16" s="11">
        <v>3055087.1999999997</v>
      </c>
      <c r="E16" s="11">
        <v>3338100</v>
      </c>
    </row>
    <row r="17" spans="1:5" ht="50.25" customHeight="1" x14ac:dyDescent="0.25">
      <c r="A17" s="63"/>
      <c r="B17" s="58"/>
      <c r="C17" s="3" t="s">
        <v>120</v>
      </c>
      <c r="D17" s="11">
        <v>2722176</v>
      </c>
      <c r="E17" s="11">
        <v>815504</v>
      </c>
    </row>
    <row r="18" spans="1:5" ht="30" x14ac:dyDescent="0.25">
      <c r="A18" s="63"/>
      <c r="B18" s="58"/>
      <c r="C18" s="3" t="s">
        <v>121</v>
      </c>
      <c r="D18" s="11">
        <v>2410753.2200000002</v>
      </c>
      <c r="E18" s="11">
        <v>1361398</v>
      </c>
    </row>
    <row r="19" spans="1:5" x14ac:dyDescent="0.25">
      <c r="A19" s="63"/>
      <c r="B19" s="58"/>
      <c r="C19" s="5" t="s">
        <v>43</v>
      </c>
      <c r="D19" s="11">
        <f>SUM(D9:D18)</f>
        <v>77380267.510000005</v>
      </c>
      <c r="E19" s="11">
        <f>SUM(E9:E18)</f>
        <v>82716047.069999993</v>
      </c>
    </row>
    <row r="20" spans="1:5" x14ac:dyDescent="0.25">
      <c r="A20" s="63"/>
      <c r="B20" s="58"/>
      <c r="C20" s="5" t="s">
        <v>44</v>
      </c>
      <c r="D20" s="11">
        <f>+D21-D19</f>
        <v>30701589.290000021</v>
      </c>
      <c r="E20" s="11">
        <f>+E21-E19</f>
        <v>23870916.800000012</v>
      </c>
    </row>
    <row r="21" spans="1:5" x14ac:dyDescent="0.25">
      <c r="A21" s="63"/>
      <c r="B21" s="58"/>
      <c r="C21" s="7" t="s">
        <v>27</v>
      </c>
      <c r="D21" s="10">
        <v>108081856.80000003</v>
      </c>
      <c r="E21" s="10">
        <v>106586963.87</v>
      </c>
    </row>
    <row r="22" spans="1:5" ht="30" x14ac:dyDescent="0.25">
      <c r="A22" s="63"/>
      <c r="B22" s="58">
        <v>2019</v>
      </c>
      <c r="C22" s="3" t="s">
        <v>51</v>
      </c>
      <c r="D22" s="11">
        <v>16992711.509999998</v>
      </c>
      <c r="E22" s="11">
        <v>17593814.249999996</v>
      </c>
    </row>
    <row r="23" spans="1:5" x14ac:dyDescent="0.25">
      <c r="A23" s="63"/>
      <c r="B23" s="58"/>
      <c r="C23" s="3" t="s">
        <v>122</v>
      </c>
      <c r="D23" s="11">
        <v>6411140.4300000016</v>
      </c>
      <c r="E23" s="11">
        <v>12337800</v>
      </c>
    </row>
    <row r="24" spans="1:5" ht="30" x14ac:dyDescent="0.25">
      <c r="A24" s="63"/>
      <c r="B24" s="58"/>
      <c r="C24" s="3" t="s">
        <v>231</v>
      </c>
      <c r="D24" s="11">
        <v>4549125.78</v>
      </c>
      <c r="E24" s="11">
        <v>3276069</v>
      </c>
    </row>
    <row r="25" spans="1:5" x14ac:dyDescent="0.25">
      <c r="A25" s="63"/>
      <c r="B25" s="58"/>
      <c r="C25" s="3" t="s">
        <v>12</v>
      </c>
      <c r="D25" s="11">
        <v>4048919.2999999989</v>
      </c>
      <c r="E25" s="11">
        <v>3673359.1000000006</v>
      </c>
    </row>
    <row r="26" spans="1:5" ht="30" x14ac:dyDescent="0.25">
      <c r="A26" s="63"/>
      <c r="B26" s="58"/>
      <c r="C26" s="3" t="s">
        <v>117</v>
      </c>
      <c r="D26" s="11">
        <v>3472719</v>
      </c>
      <c r="E26" s="11">
        <v>7940000</v>
      </c>
    </row>
    <row r="27" spans="1:5" ht="30" x14ac:dyDescent="0.25">
      <c r="A27" s="63"/>
      <c r="B27" s="58"/>
      <c r="C27" s="3" t="s">
        <v>232</v>
      </c>
      <c r="D27" s="11">
        <v>3381175.5100000002</v>
      </c>
      <c r="E27" s="11">
        <v>1877688</v>
      </c>
    </row>
    <row r="28" spans="1:5" x14ac:dyDescent="0.25">
      <c r="A28" s="63"/>
      <c r="B28" s="58"/>
      <c r="C28" s="3" t="s">
        <v>123</v>
      </c>
      <c r="D28" s="11">
        <v>3132820.4099999997</v>
      </c>
      <c r="E28" s="11">
        <v>2907341.12</v>
      </c>
    </row>
    <row r="29" spans="1:5" ht="30" x14ac:dyDescent="0.25">
      <c r="A29" s="63"/>
      <c r="B29" s="58"/>
      <c r="C29" s="3" t="s">
        <v>124</v>
      </c>
      <c r="D29" s="11">
        <v>3112043</v>
      </c>
      <c r="E29" s="11">
        <v>696000</v>
      </c>
    </row>
    <row r="30" spans="1:5" ht="30" x14ac:dyDescent="0.25">
      <c r="A30" s="63"/>
      <c r="B30" s="58"/>
      <c r="C30" s="3" t="s">
        <v>104</v>
      </c>
      <c r="D30" s="11">
        <v>2745029.81</v>
      </c>
      <c r="E30" s="11">
        <v>2846686.59</v>
      </c>
    </row>
    <row r="31" spans="1:5" x14ac:dyDescent="0.25">
      <c r="A31" s="63"/>
      <c r="B31" s="58"/>
      <c r="C31" s="3" t="s">
        <v>233</v>
      </c>
      <c r="D31" s="11">
        <v>2319864.4099999988</v>
      </c>
      <c r="E31" s="11">
        <v>2222320</v>
      </c>
    </row>
    <row r="32" spans="1:5" x14ac:dyDescent="0.25">
      <c r="A32" s="63"/>
      <c r="B32" s="58"/>
      <c r="C32" s="5" t="s">
        <v>43</v>
      </c>
      <c r="D32" s="11">
        <f>SUM(D22:D31)</f>
        <v>50165549.159999989</v>
      </c>
      <c r="E32" s="11">
        <f>SUM(E22:E31)</f>
        <v>55371078.059999987</v>
      </c>
    </row>
    <row r="33" spans="1:5" x14ac:dyDescent="0.25">
      <c r="A33" s="63"/>
      <c r="B33" s="58"/>
      <c r="C33" s="5" t="s">
        <v>44</v>
      </c>
      <c r="D33" s="11">
        <f>+D34-D32</f>
        <v>45618981.769999973</v>
      </c>
      <c r="E33" s="11">
        <f>+E34-E32</f>
        <v>42123215.87999998</v>
      </c>
    </row>
    <row r="34" spans="1:5" x14ac:dyDescent="0.25">
      <c r="A34" s="63"/>
      <c r="B34" s="58"/>
      <c r="C34" s="7" t="s">
        <v>27</v>
      </c>
      <c r="D34" s="10">
        <v>95784530.929999962</v>
      </c>
      <c r="E34" s="10">
        <v>97494293.939999968</v>
      </c>
    </row>
    <row r="35" spans="1:5" ht="30" x14ac:dyDescent="0.25">
      <c r="A35" s="63"/>
      <c r="B35" s="58">
        <v>2020</v>
      </c>
      <c r="C35" s="3" t="s">
        <v>51</v>
      </c>
      <c r="D35" s="11">
        <v>14364867.979999997</v>
      </c>
      <c r="E35" s="11">
        <v>15737981.339999998</v>
      </c>
    </row>
    <row r="36" spans="1:5" x14ac:dyDescent="0.25">
      <c r="A36" s="63"/>
      <c r="B36" s="58"/>
      <c r="C36" s="3" t="s">
        <v>122</v>
      </c>
      <c r="D36" s="11">
        <v>9730298.3300000019</v>
      </c>
      <c r="E36" s="11">
        <v>16458115</v>
      </c>
    </row>
    <row r="37" spans="1:5" ht="30" x14ac:dyDescent="0.25">
      <c r="A37" s="63"/>
      <c r="B37" s="58"/>
      <c r="C37" s="3" t="s">
        <v>104</v>
      </c>
      <c r="D37" s="11">
        <v>5604168.5499999998</v>
      </c>
      <c r="E37" s="11">
        <v>5859030</v>
      </c>
    </row>
    <row r="38" spans="1:5" ht="30" x14ac:dyDescent="0.25">
      <c r="A38" s="63"/>
      <c r="B38" s="58"/>
      <c r="C38" s="3" t="s">
        <v>117</v>
      </c>
      <c r="D38" s="11">
        <v>3842597.69</v>
      </c>
      <c r="E38" s="11">
        <v>4940500</v>
      </c>
    </row>
    <row r="39" spans="1:5" x14ac:dyDescent="0.25">
      <c r="A39" s="63"/>
      <c r="B39" s="58"/>
      <c r="C39" s="3" t="s">
        <v>96</v>
      </c>
      <c r="D39" s="11">
        <v>2874346.41</v>
      </c>
      <c r="E39" s="11">
        <v>1777672.7499999998</v>
      </c>
    </row>
    <row r="40" spans="1:5" ht="30" x14ac:dyDescent="0.25">
      <c r="A40" s="63"/>
      <c r="B40" s="58"/>
      <c r="C40" s="3" t="s">
        <v>231</v>
      </c>
      <c r="D40" s="11">
        <v>2872218.75</v>
      </c>
      <c r="E40" s="11">
        <v>2159502.5</v>
      </c>
    </row>
    <row r="41" spans="1:5" x14ac:dyDescent="0.25">
      <c r="A41" s="63"/>
      <c r="B41" s="58"/>
      <c r="C41" s="3" t="s">
        <v>234</v>
      </c>
      <c r="D41" s="11">
        <v>2017488.5500000003</v>
      </c>
      <c r="E41" s="11">
        <v>2676242.5700000003</v>
      </c>
    </row>
    <row r="42" spans="1:5" ht="30" x14ac:dyDescent="0.25">
      <c r="A42" s="63"/>
      <c r="B42" s="58"/>
      <c r="C42" s="3" t="s">
        <v>125</v>
      </c>
      <c r="D42" s="11">
        <v>1971434.0599999998</v>
      </c>
      <c r="E42" s="11">
        <v>2581980</v>
      </c>
    </row>
    <row r="43" spans="1:5" x14ac:dyDescent="0.25">
      <c r="A43" s="63"/>
      <c r="B43" s="58"/>
      <c r="C43" s="3" t="s">
        <v>126</v>
      </c>
      <c r="D43" s="11">
        <v>1812909.9299999997</v>
      </c>
      <c r="E43" s="11">
        <v>1363900</v>
      </c>
    </row>
    <row r="44" spans="1:5" ht="30" x14ac:dyDescent="0.25">
      <c r="A44" s="63"/>
      <c r="B44" s="58"/>
      <c r="C44" s="3" t="s">
        <v>127</v>
      </c>
      <c r="D44" s="11">
        <v>1734604.61</v>
      </c>
      <c r="E44" s="11">
        <v>699673.44000000018</v>
      </c>
    </row>
    <row r="45" spans="1:5" x14ac:dyDescent="0.25">
      <c r="A45" s="63"/>
      <c r="B45" s="58"/>
      <c r="C45" s="5" t="s">
        <v>43</v>
      </c>
      <c r="D45" s="11">
        <f>SUM(D35:D44)</f>
        <v>46824934.859999999</v>
      </c>
      <c r="E45" s="11">
        <f>SUM(E35:E44)</f>
        <v>54254597.599999994</v>
      </c>
    </row>
    <row r="46" spans="1:5" x14ac:dyDescent="0.25">
      <c r="A46" s="63"/>
      <c r="B46" s="58"/>
      <c r="C46" s="5" t="s">
        <v>44</v>
      </c>
      <c r="D46" s="11">
        <f>+D47-D45</f>
        <v>56568128.759999976</v>
      </c>
      <c r="E46" s="11">
        <f>+E47-E45</f>
        <v>57925278.220000073</v>
      </c>
    </row>
    <row r="47" spans="1:5" x14ac:dyDescent="0.25">
      <c r="A47" s="63"/>
      <c r="B47" s="58"/>
      <c r="C47" s="7" t="s">
        <v>27</v>
      </c>
      <c r="D47" s="10">
        <v>103393063.61999997</v>
      </c>
      <c r="E47" s="10">
        <v>112179875.82000007</v>
      </c>
    </row>
    <row r="48" spans="1:5" ht="30" x14ac:dyDescent="0.25">
      <c r="A48" s="63"/>
      <c r="B48" s="58">
        <v>2021</v>
      </c>
      <c r="C48" s="3" t="s">
        <v>51</v>
      </c>
      <c r="D48" s="11">
        <v>13238199.82</v>
      </c>
      <c r="E48" s="11">
        <v>10257870.600000001</v>
      </c>
    </row>
    <row r="49" spans="1:5" ht="45" x14ac:dyDescent="0.25">
      <c r="A49" s="63"/>
      <c r="B49" s="58"/>
      <c r="C49" s="3" t="s">
        <v>254</v>
      </c>
      <c r="D49" s="11">
        <v>10446925</v>
      </c>
      <c r="E49" s="11">
        <v>2575000</v>
      </c>
    </row>
    <row r="50" spans="1:5" x14ac:dyDescent="0.25">
      <c r="A50" s="63"/>
      <c r="B50" s="58"/>
      <c r="C50" s="3" t="s">
        <v>96</v>
      </c>
      <c r="D50" s="11">
        <v>10135646.469999995</v>
      </c>
      <c r="E50" s="11">
        <v>5620733.9600000018</v>
      </c>
    </row>
    <row r="51" spans="1:5" ht="30" x14ac:dyDescent="0.25">
      <c r="A51" s="63"/>
      <c r="B51" s="58"/>
      <c r="C51" s="3" t="s">
        <v>104</v>
      </c>
      <c r="D51" s="11">
        <v>9193275.8899999987</v>
      </c>
      <c r="E51" s="11">
        <v>7351413.8300000001</v>
      </c>
    </row>
    <row r="52" spans="1:5" x14ac:dyDescent="0.25">
      <c r="A52" s="63"/>
      <c r="B52" s="58"/>
      <c r="C52" s="3" t="s">
        <v>126</v>
      </c>
      <c r="D52" s="11">
        <v>7636531.7599999998</v>
      </c>
      <c r="E52" s="11">
        <v>3585875</v>
      </c>
    </row>
    <row r="53" spans="1:5" x14ac:dyDescent="0.25">
      <c r="A53" s="63"/>
      <c r="B53" s="58"/>
      <c r="C53" s="3" t="s">
        <v>122</v>
      </c>
      <c r="D53" s="11">
        <v>5868066.3599999994</v>
      </c>
      <c r="E53" s="11">
        <v>12011790</v>
      </c>
    </row>
    <row r="54" spans="1:5" ht="30" x14ac:dyDescent="0.25">
      <c r="A54" s="63"/>
      <c r="B54" s="58"/>
      <c r="C54" s="3" t="s">
        <v>127</v>
      </c>
      <c r="D54" s="11">
        <v>4961949.3899999997</v>
      </c>
      <c r="E54" s="11">
        <v>1596227.3200000005</v>
      </c>
    </row>
    <row r="55" spans="1:5" x14ac:dyDescent="0.25">
      <c r="A55" s="63"/>
      <c r="B55" s="58"/>
      <c r="C55" s="3" t="s">
        <v>292</v>
      </c>
      <c r="D55" s="11">
        <v>4498773.7300000004</v>
      </c>
      <c r="E55" s="11">
        <v>2799939.26</v>
      </c>
    </row>
    <row r="56" spans="1:5" ht="30" x14ac:dyDescent="0.25">
      <c r="A56" s="63"/>
      <c r="B56" s="58"/>
      <c r="C56" s="3" t="s">
        <v>268</v>
      </c>
      <c r="D56" s="11">
        <v>4235364.0799999991</v>
      </c>
      <c r="E56" s="11">
        <v>2367010</v>
      </c>
    </row>
    <row r="57" spans="1:5" ht="30" x14ac:dyDescent="0.25">
      <c r="A57" s="63"/>
      <c r="B57" s="58"/>
      <c r="C57" s="3" t="s">
        <v>125</v>
      </c>
      <c r="D57" s="11">
        <v>4152086.8299999991</v>
      </c>
      <c r="E57" s="11">
        <v>3174970</v>
      </c>
    </row>
    <row r="58" spans="1:5" x14ac:dyDescent="0.25">
      <c r="A58" s="63"/>
      <c r="B58" s="58"/>
      <c r="C58" s="5" t="s">
        <v>43</v>
      </c>
      <c r="D58" s="11">
        <f>+SUM(D48:D57)</f>
        <v>74366819.329999983</v>
      </c>
      <c r="E58" s="11">
        <f>+SUM(E48:E57)</f>
        <v>51340829.969999999</v>
      </c>
    </row>
    <row r="59" spans="1:5" x14ac:dyDescent="0.25">
      <c r="A59" s="63"/>
      <c r="B59" s="58"/>
      <c r="C59" s="5" t="s">
        <v>44</v>
      </c>
      <c r="D59" s="11">
        <f>+D60-D58</f>
        <v>136997040.38999948</v>
      </c>
      <c r="E59" s="11">
        <f>+E60-E58</f>
        <v>99933658.349999905</v>
      </c>
    </row>
    <row r="60" spans="1:5" x14ac:dyDescent="0.25">
      <c r="A60" s="63"/>
      <c r="B60" s="58"/>
      <c r="C60" s="7" t="s">
        <v>27</v>
      </c>
      <c r="D60" s="10">
        <v>211363859.71999946</v>
      </c>
      <c r="E60" s="10">
        <v>151274488.3199999</v>
      </c>
    </row>
    <row r="61" spans="1:5" x14ac:dyDescent="0.25">
      <c r="A61" s="63"/>
      <c r="B61" s="58">
        <v>2022</v>
      </c>
      <c r="C61" s="3" t="s">
        <v>338</v>
      </c>
      <c r="D61" s="11">
        <v>32239536.940000016</v>
      </c>
      <c r="E61" s="11">
        <v>15139514.749999993</v>
      </c>
    </row>
    <row r="62" spans="1:5" ht="30" x14ac:dyDescent="0.25">
      <c r="A62" s="63"/>
      <c r="B62" s="58"/>
      <c r="C62" s="3" t="s">
        <v>332</v>
      </c>
      <c r="D62" s="11">
        <v>25695781.730000004</v>
      </c>
      <c r="E62" s="11">
        <v>15402597.810000001</v>
      </c>
    </row>
    <row r="63" spans="1:5" x14ac:dyDescent="0.25">
      <c r="A63" s="63"/>
      <c r="B63" s="58"/>
      <c r="C63" s="3" t="s">
        <v>351</v>
      </c>
      <c r="D63" s="11">
        <v>17838389.809999999</v>
      </c>
      <c r="E63" s="11">
        <v>9280905</v>
      </c>
    </row>
    <row r="64" spans="1:5" ht="30" x14ac:dyDescent="0.25">
      <c r="A64" s="63"/>
      <c r="B64" s="58"/>
      <c r="C64" s="3" t="s">
        <v>345</v>
      </c>
      <c r="D64" s="11">
        <v>13191972.309999997</v>
      </c>
      <c r="E64" s="11">
        <v>8234340.7800000003</v>
      </c>
    </row>
    <row r="65" spans="1:5" ht="30" x14ac:dyDescent="0.25">
      <c r="A65" s="63"/>
      <c r="B65" s="58"/>
      <c r="C65" s="3" t="s">
        <v>340</v>
      </c>
      <c r="D65" s="11">
        <v>11180894.039999997</v>
      </c>
      <c r="E65" s="11">
        <v>4161613.8200000003</v>
      </c>
    </row>
    <row r="66" spans="1:5" x14ac:dyDescent="0.25">
      <c r="A66" s="63"/>
      <c r="B66" s="58"/>
      <c r="C66" s="3" t="s">
        <v>390</v>
      </c>
      <c r="D66" s="11">
        <v>10405656.99</v>
      </c>
      <c r="E66" s="11">
        <v>1131997</v>
      </c>
    </row>
    <row r="67" spans="1:5" x14ac:dyDescent="0.25">
      <c r="A67" s="63"/>
      <c r="B67" s="58"/>
      <c r="C67" s="3" t="s">
        <v>382</v>
      </c>
      <c r="D67" s="11">
        <v>9654109.5100000035</v>
      </c>
      <c r="E67" s="11">
        <v>4669367.7000000011</v>
      </c>
    </row>
    <row r="68" spans="1:5" ht="45" x14ac:dyDescent="0.25">
      <c r="A68" s="63"/>
      <c r="B68" s="58"/>
      <c r="C68" s="3" t="s">
        <v>352</v>
      </c>
      <c r="D68" s="11">
        <v>9459158.5999999996</v>
      </c>
      <c r="E68" s="11">
        <v>5796305.8099999996</v>
      </c>
    </row>
    <row r="69" spans="1:5" ht="30" x14ac:dyDescent="0.25">
      <c r="A69" s="63"/>
      <c r="B69" s="58"/>
      <c r="C69" s="3" t="s">
        <v>391</v>
      </c>
      <c r="D69" s="11">
        <v>9159918.3900000025</v>
      </c>
      <c r="E69" s="11">
        <v>2815077.5400000005</v>
      </c>
    </row>
    <row r="70" spans="1:5" x14ac:dyDescent="0.25">
      <c r="A70" s="63"/>
      <c r="B70" s="58"/>
      <c r="C70" s="3" t="s">
        <v>415</v>
      </c>
      <c r="D70" s="11">
        <v>9017040.6900000013</v>
      </c>
      <c r="E70" s="11">
        <v>4457144.4200000009</v>
      </c>
    </row>
    <row r="71" spans="1:5" x14ac:dyDescent="0.25">
      <c r="A71" s="63"/>
      <c r="B71" s="58"/>
      <c r="C71" s="5" t="s">
        <v>43</v>
      </c>
      <c r="D71" s="11">
        <f>+SUM(D61:D70)</f>
        <v>147842459.01000002</v>
      </c>
      <c r="E71" s="11">
        <f>+SUM(E61:E70)</f>
        <v>71088864.629999995</v>
      </c>
    </row>
    <row r="72" spans="1:5" x14ac:dyDescent="0.25">
      <c r="A72" s="63"/>
      <c r="B72" s="58"/>
      <c r="C72" s="5" t="s">
        <v>44</v>
      </c>
      <c r="D72" s="11">
        <f>+D73-D71</f>
        <v>336164406.24999869</v>
      </c>
      <c r="E72" s="11">
        <f>+E73-E71</f>
        <v>201575118.36999971</v>
      </c>
    </row>
    <row r="73" spans="1:5" x14ac:dyDescent="0.25">
      <c r="A73" s="63"/>
      <c r="B73" s="58"/>
      <c r="C73" s="7" t="s">
        <v>27</v>
      </c>
      <c r="D73" s="10">
        <v>484006865.25999874</v>
      </c>
      <c r="E73" s="10">
        <v>272663982.9999997</v>
      </c>
    </row>
    <row r="74" spans="1:5" x14ac:dyDescent="0.25">
      <c r="A74" s="63"/>
      <c r="B74" s="58">
        <v>2023</v>
      </c>
      <c r="C74" s="3" t="s">
        <v>338</v>
      </c>
      <c r="D74" s="11">
        <v>29355032.080000002</v>
      </c>
      <c r="E74" s="11">
        <v>12856757.5</v>
      </c>
    </row>
    <row r="75" spans="1:5" x14ac:dyDescent="0.25">
      <c r="A75" s="63"/>
      <c r="B75" s="58"/>
      <c r="C75" s="3" t="s">
        <v>390</v>
      </c>
      <c r="D75" s="11">
        <v>15873995.470000001</v>
      </c>
      <c r="E75" s="11">
        <v>2073390</v>
      </c>
    </row>
    <row r="76" spans="1:5" ht="30" x14ac:dyDescent="0.25">
      <c r="A76" s="63"/>
      <c r="B76" s="58"/>
      <c r="C76" s="3" t="s">
        <v>462</v>
      </c>
      <c r="D76" s="11">
        <v>13518553.09</v>
      </c>
      <c r="E76" s="11">
        <v>202196.58</v>
      </c>
    </row>
    <row r="77" spans="1:5" ht="30" x14ac:dyDescent="0.25">
      <c r="A77" s="63"/>
      <c r="B77" s="58"/>
      <c r="C77" s="3" t="s">
        <v>340</v>
      </c>
      <c r="D77" s="11">
        <v>11643758.84</v>
      </c>
      <c r="E77" s="11">
        <v>4112296.88</v>
      </c>
    </row>
    <row r="78" spans="1:5" x14ac:dyDescent="0.25">
      <c r="A78" s="63"/>
      <c r="B78" s="58"/>
      <c r="C78" s="3" t="s">
        <v>382</v>
      </c>
      <c r="D78" s="11">
        <v>11631034.07</v>
      </c>
      <c r="E78" s="11">
        <v>5494805.6699999999</v>
      </c>
    </row>
    <row r="79" spans="1:5" ht="30" x14ac:dyDescent="0.25">
      <c r="A79" s="63"/>
      <c r="B79" s="58"/>
      <c r="C79" s="3" t="s">
        <v>345</v>
      </c>
      <c r="D79" s="11">
        <v>11405076.369999999</v>
      </c>
      <c r="E79" s="11">
        <v>8052280.4000000004</v>
      </c>
    </row>
    <row r="80" spans="1:5" x14ac:dyDescent="0.25">
      <c r="A80" s="63"/>
      <c r="B80" s="58"/>
      <c r="C80" s="3" t="s">
        <v>426</v>
      </c>
      <c r="D80" s="11">
        <v>10123169.630000001</v>
      </c>
      <c r="E80" s="11">
        <v>5972690.79</v>
      </c>
    </row>
    <row r="81" spans="1:5" ht="30" x14ac:dyDescent="0.25">
      <c r="A81" s="63"/>
      <c r="B81" s="58"/>
      <c r="C81" s="3" t="s">
        <v>332</v>
      </c>
      <c r="D81" s="11">
        <v>10090098.76</v>
      </c>
      <c r="E81" s="11">
        <v>6762257.5700000003</v>
      </c>
    </row>
    <row r="82" spans="1:5" x14ac:dyDescent="0.25">
      <c r="A82" s="63"/>
      <c r="B82" s="58"/>
      <c r="C82" s="3" t="s">
        <v>425</v>
      </c>
      <c r="D82" s="11">
        <v>9556823.3399999999</v>
      </c>
      <c r="E82" s="11">
        <v>3089929.88</v>
      </c>
    </row>
    <row r="83" spans="1:5" x14ac:dyDescent="0.25">
      <c r="A83" s="63"/>
      <c r="B83" s="58"/>
      <c r="C83" s="3" t="s">
        <v>428</v>
      </c>
      <c r="D83" s="11">
        <v>7894694.5099999998</v>
      </c>
      <c r="E83" s="11">
        <v>2148839.86</v>
      </c>
    </row>
    <row r="84" spans="1:5" x14ac:dyDescent="0.25">
      <c r="A84" s="63"/>
      <c r="B84" s="58"/>
      <c r="C84" s="5" t="s">
        <v>43</v>
      </c>
      <c r="D84" s="11">
        <f>+SUM(D74:D83)</f>
        <v>131092236.16000003</v>
      </c>
      <c r="E84" s="11">
        <f>+SUM(E74:E83)</f>
        <v>50765445.130000003</v>
      </c>
    </row>
    <row r="85" spans="1:5" x14ac:dyDescent="0.25">
      <c r="A85" s="63"/>
      <c r="B85" s="58"/>
      <c r="C85" s="5" t="s">
        <v>44</v>
      </c>
      <c r="D85" s="11">
        <f>+D86-D84</f>
        <v>247044700.02999991</v>
      </c>
      <c r="E85" s="11">
        <f>+E86-E84</f>
        <v>148576801.73000011</v>
      </c>
    </row>
    <row r="86" spans="1:5" x14ac:dyDescent="0.25">
      <c r="A86" s="63"/>
      <c r="B86" s="58"/>
      <c r="C86" s="7" t="s">
        <v>27</v>
      </c>
      <c r="D86" s="10">
        <v>378136936.18999994</v>
      </c>
      <c r="E86" s="10">
        <v>199342246.8600001</v>
      </c>
    </row>
    <row r="87" spans="1:5" ht="30" x14ac:dyDescent="0.25">
      <c r="A87" s="32"/>
      <c r="B87" s="48">
        <v>2024</v>
      </c>
      <c r="C87" s="3" t="s">
        <v>462</v>
      </c>
      <c r="D87" s="11">
        <v>36666640.539999999</v>
      </c>
      <c r="E87" s="11">
        <v>540331.53</v>
      </c>
    </row>
    <row r="88" spans="1:5" x14ac:dyDescent="0.25">
      <c r="A88" s="23"/>
      <c r="B88" s="48"/>
      <c r="C88" s="3" t="s">
        <v>338</v>
      </c>
      <c r="D88" s="11">
        <v>25832410.859999999</v>
      </c>
      <c r="E88" s="11">
        <v>10676219.32</v>
      </c>
    </row>
    <row r="89" spans="1:5" ht="30" x14ac:dyDescent="0.25">
      <c r="A89" s="23"/>
      <c r="B89" s="48"/>
      <c r="C89" s="3" t="s">
        <v>332</v>
      </c>
      <c r="D89" s="11">
        <v>17842863.879999999</v>
      </c>
      <c r="E89" s="11">
        <v>13051044.279999999</v>
      </c>
    </row>
    <row r="90" spans="1:5" x14ac:dyDescent="0.25">
      <c r="A90" s="23"/>
      <c r="B90" s="48"/>
      <c r="C90" s="3" t="s">
        <v>478</v>
      </c>
      <c r="D90" s="11">
        <v>14438495.23</v>
      </c>
      <c r="E90" s="11">
        <v>2177653.4300000002</v>
      </c>
    </row>
    <row r="91" spans="1:5" ht="30" x14ac:dyDescent="0.25">
      <c r="A91" s="23"/>
      <c r="B91" s="48"/>
      <c r="C91" s="3" t="s">
        <v>340</v>
      </c>
      <c r="D91" s="11">
        <v>13658076.439999999</v>
      </c>
      <c r="E91" s="11">
        <v>4660701.95</v>
      </c>
    </row>
    <row r="92" spans="1:5" ht="45" x14ac:dyDescent="0.25">
      <c r="A92" s="23"/>
      <c r="B92" s="48"/>
      <c r="C92" s="3" t="s">
        <v>427</v>
      </c>
      <c r="D92" s="11">
        <v>13421269.560000001</v>
      </c>
      <c r="E92" s="11">
        <v>3355000</v>
      </c>
    </row>
    <row r="93" spans="1:5" x14ac:dyDescent="0.25">
      <c r="A93" s="23"/>
      <c r="B93" s="48"/>
      <c r="C93" s="3" t="s">
        <v>415</v>
      </c>
      <c r="D93" s="11">
        <v>11986403.76</v>
      </c>
      <c r="E93" s="11">
        <v>9720556.4000000004</v>
      </c>
    </row>
    <row r="94" spans="1:5" x14ac:dyDescent="0.25">
      <c r="A94" s="23"/>
      <c r="B94" s="48"/>
      <c r="C94" s="3" t="s">
        <v>426</v>
      </c>
      <c r="D94" s="11">
        <v>10827042.77</v>
      </c>
      <c r="E94" s="11">
        <v>6397439</v>
      </c>
    </row>
    <row r="95" spans="1:5" ht="30" x14ac:dyDescent="0.25">
      <c r="A95" s="23"/>
      <c r="B95" s="48"/>
      <c r="C95" s="3" t="s">
        <v>345</v>
      </c>
      <c r="D95" s="11">
        <v>10643788.15</v>
      </c>
      <c r="E95" s="11">
        <v>8151752.5</v>
      </c>
    </row>
    <row r="96" spans="1:5" x14ac:dyDescent="0.25">
      <c r="A96" s="23"/>
      <c r="B96" s="48"/>
      <c r="C96" s="3" t="s">
        <v>382</v>
      </c>
      <c r="D96" s="11">
        <v>9562746.8499999996</v>
      </c>
      <c r="E96" s="11">
        <v>4563242.12</v>
      </c>
    </row>
    <row r="97" spans="1:5" x14ac:dyDescent="0.25">
      <c r="A97" s="23"/>
      <c r="B97" s="48"/>
      <c r="C97" s="5" t="s">
        <v>43</v>
      </c>
      <c r="D97" s="11">
        <f>+SUM(D87:D96)</f>
        <v>164879738.04000002</v>
      </c>
      <c r="E97" s="11">
        <f>+SUM(E87:E96)</f>
        <v>63293940.529999994</v>
      </c>
    </row>
    <row r="98" spans="1:5" x14ac:dyDescent="0.25">
      <c r="A98" s="23"/>
      <c r="B98" s="48"/>
      <c r="C98" s="5" t="s">
        <v>44</v>
      </c>
      <c r="D98" s="11">
        <f>+D99-D97</f>
        <v>295471723.43000072</v>
      </c>
      <c r="E98" s="11">
        <f>+E99-E97</f>
        <v>169157797.42000034</v>
      </c>
    </row>
    <row r="99" spans="1:5" x14ac:dyDescent="0.25">
      <c r="A99" s="23"/>
      <c r="B99" s="48"/>
      <c r="C99" s="7" t="s">
        <v>27</v>
      </c>
      <c r="D99" s="10">
        <v>460351461.47000074</v>
      </c>
      <c r="E99" s="10">
        <v>232451737.95000035</v>
      </c>
    </row>
    <row r="100" spans="1:5" x14ac:dyDescent="0.25">
      <c r="A100" s="9" t="str">
        <f>+Leticia!A63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+Leticia!A67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B61:B73"/>
    <mergeCell ref="A4:E4"/>
    <mergeCell ref="A5:E5"/>
    <mergeCell ref="A6:E6"/>
    <mergeCell ref="B48:B60"/>
    <mergeCell ref="B9:B21"/>
    <mergeCell ref="B22:B34"/>
    <mergeCell ref="B35:B47"/>
    <mergeCell ref="A7:E7"/>
  </mergeCells>
  <pageMargins left="0.7" right="0.7" top="0.75" bottom="0.75" header="0.3" footer="0.3"/>
  <headerFooter>
    <oddFooter>&amp;R_x000D_&amp;1#&amp;"Calibri"&amp;10&amp;K000000 Información Pública</oddFooter>
  </headerFooter>
  <ignoredErrors>
    <ignoredError sqref="D45:E45 D32:E32 D58:E58 D71:E71 D84:E84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E52"/>
  <sheetViews>
    <sheetView showGridLines="0" topLeftCell="A33" zoomScale="85" zoomScaleNormal="85" workbookViewId="0">
      <selection activeCell="D47" sqref="D47:E47"/>
    </sheetView>
  </sheetViews>
  <sheetFormatPr baseColWidth="10" defaultRowHeight="15" x14ac:dyDescent="0.25"/>
  <cols>
    <col min="1" max="1" width="23" customWidth="1"/>
    <col min="3" max="3" width="85.85546875" customWidth="1"/>
    <col min="4" max="5" width="15.14062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195</v>
      </c>
      <c r="B5" s="46"/>
      <c r="C5" s="46"/>
      <c r="D5" s="46"/>
      <c r="E5" s="46"/>
    </row>
    <row r="6" spans="1:5" x14ac:dyDescent="0.25">
      <c r="A6" s="55" t="str">
        <f>+Maicao!A6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19" t="s">
        <v>2</v>
      </c>
      <c r="B8" s="19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90" t="s">
        <v>133</v>
      </c>
      <c r="B9" s="96">
        <v>2018</v>
      </c>
      <c r="C9" s="20" t="s">
        <v>129</v>
      </c>
      <c r="D9" s="11">
        <v>656419525.86000013</v>
      </c>
      <c r="E9" s="11">
        <v>1458206666.3099999</v>
      </c>
    </row>
    <row r="10" spans="1:5" x14ac:dyDescent="0.25">
      <c r="A10" s="97"/>
      <c r="B10" s="96"/>
      <c r="C10" s="20" t="s">
        <v>47</v>
      </c>
      <c r="D10" s="11">
        <v>19115832.670000002</v>
      </c>
      <c r="E10" s="11">
        <v>35697246</v>
      </c>
    </row>
    <row r="11" spans="1:5" ht="30" x14ac:dyDescent="0.25">
      <c r="A11" s="97"/>
      <c r="B11" s="96"/>
      <c r="C11" s="20" t="s">
        <v>130</v>
      </c>
      <c r="D11" s="11">
        <v>4544260</v>
      </c>
      <c r="E11" s="11">
        <v>4637000</v>
      </c>
    </row>
    <row r="12" spans="1:5" ht="30" x14ac:dyDescent="0.25">
      <c r="A12" s="97"/>
      <c r="B12" s="96"/>
      <c r="C12" s="20" t="s">
        <v>235</v>
      </c>
      <c r="D12" s="11">
        <v>4137710</v>
      </c>
      <c r="E12" s="11">
        <v>4397000</v>
      </c>
    </row>
    <row r="13" spans="1:5" x14ac:dyDescent="0.25">
      <c r="A13" s="97"/>
      <c r="B13" s="96"/>
      <c r="C13" s="20" t="s">
        <v>49</v>
      </c>
      <c r="D13" s="11">
        <v>571347.84000000008</v>
      </c>
      <c r="E13" s="11">
        <v>643560</v>
      </c>
    </row>
    <row r="14" spans="1:5" x14ac:dyDescent="0.25">
      <c r="A14" s="97"/>
      <c r="B14" s="96"/>
      <c r="C14" s="21" t="s">
        <v>247</v>
      </c>
      <c r="D14" s="10">
        <v>684788676.37000036</v>
      </c>
      <c r="E14" s="10">
        <v>1503581472.3100002</v>
      </c>
    </row>
    <row r="15" spans="1:5" x14ac:dyDescent="0.25">
      <c r="A15" s="97"/>
      <c r="B15" s="96">
        <v>2019</v>
      </c>
      <c r="C15" s="20" t="s">
        <v>129</v>
      </c>
      <c r="D15" s="11">
        <v>474967918.01999992</v>
      </c>
      <c r="E15" s="11">
        <v>1153334236.1299999</v>
      </c>
    </row>
    <row r="16" spans="1:5" x14ac:dyDescent="0.25">
      <c r="A16" s="97"/>
      <c r="B16" s="96"/>
      <c r="C16" s="20" t="s">
        <v>47</v>
      </c>
      <c r="D16" s="11">
        <v>11551112.23</v>
      </c>
      <c r="E16" s="11">
        <v>25910479</v>
      </c>
    </row>
    <row r="17" spans="1:5" ht="30" x14ac:dyDescent="0.25">
      <c r="A17" s="97"/>
      <c r="B17" s="96"/>
      <c r="C17" s="20" t="s">
        <v>235</v>
      </c>
      <c r="D17" s="11">
        <v>7361500</v>
      </c>
      <c r="E17" s="11">
        <v>8291000</v>
      </c>
    </row>
    <row r="18" spans="1:5" x14ac:dyDescent="0.25">
      <c r="A18" s="97"/>
      <c r="B18" s="96"/>
      <c r="C18" s="20" t="s">
        <v>131</v>
      </c>
      <c r="D18" s="11">
        <v>6108300</v>
      </c>
      <c r="E18" s="11">
        <v>3981000</v>
      </c>
    </row>
    <row r="19" spans="1:5" ht="30" x14ac:dyDescent="0.25">
      <c r="A19" s="97"/>
      <c r="B19" s="96"/>
      <c r="C19" s="20" t="s">
        <v>130</v>
      </c>
      <c r="D19" s="11">
        <v>3337640</v>
      </c>
      <c r="E19" s="11">
        <v>3793000</v>
      </c>
    </row>
    <row r="20" spans="1:5" x14ac:dyDescent="0.25">
      <c r="A20" s="97"/>
      <c r="B20" s="96"/>
      <c r="C20" s="20" t="s">
        <v>49</v>
      </c>
      <c r="D20" s="11">
        <v>102751.26</v>
      </c>
      <c r="E20" s="11">
        <v>173860</v>
      </c>
    </row>
    <row r="21" spans="1:5" x14ac:dyDescent="0.25">
      <c r="A21" s="97"/>
      <c r="B21" s="96"/>
      <c r="C21" s="21" t="s">
        <v>247</v>
      </c>
      <c r="D21" s="10">
        <v>503429221.50999993</v>
      </c>
      <c r="E21" s="10">
        <v>1195483575.1299999</v>
      </c>
    </row>
    <row r="22" spans="1:5" x14ac:dyDescent="0.25">
      <c r="A22" s="97"/>
      <c r="B22" s="96">
        <v>2020</v>
      </c>
      <c r="C22" s="20" t="s">
        <v>129</v>
      </c>
      <c r="D22" s="11">
        <v>187406686.60999995</v>
      </c>
      <c r="E22" s="11">
        <v>624011130.96000004</v>
      </c>
    </row>
    <row r="23" spans="1:5" x14ac:dyDescent="0.25">
      <c r="A23" s="97"/>
      <c r="B23" s="96"/>
      <c r="C23" s="20" t="s">
        <v>47</v>
      </c>
      <c r="D23" s="11">
        <v>14471983.199999999</v>
      </c>
      <c r="E23" s="11">
        <v>26240437</v>
      </c>
    </row>
    <row r="24" spans="1:5" ht="30" x14ac:dyDescent="0.25">
      <c r="A24" s="97"/>
      <c r="B24" s="96"/>
      <c r="C24" s="20" t="s">
        <v>130</v>
      </c>
      <c r="D24" s="11">
        <v>7369290</v>
      </c>
      <c r="E24" s="11">
        <v>10437000</v>
      </c>
    </row>
    <row r="25" spans="1:5" x14ac:dyDescent="0.25">
      <c r="A25" s="97"/>
      <c r="B25" s="96"/>
      <c r="C25" s="20" t="s">
        <v>131</v>
      </c>
      <c r="D25" s="11">
        <v>5646450</v>
      </c>
      <c r="E25" s="11">
        <v>1935000</v>
      </c>
    </row>
    <row r="26" spans="1:5" ht="30" x14ac:dyDescent="0.25">
      <c r="A26" s="97"/>
      <c r="B26" s="96"/>
      <c r="C26" s="20" t="s">
        <v>235</v>
      </c>
      <c r="D26" s="11">
        <v>1876100</v>
      </c>
      <c r="E26" s="11">
        <v>1862000</v>
      </c>
    </row>
    <row r="27" spans="1:5" ht="30" x14ac:dyDescent="0.25">
      <c r="A27" s="97"/>
      <c r="B27" s="96"/>
      <c r="C27" s="20" t="s">
        <v>132</v>
      </c>
      <c r="D27" s="11">
        <v>135000</v>
      </c>
      <c r="E27" s="11">
        <v>18000</v>
      </c>
    </row>
    <row r="28" spans="1:5" x14ac:dyDescent="0.25">
      <c r="A28" s="97"/>
      <c r="B28" s="96"/>
      <c r="C28" s="21" t="s">
        <v>250</v>
      </c>
      <c r="D28" s="10">
        <v>216905509.81</v>
      </c>
      <c r="E28" s="10">
        <v>664503567.96000004</v>
      </c>
    </row>
    <row r="29" spans="1:5" x14ac:dyDescent="0.25">
      <c r="A29" s="97"/>
      <c r="B29" s="96">
        <v>2021</v>
      </c>
      <c r="C29" s="20" t="s">
        <v>129</v>
      </c>
      <c r="D29" s="11">
        <v>354462147.36000001</v>
      </c>
      <c r="E29" s="11">
        <v>821614746.12000012</v>
      </c>
    </row>
    <row r="30" spans="1:5" x14ac:dyDescent="0.25">
      <c r="A30" s="97"/>
      <c r="B30" s="96"/>
      <c r="C30" s="20" t="s">
        <v>47</v>
      </c>
      <c r="D30" s="11">
        <v>39786935.540000007</v>
      </c>
      <c r="E30" s="11">
        <v>38134284</v>
      </c>
    </row>
    <row r="31" spans="1:5" ht="30" x14ac:dyDescent="0.25">
      <c r="A31" s="97"/>
      <c r="B31" s="96"/>
      <c r="C31" s="20" t="s">
        <v>130</v>
      </c>
      <c r="D31" s="11">
        <v>9110870</v>
      </c>
      <c r="E31" s="11">
        <v>13474000</v>
      </c>
    </row>
    <row r="32" spans="1:5" x14ac:dyDescent="0.25">
      <c r="A32" s="97"/>
      <c r="B32" s="96"/>
      <c r="C32" s="20" t="s">
        <v>131</v>
      </c>
      <c r="D32" s="11">
        <v>2723100</v>
      </c>
      <c r="E32" s="11">
        <v>946000</v>
      </c>
    </row>
    <row r="33" spans="1:5" ht="30" x14ac:dyDescent="0.25">
      <c r="A33" s="97"/>
      <c r="B33" s="96"/>
      <c r="C33" s="20" t="s">
        <v>293</v>
      </c>
      <c r="D33" s="11">
        <v>1532350</v>
      </c>
      <c r="E33" s="11">
        <v>1613000</v>
      </c>
    </row>
    <row r="34" spans="1:5" x14ac:dyDescent="0.25">
      <c r="A34" s="97"/>
      <c r="B34" s="96"/>
      <c r="C34" s="21" t="s">
        <v>250</v>
      </c>
      <c r="D34" s="10">
        <f>+SUM(D29:D33)</f>
        <v>407615402.90000004</v>
      </c>
      <c r="E34" s="10">
        <f>+SUM(E29:E33)</f>
        <v>875782030.12000012</v>
      </c>
    </row>
    <row r="35" spans="1:5" x14ac:dyDescent="0.25">
      <c r="A35" s="97"/>
      <c r="B35" s="96">
        <v>2022</v>
      </c>
      <c r="C35" s="20" t="s">
        <v>353</v>
      </c>
      <c r="D35" s="11">
        <v>326989159.72999996</v>
      </c>
      <c r="E35" s="11">
        <v>528958723.01999992</v>
      </c>
    </row>
    <row r="36" spans="1:5" x14ac:dyDescent="0.25">
      <c r="A36" s="97"/>
      <c r="B36" s="96"/>
      <c r="C36" s="20" t="s">
        <v>327</v>
      </c>
      <c r="D36" s="11">
        <v>30762432.219999999</v>
      </c>
      <c r="E36" s="11">
        <v>23846765</v>
      </c>
    </row>
    <row r="37" spans="1:5" ht="30" x14ac:dyDescent="0.25">
      <c r="A37" s="97"/>
      <c r="B37" s="96"/>
      <c r="C37" s="20" t="s">
        <v>354</v>
      </c>
      <c r="D37" s="11">
        <v>7543730</v>
      </c>
      <c r="E37" s="11">
        <v>11590000</v>
      </c>
    </row>
    <row r="38" spans="1:5" ht="30" x14ac:dyDescent="0.25">
      <c r="A38" s="97"/>
      <c r="B38" s="96"/>
      <c r="C38" s="20" t="s">
        <v>398</v>
      </c>
      <c r="D38" s="11">
        <v>182400</v>
      </c>
      <c r="E38" s="11">
        <v>192000</v>
      </c>
    </row>
    <row r="39" spans="1:5" x14ac:dyDescent="0.25">
      <c r="A39" s="97"/>
      <c r="B39" s="96"/>
      <c r="C39" s="21" t="s">
        <v>250</v>
      </c>
      <c r="D39" s="10">
        <v>365477721.95000005</v>
      </c>
      <c r="E39" s="10">
        <v>564587488.01999986</v>
      </c>
    </row>
    <row r="40" spans="1:5" x14ac:dyDescent="0.25">
      <c r="A40" s="97"/>
      <c r="B40" s="96">
        <v>2023</v>
      </c>
      <c r="C40" s="20" t="s">
        <v>353</v>
      </c>
      <c r="D40" s="11">
        <v>541919060.86000001</v>
      </c>
      <c r="E40" s="11">
        <v>1125654053.79</v>
      </c>
    </row>
    <row r="41" spans="1:5" x14ac:dyDescent="0.25">
      <c r="A41" s="97"/>
      <c r="B41" s="96"/>
      <c r="C41" s="20" t="s">
        <v>327</v>
      </c>
      <c r="D41" s="11">
        <v>19391158.77</v>
      </c>
      <c r="E41" s="11">
        <v>22591535</v>
      </c>
    </row>
    <row r="42" spans="1:5" ht="30" x14ac:dyDescent="0.25">
      <c r="A42" s="97"/>
      <c r="B42" s="96"/>
      <c r="C42" s="20" t="s">
        <v>398</v>
      </c>
      <c r="D42" s="11">
        <v>775200</v>
      </c>
      <c r="E42" s="11">
        <v>816000</v>
      </c>
    </row>
    <row r="43" spans="1:5" ht="30" x14ac:dyDescent="0.25">
      <c r="A43" s="97"/>
      <c r="B43" s="96"/>
      <c r="C43" s="20" t="s">
        <v>354</v>
      </c>
      <c r="D43" s="11">
        <v>214620</v>
      </c>
      <c r="E43" s="11">
        <v>219000</v>
      </c>
    </row>
    <row r="44" spans="1:5" x14ac:dyDescent="0.25">
      <c r="A44" s="97"/>
      <c r="B44" s="96"/>
      <c r="C44" s="21" t="s">
        <v>250</v>
      </c>
      <c r="D44" s="10">
        <v>562300039.63</v>
      </c>
      <c r="E44" s="10">
        <v>1149280588.79</v>
      </c>
    </row>
    <row r="45" spans="1:5" x14ac:dyDescent="0.25">
      <c r="A45" s="23"/>
      <c r="B45" s="87">
        <v>2024</v>
      </c>
      <c r="C45" s="20" t="s">
        <v>353</v>
      </c>
      <c r="D45" s="11">
        <v>351770133.57999998</v>
      </c>
      <c r="E45" s="11">
        <v>743869715.39999998</v>
      </c>
    </row>
    <row r="46" spans="1:5" x14ac:dyDescent="0.25">
      <c r="A46" s="23"/>
      <c r="B46" s="88"/>
      <c r="C46" s="20" t="s">
        <v>327</v>
      </c>
      <c r="D46" s="11">
        <v>13307380.739999998</v>
      </c>
      <c r="E46" s="11">
        <v>13733937</v>
      </c>
    </row>
    <row r="47" spans="1:5" x14ac:dyDescent="0.25">
      <c r="A47" s="23"/>
      <c r="B47" s="95"/>
      <c r="C47" s="21" t="s">
        <v>250</v>
      </c>
      <c r="D47" s="10">
        <v>365077514.31999999</v>
      </c>
      <c r="E47" s="10">
        <v>757603652.4000001</v>
      </c>
    </row>
    <row r="48" spans="1:5" x14ac:dyDescent="0.25">
      <c r="A48" s="9" t="str">
        <f>+Maicao!A100</f>
        <v>Fuente: Declaraciones de exportación (F-600), Subdirección de Estudios Económicos - DGEA - DIAN -</v>
      </c>
    </row>
    <row r="49" spans="1:1" x14ac:dyDescent="0.25">
      <c r="A49" s="9" t="str">
        <f>+Armenia!A27</f>
        <v>*Producción DIAN y Certificación DANE diciembre de 2024</v>
      </c>
    </row>
    <row r="50" spans="1:1" x14ac:dyDescent="0.25">
      <c r="A50" s="9" t="str">
        <f>+Armenia!A28</f>
        <v>Fecha de consulta: febrero 20 de 2025</v>
      </c>
    </row>
    <row r="51" spans="1:1" x14ac:dyDescent="0.25">
      <c r="A51" s="9" t="s">
        <v>251</v>
      </c>
    </row>
    <row r="52" spans="1:1" x14ac:dyDescent="0.25">
      <c r="A52" s="9" t="str">
        <f>+Maicao!A103</f>
        <v>Elaboró: Subdirección de Estudios Económicos - Coordinación de Estadística Tributaria y de Comercio Exterior</v>
      </c>
    </row>
  </sheetData>
  <mergeCells count="13">
    <mergeCell ref="A1:E1"/>
    <mergeCell ref="B45:B47"/>
    <mergeCell ref="B40:B44"/>
    <mergeCell ref="A9:A44"/>
    <mergeCell ref="B35:B39"/>
    <mergeCell ref="A4:E4"/>
    <mergeCell ref="A5:E5"/>
    <mergeCell ref="A6:E6"/>
    <mergeCell ref="B29:B34"/>
    <mergeCell ref="B15:B21"/>
    <mergeCell ref="B22:B28"/>
    <mergeCell ref="B9:B14"/>
    <mergeCell ref="A7:E7"/>
  </mergeCells>
  <pageMargins left="0.7" right="0.7" top="0.75" bottom="0.75" header="0.3" footer="0.3"/>
  <headerFooter>
    <oddFooter>&amp;R_x000D_&amp;1#&amp;"Calibri"&amp;10&amp;K000000 Información Pública</oddFooter>
  </headerFooter>
  <ignoredErrors>
    <ignoredError sqref="D34:E34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E103"/>
  <sheetViews>
    <sheetView showGridLines="0" topLeftCell="B77" zoomScale="85" zoomScaleNormal="85" workbookViewId="0">
      <selection activeCell="D99" sqref="D99:E99"/>
    </sheetView>
  </sheetViews>
  <sheetFormatPr baseColWidth="10" defaultRowHeight="15" x14ac:dyDescent="0.25"/>
  <cols>
    <col min="1" max="1" width="30.28515625" customWidth="1"/>
    <col min="2" max="2" width="15.42578125" customWidth="1"/>
    <col min="3" max="3" width="82.7109375" customWidth="1"/>
    <col min="4" max="5" width="15.8554687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196</v>
      </c>
      <c r="B5" s="46"/>
      <c r="C5" s="46"/>
      <c r="D5" s="46"/>
      <c r="E5" s="46"/>
    </row>
    <row r="6" spans="1:5" x14ac:dyDescent="0.25">
      <c r="A6" s="55" t="str">
        <f>+Tumaco!A6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2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71" t="s">
        <v>134</v>
      </c>
      <c r="B9" s="99">
        <v>2018</v>
      </c>
      <c r="C9" s="3" t="s">
        <v>210</v>
      </c>
      <c r="D9" s="11">
        <v>447835722.31999975</v>
      </c>
      <c r="E9" s="11">
        <v>974021563.10999966</v>
      </c>
    </row>
    <row r="10" spans="1:5" x14ac:dyDescent="0.25">
      <c r="A10" s="93"/>
      <c r="B10" s="99"/>
      <c r="C10" s="3" t="s">
        <v>56</v>
      </c>
      <c r="D10" s="11">
        <v>38145924.399999991</v>
      </c>
      <c r="E10" s="11">
        <v>76630250.270000011</v>
      </c>
    </row>
    <row r="11" spans="1:5" x14ac:dyDescent="0.25">
      <c r="A11" s="93"/>
      <c r="B11" s="99"/>
      <c r="C11" s="3" t="s">
        <v>52</v>
      </c>
      <c r="D11" s="11">
        <v>10544494.880000006</v>
      </c>
      <c r="E11" s="11">
        <v>5244703.3999999994</v>
      </c>
    </row>
    <row r="12" spans="1:5" ht="45" x14ac:dyDescent="0.25">
      <c r="A12" s="93"/>
      <c r="B12" s="99"/>
      <c r="C12" s="3" t="s">
        <v>135</v>
      </c>
      <c r="D12" s="11">
        <v>4651066.0600000005</v>
      </c>
      <c r="E12" s="11">
        <v>978861.89999999991</v>
      </c>
    </row>
    <row r="13" spans="1:5" x14ac:dyDescent="0.25">
      <c r="A13" s="93"/>
      <c r="B13" s="99"/>
      <c r="C13" s="3" t="s">
        <v>136</v>
      </c>
      <c r="D13" s="11">
        <v>3693092.3699999992</v>
      </c>
      <c r="E13" s="11">
        <v>6775951.7000000002</v>
      </c>
    </row>
    <row r="14" spans="1:5" x14ac:dyDescent="0.25">
      <c r="A14" s="93"/>
      <c r="B14" s="99"/>
      <c r="C14" s="3" t="s">
        <v>137</v>
      </c>
      <c r="D14" s="11">
        <v>3338465.4699999993</v>
      </c>
      <c r="E14" s="11">
        <v>3120152.5</v>
      </c>
    </row>
    <row r="15" spans="1:5" x14ac:dyDescent="0.25">
      <c r="A15" s="93"/>
      <c r="B15" s="99"/>
      <c r="C15" s="3" t="s">
        <v>138</v>
      </c>
      <c r="D15" s="11">
        <v>2727628.7699999996</v>
      </c>
      <c r="E15" s="11">
        <v>6186798</v>
      </c>
    </row>
    <row r="16" spans="1:5" ht="30" x14ac:dyDescent="0.25">
      <c r="A16" s="93"/>
      <c r="B16" s="99"/>
      <c r="C16" s="3" t="s">
        <v>236</v>
      </c>
      <c r="D16" s="11">
        <v>2377091.6699999995</v>
      </c>
      <c r="E16" s="11">
        <v>348102.12</v>
      </c>
    </row>
    <row r="17" spans="1:5" x14ac:dyDescent="0.25">
      <c r="A17" s="93"/>
      <c r="B17" s="99"/>
      <c r="C17" s="3" t="s">
        <v>139</v>
      </c>
      <c r="D17" s="11">
        <v>1631697.63</v>
      </c>
      <c r="E17" s="11">
        <v>2645290</v>
      </c>
    </row>
    <row r="18" spans="1:5" x14ac:dyDescent="0.25">
      <c r="A18" s="93"/>
      <c r="B18" s="99"/>
      <c r="C18" s="3" t="s">
        <v>41</v>
      </c>
      <c r="D18" s="11">
        <v>352333.43999999994</v>
      </c>
      <c r="E18" s="11">
        <v>12389.16</v>
      </c>
    </row>
    <row r="19" spans="1:5" x14ac:dyDescent="0.25">
      <c r="A19" s="93"/>
      <c r="B19" s="99"/>
      <c r="C19" s="5" t="s">
        <v>43</v>
      </c>
      <c r="D19" s="11">
        <f>SUM(D9:D18)</f>
        <v>515297517.00999975</v>
      </c>
      <c r="E19" s="11">
        <f>SUM(E9:E18)</f>
        <v>1075964062.1599996</v>
      </c>
    </row>
    <row r="20" spans="1:5" x14ac:dyDescent="0.25">
      <c r="A20" s="93"/>
      <c r="B20" s="99"/>
      <c r="C20" s="5" t="s">
        <v>44</v>
      </c>
      <c r="D20" s="11">
        <f>+D21-D19</f>
        <v>5131267.7099999785</v>
      </c>
      <c r="E20" s="11">
        <f>+E21-E19</f>
        <v>2243753.6199996471</v>
      </c>
    </row>
    <row r="21" spans="1:5" x14ac:dyDescent="0.25">
      <c r="A21" s="93"/>
      <c r="B21" s="99"/>
      <c r="C21" s="7" t="s">
        <v>27</v>
      </c>
      <c r="D21" s="10">
        <v>520428784.71999973</v>
      </c>
      <c r="E21" s="10">
        <v>1078207815.7799993</v>
      </c>
    </row>
    <row r="22" spans="1:5" x14ac:dyDescent="0.25">
      <c r="A22" s="93"/>
      <c r="B22" s="99">
        <v>2019</v>
      </c>
      <c r="C22" s="3" t="s">
        <v>210</v>
      </c>
      <c r="D22" s="11">
        <v>521008481.95000029</v>
      </c>
      <c r="E22" s="11">
        <v>1162131188.25</v>
      </c>
    </row>
    <row r="23" spans="1:5" x14ac:dyDescent="0.25">
      <c r="A23" s="93"/>
      <c r="B23" s="99"/>
      <c r="C23" s="3" t="s">
        <v>56</v>
      </c>
      <c r="D23" s="11">
        <v>44000436.209999986</v>
      </c>
      <c r="E23" s="11">
        <v>83349405.560000002</v>
      </c>
    </row>
    <row r="24" spans="1:5" x14ac:dyDescent="0.25">
      <c r="A24" s="93"/>
      <c r="B24" s="99"/>
      <c r="C24" s="3" t="s">
        <v>52</v>
      </c>
      <c r="D24" s="11">
        <v>10989713.630000003</v>
      </c>
      <c r="E24" s="11">
        <v>6302303.0899999999</v>
      </c>
    </row>
    <row r="25" spans="1:5" x14ac:dyDescent="0.25">
      <c r="A25" s="93"/>
      <c r="B25" s="99"/>
      <c r="C25" s="3" t="s">
        <v>136</v>
      </c>
      <c r="D25" s="11">
        <v>4363435.8100000005</v>
      </c>
      <c r="E25" s="11">
        <v>7663199.9999999953</v>
      </c>
    </row>
    <row r="26" spans="1:5" ht="45" x14ac:dyDescent="0.25">
      <c r="A26" s="93"/>
      <c r="B26" s="99"/>
      <c r="C26" s="3" t="s">
        <v>135</v>
      </c>
      <c r="D26" s="11">
        <v>4150385.7299999995</v>
      </c>
      <c r="E26" s="11">
        <v>914825</v>
      </c>
    </row>
    <row r="27" spans="1:5" ht="30" x14ac:dyDescent="0.25">
      <c r="A27" s="93"/>
      <c r="B27" s="99"/>
      <c r="C27" s="3" t="s">
        <v>236</v>
      </c>
      <c r="D27" s="11">
        <v>3661200.08</v>
      </c>
      <c r="E27" s="11">
        <v>487794.77</v>
      </c>
    </row>
    <row r="28" spans="1:5" x14ac:dyDescent="0.25">
      <c r="A28" s="93"/>
      <c r="B28" s="99"/>
      <c r="C28" s="3" t="s">
        <v>137</v>
      </c>
      <c r="D28" s="11">
        <v>3522299.9699999997</v>
      </c>
      <c r="E28" s="11">
        <v>3387228.5</v>
      </c>
    </row>
    <row r="29" spans="1:5" x14ac:dyDescent="0.25">
      <c r="A29" s="93"/>
      <c r="B29" s="99"/>
      <c r="C29" s="3" t="s">
        <v>138</v>
      </c>
      <c r="D29" s="11">
        <v>2292991.7099999995</v>
      </c>
      <c r="E29" s="11">
        <v>5531574</v>
      </c>
    </row>
    <row r="30" spans="1:5" x14ac:dyDescent="0.25">
      <c r="A30" s="93"/>
      <c r="B30" s="99"/>
      <c r="C30" s="3" t="s">
        <v>139</v>
      </c>
      <c r="D30" s="11">
        <v>986740.24000000069</v>
      </c>
      <c r="E30" s="11">
        <v>1734764</v>
      </c>
    </row>
    <row r="31" spans="1:5" x14ac:dyDescent="0.25">
      <c r="A31" s="93"/>
      <c r="B31" s="99"/>
      <c r="C31" s="3" t="s">
        <v>140</v>
      </c>
      <c r="D31" s="11">
        <v>381819.31999999995</v>
      </c>
      <c r="E31" s="11">
        <v>127999.10999999999</v>
      </c>
    </row>
    <row r="32" spans="1:5" x14ac:dyDescent="0.25">
      <c r="A32" s="93"/>
      <c r="B32" s="99"/>
      <c r="C32" s="5" t="s">
        <v>43</v>
      </c>
      <c r="D32" s="11">
        <f>SUM(D22:D31)</f>
        <v>595357504.65000045</v>
      </c>
      <c r="E32" s="11">
        <f>SUM(E22:E31)</f>
        <v>1271630282.2799997</v>
      </c>
    </row>
    <row r="33" spans="1:5" x14ac:dyDescent="0.25">
      <c r="A33" s="93"/>
      <c r="B33" s="99"/>
      <c r="C33" s="5" t="s">
        <v>44</v>
      </c>
      <c r="D33" s="11">
        <f>+D34-D32</f>
        <v>3711256.240000844</v>
      </c>
      <c r="E33" s="11">
        <f>+E34-E32</f>
        <v>1000774.5200004578</v>
      </c>
    </row>
    <row r="34" spans="1:5" x14ac:dyDescent="0.25">
      <c r="A34" s="93"/>
      <c r="B34" s="99"/>
      <c r="C34" s="7" t="s">
        <v>27</v>
      </c>
      <c r="D34" s="10">
        <v>599068760.8900013</v>
      </c>
      <c r="E34" s="10">
        <v>1272631056.8000002</v>
      </c>
    </row>
    <row r="35" spans="1:5" x14ac:dyDescent="0.25">
      <c r="A35" s="93"/>
      <c r="B35" s="99">
        <v>2020</v>
      </c>
      <c r="C35" s="3" t="s">
        <v>210</v>
      </c>
      <c r="D35" s="11">
        <v>427801592.68000001</v>
      </c>
      <c r="E35" s="11">
        <v>987641324.53999996</v>
      </c>
    </row>
    <row r="36" spans="1:5" x14ac:dyDescent="0.25">
      <c r="A36" s="93"/>
      <c r="B36" s="99"/>
      <c r="C36" s="3" t="s">
        <v>56</v>
      </c>
      <c r="D36" s="11">
        <v>37949744.850000001</v>
      </c>
      <c r="E36" s="11">
        <v>71932591.370000005</v>
      </c>
    </row>
    <row r="37" spans="1:5" ht="45" x14ac:dyDescent="0.25">
      <c r="A37" s="93"/>
      <c r="B37" s="99"/>
      <c r="C37" s="3" t="s">
        <v>135</v>
      </c>
      <c r="D37" s="11">
        <v>4731064.0600000005</v>
      </c>
      <c r="E37" s="11">
        <v>1065964</v>
      </c>
    </row>
    <row r="38" spans="1:5" x14ac:dyDescent="0.25">
      <c r="A38" s="93"/>
      <c r="B38" s="99"/>
      <c r="C38" s="3" t="s">
        <v>136</v>
      </c>
      <c r="D38" s="11">
        <v>3909991.7199999997</v>
      </c>
      <c r="E38" s="11">
        <v>7316632.1499999985</v>
      </c>
    </row>
    <row r="39" spans="1:5" x14ac:dyDescent="0.25">
      <c r="A39" s="93"/>
      <c r="B39" s="99"/>
      <c r="C39" s="3" t="s">
        <v>52</v>
      </c>
      <c r="D39" s="11">
        <v>3472234.18</v>
      </c>
      <c r="E39" s="11">
        <v>1713412.4</v>
      </c>
    </row>
    <row r="40" spans="1:5" x14ac:dyDescent="0.25">
      <c r="A40" s="93"/>
      <c r="B40" s="99"/>
      <c r="C40" s="3" t="s">
        <v>138</v>
      </c>
      <c r="D40" s="11">
        <v>2022048.6</v>
      </c>
      <c r="E40" s="11">
        <v>4637824</v>
      </c>
    </row>
    <row r="41" spans="1:5" ht="30" x14ac:dyDescent="0.25">
      <c r="A41" s="93"/>
      <c r="B41" s="99"/>
      <c r="C41" s="3" t="s">
        <v>236</v>
      </c>
      <c r="D41" s="11">
        <v>1407035.2899999996</v>
      </c>
      <c r="E41" s="11">
        <v>301248.81000000006</v>
      </c>
    </row>
    <row r="42" spans="1:5" x14ac:dyDescent="0.25">
      <c r="A42" s="93"/>
      <c r="B42" s="99"/>
      <c r="C42" s="3" t="s">
        <v>137</v>
      </c>
      <c r="D42" s="11">
        <v>751613.63</v>
      </c>
      <c r="E42" s="11">
        <v>876960</v>
      </c>
    </row>
    <row r="43" spans="1:5" x14ac:dyDescent="0.25">
      <c r="A43" s="93"/>
      <c r="B43" s="99"/>
      <c r="C43" s="3" t="s">
        <v>57</v>
      </c>
      <c r="D43" s="11">
        <v>555757.58000000007</v>
      </c>
      <c r="E43" s="11">
        <v>300672</v>
      </c>
    </row>
    <row r="44" spans="1:5" x14ac:dyDescent="0.25">
      <c r="A44" s="93"/>
      <c r="B44" s="99"/>
      <c r="C44" s="3" t="s">
        <v>141</v>
      </c>
      <c r="D44" s="11">
        <v>366292.6</v>
      </c>
      <c r="E44" s="11">
        <v>121710.56</v>
      </c>
    </row>
    <row r="45" spans="1:5" x14ac:dyDescent="0.25">
      <c r="A45" s="93"/>
      <c r="B45" s="99"/>
      <c r="C45" s="5" t="s">
        <v>43</v>
      </c>
      <c r="D45" s="11">
        <f>SUM(D35:D44)</f>
        <v>482967375.19000012</v>
      </c>
      <c r="E45" s="11">
        <f>SUM(E35:E44)</f>
        <v>1075908339.8299999</v>
      </c>
    </row>
    <row r="46" spans="1:5" x14ac:dyDescent="0.25">
      <c r="A46" s="93"/>
      <c r="B46" s="99"/>
      <c r="C46" s="5" t="s">
        <v>44</v>
      </c>
      <c r="D46" s="11">
        <f>+D47-D45</f>
        <v>2534457.5299990773</v>
      </c>
      <c r="E46" s="11">
        <f>+E47-E45</f>
        <v>742236.17999958992</v>
      </c>
    </row>
    <row r="47" spans="1:5" x14ac:dyDescent="0.25">
      <c r="A47" s="93"/>
      <c r="B47" s="99"/>
      <c r="C47" s="7" t="s">
        <v>27</v>
      </c>
      <c r="D47" s="10">
        <v>485501832.71999919</v>
      </c>
      <c r="E47" s="10">
        <v>1076650576.0099995</v>
      </c>
    </row>
    <row r="48" spans="1:5" x14ac:dyDescent="0.25">
      <c r="A48" s="93"/>
      <c r="B48" s="99">
        <v>2021</v>
      </c>
      <c r="C48" s="3" t="s">
        <v>249</v>
      </c>
      <c r="D48" s="11">
        <v>358292509.43000007</v>
      </c>
      <c r="E48" s="11">
        <v>847563552.94999957</v>
      </c>
    </row>
    <row r="49" spans="1:5" x14ac:dyDescent="0.25">
      <c r="A49" s="93"/>
      <c r="B49" s="99"/>
      <c r="C49" s="3" t="s">
        <v>56</v>
      </c>
      <c r="D49" s="11">
        <v>40636409.130000018</v>
      </c>
      <c r="E49" s="11">
        <v>77315515.899999976</v>
      </c>
    </row>
    <row r="50" spans="1:5" ht="45" x14ac:dyDescent="0.25">
      <c r="A50" s="93"/>
      <c r="B50" s="99"/>
      <c r="C50" s="3" t="s">
        <v>135</v>
      </c>
      <c r="D50" s="11">
        <v>5079546.0999999978</v>
      </c>
      <c r="E50" s="11">
        <v>1121574.8</v>
      </c>
    </row>
    <row r="51" spans="1:5" x14ac:dyDescent="0.25">
      <c r="A51" s="93"/>
      <c r="B51" s="99"/>
      <c r="C51" s="3" t="s">
        <v>57</v>
      </c>
      <c r="D51" s="11">
        <v>4802187.5999999996</v>
      </c>
      <c r="E51" s="11">
        <v>2290302.89</v>
      </c>
    </row>
    <row r="52" spans="1:5" x14ac:dyDescent="0.25">
      <c r="A52" s="93"/>
      <c r="B52" s="99"/>
      <c r="C52" s="3" t="s">
        <v>136</v>
      </c>
      <c r="D52" s="11">
        <v>3420067.3400000003</v>
      </c>
      <c r="E52" s="11">
        <v>6593396.5</v>
      </c>
    </row>
    <row r="53" spans="1:5" x14ac:dyDescent="0.25">
      <c r="A53" s="93"/>
      <c r="B53" s="99"/>
      <c r="C53" s="3" t="s">
        <v>138</v>
      </c>
      <c r="D53" s="11">
        <v>2310819.9199999995</v>
      </c>
      <c r="E53" s="11">
        <v>5386800</v>
      </c>
    </row>
    <row r="54" spans="1:5" ht="30" x14ac:dyDescent="0.25">
      <c r="A54" s="93"/>
      <c r="B54" s="99"/>
      <c r="C54" s="3" t="s">
        <v>264</v>
      </c>
      <c r="D54" s="11">
        <v>882034.75999999978</v>
      </c>
      <c r="E54" s="11">
        <v>2032526</v>
      </c>
    </row>
    <row r="55" spans="1:5" x14ac:dyDescent="0.25">
      <c r="A55" s="93"/>
      <c r="B55" s="99"/>
      <c r="C55" s="3" t="s">
        <v>141</v>
      </c>
      <c r="D55" s="11">
        <v>707660.07999999984</v>
      </c>
      <c r="E55" s="11">
        <v>248039.48</v>
      </c>
    </row>
    <row r="56" spans="1:5" x14ac:dyDescent="0.25">
      <c r="A56" s="93"/>
      <c r="B56" s="99"/>
      <c r="C56" s="3" t="s">
        <v>137</v>
      </c>
      <c r="D56" s="11">
        <v>505868.33999999997</v>
      </c>
      <c r="E56" s="11">
        <v>584605</v>
      </c>
    </row>
    <row r="57" spans="1:5" ht="30" x14ac:dyDescent="0.25">
      <c r="A57" s="93"/>
      <c r="B57" s="99"/>
      <c r="C57" s="3" t="s">
        <v>294</v>
      </c>
      <c r="D57" s="11">
        <v>435133.17000000004</v>
      </c>
      <c r="E57" s="11">
        <v>90390.010000000009</v>
      </c>
    </row>
    <row r="58" spans="1:5" x14ac:dyDescent="0.25">
      <c r="A58" s="93"/>
      <c r="B58" s="99"/>
      <c r="C58" s="5" t="s">
        <v>43</v>
      </c>
      <c r="D58" s="11">
        <f>+SUM(D48:D57)</f>
        <v>417072235.87000006</v>
      </c>
      <c r="E58" s="11">
        <f>+SUM(E48:E57)</f>
        <v>943226703.52999949</v>
      </c>
    </row>
    <row r="59" spans="1:5" x14ac:dyDescent="0.25">
      <c r="A59" s="93"/>
      <c r="B59" s="99"/>
      <c r="C59" s="5" t="s">
        <v>44</v>
      </c>
      <c r="D59" s="11">
        <f>+D60-D58</f>
        <v>1497665.8099995255</v>
      </c>
      <c r="E59" s="11">
        <f>+E60-E58</f>
        <v>273940.37000107765</v>
      </c>
    </row>
    <row r="60" spans="1:5" x14ac:dyDescent="0.25">
      <c r="A60" s="93"/>
      <c r="B60" s="99"/>
      <c r="C60" s="7" t="s">
        <v>27</v>
      </c>
      <c r="D60" s="10">
        <v>418569901.67999959</v>
      </c>
      <c r="E60" s="10">
        <v>943500643.90000057</v>
      </c>
    </row>
    <row r="61" spans="1:5" x14ac:dyDescent="0.25">
      <c r="A61" s="23"/>
      <c r="B61" s="99">
        <v>2022</v>
      </c>
      <c r="C61" s="3" t="s">
        <v>326</v>
      </c>
      <c r="D61" s="11">
        <v>387760290.90000015</v>
      </c>
      <c r="E61" s="11">
        <v>918672156.33000004</v>
      </c>
    </row>
    <row r="62" spans="1:5" x14ac:dyDescent="0.25">
      <c r="A62" s="23"/>
      <c r="B62" s="99"/>
      <c r="C62" s="3" t="s">
        <v>355</v>
      </c>
      <c r="D62" s="11">
        <v>47863751.399999999</v>
      </c>
      <c r="E62" s="11">
        <v>83947341.969999999</v>
      </c>
    </row>
    <row r="63" spans="1:5" ht="45" x14ac:dyDescent="0.25">
      <c r="A63" s="23"/>
      <c r="B63" s="99"/>
      <c r="C63" s="3" t="s">
        <v>356</v>
      </c>
      <c r="D63" s="11">
        <v>3663849.0700000012</v>
      </c>
      <c r="E63" s="11">
        <v>850242</v>
      </c>
    </row>
    <row r="64" spans="1:5" x14ac:dyDescent="0.25">
      <c r="A64" s="23"/>
      <c r="B64" s="99"/>
      <c r="C64" s="3" t="s">
        <v>359</v>
      </c>
      <c r="D64" s="11">
        <v>3637083.2300000004</v>
      </c>
      <c r="E64" s="11">
        <v>7651735.0500000007</v>
      </c>
    </row>
    <row r="65" spans="1:5" ht="30" x14ac:dyDescent="0.25">
      <c r="A65" s="23"/>
      <c r="B65" s="99"/>
      <c r="C65" s="3" t="s">
        <v>357</v>
      </c>
      <c r="D65" s="11">
        <v>2701004.4800000009</v>
      </c>
      <c r="E65" s="11">
        <v>6393988</v>
      </c>
    </row>
    <row r="66" spans="1:5" x14ac:dyDescent="0.25">
      <c r="A66" s="23"/>
      <c r="B66" s="99"/>
      <c r="C66" s="3" t="s">
        <v>328</v>
      </c>
      <c r="D66" s="11">
        <v>1817459.1599999997</v>
      </c>
      <c r="E66" s="11">
        <v>1108832</v>
      </c>
    </row>
    <row r="67" spans="1:5" x14ac:dyDescent="0.25">
      <c r="A67" s="23"/>
      <c r="B67" s="99"/>
      <c r="C67" s="3" t="s">
        <v>323</v>
      </c>
      <c r="D67" s="11">
        <v>1596081.59</v>
      </c>
      <c r="E67" s="11">
        <v>3803568</v>
      </c>
    </row>
    <row r="68" spans="1:5" x14ac:dyDescent="0.25">
      <c r="A68" s="23"/>
      <c r="B68" s="99"/>
      <c r="C68" s="3" t="s">
        <v>358</v>
      </c>
      <c r="D68" s="11">
        <v>1086125.6500000001</v>
      </c>
      <c r="E68" s="11">
        <v>840337</v>
      </c>
    </row>
    <row r="69" spans="1:5" x14ac:dyDescent="0.25">
      <c r="A69" s="23"/>
      <c r="B69" s="99"/>
      <c r="C69" s="3" t="s">
        <v>399</v>
      </c>
      <c r="D69" s="11">
        <v>767218.71</v>
      </c>
      <c r="E69" s="11">
        <v>483304</v>
      </c>
    </row>
    <row r="70" spans="1:5" x14ac:dyDescent="0.25">
      <c r="A70" s="23"/>
      <c r="B70" s="99"/>
      <c r="C70" s="3" t="s">
        <v>331</v>
      </c>
      <c r="D70" s="11">
        <v>441245.58999999991</v>
      </c>
      <c r="E70" s="11">
        <v>157311</v>
      </c>
    </row>
    <row r="71" spans="1:5" x14ac:dyDescent="0.25">
      <c r="A71" s="23"/>
      <c r="B71" s="99"/>
      <c r="C71" s="5" t="s">
        <v>43</v>
      </c>
      <c r="D71" s="11">
        <f>+SUM(D61:D70)</f>
        <v>451334109.78000009</v>
      </c>
      <c r="E71" s="11">
        <f>+SUM(E61:E70)</f>
        <v>1023908815.35</v>
      </c>
    </row>
    <row r="72" spans="1:5" x14ac:dyDescent="0.25">
      <c r="A72" s="23"/>
      <c r="B72" s="99"/>
      <c r="C72" s="5" t="s">
        <v>44</v>
      </c>
      <c r="D72" s="11">
        <f>+D73-D71</f>
        <v>450615.16000056267</v>
      </c>
      <c r="E72" s="11">
        <f>+E73-E71</f>
        <v>125436.53000056744</v>
      </c>
    </row>
    <row r="73" spans="1:5" x14ac:dyDescent="0.25">
      <c r="A73" s="23"/>
      <c r="B73" s="99"/>
      <c r="C73" s="7" t="s">
        <v>27</v>
      </c>
      <c r="D73" s="10">
        <v>451784724.94000065</v>
      </c>
      <c r="E73" s="10">
        <v>1024034251.8800006</v>
      </c>
    </row>
    <row r="74" spans="1:5" x14ac:dyDescent="0.25">
      <c r="A74" s="23"/>
      <c r="B74" s="99">
        <v>2023</v>
      </c>
      <c r="C74" s="3" t="s">
        <v>326</v>
      </c>
      <c r="D74" s="11">
        <v>425485629.42000002</v>
      </c>
      <c r="E74" s="11">
        <v>907613382.25999999</v>
      </c>
    </row>
    <row r="75" spans="1:5" x14ac:dyDescent="0.25">
      <c r="A75" s="23"/>
      <c r="B75" s="99"/>
      <c r="C75" s="3" t="s">
        <v>355</v>
      </c>
      <c r="D75" s="11">
        <v>52236093.990000002</v>
      </c>
      <c r="E75" s="11">
        <v>72002678.379999995</v>
      </c>
    </row>
    <row r="76" spans="1:5" x14ac:dyDescent="0.25">
      <c r="A76" s="23"/>
      <c r="B76" s="99"/>
      <c r="C76" s="3" t="s">
        <v>328</v>
      </c>
      <c r="D76" s="11">
        <v>8053618.6499999994</v>
      </c>
      <c r="E76" s="11">
        <v>4858016</v>
      </c>
    </row>
    <row r="77" spans="1:5" ht="45" x14ac:dyDescent="0.25">
      <c r="A77" s="23"/>
      <c r="B77" s="99"/>
      <c r="C77" s="3" t="s">
        <v>356</v>
      </c>
      <c r="D77" s="11">
        <v>7216711.0300000012</v>
      </c>
      <c r="E77" s="11">
        <v>1485411</v>
      </c>
    </row>
    <row r="78" spans="1:5" x14ac:dyDescent="0.25">
      <c r="A78" s="23"/>
      <c r="B78" s="99"/>
      <c r="C78" s="3" t="s">
        <v>359</v>
      </c>
      <c r="D78" s="11">
        <v>1985185.85</v>
      </c>
      <c r="E78" s="11">
        <v>4513138.33</v>
      </c>
    </row>
    <row r="79" spans="1:5" x14ac:dyDescent="0.25">
      <c r="A79" s="23"/>
      <c r="B79" s="99"/>
      <c r="C79" s="3" t="s">
        <v>358</v>
      </c>
      <c r="D79" s="11">
        <v>1506433.4500000002</v>
      </c>
      <c r="E79" s="11">
        <v>1127048.3999999999</v>
      </c>
    </row>
    <row r="80" spans="1:5" x14ac:dyDescent="0.25">
      <c r="A80" s="23"/>
      <c r="B80" s="99"/>
      <c r="C80" s="3" t="s">
        <v>399</v>
      </c>
      <c r="D80" s="11">
        <v>962472.95999999996</v>
      </c>
      <c r="E80" s="11">
        <v>716004</v>
      </c>
    </row>
    <row r="81" spans="1:5" x14ac:dyDescent="0.25">
      <c r="A81" s="23"/>
      <c r="B81" s="99"/>
      <c r="C81" s="3" t="s">
        <v>463</v>
      </c>
      <c r="D81" s="11">
        <v>953220.59</v>
      </c>
      <c r="E81" s="11">
        <v>1169383</v>
      </c>
    </row>
    <row r="82" spans="1:5" x14ac:dyDescent="0.25">
      <c r="A82" s="23"/>
      <c r="B82" s="99"/>
      <c r="C82" s="3" t="s">
        <v>329</v>
      </c>
      <c r="D82" s="11">
        <v>944123.64</v>
      </c>
      <c r="E82" s="11">
        <v>290670.76</v>
      </c>
    </row>
    <row r="83" spans="1:5" x14ac:dyDescent="0.25">
      <c r="A83" s="23"/>
      <c r="B83" s="99"/>
      <c r="C83" s="3" t="s">
        <v>464</v>
      </c>
      <c r="D83" s="11">
        <v>91478.56</v>
      </c>
      <c r="E83" s="11">
        <v>1430.34</v>
      </c>
    </row>
    <row r="84" spans="1:5" x14ac:dyDescent="0.25">
      <c r="A84" s="23"/>
      <c r="B84" s="99"/>
      <c r="C84" s="3" t="s">
        <v>43</v>
      </c>
      <c r="D84" s="11">
        <f>+SUM(D74:D83)</f>
        <v>499434968.13999999</v>
      </c>
      <c r="E84" s="11">
        <f>+SUM(E74:E83)</f>
        <v>993777162.47000003</v>
      </c>
    </row>
    <row r="85" spans="1:5" x14ac:dyDescent="0.25">
      <c r="A85" s="23"/>
      <c r="B85" s="99"/>
      <c r="C85" s="3" t="s">
        <v>44</v>
      </c>
      <c r="D85" s="11">
        <f>+D86-D84</f>
        <v>1018920.3999998569</v>
      </c>
      <c r="E85" s="11">
        <f>+E86-E84</f>
        <v>482618.21000027657</v>
      </c>
    </row>
    <row r="86" spans="1:5" x14ac:dyDescent="0.25">
      <c r="A86" s="23"/>
      <c r="B86" s="91"/>
      <c r="C86" s="7" t="s">
        <v>27</v>
      </c>
      <c r="D86" s="10">
        <v>500453888.53999984</v>
      </c>
      <c r="E86" s="10">
        <v>994259780.68000031</v>
      </c>
    </row>
    <row r="87" spans="1:5" x14ac:dyDescent="0.25">
      <c r="A87" s="23"/>
      <c r="B87" s="98">
        <v>2024</v>
      </c>
      <c r="C87" s="3" t="s">
        <v>326</v>
      </c>
      <c r="D87" s="11">
        <v>642963865.44000018</v>
      </c>
      <c r="E87" s="11">
        <v>1301678506.3999999</v>
      </c>
    </row>
    <row r="88" spans="1:5" x14ac:dyDescent="0.25">
      <c r="A88" s="23"/>
      <c r="B88" s="99"/>
      <c r="C88" s="3" t="s">
        <v>355</v>
      </c>
      <c r="D88" s="11">
        <v>101254440.70999999</v>
      </c>
      <c r="E88" s="11">
        <v>125904445.36</v>
      </c>
    </row>
    <row r="89" spans="1:5" x14ac:dyDescent="0.25">
      <c r="A89" s="23"/>
      <c r="B89" s="99"/>
      <c r="C89" s="3" t="s">
        <v>328</v>
      </c>
      <c r="D89" s="11">
        <v>10680575.549999999</v>
      </c>
      <c r="E89" s="11">
        <v>5184316</v>
      </c>
    </row>
    <row r="90" spans="1:5" ht="45" x14ac:dyDescent="0.25">
      <c r="A90" s="23"/>
      <c r="B90" s="99"/>
      <c r="C90" s="3" t="s">
        <v>356</v>
      </c>
      <c r="D90" s="11">
        <v>8487934.379999999</v>
      </c>
      <c r="E90" s="11">
        <v>1584513.8900000001</v>
      </c>
    </row>
    <row r="91" spans="1:5" x14ac:dyDescent="0.25">
      <c r="A91" s="23"/>
      <c r="B91" s="99"/>
      <c r="C91" s="3" t="s">
        <v>359</v>
      </c>
      <c r="D91" s="11">
        <v>8231482.3200000003</v>
      </c>
      <c r="E91" s="11">
        <v>9406098.0899999999</v>
      </c>
    </row>
    <row r="92" spans="1:5" x14ac:dyDescent="0.25">
      <c r="A92" s="23"/>
      <c r="B92" s="99"/>
      <c r="C92" s="3" t="s">
        <v>329</v>
      </c>
      <c r="D92" s="11">
        <v>1337196.52</v>
      </c>
      <c r="E92" s="11">
        <v>314640.78000000003</v>
      </c>
    </row>
    <row r="93" spans="1:5" x14ac:dyDescent="0.25">
      <c r="A93" s="23"/>
      <c r="B93" s="99"/>
      <c r="C93" s="3" t="s">
        <v>358</v>
      </c>
      <c r="D93" s="11">
        <v>916270.79999999993</v>
      </c>
      <c r="E93" s="11">
        <v>765286</v>
      </c>
    </row>
    <row r="94" spans="1:5" x14ac:dyDescent="0.25">
      <c r="A94" s="23"/>
      <c r="B94" s="99"/>
      <c r="C94" s="3" t="s">
        <v>399</v>
      </c>
      <c r="D94" s="11">
        <v>299828.84999999998</v>
      </c>
      <c r="E94" s="11">
        <v>258389</v>
      </c>
    </row>
    <row r="95" spans="1:5" x14ac:dyDescent="0.25">
      <c r="A95" s="23"/>
      <c r="B95" s="99"/>
      <c r="C95" s="3" t="s">
        <v>463</v>
      </c>
      <c r="D95" s="11">
        <v>250876.32</v>
      </c>
      <c r="E95" s="11">
        <v>287404</v>
      </c>
    </row>
    <row r="96" spans="1:5" x14ac:dyDescent="0.25">
      <c r="A96" s="23"/>
      <c r="B96" s="99"/>
      <c r="C96" s="3" t="s">
        <v>464</v>
      </c>
      <c r="D96" s="11">
        <v>232200.88</v>
      </c>
      <c r="E96" s="11">
        <v>6216.4</v>
      </c>
    </row>
    <row r="97" spans="1:5" x14ac:dyDescent="0.25">
      <c r="A97" s="23"/>
      <c r="B97" s="99"/>
      <c r="C97" s="3" t="s">
        <v>43</v>
      </c>
      <c r="D97" s="11">
        <f>+SUM(D87:D96)</f>
        <v>774654671.77000022</v>
      </c>
      <c r="E97" s="11">
        <f>+SUM(E87:E96)</f>
        <v>1445389815.9199998</v>
      </c>
    </row>
    <row r="98" spans="1:5" x14ac:dyDescent="0.25">
      <c r="A98" s="23"/>
      <c r="B98" s="99"/>
      <c r="C98" s="3" t="s">
        <v>44</v>
      </c>
      <c r="D98" s="11">
        <f>+D99-D97</f>
        <v>1077325.6599994898</v>
      </c>
      <c r="E98" s="11">
        <f>+E99-E97</f>
        <v>183577.93000054359</v>
      </c>
    </row>
    <row r="99" spans="1:5" x14ac:dyDescent="0.25">
      <c r="A99" s="23"/>
      <c r="B99" s="99"/>
      <c r="C99" s="7" t="s">
        <v>27</v>
      </c>
      <c r="D99" s="10">
        <v>775731997.42999971</v>
      </c>
      <c r="E99" s="10">
        <v>1445573393.8500004</v>
      </c>
    </row>
    <row r="100" spans="1:5" x14ac:dyDescent="0.25">
      <c r="A100" s="9" t="str">
        <f>+Tumaco!A48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+Tumaco!A52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B61:B73"/>
    <mergeCell ref="A4:E4"/>
    <mergeCell ref="A5:E5"/>
    <mergeCell ref="A6:E6"/>
    <mergeCell ref="B48:B60"/>
    <mergeCell ref="A9:A60"/>
    <mergeCell ref="B9:B21"/>
    <mergeCell ref="B22:B34"/>
    <mergeCell ref="B35:B47"/>
    <mergeCell ref="A7:E7"/>
  </mergeCells>
  <pageMargins left="0.7" right="0.7" top="0.75" bottom="0.75" header="0.3" footer="0.3"/>
  <headerFooter>
    <oddFooter>&amp;R_x000D_&amp;1#&amp;"Calibri"&amp;10&amp;K000000 Información Pública</oddFooter>
  </headerFooter>
  <ignoredErrors>
    <ignoredError sqref="D32:E32 D45:E45 D58:E58 D71:E71 D84:E84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E99"/>
  <sheetViews>
    <sheetView showGridLines="0" topLeftCell="B78" zoomScale="85" zoomScaleNormal="85" workbookViewId="0">
      <selection activeCell="I85" sqref="I85"/>
    </sheetView>
  </sheetViews>
  <sheetFormatPr baseColWidth="10" defaultRowHeight="15" x14ac:dyDescent="0.25"/>
  <cols>
    <col min="1" max="1" width="28.85546875" customWidth="1"/>
    <col min="2" max="2" width="13.7109375" customWidth="1"/>
    <col min="3" max="3" width="91.85546875" customWidth="1"/>
    <col min="4" max="4" width="12.5703125" customWidth="1"/>
    <col min="5" max="5" width="12.4257812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197</v>
      </c>
      <c r="B5" s="46"/>
      <c r="C5" s="46"/>
      <c r="D5" s="46"/>
      <c r="E5" s="46"/>
    </row>
    <row r="6" spans="1:5" x14ac:dyDescent="0.25">
      <c r="A6" s="55" t="str">
        <f>+Urabá!A6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45" x14ac:dyDescent="0.25">
      <c r="A8" s="19" t="s">
        <v>2</v>
      </c>
      <c r="B8" s="19" t="s">
        <v>5</v>
      </c>
      <c r="C8" s="2" t="s">
        <v>6</v>
      </c>
      <c r="D8" s="4" t="s">
        <v>3</v>
      </c>
      <c r="E8" s="4" t="s">
        <v>4</v>
      </c>
    </row>
    <row r="9" spans="1:5" ht="30" customHeight="1" x14ac:dyDescent="0.25">
      <c r="A9" s="90" t="s">
        <v>142</v>
      </c>
      <c r="B9" s="96">
        <v>2018</v>
      </c>
      <c r="C9" s="20" t="s">
        <v>143</v>
      </c>
      <c r="D9" s="11">
        <v>1180771.96</v>
      </c>
      <c r="E9" s="11">
        <v>52366.74</v>
      </c>
    </row>
    <row r="10" spans="1:5" ht="45" x14ac:dyDescent="0.25">
      <c r="A10" s="97"/>
      <c r="B10" s="96"/>
      <c r="C10" s="20" t="s">
        <v>237</v>
      </c>
      <c r="D10" s="11">
        <v>850354.66999999993</v>
      </c>
      <c r="E10" s="11">
        <v>2802648.4699999997</v>
      </c>
    </row>
    <row r="11" spans="1:5" x14ac:dyDescent="0.25">
      <c r="A11" s="97"/>
      <c r="B11" s="96"/>
      <c r="C11" s="20" t="s">
        <v>144</v>
      </c>
      <c r="D11" s="11">
        <v>640536.26</v>
      </c>
      <c r="E11" s="11">
        <v>24643.51</v>
      </c>
    </row>
    <row r="12" spans="1:5" x14ac:dyDescent="0.25">
      <c r="A12" s="97"/>
      <c r="B12" s="96"/>
      <c r="C12" s="20" t="s">
        <v>145</v>
      </c>
      <c r="D12" s="11">
        <v>442123.31999999995</v>
      </c>
      <c r="E12" s="11">
        <v>17522.039999999997</v>
      </c>
    </row>
    <row r="13" spans="1:5" x14ac:dyDescent="0.25">
      <c r="A13" s="97"/>
      <c r="B13" s="96"/>
      <c r="C13" s="20" t="s">
        <v>72</v>
      </c>
      <c r="D13" s="11">
        <v>385561.77999999997</v>
      </c>
      <c r="E13" s="11">
        <v>21772.309999999998</v>
      </c>
    </row>
    <row r="14" spans="1:5" x14ac:dyDescent="0.25">
      <c r="A14" s="97"/>
      <c r="B14" s="96"/>
      <c r="C14" s="20" t="s">
        <v>146</v>
      </c>
      <c r="D14" s="11">
        <v>318851.07</v>
      </c>
      <c r="E14" s="11">
        <v>14219.039999999999</v>
      </c>
    </row>
    <row r="15" spans="1:5" ht="45" x14ac:dyDescent="0.25">
      <c r="A15" s="97"/>
      <c r="B15" s="96"/>
      <c r="C15" s="20" t="s">
        <v>147</v>
      </c>
      <c r="D15" s="11">
        <v>291207.75999999995</v>
      </c>
      <c r="E15" s="11">
        <v>17947.760000000002</v>
      </c>
    </row>
    <row r="16" spans="1:5" x14ac:dyDescent="0.25">
      <c r="A16" s="97"/>
      <c r="B16" s="96"/>
      <c r="C16" s="20" t="s">
        <v>148</v>
      </c>
      <c r="D16" s="11">
        <v>265370.78999999998</v>
      </c>
      <c r="E16" s="11">
        <v>9730.57</v>
      </c>
    </row>
    <row r="17" spans="1:5" ht="30" x14ac:dyDescent="0.25">
      <c r="A17" s="97"/>
      <c r="B17" s="96"/>
      <c r="C17" s="20" t="s">
        <v>149</v>
      </c>
      <c r="D17" s="11">
        <v>232677.09000000003</v>
      </c>
      <c r="E17" s="11">
        <v>17769.990000000002</v>
      </c>
    </row>
    <row r="18" spans="1:5" x14ac:dyDescent="0.25">
      <c r="A18" s="97"/>
      <c r="B18" s="96"/>
      <c r="C18" s="20" t="s">
        <v>150</v>
      </c>
      <c r="D18" s="11">
        <v>212467.70000000004</v>
      </c>
      <c r="E18" s="11">
        <v>12678.4</v>
      </c>
    </row>
    <row r="19" spans="1:5" x14ac:dyDescent="0.25">
      <c r="A19" s="97"/>
      <c r="B19" s="96"/>
      <c r="C19" s="24" t="s">
        <v>43</v>
      </c>
      <c r="D19" s="11">
        <f>SUM(D9:D18)</f>
        <v>4819922.3999999985</v>
      </c>
      <c r="E19" s="11">
        <f>SUM(E9:E18)</f>
        <v>2991298.8299999996</v>
      </c>
    </row>
    <row r="20" spans="1:5" x14ac:dyDescent="0.25">
      <c r="A20" s="97"/>
      <c r="B20" s="96"/>
      <c r="C20" s="24" t="s">
        <v>44</v>
      </c>
      <c r="D20" s="11">
        <f>+D21-D19</f>
        <v>946241.93000000343</v>
      </c>
      <c r="E20" s="11">
        <f>+E21-E19</f>
        <v>1179177.3700000006</v>
      </c>
    </row>
    <row r="21" spans="1:5" x14ac:dyDescent="0.25">
      <c r="A21" s="97"/>
      <c r="B21" s="96"/>
      <c r="C21" s="21" t="s">
        <v>27</v>
      </c>
      <c r="D21" s="10">
        <v>5766164.3300000019</v>
      </c>
      <c r="E21" s="10">
        <v>4170476.2</v>
      </c>
    </row>
    <row r="22" spans="1:5" ht="45" x14ac:dyDescent="0.25">
      <c r="A22" s="97"/>
      <c r="B22" s="96">
        <v>2019</v>
      </c>
      <c r="C22" s="20" t="s">
        <v>223</v>
      </c>
      <c r="D22" s="11">
        <v>2574161</v>
      </c>
      <c r="E22" s="11">
        <v>213070</v>
      </c>
    </row>
    <row r="23" spans="1:5" ht="30" x14ac:dyDescent="0.25">
      <c r="A23" s="97"/>
      <c r="B23" s="96"/>
      <c r="C23" s="20" t="s">
        <v>106</v>
      </c>
      <c r="D23" s="11">
        <v>1496586</v>
      </c>
      <c r="E23" s="11">
        <v>135990</v>
      </c>
    </row>
    <row r="24" spans="1:5" ht="45" x14ac:dyDescent="0.25">
      <c r="A24" s="97"/>
      <c r="B24" s="96"/>
      <c r="C24" s="20" t="s">
        <v>238</v>
      </c>
      <c r="D24" s="11">
        <v>1315024</v>
      </c>
      <c r="E24" s="11">
        <v>127840</v>
      </c>
    </row>
    <row r="25" spans="1:5" ht="30" x14ac:dyDescent="0.25">
      <c r="A25" s="97"/>
      <c r="B25" s="96"/>
      <c r="C25" s="20" t="s">
        <v>143</v>
      </c>
      <c r="D25" s="11">
        <v>1192408.5900000001</v>
      </c>
      <c r="E25" s="11">
        <v>54963.819999999992</v>
      </c>
    </row>
    <row r="26" spans="1:5" ht="33" customHeight="1" x14ac:dyDescent="0.25">
      <c r="A26" s="97"/>
      <c r="B26" s="96"/>
      <c r="C26" s="20" t="s">
        <v>225</v>
      </c>
      <c r="D26" s="11">
        <v>1120121</v>
      </c>
      <c r="E26" s="11">
        <v>113715</v>
      </c>
    </row>
    <row r="27" spans="1:5" ht="30" x14ac:dyDescent="0.25">
      <c r="A27" s="97"/>
      <c r="B27" s="96"/>
      <c r="C27" s="20" t="s">
        <v>151</v>
      </c>
      <c r="D27" s="11">
        <v>1063756.1199999999</v>
      </c>
      <c r="E27" s="11">
        <v>171542</v>
      </c>
    </row>
    <row r="28" spans="1:5" x14ac:dyDescent="0.25">
      <c r="A28" s="97"/>
      <c r="B28" s="96"/>
      <c r="C28" s="20" t="s">
        <v>152</v>
      </c>
      <c r="D28" s="11">
        <v>766800</v>
      </c>
      <c r="E28" s="11">
        <v>74940</v>
      </c>
    </row>
    <row r="29" spans="1:5" ht="45" x14ac:dyDescent="0.25">
      <c r="A29" s="97"/>
      <c r="B29" s="96"/>
      <c r="C29" s="20" t="s">
        <v>237</v>
      </c>
      <c r="D29" s="11">
        <v>721403.37</v>
      </c>
      <c r="E29" s="11">
        <v>2596633.2099999995</v>
      </c>
    </row>
    <row r="30" spans="1:5" x14ac:dyDescent="0.25">
      <c r="A30" s="97"/>
      <c r="B30" s="96"/>
      <c r="C30" s="20" t="s">
        <v>148</v>
      </c>
      <c r="D30" s="11">
        <v>712707.7</v>
      </c>
      <c r="E30" s="11">
        <v>260160</v>
      </c>
    </row>
    <row r="31" spans="1:5" x14ac:dyDescent="0.25">
      <c r="A31" s="97"/>
      <c r="B31" s="96"/>
      <c r="C31" s="20" t="s">
        <v>144</v>
      </c>
      <c r="D31" s="11">
        <v>632476.11</v>
      </c>
      <c r="E31" s="11">
        <v>27850.54</v>
      </c>
    </row>
    <row r="32" spans="1:5" x14ac:dyDescent="0.25">
      <c r="A32" s="97"/>
      <c r="B32" s="96"/>
      <c r="C32" s="24" t="s">
        <v>43</v>
      </c>
      <c r="D32" s="11">
        <f>SUM(D22:D31)</f>
        <v>11595443.889999997</v>
      </c>
      <c r="E32" s="11">
        <f>SUM(E22:E31)</f>
        <v>3776704.5699999994</v>
      </c>
    </row>
    <row r="33" spans="1:5" x14ac:dyDescent="0.25">
      <c r="A33" s="97"/>
      <c r="B33" s="96"/>
      <c r="C33" s="24" t="s">
        <v>44</v>
      </c>
      <c r="D33" s="11">
        <f>+D34-D32</f>
        <v>7938723.8500000089</v>
      </c>
      <c r="E33" s="11">
        <f>+E34-E32</f>
        <v>3940563.8400000008</v>
      </c>
    </row>
    <row r="34" spans="1:5" x14ac:dyDescent="0.25">
      <c r="A34" s="97"/>
      <c r="B34" s="96"/>
      <c r="C34" s="21" t="s">
        <v>27</v>
      </c>
      <c r="D34" s="10">
        <v>19534167.740000006</v>
      </c>
      <c r="E34" s="10">
        <v>7717268.4100000001</v>
      </c>
    </row>
    <row r="35" spans="1:5" x14ac:dyDescent="0.25">
      <c r="A35" s="97"/>
      <c r="B35" s="96">
        <v>2020</v>
      </c>
      <c r="C35" s="20" t="s">
        <v>153</v>
      </c>
      <c r="D35" s="11">
        <v>482683.58999999997</v>
      </c>
      <c r="E35" s="11">
        <v>46409.9</v>
      </c>
    </row>
    <row r="36" spans="1:5" ht="30" x14ac:dyDescent="0.25">
      <c r="A36" s="97"/>
      <c r="B36" s="96"/>
      <c r="C36" s="20" t="s">
        <v>106</v>
      </c>
      <c r="D36" s="11">
        <v>482202</v>
      </c>
      <c r="E36" s="11">
        <v>42750</v>
      </c>
    </row>
    <row r="37" spans="1:5" x14ac:dyDescent="0.25">
      <c r="A37" s="97"/>
      <c r="B37" s="96"/>
      <c r="C37" s="20" t="s">
        <v>72</v>
      </c>
      <c r="D37" s="11">
        <v>479201.33</v>
      </c>
      <c r="E37" s="11">
        <v>23681.420000000002</v>
      </c>
    </row>
    <row r="38" spans="1:5" ht="30" x14ac:dyDescent="0.25">
      <c r="A38" s="97"/>
      <c r="B38" s="96"/>
      <c r="C38" s="20" t="s">
        <v>143</v>
      </c>
      <c r="D38" s="11">
        <v>477686.62</v>
      </c>
      <c r="E38" s="11">
        <v>20868.89</v>
      </c>
    </row>
    <row r="39" spans="1:5" x14ac:dyDescent="0.25">
      <c r="A39" s="97"/>
      <c r="B39" s="96"/>
      <c r="C39" s="20" t="s">
        <v>144</v>
      </c>
      <c r="D39" s="11">
        <v>339777.95</v>
      </c>
      <c r="E39" s="11">
        <v>12639.7</v>
      </c>
    </row>
    <row r="40" spans="1:5" ht="45" x14ac:dyDescent="0.25">
      <c r="A40" s="97"/>
      <c r="B40" s="96"/>
      <c r="C40" s="20" t="s">
        <v>238</v>
      </c>
      <c r="D40" s="11">
        <v>316372</v>
      </c>
      <c r="E40" s="11">
        <v>29760</v>
      </c>
    </row>
    <row r="41" spans="1:5" ht="45" x14ac:dyDescent="0.25">
      <c r="A41" s="97"/>
      <c r="B41" s="96"/>
      <c r="C41" s="20" t="s">
        <v>223</v>
      </c>
      <c r="D41" s="11">
        <v>307212</v>
      </c>
      <c r="E41" s="11">
        <v>23040</v>
      </c>
    </row>
    <row r="42" spans="1:5" x14ac:dyDescent="0.25">
      <c r="A42" s="97"/>
      <c r="B42" s="96"/>
      <c r="C42" s="20" t="s">
        <v>145</v>
      </c>
      <c r="D42" s="11">
        <v>231934.71</v>
      </c>
      <c r="E42" s="11">
        <v>4309.54</v>
      </c>
    </row>
    <row r="43" spans="1:5" ht="45" x14ac:dyDescent="0.25">
      <c r="A43" s="97"/>
      <c r="B43" s="96"/>
      <c r="C43" s="20" t="s">
        <v>225</v>
      </c>
      <c r="D43" s="11">
        <v>158344</v>
      </c>
      <c r="E43" s="11">
        <v>15960</v>
      </c>
    </row>
    <row r="44" spans="1:5" ht="45" x14ac:dyDescent="0.25">
      <c r="A44" s="97"/>
      <c r="B44" s="96"/>
      <c r="C44" s="20" t="s">
        <v>237</v>
      </c>
      <c r="D44" s="11">
        <v>125958.39999999999</v>
      </c>
      <c r="E44" s="11">
        <v>465051.78</v>
      </c>
    </row>
    <row r="45" spans="1:5" x14ac:dyDescent="0.25">
      <c r="A45" s="97"/>
      <c r="B45" s="96"/>
      <c r="C45" s="24" t="s">
        <v>43</v>
      </c>
      <c r="D45" s="11">
        <f>SUM(D35:D44)</f>
        <v>3401372.6</v>
      </c>
      <c r="E45" s="11">
        <f>SUM(E35:E44)</f>
        <v>684471.23</v>
      </c>
    </row>
    <row r="46" spans="1:5" x14ac:dyDescent="0.25">
      <c r="A46" s="97"/>
      <c r="B46" s="96"/>
      <c r="C46" s="24" t="s">
        <v>44</v>
      </c>
      <c r="D46" s="11">
        <f>+D47-D45</f>
        <v>607161.33999999799</v>
      </c>
      <c r="E46" s="11">
        <f>+E47-E45</f>
        <v>112404.33000000019</v>
      </c>
    </row>
    <row r="47" spans="1:5" x14ac:dyDescent="0.25">
      <c r="A47" s="97"/>
      <c r="B47" s="96"/>
      <c r="C47" s="21" t="s">
        <v>27</v>
      </c>
      <c r="D47" s="10">
        <v>4008533.9399999981</v>
      </c>
      <c r="E47" s="10">
        <v>796875.56000000017</v>
      </c>
    </row>
    <row r="48" spans="1:5" ht="45" x14ac:dyDescent="0.25">
      <c r="A48" s="97"/>
      <c r="B48" s="96">
        <v>2021</v>
      </c>
      <c r="C48" s="20" t="s">
        <v>255</v>
      </c>
      <c r="D48" s="11">
        <v>11774.13</v>
      </c>
      <c r="E48" s="11">
        <v>937.15</v>
      </c>
    </row>
    <row r="49" spans="1:5" x14ac:dyDescent="0.25">
      <c r="A49" s="97"/>
      <c r="B49" s="96"/>
      <c r="C49" s="20" t="s">
        <v>295</v>
      </c>
      <c r="D49" s="11">
        <v>9339.42</v>
      </c>
      <c r="E49" s="11">
        <v>937.15</v>
      </c>
    </row>
    <row r="50" spans="1:5" ht="45" x14ac:dyDescent="0.25">
      <c r="A50" s="97"/>
      <c r="B50" s="96"/>
      <c r="C50" s="20" t="s">
        <v>256</v>
      </c>
      <c r="D50" s="11">
        <v>7025.7</v>
      </c>
      <c r="E50" s="11">
        <v>962.76</v>
      </c>
    </row>
    <row r="51" spans="1:5" x14ac:dyDescent="0.25">
      <c r="A51" s="97"/>
      <c r="B51" s="96"/>
      <c r="C51" s="20" t="s">
        <v>257</v>
      </c>
      <c r="D51" s="11">
        <v>6812.98</v>
      </c>
      <c r="E51" s="11">
        <v>8.15</v>
      </c>
    </row>
    <row r="52" spans="1:5" x14ac:dyDescent="0.25">
      <c r="A52" s="97"/>
      <c r="B52" s="96"/>
      <c r="C52" s="20" t="s">
        <v>296</v>
      </c>
      <c r="D52" s="11">
        <v>3112.3</v>
      </c>
      <c r="E52" s="11">
        <v>937.15</v>
      </c>
    </row>
    <row r="53" spans="1:5" ht="30" x14ac:dyDescent="0.25">
      <c r="A53" s="97"/>
      <c r="B53" s="96"/>
      <c r="C53" s="20" t="s">
        <v>69</v>
      </c>
      <c r="D53" s="11">
        <v>1436.74</v>
      </c>
      <c r="E53" s="11">
        <v>1874.2</v>
      </c>
    </row>
    <row r="54" spans="1:5" ht="45" x14ac:dyDescent="0.25">
      <c r="A54" s="97"/>
      <c r="B54" s="96"/>
      <c r="C54" s="20" t="s">
        <v>297</v>
      </c>
      <c r="D54" s="11">
        <v>740.73</v>
      </c>
      <c r="E54" s="11">
        <v>937.15</v>
      </c>
    </row>
    <row r="55" spans="1:5" x14ac:dyDescent="0.25">
      <c r="A55" s="97"/>
      <c r="B55" s="96"/>
      <c r="C55" s="21" t="s">
        <v>250</v>
      </c>
      <c r="D55" s="27">
        <f>+SUM(D48:D54)</f>
        <v>40242</v>
      </c>
      <c r="E55" s="27">
        <f>+SUM(E48:E54)</f>
        <v>6593.71</v>
      </c>
    </row>
    <row r="56" spans="1:5" ht="30" x14ac:dyDescent="0.25">
      <c r="A56" s="97"/>
      <c r="B56" s="96">
        <v>2022</v>
      </c>
      <c r="C56" s="26" t="s">
        <v>348</v>
      </c>
      <c r="D56" s="11">
        <v>494258.30000000005</v>
      </c>
      <c r="E56" s="11">
        <v>276287</v>
      </c>
    </row>
    <row r="57" spans="1:5" x14ac:dyDescent="0.25">
      <c r="A57" s="97"/>
      <c r="B57" s="96"/>
      <c r="C57" s="26" t="s">
        <v>416</v>
      </c>
      <c r="D57" s="11">
        <v>155596.24</v>
      </c>
      <c r="E57" s="11">
        <v>9900</v>
      </c>
    </row>
    <row r="58" spans="1:5" ht="30" x14ac:dyDescent="0.25">
      <c r="A58" s="97"/>
      <c r="B58" s="96"/>
      <c r="C58" s="26" t="s">
        <v>417</v>
      </c>
      <c r="D58" s="11">
        <v>122186.55</v>
      </c>
      <c r="E58" s="11">
        <v>9409</v>
      </c>
    </row>
    <row r="59" spans="1:5" ht="45" x14ac:dyDescent="0.25">
      <c r="A59" s="97"/>
      <c r="B59" s="96"/>
      <c r="C59" s="26" t="s">
        <v>418</v>
      </c>
      <c r="D59" s="11">
        <v>55592.62</v>
      </c>
      <c r="E59" s="11">
        <v>10711</v>
      </c>
    </row>
    <row r="60" spans="1:5" x14ac:dyDescent="0.25">
      <c r="A60" s="97"/>
      <c r="B60" s="96"/>
      <c r="C60" s="26" t="s">
        <v>400</v>
      </c>
      <c r="D60" s="11">
        <v>47088.6</v>
      </c>
      <c r="E60" s="11">
        <v>21120</v>
      </c>
    </row>
    <row r="61" spans="1:5" ht="30" x14ac:dyDescent="0.25">
      <c r="A61" s="97"/>
      <c r="B61" s="96"/>
      <c r="C61" s="26" t="s">
        <v>383</v>
      </c>
      <c r="D61" s="11">
        <v>36000</v>
      </c>
      <c r="E61" s="11">
        <v>20656</v>
      </c>
    </row>
    <row r="62" spans="1:5" x14ac:dyDescent="0.25">
      <c r="A62" s="97"/>
      <c r="B62" s="96"/>
      <c r="C62" s="26" t="s">
        <v>419</v>
      </c>
      <c r="D62" s="11">
        <v>21686.99</v>
      </c>
      <c r="E62" s="11">
        <v>450</v>
      </c>
    </row>
    <row r="63" spans="1:5" x14ac:dyDescent="0.25">
      <c r="A63" s="97"/>
      <c r="B63" s="96"/>
      <c r="C63" s="26" t="s">
        <v>401</v>
      </c>
      <c r="D63" s="11">
        <v>9719.75</v>
      </c>
      <c r="E63" s="11">
        <v>12500</v>
      </c>
    </row>
    <row r="64" spans="1:5" x14ac:dyDescent="0.25">
      <c r="A64" s="97"/>
      <c r="B64" s="96"/>
      <c r="C64" s="26" t="s">
        <v>360</v>
      </c>
      <c r="D64" s="11">
        <v>9662.9599999999991</v>
      </c>
      <c r="E64" s="11">
        <v>24008</v>
      </c>
    </row>
    <row r="65" spans="1:5" x14ac:dyDescent="0.25">
      <c r="A65" s="97"/>
      <c r="B65" s="96"/>
      <c r="C65" s="26" t="s">
        <v>402</v>
      </c>
      <c r="D65" s="11">
        <v>5600</v>
      </c>
      <c r="E65" s="11">
        <v>4390</v>
      </c>
    </row>
    <row r="66" spans="1:5" x14ac:dyDescent="0.25">
      <c r="A66" s="97"/>
      <c r="B66" s="96"/>
      <c r="C66" s="5" t="s">
        <v>43</v>
      </c>
      <c r="D66" s="11">
        <f>+SUM(D56:D65)</f>
        <v>957392.01</v>
      </c>
      <c r="E66" s="11">
        <f>+SUM(E56:E65)</f>
        <v>389431</v>
      </c>
    </row>
    <row r="67" spans="1:5" x14ac:dyDescent="0.25">
      <c r="A67" s="97"/>
      <c r="B67" s="96"/>
      <c r="C67" s="5" t="s">
        <v>44</v>
      </c>
      <c r="D67" s="11">
        <f>+D68-D66</f>
        <v>4700</v>
      </c>
      <c r="E67" s="11">
        <f>+E68-E66</f>
        <v>7666</v>
      </c>
    </row>
    <row r="68" spans="1:5" x14ac:dyDescent="0.25">
      <c r="A68" s="97"/>
      <c r="B68" s="96"/>
      <c r="C68" s="7" t="s">
        <v>27</v>
      </c>
      <c r="D68" s="10">
        <v>962092.01</v>
      </c>
      <c r="E68" s="10">
        <v>397097</v>
      </c>
    </row>
    <row r="69" spans="1:5" ht="30" x14ac:dyDescent="0.25">
      <c r="A69" s="97"/>
      <c r="B69" s="96">
        <v>2023</v>
      </c>
      <c r="C69" s="26" t="s">
        <v>344</v>
      </c>
      <c r="D69" s="11">
        <v>8343330</v>
      </c>
      <c r="E69" s="11">
        <v>789797</v>
      </c>
    </row>
    <row r="70" spans="1:5" x14ac:dyDescent="0.25">
      <c r="A70" s="97"/>
      <c r="B70" s="96"/>
      <c r="C70" s="26" t="s">
        <v>311</v>
      </c>
      <c r="D70" s="11">
        <v>7908882.2800000003</v>
      </c>
      <c r="E70" s="11">
        <v>873619.66</v>
      </c>
    </row>
    <row r="71" spans="1:5" ht="45" x14ac:dyDescent="0.25">
      <c r="A71" s="97"/>
      <c r="B71" s="96"/>
      <c r="C71" s="26" t="s">
        <v>346</v>
      </c>
      <c r="D71" s="11">
        <v>6640596</v>
      </c>
      <c r="E71" s="11">
        <v>491220</v>
      </c>
    </row>
    <row r="72" spans="1:5" ht="30" x14ac:dyDescent="0.25">
      <c r="A72" s="97"/>
      <c r="B72" s="96"/>
      <c r="C72" s="26" t="s">
        <v>424</v>
      </c>
      <c r="D72" s="11">
        <v>4021305.3999999994</v>
      </c>
      <c r="E72" s="11">
        <v>379549.3</v>
      </c>
    </row>
    <row r="73" spans="1:5" ht="30" x14ac:dyDescent="0.25">
      <c r="A73" s="97"/>
      <c r="B73" s="96"/>
      <c r="C73" s="26" t="s">
        <v>438</v>
      </c>
      <c r="D73" s="11">
        <v>3656684.09</v>
      </c>
      <c r="E73" s="11">
        <v>393605.9</v>
      </c>
    </row>
    <row r="74" spans="1:5" ht="45" x14ac:dyDescent="0.25">
      <c r="A74" s="97"/>
      <c r="B74" s="96"/>
      <c r="C74" s="26" t="s">
        <v>432</v>
      </c>
      <c r="D74" s="11">
        <v>2824320</v>
      </c>
      <c r="E74" s="11">
        <v>237620</v>
      </c>
    </row>
    <row r="75" spans="1:5" x14ac:dyDescent="0.25">
      <c r="A75" s="97"/>
      <c r="B75" s="96"/>
      <c r="C75" s="26" t="s">
        <v>429</v>
      </c>
      <c r="D75" s="11">
        <v>2760443.65</v>
      </c>
      <c r="E75" s="11">
        <v>1056504.02</v>
      </c>
    </row>
    <row r="76" spans="1:5" x14ac:dyDescent="0.25">
      <c r="A76" s="97"/>
      <c r="B76" s="96"/>
      <c r="C76" s="26" t="s">
        <v>338</v>
      </c>
      <c r="D76" s="11">
        <v>2507709.7599999998</v>
      </c>
      <c r="E76" s="11">
        <v>791776.14</v>
      </c>
    </row>
    <row r="77" spans="1:5" ht="45" x14ac:dyDescent="0.25">
      <c r="A77" s="97"/>
      <c r="B77" s="96"/>
      <c r="C77" s="26" t="s">
        <v>439</v>
      </c>
      <c r="D77" s="11">
        <v>2505192</v>
      </c>
      <c r="E77" s="11">
        <v>233220</v>
      </c>
    </row>
    <row r="78" spans="1:5" ht="30" x14ac:dyDescent="0.25">
      <c r="A78" s="97"/>
      <c r="B78" s="96"/>
      <c r="C78" s="26" t="s">
        <v>465</v>
      </c>
      <c r="D78" s="11">
        <v>2420008</v>
      </c>
      <c r="E78" s="11">
        <v>216060</v>
      </c>
    </row>
    <row r="79" spans="1:5" x14ac:dyDescent="0.25">
      <c r="A79" s="97"/>
      <c r="B79" s="96"/>
      <c r="C79" s="5" t="s">
        <v>43</v>
      </c>
      <c r="D79" s="11">
        <f>+SUM(D69:D78)</f>
        <v>43588471.18</v>
      </c>
      <c r="E79" s="11">
        <f>+SUM(E69:E78)</f>
        <v>5462972.0199999996</v>
      </c>
    </row>
    <row r="80" spans="1:5" x14ac:dyDescent="0.25">
      <c r="A80" s="97"/>
      <c r="B80" s="96"/>
      <c r="C80" s="5" t="s">
        <v>44</v>
      </c>
      <c r="D80" s="11">
        <f>+D81-D79</f>
        <v>60042627.130000047</v>
      </c>
      <c r="E80" s="11">
        <f>+E81-E79</f>
        <v>34219965.850000039</v>
      </c>
    </row>
    <row r="81" spans="1:5" x14ac:dyDescent="0.25">
      <c r="A81" s="97"/>
      <c r="B81" s="96"/>
      <c r="C81" s="7" t="s">
        <v>27</v>
      </c>
      <c r="D81" s="10">
        <v>103631098.31000005</v>
      </c>
      <c r="E81" s="10">
        <v>39682937.870000035</v>
      </c>
    </row>
    <row r="82" spans="1:5" x14ac:dyDescent="0.25">
      <c r="A82" s="23"/>
      <c r="B82" s="96">
        <v>2024</v>
      </c>
      <c r="C82" s="26" t="s">
        <v>353</v>
      </c>
      <c r="D82" s="11">
        <v>152878865.22</v>
      </c>
      <c r="E82" s="11">
        <v>336883144.29000002</v>
      </c>
    </row>
    <row r="83" spans="1:5" ht="30" x14ac:dyDescent="0.25">
      <c r="A83" s="23"/>
      <c r="B83" s="96"/>
      <c r="C83" s="26" t="s">
        <v>345</v>
      </c>
      <c r="D83" s="11">
        <v>2092157.9</v>
      </c>
      <c r="E83" s="11">
        <v>1732650</v>
      </c>
    </row>
    <row r="84" spans="1:5" x14ac:dyDescent="0.25">
      <c r="A84" s="23"/>
      <c r="B84" s="96"/>
      <c r="C84" s="26" t="s">
        <v>332</v>
      </c>
      <c r="D84" s="11">
        <v>1013417</v>
      </c>
      <c r="E84" s="11">
        <v>778080</v>
      </c>
    </row>
    <row r="85" spans="1:5" ht="45" x14ac:dyDescent="0.25">
      <c r="A85" s="23"/>
      <c r="B85" s="96"/>
      <c r="C85" s="26" t="s">
        <v>485</v>
      </c>
      <c r="D85" s="11">
        <v>866500</v>
      </c>
      <c r="E85" s="11">
        <v>186046.82</v>
      </c>
    </row>
    <row r="86" spans="1:5" x14ac:dyDescent="0.25">
      <c r="A86" s="23"/>
      <c r="B86" s="96"/>
      <c r="C86" s="26" t="s">
        <v>416</v>
      </c>
      <c r="D86" s="11">
        <v>847704.69</v>
      </c>
      <c r="E86" s="11">
        <v>78122</v>
      </c>
    </row>
    <row r="87" spans="1:5" ht="30" x14ac:dyDescent="0.25">
      <c r="A87" s="23"/>
      <c r="B87" s="96"/>
      <c r="C87" s="26" t="s">
        <v>484</v>
      </c>
      <c r="D87" s="11">
        <v>627781.19999999995</v>
      </c>
      <c r="E87" s="11">
        <v>222901.2</v>
      </c>
    </row>
    <row r="88" spans="1:5" ht="45" x14ac:dyDescent="0.25">
      <c r="A88" s="23"/>
      <c r="B88" s="96"/>
      <c r="C88" s="26" t="s">
        <v>499</v>
      </c>
      <c r="D88" s="11">
        <v>499866</v>
      </c>
      <c r="E88" s="11">
        <v>44760</v>
      </c>
    </row>
    <row r="89" spans="1:5" x14ac:dyDescent="0.25">
      <c r="A89" s="23"/>
      <c r="B89" s="96"/>
      <c r="C89" s="26" t="s">
        <v>469</v>
      </c>
      <c r="D89" s="11">
        <v>440559.35</v>
      </c>
      <c r="E89" s="11">
        <v>735000</v>
      </c>
    </row>
    <row r="90" spans="1:5" x14ac:dyDescent="0.25">
      <c r="A90" s="23"/>
      <c r="B90" s="96"/>
      <c r="C90" s="26" t="s">
        <v>482</v>
      </c>
      <c r="D90" s="11">
        <v>411312.18</v>
      </c>
      <c r="E90" s="11">
        <v>100977.78</v>
      </c>
    </row>
    <row r="91" spans="1:5" ht="30" x14ac:dyDescent="0.25">
      <c r="A91" s="23"/>
      <c r="B91" s="96"/>
      <c r="C91" s="26" t="s">
        <v>479</v>
      </c>
      <c r="D91" s="11">
        <v>350000</v>
      </c>
      <c r="E91" s="11">
        <v>54000</v>
      </c>
    </row>
    <row r="92" spans="1:5" x14ac:dyDescent="0.25">
      <c r="A92" s="23"/>
      <c r="B92" s="96"/>
      <c r="C92" s="5" t="s">
        <v>43</v>
      </c>
      <c r="D92" s="11">
        <f>+SUM(D82:D91)</f>
        <v>160028163.53999999</v>
      </c>
      <c r="E92" s="11">
        <f>+SUM(E82:E91)</f>
        <v>340815682.08999997</v>
      </c>
    </row>
    <row r="93" spans="1:5" x14ac:dyDescent="0.25">
      <c r="A93" s="23"/>
      <c r="B93" s="96"/>
      <c r="C93" s="5" t="s">
        <v>44</v>
      </c>
      <c r="D93" s="11">
        <f>+D94-D92</f>
        <v>3268285.340000093</v>
      </c>
      <c r="E93" s="11">
        <f>+E94-E92</f>
        <v>2501669.870000124</v>
      </c>
    </row>
    <row r="94" spans="1:5" x14ac:dyDescent="0.25">
      <c r="A94" s="23"/>
      <c r="B94" s="96"/>
      <c r="C94" s="7" t="s">
        <v>27</v>
      </c>
      <c r="D94" s="31">
        <v>163296448.88000008</v>
      </c>
      <c r="E94" s="31">
        <v>343317351.9600001</v>
      </c>
    </row>
    <row r="95" spans="1:5" x14ac:dyDescent="0.25">
      <c r="A95" s="9" t="str">
        <f>+Urabá!A100</f>
        <v>Fuente: Declaraciones de exportación (F-600), Subdirección de Estudios Económicos - DGEA - DIAN -</v>
      </c>
    </row>
    <row r="96" spans="1:5" x14ac:dyDescent="0.25">
      <c r="A96" s="9" t="str">
        <f>+Armenia!A27</f>
        <v>*Producción DIAN y Certificación DANE diciembre de 2024</v>
      </c>
    </row>
    <row r="97" spans="1:1" x14ac:dyDescent="0.25">
      <c r="A97" s="9" t="str">
        <f>+Armenia!A28</f>
        <v>Fecha de consulta: febrero 20 de 2025</v>
      </c>
    </row>
    <row r="98" spans="1:1" x14ac:dyDescent="0.25">
      <c r="A98" s="9" t="s">
        <v>251</v>
      </c>
    </row>
    <row r="99" spans="1:1" x14ac:dyDescent="0.25">
      <c r="A99" s="9" t="str">
        <f>+Urabá!A103</f>
        <v>Elaboró: Subdirección de Estudios Económicos - Coordinación de Estadística Tributaria y de Comercio Exterior</v>
      </c>
    </row>
  </sheetData>
  <mergeCells count="13">
    <mergeCell ref="A1:E1"/>
    <mergeCell ref="B82:B94"/>
    <mergeCell ref="B69:B81"/>
    <mergeCell ref="A9:A81"/>
    <mergeCell ref="B56:B68"/>
    <mergeCell ref="A4:E4"/>
    <mergeCell ref="A5:E5"/>
    <mergeCell ref="A6:E6"/>
    <mergeCell ref="B48:B55"/>
    <mergeCell ref="B9:B21"/>
    <mergeCell ref="B22:B34"/>
    <mergeCell ref="B35:B47"/>
    <mergeCell ref="A7:E7"/>
  </mergeCells>
  <pageMargins left="0.7" right="0.7" top="0.75" bottom="0.75" header="0.3" footer="0.3"/>
  <pageSetup orientation="portrait" horizontalDpi="4294967293" verticalDpi="0" r:id="rId1"/>
  <headerFooter>
    <oddFooter>&amp;R_x000D_&amp;1#&amp;"Calibri"&amp;10&amp;K000000 Información Pública</oddFooter>
  </headerFooter>
  <ignoredErrors>
    <ignoredError sqref="D32:E32 D45:E45 D55:E55 D79:E79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E103"/>
  <sheetViews>
    <sheetView showGridLines="0" topLeftCell="B76" zoomScale="85" zoomScaleNormal="85" workbookViewId="0">
      <selection activeCell="D99" sqref="D99:E99"/>
    </sheetView>
  </sheetViews>
  <sheetFormatPr baseColWidth="10" defaultRowHeight="15" x14ac:dyDescent="0.25"/>
  <cols>
    <col min="1" max="1" width="26.85546875" customWidth="1"/>
    <col min="2" max="2" width="14.42578125" customWidth="1"/>
    <col min="3" max="3" width="86.140625" customWidth="1"/>
    <col min="4" max="5" width="17.4257812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198</v>
      </c>
      <c r="B5" s="46"/>
      <c r="C5" s="46"/>
      <c r="D5" s="46"/>
      <c r="E5" s="46"/>
    </row>
    <row r="6" spans="1:5" x14ac:dyDescent="0.25">
      <c r="A6" s="55" t="str">
        <f>+'Puerto Asís'!A6:E6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62" t="s">
        <v>154</v>
      </c>
      <c r="B9" s="58">
        <v>2018</v>
      </c>
      <c r="C9" s="3" t="s">
        <v>129</v>
      </c>
      <c r="D9" s="11">
        <v>13088465807.519993</v>
      </c>
      <c r="E9" s="11">
        <v>30626013140.219994</v>
      </c>
    </row>
    <row r="10" spans="1:5" x14ac:dyDescent="0.25">
      <c r="A10" s="63"/>
      <c r="B10" s="58"/>
      <c r="C10" s="3" t="s">
        <v>239</v>
      </c>
      <c r="D10" s="11">
        <v>986042959.25</v>
      </c>
      <c r="E10" s="11">
        <v>1734871669.3100004</v>
      </c>
    </row>
    <row r="11" spans="1:5" x14ac:dyDescent="0.25">
      <c r="A11" s="63"/>
      <c r="B11" s="58"/>
      <c r="C11" s="3" t="s">
        <v>48</v>
      </c>
      <c r="D11" s="11">
        <v>866040130.66999936</v>
      </c>
      <c r="E11" s="11">
        <v>267933227.69999999</v>
      </c>
    </row>
    <row r="12" spans="1:5" x14ac:dyDescent="0.25">
      <c r="A12" s="63"/>
      <c r="B12" s="58"/>
      <c r="C12" s="3" t="s">
        <v>240</v>
      </c>
      <c r="D12" s="11">
        <v>750824609.71000004</v>
      </c>
      <c r="E12" s="11">
        <v>2094694658.2</v>
      </c>
    </row>
    <row r="13" spans="1:5" x14ac:dyDescent="0.25">
      <c r="A13" s="63"/>
      <c r="B13" s="58"/>
      <c r="C13" s="3" t="s">
        <v>155</v>
      </c>
      <c r="D13" s="11">
        <v>558456768.89999998</v>
      </c>
      <c r="E13" s="11">
        <v>131775563</v>
      </c>
    </row>
    <row r="14" spans="1:5" ht="30" x14ac:dyDescent="0.25">
      <c r="A14" s="63"/>
      <c r="B14" s="58"/>
      <c r="C14" s="3" t="s">
        <v>241</v>
      </c>
      <c r="D14" s="11">
        <v>551007593.01999986</v>
      </c>
      <c r="E14" s="11">
        <v>960098313.90000021</v>
      </c>
    </row>
    <row r="15" spans="1:5" ht="28.5" customHeight="1" x14ac:dyDescent="0.25">
      <c r="A15" s="63"/>
      <c r="B15" s="58"/>
      <c r="C15" s="3" t="s">
        <v>105</v>
      </c>
      <c r="D15" s="11">
        <v>263162573.38000003</v>
      </c>
      <c r="E15" s="11">
        <v>30473202.370000001</v>
      </c>
    </row>
    <row r="16" spans="1:5" x14ac:dyDescent="0.25">
      <c r="A16" s="63"/>
      <c r="B16" s="58"/>
      <c r="C16" s="3" t="s">
        <v>126</v>
      </c>
      <c r="D16" s="11">
        <v>246453941.49999994</v>
      </c>
      <c r="E16" s="11">
        <v>163273879.13999999</v>
      </c>
    </row>
    <row r="17" spans="1:5" ht="30" x14ac:dyDescent="0.25">
      <c r="A17" s="63"/>
      <c r="B17" s="58"/>
      <c r="C17" s="3" t="s">
        <v>242</v>
      </c>
      <c r="D17" s="11">
        <v>243084288.77999994</v>
      </c>
      <c r="E17" s="11">
        <v>262636641.5</v>
      </c>
    </row>
    <row r="18" spans="1:5" x14ac:dyDescent="0.25">
      <c r="A18" s="63"/>
      <c r="B18" s="58"/>
      <c r="C18" s="3" t="s">
        <v>59</v>
      </c>
      <c r="D18" s="11">
        <v>202764596.64000002</v>
      </c>
      <c r="E18" s="11">
        <v>580679090</v>
      </c>
    </row>
    <row r="19" spans="1:5" x14ac:dyDescent="0.25">
      <c r="A19" s="63"/>
      <c r="B19" s="58"/>
      <c r="C19" s="5" t="s">
        <v>43</v>
      </c>
      <c r="D19" s="11">
        <f>SUM(D9:D18)</f>
        <v>17756303269.369991</v>
      </c>
      <c r="E19" s="11">
        <f>SUM(E9:E18)</f>
        <v>36852449385.339996</v>
      </c>
    </row>
    <row r="20" spans="1:5" x14ac:dyDescent="0.25">
      <c r="A20" s="63"/>
      <c r="B20" s="58"/>
      <c r="C20" s="5" t="s">
        <v>44</v>
      </c>
      <c r="D20" s="11">
        <f>+D21-D19</f>
        <v>4170444331.9599991</v>
      </c>
      <c r="E20" s="11">
        <f>+E21-E19</f>
        <v>3468728897.8001099</v>
      </c>
    </row>
    <row r="21" spans="1:5" x14ac:dyDescent="0.25">
      <c r="A21" s="63"/>
      <c r="B21" s="58"/>
      <c r="C21" s="7" t="s">
        <v>27</v>
      </c>
      <c r="D21" s="10">
        <v>21926747601.32999</v>
      </c>
      <c r="E21" s="10">
        <v>40321178283.140106</v>
      </c>
    </row>
    <row r="22" spans="1:5" x14ac:dyDescent="0.25">
      <c r="A22" s="63"/>
      <c r="B22" s="58">
        <v>2019</v>
      </c>
      <c r="C22" s="3" t="s">
        <v>129</v>
      </c>
      <c r="D22" s="11">
        <v>12467686563.969999</v>
      </c>
      <c r="E22" s="11">
        <v>31391337151.480003</v>
      </c>
    </row>
    <row r="23" spans="1:5" x14ac:dyDescent="0.25">
      <c r="A23" s="63"/>
      <c r="B23" s="58"/>
      <c r="C23" s="3" t="s">
        <v>239</v>
      </c>
      <c r="D23" s="11">
        <v>1346640398</v>
      </c>
      <c r="E23" s="11">
        <v>2503006779</v>
      </c>
    </row>
    <row r="24" spans="1:5" x14ac:dyDescent="0.25">
      <c r="A24" s="63"/>
      <c r="B24" s="58"/>
      <c r="C24" s="3" t="s">
        <v>48</v>
      </c>
      <c r="D24" s="11">
        <v>847355091.29000032</v>
      </c>
      <c r="E24" s="11">
        <v>274704317.75</v>
      </c>
    </row>
    <row r="25" spans="1:5" x14ac:dyDescent="0.25">
      <c r="A25" s="63"/>
      <c r="B25" s="58"/>
      <c r="C25" s="3" t="s">
        <v>240</v>
      </c>
      <c r="D25" s="11">
        <v>563295153.1400001</v>
      </c>
      <c r="E25" s="11">
        <v>1826787278.8899999</v>
      </c>
    </row>
    <row r="26" spans="1:5" x14ac:dyDescent="0.25">
      <c r="A26" s="63"/>
      <c r="B26" s="58"/>
      <c r="C26" s="3" t="s">
        <v>155</v>
      </c>
      <c r="D26" s="11">
        <v>545023755.57000017</v>
      </c>
      <c r="E26" s="11">
        <v>139220212.31999999</v>
      </c>
    </row>
    <row r="27" spans="1:5" ht="30" x14ac:dyDescent="0.25">
      <c r="A27" s="63"/>
      <c r="B27" s="58"/>
      <c r="C27" s="3" t="s">
        <v>241</v>
      </c>
      <c r="D27" s="11">
        <v>312172661.31999999</v>
      </c>
      <c r="E27" s="11">
        <v>648272354.63999999</v>
      </c>
    </row>
    <row r="28" spans="1:5" ht="30" x14ac:dyDescent="0.25">
      <c r="A28" s="63"/>
      <c r="B28" s="58"/>
      <c r="C28" s="3" t="s">
        <v>242</v>
      </c>
      <c r="D28" s="11">
        <v>266764479.53000003</v>
      </c>
      <c r="E28" s="11">
        <v>300853260</v>
      </c>
    </row>
    <row r="29" spans="1:5" ht="33.75" customHeight="1" x14ac:dyDescent="0.25">
      <c r="A29" s="63"/>
      <c r="B29" s="58"/>
      <c r="C29" s="3" t="s">
        <v>105</v>
      </c>
      <c r="D29" s="11">
        <v>242392270.19999999</v>
      </c>
      <c r="E29" s="11">
        <v>29731891.890000001</v>
      </c>
    </row>
    <row r="30" spans="1:5" x14ac:dyDescent="0.25">
      <c r="A30" s="63"/>
      <c r="B30" s="58"/>
      <c r="C30" s="3" t="s">
        <v>126</v>
      </c>
      <c r="D30" s="11">
        <v>223699932.95000005</v>
      </c>
      <c r="E30" s="11">
        <v>179363350.47999999</v>
      </c>
    </row>
    <row r="31" spans="1:5" x14ac:dyDescent="0.25">
      <c r="A31" s="63"/>
      <c r="B31" s="58"/>
      <c r="C31" s="3" t="s">
        <v>59</v>
      </c>
      <c r="D31" s="11">
        <v>170781766.30000001</v>
      </c>
      <c r="E31" s="11">
        <v>538276051</v>
      </c>
    </row>
    <row r="32" spans="1:5" x14ac:dyDescent="0.25">
      <c r="A32" s="63"/>
      <c r="B32" s="58"/>
      <c r="C32" s="5" t="s">
        <v>43</v>
      </c>
      <c r="D32" s="11">
        <f>SUM(D22:D31)</f>
        <v>16985812072.27</v>
      </c>
      <c r="E32" s="11">
        <f>SUM(E22:E31)</f>
        <v>37831552647.450005</v>
      </c>
    </row>
    <row r="33" spans="1:5" x14ac:dyDescent="0.25">
      <c r="A33" s="63"/>
      <c r="B33" s="58"/>
      <c r="C33" s="5" t="s">
        <v>44</v>
      </c>
      <c r="D33" s="11">
        <f>+D34-D32</f>
        <v>4053476315.9897842</v>
      </c>
      <c r="E33" s="11">
        <f>+E34-E32</f>
        <v>3305436269.6702271</v>
      </c>
    </row>
    <row r="34" spans="1:5" x14ac:dyDescent="0.25">
      <c r="A34" s="63"/>
      <c r="B34" s="58"/>
      <c r="C34" s="7" t="s">
        <v>27</v>
      </c>
      <c r="D34" s="10">
        <v>21039288388.259785</v>
      </c>
      <c r="E34" s="10">
        <v>41136988917.120232</v>
      </c>
    </row>
    <row r="35" spans="1:5" x14ac:dyDescent="0.25">
      <c r="A35" s="63"/>
      <c r="B35" s="58">
        <v>2020</v>
      </c>
      <c r="C35" s="3" t="s">
        <v>129</v>
      </c>
      <c r="D35" s="11">
        <v>6900119591.6800022</v>
      </c>
      <c r="E35" s="11">
        <v>28481725665.539989</v>
      </c>
    </row>
    <row r="36" spans="1:5" x14ac:dyDescent="0.25">
      <c r="A36" s="63"/>
      <c r="B36" s="58"/>
      <c r="C36" s="3" t="s">
        <v>239</v>
      </c>
      <c r="D36" s="11">
        <v>874827390</v>
      </c>
      <c r="E36" s="11">
        <v>2638032894</v>
      </c>
    </row>
    <row r="37" spans="1:5" x14ac:dyDescent="0.25">
      <c r="A37" s="63"/>
      <c r="B37" s="58"/>
      <c r="C37" s="3" t="s">
        <v>48</v>
      </c>
      <c r="D37" s="11">
        <v>570148981.86999989</v>
      </c>
      <c r="E37" s="11">
        <v>161003811.08999997</v>
      </c>
    </row>
    <row r="38" spans="1:5" x14ac:dyDescent="0.25">
      <c r="A38" s="63"/>
      <c r="B38" s="58"/>
      <c r="C38" s="3" t="s">
        <v>155</v>
      </c>
      <c r="D38" s="11">
        <v>435437511.94</v>
      </c>
      <c r="E38" s="11">
        <v>124755060.5</v>
      </c>
    </row>
    <row r="39" spans="1:5" x14ac:dyDescent="0.25">
      <c r="A39" s="63"/>
      <c r="B39" s="58"/>
      <c r="C39" s="3" t="s">
        <v>240</v>
      </c>
      <c r="D39" s="11">
        <v>286600430.98000002</v>
      </c>
      <c r="E39" s="11">
        <v>1500533123.8700001</v>
      </c>
    </row>
    <row r="40" spans="1:5" ht="30" x14ac:dyDescent="0.25">
      <c r="A40" s="63"/>
      <c r="B40" s="58"/>
      <c r="C40" s="3" t="s">
        <v>242</v>
      </c>
      <c r="D40" s="11">
        <v>262956854.14999998</v>
      </c>
      <c r="E40" s="11">
        <v>298093886.80000001</v>
      </c>
    </row>
    <row r="41" spans="1:5" x14ac:dyDescent="0.25">
      <c r="A41" s="63"/>
      <c r="B41" s="58"/>
      <c r="C41" s="3" t="s">
        <v>126</v>
      </c>
      <c r="D41" s="11">
        <v>213898754.79999995</v>
      </c>
      <c r="E41" s="11">
        <v>199368348.88999999</v>
      </c>
    </row>
    <row r="42" spans="1:5" x14ac:dyDescent="0.25">
      <c r="A42" s="63"/>
      <c r="B42" s="58"/>
      <c r="C42" s="3" t="s">
        <v>156</v>
      </c>
      <c r="D42" s="11">
        <v>143849043.08999997</v>
      </c>
      <c r="E42" s="11">
        <v>92870150</v>
      </c>
    </row>
    <row r="43" spans="1:5" x14ac:dyDescent="0.25">
      <c r="A43" s="63"/>
      <c r="B43" s="58"/>
      <c r="C43" s="3" t="s">
        <v>59</v>
      </c>
      <c r="D43" s="11">
        <v>129681944.19999999</v>
      </c>
      <c r="E43" s="11">
        <v>523805175.72000003</v>
      </c>
    </row>
    <row r="44" spans="1:5" x14ac:dyDescent="0.25">
      <c r="A44" s="63"/>
      <c r="B44" s="58"/>
      <c r="C44" s="3" t="s">
        <v>157</v>
      </c>
      <c r="D44" s="11">
        <v>118554750.76999995</v>
      </c>
      <c r="E44" s="11">
        <v>98464712.599999994</v>
      </c>
    </row>
    <row r="45" spans="1:5" x14ac:dyDescent="0.25">
      <c r="A45" s="63"/>
      <c r="B45" s="58"/>
      <c r="C45" s="5" t="s">
        <v>43</v>
      </c>
      <c r="D45" s="11">
        <f>SUM(D35:D44)</f>
        <v>9936075253.4800014</v>
      </c>
      <c r="E45" s="11">
        <f>SUM(E35:E44)</f>
        <v>34118652829.009987</v>
      </c>
    </row>
    <row r="46" spans="1:5" x14ac:dyDescent="0.25">
      <c r="A46" s="63"/>
      <c r="B46" s="58"/>
      <c r="C46" s="5" t="s">
        <v>44</v>
      </c>
      <c r="D46" s="11">
        <f>+D47-D45</f>
        <v>3736498499.8298702</v>
      </c>
      <c r="E46" s="11">
        <f>+E47-E45</f>
        <v>3420607769.6095581</v>
      </c>
    </row>
    <row r="47" spans="1:5" x14ac:dyDescent="0.25">
      <c r="A47" s="63"/>
      <c r="B47" s="58"/>
      <c r="C47" s="7" t="s">
        <v>27</v>
      </c>
      <c r="D47" s="10">
        <v>13672573753.309872</v>
      </c>
      <c r="E47" s="10">
        <v>37539260598.619545</v>
      </c>
    </row>
    <row r="48" spans="1:5" x14ac:dyDescent="0.25">
      <c r="A48" s="63"/>
      <c r="B48" s="58">
        <v>2021</v>
      </c>
      <c r="C48" s="3" t="s">
        <v>129</v>
      </c>
      <c r="D48" s="11">
        <v>10846078010.839998</v>
      </c>
      <c r="E48" s="11">
        <v>24064940546.860008</v>
      </c>
    </row>
    <row r="49" spans="1:5" x14ac:dyDescent="0.25">
      <c r="A49" s="63"/>
      <c r="B49" s="58"/>
      <c r="C49" s="3" t="s">
        <v>298</v>
      </c>
      <c r="D49" s="11">
        <v>1068727959.1200001</v>
      </c>
      <c r="E49" s="11">
        <v>2101748553.8700004</v>
      </c>
    </row>
    <row r="50" spans="1:5" x14ac:dyDescent="0.25">
      <c r="A50" s="63"/>
      <c r="B50" s="58"/>
      <c r="C50" s="3" t="s">
        <v>48</v>
      </c>
      <c r="D50" s="11">
        <v>927203681.09000051</v>
      </c>
      <c r="E50" s="11">
        <v>204265829.44999999</v>
      </c>
    </row>
    <row r="51" spans="1:5" x14ac:dyDescent="0.25">
      <c r="A51" s="63"/>
      <c r="B51" s="58"/>
      <c r="C51" s="3" t="s">
        <v>299</v>
      </c>
      <c r="D51" s="11">
        <v>604645376.51999998</v>
      </c>
      <c r="E51" s="11">
        <v>1650578327.5799997</v>
      </c>
    </row>
    <row r="52" spans="1:5" x14ac:dyDescent="0.25">
      <c r="A52" s="63"/>
      <c r="B52" s="58"/>
      <c r="C52" s="3" t="s">
        <v>155</v>
      </c>
      <c r="D52" s="11">
        <v>528447599.42000002</v>
      </c>
      <c r="E52" s="11">
        <v>108537437</v>
      </c>
    </row>
    <row r="53" spans="1:5" ht="30" x14ac:dyDescent="0.25">
      <c r="A53" s="63"/>
      <c r="B53" s="58"/>
      <c r="C53" s="3" t="s">
        <v>300</v>
      </c>
      <c r="D53" s="11">
        <v>440550945.36000019</v>
      </c>
      <c r="E53" s="11">
        <v>264916749</v>
      </c>
    </row>
    <row r="54" spans="1:5" x14ac:dyDescent="0.25">
      <c r="A54" s="63"/>
      <c r="B54" s="58"/>
      <c r="C54" s="3" t="s">
        <v>126</v>
      </c>
      <c r="D54" s="11">
        <v>305162630.01999986</v>
      </c>
      <c r="E54" s="11">
        <v>159047111.28</v>
      </c>
    </row>
    <row r="55" spans="1:5" x14ac:dyDescent="0.25">
      <c r="A55" s="63"/>
      <c r="B55" s="58"/>
      <c r="C55" s="3" t="s">
        <v>59</v>
      </c>
      <c r="D55" s="11">
        <v>235089159.19</v>
      </c>
      <c r="E55" s="11">
        <v>567881095</v>
      </c>
    </row>
    <row r="56" spans="1:5" x14ac:dyDescent="0.25">
      <c r="A56" s="63"/>
      <c r="B56" s="58"/>
      <c r="C56" s="3" t="s">
        <v>157</v>
      </c>
      <c r="D56" s="11">
        <v>207378605.70000002</v>
      </c>
      <c r="E56" s="11">
        <v>102520429.5</v>
      </c>
    </row>
    <row r="57" spans="1:5" x14ac:dyDescent="0.25">
      <c r="A57" s="63"/>
      <c r="B57" s="58"/>
      <c r="C57" s="3" t="s">
        <v>156</v>
      </c>
      <c r="D57" s="11">
        <v>151524159.45999998</v>
      </c>
      <c r="E57" s="11">
        <v>81581860</v>
      </c>
    </row>
    <row r="58" spans="1:5" x14ac:dyDescent="0.25">
      <c r="A58" s="63"/>
      <c r="B58" s="58"/>
      <c r="C58" s="5" t="s">
        <v>43</v>
      </c>
      <c r="D58" s="11">
        <f>+SUM(D48:D57)</f>
        <v>15314808126.720001</v>
      </c>
      <c r="E58" s="11">
        <f>+SUM(E48:E57)</f>
        <v>29306017939.540005</v>
      </c>
    </row>
    <row r="59" spans="1:5" x14ac:dyDescent="0.25">
      <c r="A59" s="63"/>
      <c r="B59" s="58"/>
      <c r="C59" s="5" t="s">
        <v>44</v>
      </c>
      <c r="D59" s="11">
        <f>+D60-D58</f>
        <v>4860132751.239994</v>
      </c>
      <c r="E59" s="11">
        <f>+E60-E58</f>
        <v>4043135234.0500031</v>
      </c>
    </row>
    <row r="60" spans="1:5" x14ac:dyDescent="0.25">
      <c r="A60" s="63"/>
      <c r="B60" s="58"/>
      <c r="C60" s="7" t="s">
        <v>27</v>
      </c>
      <c r="D60" s="10">
        <v>20174940877.959995</v>
      </c>
      <c r="E60" s="10">
        <v>33349153173.590008</v>
      </c>
    </row>
    <row r="61" spans="1:5" x14ac:dyDescent="0.25">
      <c r="A61" s="63"/>
      <c r="B61" s="58">
        <v>2022</v>
      </c>
      <c r="C61" s="3" t="s">
        <v>353</v>
      </c>
      <c r="D61" s="11">
        <v>15509634553.369991</v>
      </c>
      <c r="E61" s="11">
        <v>25412194617.949997</v>
      </c>
    </row>
    <row r="62" spans="1:5" x14ac:dyDescent="0.25">
      <c r="A62" s="63"/>
      <c r="B62" s="58"/>
      <c r="C62" s="3" t="s">
        <v>325</v>
      </c>
      <c r="D62" s="11">
        <v>1118627884.3199987</v>
      </c>
      <c r="E62" s="11">
        <v>177910588.03</v>
      </c>
    </row>
    <row r="63" spans="1:5" x14ac:dyDescent="0.25">
      <c r="A63" s="63"/>
      <c r="B63" s="58"/>
      <c r="C63" s="3" t="s">
        <v>361</v>
      </c>
      <c r="D63" s="11">
        <v>1051497195.8300002</v>
      </c>
      <c r="E63" s="11">
        <v>2381008583.6099997</v>
      </c>
    </row>
    <row r="64" spans="1:5" x14ac:dyDescent="0.25">
      <c r="A64" s="63"/>
      <c r="B64" s="58"/>
      <c r="C64" s="3" t="s">
        <v>362</v>
      </c>
      <c r="D64" s="11">
        <v>908437285.4599998</v>
      </c>
      <c r="E64" s="11">
        <v>144008543</v>
      </c>
    </row>
    <row r="65" spans="1:5" x14ac:dyDescent="0.25">
      <c r="A65" s="63"/>
      <c r="B65" s="58"/>
      <c r="C65" s="3" t="s">
        <v>384</v>
      </c>
      <c r="D65" s="11">
        <v>561196336.24000001</v>
      </c>
      <c r="E65" s="11">
        <v>644470395.45000005</v>
      </c>
    </row>
    <row r="66" spans="1:5" ht="30" x14ac:dyDescent="0.25">
      <c r="A66" s="63"/>
      <c r="B66" s="58"/>
      <c r="C66" s="3" t="s">
        <v>350</v>
      </c>
      <c r="D66" s="11">
        <v>391042431.59000003</v>
      </c>
      <c r="E66" s="11">
        <v>263627735</v>
      </c>
    </row>
    <row r="67" spans="1:5" x14ac:dyDescent="0.25">
      <c r="A67" s="63"/>
      <c r="B67" s="58"/>
      <c r="C67" s="3" t="s">
        <v>333</v>
      </c>
      <c r="D67" s="11">
        <v>339808149.11000001</v>
      </c>
      <c r="E67" s="11">
        <v>684742252</v>
      </c>
    </row>
    <row r="68" spans="1:5" x14ac:dyDescent="0.25">
      <c r="A68" s="63"/>
      <c r="B68" s="58"/>
      <c r="C68" s="3" t="s">
        <v>363</v>
      </c>
      <c r="D68" s="11">
        <v>310040808.00999987</v>
      </c>
      <c r="E68" s="11">
        <v>136969029</v>
      </c>
    </row>
    <row r="69" spans="1:5" x14ac:dyDescent="0.25">
      <c r="A69" s="63"/>
      <c r="B69" s="58"/>
      <c r="C69" s="3" t="s">
        <v>351</v>
      </c>
      <c r="D69" s="11">
        <v>255284578.7999998</v>
      </c>
      <c r="E69" s="11">
        <v>151579825.60999998</v>
      </c>
    </row>
    <row r="70" spans="1:5" x14ac:dyDescent="0.25">
      <c r="A70" s="63"/>
      <c r="B70" s="58"/>
      <c r="C70" s="3" t="s">
        <v>403</v>
      </c>
      <c r="D70" s="11">
        <v>182850879.20999998</v>
      </c>
      <c r="E70" s="11">
        <v>12039863.959999999</v>
      </c>
    </row>
    <row r="71" spans="1:5" x14ac:dyDescent="0.25">
      <c r="A71" s="63"/>
      <c r="B71" s="58"/>
      <c r="C71" s="5" t="s">
        <v>43</v>
      </c>
      <c r="D71" s="11">
        <f>+SUM(D61:D70)</f>
        <v>20628420101.939991</v>
      </c>
      <c r="E71" s="11">
        <f>+SUM(E61:E70)</f>
        <v>30008551433.609997</v>
      </c>
    </row>
    <row r="72" spans="1:5" x14ac:dyDescent="0.25">
      <c r="A72" s="63"/>
      <c r="B72" s="58"/>
      <c r="C72" s="5" t="s">
        <v>44</v>
      </c>
      <c r="D72" s="11">
        <f>+D73-D71</f>
        <v>5914689997.4801521</v>
      </c>
      <c r="E72" s="11">
        <f>+E73-E71</f>
        <v>4127179864.6101494</v>
      </c>
    </row>
    <row r="73" spans="1:5" x14ac:dyDescent="0.25">
      <c r="A73" s="63"/>
      <c r="B73" s="58"/>
      <c r="C73" s="7" t="s">
        <v>27</v>
      </c>
      <c r="D73" s="10">
        <v>26543110099.420143</v>
      </c>
      <c r="E73" s="10">
        <v>34135731298.220146</v>
      </c>
    </row>
    <row r="74" spans="1:5" x14ac:dyDescent="0.25">
      <c r="A74" s="63"/>
      <c r="B74" s="58">
        <v>2023</v>
      </c>
      <c r="C74" s="3" t="s">
        <v>353</v>
      </c>
      <c r="D74" s="11">
        <v>11892741090.369999</v>
      </c>
      <c r="E74" s="11">
        <v>24847599829.919998</v>
      </c>
    </row>
    <row r="75" spans="1:5" x14ac:dyDescent="0.25">
      <c r="A75" s="63"/>
      <c r="B75" s="58"/>
      <c r="C75" s="3" t="s">
        <v>361</v>
      </c>
      <c r="D75" s="11">
        <v>925452842.19000006</v>
      </c>
      <c r="E75" s="11">
        <v>2538456198.5900002</v>
      </c>
    </row>
    <row r="76" spans="1:5" x14ac:dyDescent="0.25">
      <c r="A76" s="63"/>
      <c r="B76" s="58"/>
      <c r="C76" s="3" t="s">
        <v>384</v>
      </c>
      <c r="D76" s="11">
        <v>894873441.37</v>
      </c>
      <c r="E76" s="11">
        <v>1211120353.5899999</v>
      </c>
    </row>
    <row r="77" spans="1:5" x14ac:dyDescent="0.25">
      <c r="A77" s="63"/>
      <c r="B77" s="58"/>
      <c r="C77" s="3" t="s">
        <v>325</v>
      </c>
      <c r="D77" s="11">
        <v>775394087.54999995</v>
      </c>
      <c r="E77" s="11">
        <v>160113218</v>
      </c>
    </row>
    <row r="78" spans="1:5" x14ac:dyDescent="0.25">
      <c r="A78" s="63"/>
      <c r="B78" s="58"/>
      <c r="C78" s="3" t="s">
        <v>362</v>
      </c>
      <c r="D78" s="11">
        <v>637336214.14999998</v>
      </c>
      <c r="E78" s="11">
        <v>146426041</v>
      </c>
    </row>
    <row r="79" spans="1:5" ht="30" x14ac:dyDescent="0.25">
      <c r="A79" s="63"/>
      <c r="B79" s="58"/>
      <c r="C79" s="3" t="s">
        <v>350</v>
      </c>
      <c r="D79" s="11">
        <v>235774211.34000003</v>
      </c>
      <c r="E79" s="11">
        <v>267371820.81</v>
      </c>
    </row>
    <row r="80" spans="1:5" x14ac:dyDescent="0.25">
      <c r="A80" s="63"/>
      <c r="B80" s="58"/>
      <c r="C80" s="3" t="s">
        <v>333</v>
      </c>
      <c r="D80" s="11">
        <v>232165565.51999998</v>
      </c>
      <c r="E80" s="11">
        <v>602580004</v>
      </c>
    </row>
    <row r="81" spans="1:5" x14ac:dyDescent="0.25">
      <c r="A81" s="63"/>
      <c r="B81" s="58"/>
      <c r="C81" s="3" t="s">
        <v>363</v>
      </c>
      <c r="D81" s="11">
        <v>226328479.56999999</v>
      </c>
      <c r="E81" s="11">
        <v>106658242</v>
      </c>
    </row>
    <row r="82" spans="1:5" x14ac:dyDescent="0.25">
      <c r="A82" s="63"/>
      <c r="B82" s="58"/>
      <c r="C82" s="3" t="s">
        <v>351</v>
      </c>
      <c r="D82" s="11">
        <v>171235814.15000001</v>
      </c>
      <c r="E82" s="11">
        <v>142159256.69999999</v>
      </c>
    </row>
    <row r="83" spans="1:5" x14ac:dyDescent="0.25">
      <c r="A83" s="63"/>
      <c r="B83" s="58"/>
      <c r="C83" s="3" t="s">
        <v>403</v>
      </c>
      <c r="D83" s="11">
        <v>140020277.54999995</v>
      </c>
      <c r="E83" s="11">
        <v>6628384.129999999</v>
      </c>
    </row>
    <row r="84" spans="1:5" x14ac:dyDescent="0.25">
      <c r="A84" s="63"/>
      <c r="B84" s="58"/>
      <c r="C84" s="5" t="s">
        <v>43</v>
      </c>
      <c r="D84" s="11">
        <f>+SUM(D74:D83)</f>
        <v>16131322023.759998</v>
      </c>
      <c r="E84" s="11">
        <f>+SUM(E74:E83)</f>
        <v>30029113348.740002</v>
      </c>
    </row>
    <row r="85" spans="1:5" x14ac:dyDescent="0.25">
      <c r="A85" s="63"/>
      <c r="B85" s="58"/>
      <c r="C85" s="5" t="s">
        <v>44</v>
      </c>
      <c r="D85" s="11">
        <f>+D86-D84</f>
        <v>5211520285.0900345</v>
      </c>
      <c r="E85" s="11">
        <f>+E86-E84</f>
        <v>4232067074.5100594</v>
      </c>
    </row>
    <row r="86" spans="1:5" x14ac:dyDescent="0.25">
      <c r="A86" s="63"/>
      <c r="B86" s="58"/>
      <c r="C86" s="7" t="s">
        <v>27</v>
      </c>
      <c r="D86" s="10">
        <v>21342842308.850033</v>
      </c>
      <c r="E86" s="10">
        <v>34261180423.250061</v>
      </c>
    </row>
    <row r="87" spans="1:5" x14ac:dyDescent="0.25">
      <c r="A87" s="32"/>
      <c r="B87" s="48">
        <v>2024</v>
      </c>
      <c r="C87" s="3" t="s">
        <v>353</v>
      </c>
      <c r="D87" s="11">
        <v>11557593731.16</v>
      </c>
      <c r="E87" s="11">
        <v>24352512752.830002</v>
      </c>
    </row>
    <row r="88" spans="1:5" x14ac:dyDescent="0.25">
      <c r="A88" s="23"/>
      <c r="B88" s="48"/>
      <c r="C88" s="3" t="s">
        <v>361</v>
      </c>
      <c r="D88" s="11">
        <v>900147522.1400001</v>
      </c>
      <c r="E88" s="11">
        <v>2343767975.8800001</v>
      </c>
    </row>
    <row r="89" spans="1:5" x14ac:dyDescent="0.25">
      <c r="A89" s="23"/>
      <c r="B89" s="48"/>
      <c r="C89" s="3" t="s">
        <v>325</v>
      </c>
      <c r="D89" s="11">
        <v>836035938.71000028</v>
      </c>
      <c r="E89" s="11">
        <v>162672809.77000001</v>
      </c>
    </row>
    <row r="90" spans="1:5" x14ac:dyDescent="0.25">
      <c r="A90" s="23"/>
      <c r="B90" s="48"/>
      <c r="C90" s="3" t="s">
        <v>384</v>
      </c>
      <c r="D90" s="11">
        <v>738742946.5</v>
      </c>
      <c r="E90" s="11">
        <v>1200215265.9000001</v>
      </c>
    </row>
    <row r="91" spans="1:5" x14ac:dyDescent="0.25">
      <c r="A91" s="23"/>
      <c r="B91" s="48"/>
      <c r="C91" s="3" t="s">
        <v>362</v>
      </c>
      <c r="D91" s="11">
        <v>542146348.08000004</v>
      </c>
      <c r="E91" s="11">
        <v>151519937.06999999</v>
      </c>
    </row>
    <row r="92" spans="1:5" ht="30" x14ac:dyDescent="0.25">
      <c r="A92" s="23"/>
      <c r="B92" s="48"/>
      <c r="C92" s="3" t="s">
        <v>350</v>
      </c>
      <c r="D92" s="11">
        <v>272268645.74000001</v>
      </c>
      <c r="E92" s="11">
        <v>305765544.56</v>
      </c>
    </row>
    <row r="93" spans="1:5" x14ac:dyDescent="0.25">
      <c r="A93" s="23"/>
      <c r="B93" s="48"/>
      <c r="C93" s="3" t="s">
        <v>333</v>
      </c>
      <c r="D93" s="11">
        <v>225024421.71000001</v>
      </c>
      <c r="E93" s="11">
        <v>707390430</v>
      </c>
    </row>
    <row r="94" spans="1:5" x14ac:dyDescent="0.25">
      <c r="A94" s="23"/>
      <c r="B94" s="48"/>
      <c r="C94" s="3" t="s">
        <v>363</v>
      </c>
      <c r="D94" s="11">
        <v>179716015.47999999</v>
      </c>
      <c r="E94" s="11">
        <v>83786490</v>
      </c>
    </row>
    <row r="95" spans="1:5" x14ac:dyDescent="0.25">
      <c r="A95" s="23"/>
      <c r="B95" s="48"/>
      <c r="C95" s="3" t="s">
        <v>328</v>
      </c>
      <c r="D95" s="11">
        <v>176096726.65000001</v>
      </c>
      <c r="E95" s="11">
        <v>86140988.450000003</v>
      </c>
    </row>
    <row r="96" spans="1:5" x14ac:dyDescent="0.25">
      <c r="A96" s="23"/>
      <c r="B96" s="48"/>
      <c r="C96" s="3" t="s">
        <v>351</v>
      </c>
      <c r="D96" s="11">
        <v>148915819.42999998</v>
      </c>
      <c r="E96" s="11">
        <v>104279151.78</v>
      </c>
    </row>
    <row r="97" spans="1:5" x14ac:dyDescent="0.25">
      <c r="A97" s="23"/>
      <c r="B97" s="48"/>
      <c r="C97" s="5" t="s">
        <v>43</v>
      </c>
      <c r="D97" s="11">
        <f>+SUM(D87:D96)</f>
        <v>15576688115.599998</v>
      </c>
      <c r="E97" s="11">
        <f>+SUM(E87:E96)</f>
        <v>29498051346.240005</v>
      </c>
    </row>
    <row r="98" spans="1:5" x14ac:dyDescent="0.25">
      <c r="A98" s="23"/>
      <c r="B98" s="48"/>
      <c r="C98" s="5" t="s">
        <v>44</v>
      </c>
      <c r="D98" s="11">
        <f>+D99-D97</f>
        <v>5822037835.5000648</v>
      </c>
      <c r="E98" s="11">
        <f>+E99-E97</f>
        <v>4403804015.030323</v>
      </c>
    </row>
    <row r="99" spans="1:5" x14ac:dyDescent="0.25">
      <c r="A99" s="23"/>
      <c r="B99" s="48"/>
      <c r="C99" s="7" t="s">
        <v>27</v>
      </c>
      <c r="D99" s="10">
        <v>21398725951.100063</v>
      </c>
      <c r="E99" s="10">
        <v>33901855361.270329</v>
      </c>
    </row>
    <row r="100" spans="1:5" x14ac:dyDescent="0.25">
      <c r="A100" s="9" t="str">
        <f>+'Puerto Asís'!A95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+'Puerto Asís'!A99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B61:B73"/>
    <mergeCell ref="A4:E4"/>
    <mergeCell ref="A5:E5"/>
    <mergeCell ref="A6:E6"/>
    <mergeCell ref="B48:B60"/>
    <mergeCell ref="B9:B21"/>
    <mergeCell ref="B22:B34"/>
    <mergeCell ref="B35:B47"/>
    <mergeCell ref="A7:E7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ignoredErrors>
    <ignoredError sqref="D32:E32 D45:E45 D58:E58 D71:E71 D84:E8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32"/>
  <sheetViews>
    <sheetView showGridLines="0" topLeftCell="A11" zoomScale="85" zoomScaleNormal="85" workbookViewId="0">
      <selection activeCell="H19" sqref="H19"/>
    </sheetView>
  </sheetViews>
  <sheetFormatPr baseColWidth="10" defaultRowHeight="15" x14ac:dyDescent="0.25"/>
  <cols>
    <col min="1" max="1" width="40.140625" customWidth="1"/>
    <col min="2" max="2" width="13.5703125" customWidth="1"/>
    <col min="3" max="3" width="56.7109375" customWidth="1"/>
    <col min="4" max="4" width="21.42578125" style="1" customWidth="1"/>
    <col min="5" max="5" width="11.42578125" style="1"/>
  </cols>
  <sheetData>
    <row r="1" spans="1:10" s="38" customFormat="1" ht="15.75" x14ac:dyDescent="0.25">
      <c r="A1" s="44" t="s">
        <v>494</v>
      </c>
      <c r="B1" s="45"/>
      <c r="C1" s="45"/>
      <c r="D1" s="45"/>
      <c r="E1" s="45"/>
    </row>
    <row r="4" spans="1:10" x14ac:dyDescent="0.25">
      <c r="A4" s="46" t="s">
        <v>270</v>
      </c>
      <c r="B4" s="46"/>
      <c r="C4" s="46"/>
      <c r="D4" s="46"/>
      <c r="E4" s="46"/>
      <c r="F4" s="22"/>
      <c r="G4" s="22"/>
      <c r="H4" s="22"/>
      <c r="I4" s="22"/>
      <c r="J4" s="22"/>
    </row>
    <row r="5" spans="1:10" x14ac:dyDescent="0.25">
      <c r="A5" s="46" t="s">
        <v>184</v>
      </c>
      <c r="B5" s="46"/>
      <c r="C5" s="46"/>
      <c r="D5" s="46"/>
      <c r="E5" s="46"/>
    </row>
    <row r="6" spans="1:10" x14ac:dyDescent="0.25">
      <c r="A6" s="46" t="s">
        <v>476</v>
      </c>
      <c r="B6" s="46"/>
      <c r="C6" s="46"/>
      <c r="D6" s="46"/>
      <c r="E6" s="46"/>
    </row>
    <row r="8" spans="1:10" ht="45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10" ht="30" customHeight="1" x14ac:dyDescent="0.25">
      <c r="A9" s="51" t="s">
        <v>0</v>
      </c>
      <c r="B9" s="47">
        <v>2018</v>
      </c>
      <c r="C9" s="3" t="s">
        <v>378</v>
      </c>
      <c r="D9" s="11">
        <v>1192358.4699999997</v>
      </c>
      <c r="E9" s="11">
        <v>1551278.5100000002</v>
      </c>
    </row>
    <row r="10" spans="1:10" x14ac:dyDescent="0.25">
      <c r="A10" s="52"/>
      <c r="B10" s="47"/>
      <c r="C10" s="7" t="s">
        <v>250</v>
      </c>
      <c r="D10" s="10">
        <v>1192358.4699999997</v>
      </c>
      <c r="E10" s="10">
        <v>1551278.5100000002</v>
      </c>
    </row>
    <row r="11" spans="1:10" ht="30" x14ac:dyDescent="0.25">
      <c r="A11" s="52"/>
      <c r="B11" s="48">
        <v>2019</v>
      </c>
      <c r="C11" s="3" t="s">
        <v>378</v>
      </c>
      <c r="D11" s="11">
        <v>1060166.3799999999</v>
      </c>
      <c r="E11" s="11">
        <v>1460957.7</v>
      </c>
    </row>
    <row r="12" spans="1:10" ht="30" x14ac:dyDescent="0.25">
      <c r="A12" s="52"/>
      <c r="B12" s="48"/>
      <c r="C12" s="3" t="s">
        <v>1</v>
      </c>
      <c r="D12" s="11">
        <v>7040.1</v>
      </c>
      <c r="E12" s="11">
        <v>1200</v>
      </c>
    </row>
    <row r="13" spans="1:10" x14ac:dyDescent="0.25">
      <c r="A13" s="52"/>
      <c r="B13" s="48"/>
      <c r="C13" s="7" t="s">
        <v>250</v>
      </c>
      <c r="D13" s="10">
        <v>1067206.48</v>
      </c>
      <c r="E13" s="10">
        <v>1462157.7</v>
      </c>
    </row>
    <row r="14" spans="1:10" ht="30" x14ac:dyDescent="0.25">
      <c r="A14" s="52"/>
      <c r="B14" s="53">
        <v>2020</v>
      </c>
      <c r="C14" s="3" t="s">
        <v>378</v>
      </c>
      <c r="D14" s="11">
        <v>1927864.9100000001</v>
      </c>
      <c r="E14" s="11">
        <v>2729424.0599999996</v>
      </c>
    </row>
    <row r="15" spans="1:10" x14ac:dyDescent="0.25">
      <c r="A15" s="52"/>
      <c r="B15" s="50"/>
      <c r="C15" s="7" t="s">
        <v>250</v>
      </c>
      <c r="D15" s="10">
        <v>1927864.9100000001</v>
      </c>
      <c r="E15" s="10">
        <v>2729424.0599999996</v>
      </c>
    </row>
    <row r="16" spans="1:10" ht="30" x14ac:dyDescent="0.25">
      <c r="A16" s="52"/>
      <c r="B16" s="53">
        <v>2021</v>
      </c>
      <c r="C16" s="3" t="s">
        <v>378</v>
      </c>
      <c r="D16" s="11">
        <v>843905.36999999988</v>
      </c>
      <c r="E16" s="11">
        <v>1078047.94</v>
      </c>
    </row>
    <row r="17" spans="1:10" x14ac:dyDescent="0.25">
      <c r="A17" s="52"/>
      <c r="B17" s="50"/>
      <c r="C17" s="7" t="s">
        <v>250</v>
      </c>
      <c r="D17" s="10">
        <f>+D16</f>
        <v>843905.36999999988</v>
      </c>
      <c r="E17" s="10">
        <f>+E16</f>
        <v>1078047.94</v>
      </c>
    </row>
    <row r="18" spans="1:10" ht="30" x14ac:dyDescent="0.25">
      <c r="A18" s="52"/>
      <c r="B18" s="49">
        <v>2022</v>
      </c>
      <c r="C18" s="3" t="s">
        <v>378</v>
      </c>
      <c r="D18" s="11">
        <v>1692387.0699999998</v>
      </c>
      <c r="E18" s="11">
        <v>1579280.1600000001</v>
      </c>
      <c r="J18" t="s">
        <v>508</v>
      </c>
    </row>
    <row r="19" spans="1:10" x14ac:dyDescent="0.25">
      <c r="A19" s="52"/>
      <c r="B19" s="50"/>
      <c r="C19" s="7" t="s">
        <v>250</v>
      </c>
      <c r="D19" s="10">
        <f>SUM(D18)</f>
        <v>1692387.0699999998</v>
      </c>
      <c r="E19" s="10">
        <f>SUM(E18)</f>
        <v>1579280.1600000001</v>
      </c>
    </row>
    <row r="20" spans="1:10" ht="30" x14ac:dyDescent="0.25">
      <c r="A20" s="52"/>
      <c r="B20" s="49">
        <v>2023</v>
      </c>
      <c r="C20" s="3" t="s">
        <v>378</v>
      </c>
      <c r="D20" s="11">
        <v>1351679.03</v>
      </c>
      <c r="E20" s="11">
        <v>954825.37</v>
      </c>
    </row>
    <row r="21" spans="1:10" x14ac:dyDescent="0.25">
      <c r="A21" s="52"/>
      <c r="B21" s="50"/>
      <c r="C21" s="7" t="s">
        <v>250</v>
      </c>
      <c r="D21" s="10">
        <f>+D20</f>
        <v>1351679.03</v>
      </c>
      <c r="E21" s="10">
        <f>+E20</f>
        <v>954825.37</v>
      </c>
    </row>
    <row r="22" spans="1:10" ht="30" x14ac:dyDescent="0.25">
      <c r="A22" s="23"/>
      <c r="B22" s="49">
        <v>2024</v>
      </c>
      <c r="C22" s="3" t="s">
        <v>378</v>
      </c>
      <c r="D22" s="11">
        <v>1455070.65</v>
      </c>
      <c r="E22" s="11">
        <v>1858099.72</v>
      </c>
    </row>
    <row r="23" spans="1:10" x14ac:dyDescent="0.25">
      <c r="A23" s="23"/>
      <c r="B23" s="49"/>
      <c r="C23" s="3" t="s">
        <v>358</v>
      </c>
      <c r="D23" s="11">
        <v>1057592.2</v>
      </c>
      <c r="E23" s="11">
        <v>878082.1</v>
      </c>
    </row>
    <row r="24" spans="1:10" x14ac:dyDescent="0.25">
      <c r="A24" s="23"/>
      <c r="B24" s="49"/>
      <c r="C24" s="3" t="s">
        <v>486</v>
      </c>
      <c r="D24" s="11">
        <v>12589.19</v>
      </c>
      <c r="E24" s="11">
        <v>2957.6</v>
      </c>
    </row>
    <row r="25" spans="1:10" x14ac:dyDescent="0.25">
      <c r="A25" s="23"/>
      <c r="B25" s="50"/>
      <c r="C25" s="7" t="s">
        <v>250</v>
      </c>
      <c r="D25" s="10">
        <v>2525252.04</v>
      </c>
      <c r="E25" s="10">
        <v>2739139.42</v>
      </c>
    </row>
    <row r="26" spans="1:10" x14ac:dyDescent="0.25">
      <c r="A26" s="9" t="s">
        <v>278</v>
      </c>
    </row>
    <row r="27" spans="1:10" x14ac:dyDescent="0.25">
      <c r="A27" s="9" t="s">
        <v>512</v>
      </c>
    </row>
    <row r="28" spans="1:10" x14ac:dyDescent="0.25">
      <c r="A28" s="9" t="s">
        <v>515</v>
      </c>
    </row>
    <row r="29" spans="1:10" x14ac:dyDescent="0.25">
      <c r="A29" s="9" t="s">
        <v>251</v>
      </c>
    </row>
    <row r="30" spans="1:10" x14ac:dyDescent="0.25">
      <c r="A30" s="9" t="s">
        <v>441</v>
      </c>
    </row>
    <row r="32" spans="1:10" x14ac:dyDescent="0.25">
      <c r="D32" s="30"/>
    </row>
  </sheetData>
  <mergeCells count="12">
    <mergeCell ref="B11:B13"/>
    <mergeCell ref="B22:B25"/>
    <mergeCell ref="B20:B21"/>
    <mergeCell ref="A9:A21"/>
    <mergeCell ref="B18:B19"/>
    <mergeCell ref="B16:B17"/>
    <mergeCell ref="B14:B15"/>
    <mergeCell ref="A1:E1"/>
    <mergeCell ref="A4:E4"/>
    <mergeCell ref="A5:E5"/>
    <mergeCell ref="A6:E6"/>
    <mergeCell ref="B9:B10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E103"/>
  <sheetViews>
    <sheetView showGridLines="0" topLeftCell="A76" zoomScale="85" zoomScaleNormal="85" workbookViewId="0">
      <selection activeCell="D99" sqref="D99:E99"/>
    </sheetView>
  </sheetViews>
  <sheetFormatPr baseColWidth="10" defaultRowHeight="15" x14ac:dyDescent="0.25"/>
  <cols>
    <col min="1" max="1" width="14" customWidth="1"/>
    <col min="2" max="2" width="13.140625" customWidth="1"/>
    <col min="3" max="3" width="78.85546875" customWidth="1"/>
    <col min="4" max="5" width="16.14062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199</v>
      </c>
      <c r="B5" s="46"/>
      <c r="C5" s="46"/>
      <c r="D5" s="46"/>
      <c r="E5" s="46"/>
    </row>
    <row r="6" spans="1:5" x14ac:dyDescent="0.25">
      <c r="A6" s="55" t="str">
        <f>+Cartagena!A6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62" t="s">
        <v>158</v>
      </c>
      <c r="B9" s="58">
        <v>2018</v>
      </c>
      <c r="C9" s="3" t="s">
        <v>59</v>
      </c>
      <c r="D9" s="11">
        <v>611786668.59000027</v>
      </c>
      <c r="E9" s="11">
        <v>2232277359</v>
      </c>
    </row>
    <row r="10" spans="1:5" x14ac:dyDescent="0.25">
      <c r="A10" s="63"/>
      <c r="B10" s="58"/>
      <c r="C10" s="3" t="s">
        <v>47</v>
      </c>
      <c r="D10" s="11">
        <v>159254050.56999999</v>
      </c>
      <c r="E10" s="11">
        <v>255650592</v>
      </c>
    </row>
    <row r="11" spans="1:5" x14ac:dyDescent="0.25">
      <c r="A11" s="63"/>
      <c r="B11" s="58"/>
      <c r="C11" s="3" t="s">
        <v>159</v>
      </c>
      <c r="D11" s="11">
        <v>125137998.69000004</v>
      </c>
      <c r="E11" s="11">
        <v>16711145.67</v>
      </c>
    </row>
    <row r="12" spans="1:5" ht="30" x14ac:dyDescent="0.25">
      <c r="A12" s="63"/>
      <c r="B12" s="58"/>
      <c r="C12" s="3" t="s">
        <v>97</v>
      </c>
      <c r="D12" s="11">
        <v>95971070.700000018</v>
      </c>
      <c r="E12" s="11">
        <v>16377298.5</v>
      </c>
    </row>
    <row r="13" spans="1:5" x14ac:dyDescent="0.25">
      <c r="A13" s="63"/>
      <c r="B13" s="58"/>
      <c r="C13" s="3" t="s">
        <v>129</v>
      </c>
      <c r="D13" s="11">
        <v>58603396.440000005</v>
      </c>
      <c r="E13" s="11">
        <v>131383832.79000001</v>
      </c>
    </row>
    <row r="14" spans="1:5" ht="30" x14ac:dyDescent="0.25">
      <c r="A14" s="63"/>
      <c r="B14" s="58"/>
      <c r="C14" s="3" t="s">
        <v>117</v>
      </c>
      <c r="D14" s="11">
        <v>40024346.699999996</v>
      </c>
      <c r="E14" s="11">
        <v>96774100</v>
      </c>
    </row>
    <row r="15" spans="1:5" x14ac:dyDescent="0.25">
      <c r="A15" s="63"/>
      <c r="B15" s="58"/>
      <c r="C15" s="3" t="s">
        <v>160</v>
      </c>
      <c r="D15" s="11">
        <v>31664619.989999991</v>
      </c>
      <c r="E15" s="11">
        <v>6098956.7699999996</v>
      </c>
    </row>
    <row r="16" spans="1:5" x14ac:dyDescent="0.25">
      <c r="A16" s="63"/>
      <c r="B16" s="58"/>
      <c r="C16" s="3" t="s">
        <v>46</v>
      </c>
      <c r="D16" s="11">
        <v>31482374.07</v>
      </c>
      <c r="E16" s="11">
        <v>405347410</v>
      </c>
    </row>
    <row r="17" spans="1:5" ht="30" x14ac:dyDescent="0.25">
      <c r="A17" s="63"/>
      <c r="B17" s="58"/>
      <c r="C17" s="3" t="s">
        <v>161</v>
      </c>
      <c r="D17" s="11">
        <v>23873754.789999992</v>
      </c>
      <c r="E17" s="11">
        <v>6905781.629999998</v>
      </c>
    </row>
    <row r="18" spans="1:5" x14ac:dyDescent="0.25">
      <c r="A18" s="63"/>
      <c r="B18" s="58"/>
      <c r="C18" s="3" t="s">
        <v>49</v>
      </c>
      <c r="D18" s="11">
        <v>22586471.030000001</v>
      </c>
      <c r="E18" s="11">
        <v>23071801</v>
      </c>
    </row>
    <row r="19" spans="1:5" x14ac:dyDescent="0.25">
      <c r="A19" s="63"/>
      <c r="B19" s="58"/>
      <c r="C19" s="5" t="s">
        <v>43</v>
      </c>
      <c r="D19" s="11">
        <f>SUM(D9:D18)</f>
        <v>1200384751.5700004</v>
      </c>
      <c r="E19" s="11">
        <f>SUM(E9:E18)</f>
        <v>3190598277.3600001</v>
      </c>
    </row>
    <row r="20" spans="1:5" x14ac:dyDescent="0.25">
      <c r="A20" s="63"/>
      <c r="B20" s="58"/>
      <c r="C20" s="5" t="s">
        <v>44</v>
      </c>
      <c r="D20" s="11">
        <f>+D21-D19</f>
        <v>520897125.90999866</v>
      </c>
      <c r="E20" s="11">
        <f>+E21-E19</f>
        <v>547131010.59999084</v>
      </c>
    </row>
    <row r="21" spans="1:5" x14ac:dyDescent="0.25">
      <c r="A21" s="63"/>
      <c r="B21" s="58"/>
      <c r="C21" s="7" t="s">
        <v>27</v>
      </c>
      <c r="D21" s="10">
        <v>1721281877.4799991</v>
      </c>
      <c r="E21" s="10">
        <v>3737729287.959991</v>
      </c>
    </row>
    <row r="22" spans="1:5" x14ac:dyDescent="0.25">
      <c r="A22" s="63"/>
      <c r="B22" s="58">
        <v>2019</v>
      </c>
      <c r="C22" s="3" t="s">
        <v>59</v>
      </c>
      <c r="D22" s="11">
        <v>544861195.91000009</v>
      </c>
      <c r="E22" s="11">
        <v>2267448780</v>
      </c>
    </row>
    <row r="23" spans="1:5" x14ac:dyDescent="0.25">
      <c r="A23" s="63"/>
      <c r="B23" s="58"/>
      <c r="C23" s="3" t="s">
        <v>159</v>
      </c>
      <c r="D23" s="11">
        <v>227701893.36999989</v>
      </c>
      <c r="E23" s="11">
        <v>29095535.510000002</v>
      </c>
    </row>
    <row r="24" spans="1:5" x14ac:dyDescent="0.25">
      <c r="A24" s="63"/>
      <c r="B24" s="58"/>
      <c r="C24" s="3" t="s">
        <v>47</v>
      </c>
      <c r="D24" s="11">
        <v>83047307.709999993</v>
      </c>
      <c r="E24" s="11">
        <v>167502747</v>
      </c>
    </row>
    <row r="25" spans="1:5" ht="30" x14ac:dyDescent="0.25">
      <c r="A25" s="63"/>
      <c r="B25" s="58"/>
      <c r="C25" s="3" t="s">
        <v>97</v>
      </c>
      <c r="D25" s="11">
        <v>39966859.759999968</v>
      </c>
      <c r="E25" s="11">
        <v>7942343</v>
      </c>
    </row>
    <row r="26" spans="1:5" x14ac:dyDescent="0.25">
      <c r="A26" s="63"/>
      <c r="B26" s="58"/>
      <c r="C26" s="3" t="s">
        <v>129</v>
      </c>
      <c r="D26" s="11">
        <v>37044835.359999999</v>
      </c>
      <c r="E26" s="11">
        <v>102601525.91</v>
      </c>
    </row>
    <row r="27" spans="1:5" x14ac:dyDescent="0.25">
      <c r="A27" s="63"/>
      <c r="B27" s="58"/>
      <c r="C27" s="3" t="s">
        <v>243</v>
      </c>
      <c r="D27" s="11">
        <v>36823776</v>
      </c>
      <c r="E27" s="11">
        <v>117527973.03</v>
      </c>
    </row>
    <row r="28" spans="1:5" ht="30" x14ac:dyDescent="0.25">
      <c r="A28" s="63"/>
      <c r="B28" s="58"/>
      <c r="C28" s="3" t="s">
        <v>161</v>
      </c>
      <c r="D28" s="11">
        <v>29835349.710000008</v>
      </c>
      <c r="E28" s="11">
        <v>8021383.3400000026</v>
      </c>
    </row>
    <row r="29" spans="1:5" x14ac:dyDescent="0.25">
      <c r="A29" s="63"/>
      <c r="B29" s="58"/>
      <c r="C29" s="3" t="s">
        <v>150</v>
      </c>
      <c r="D29" s="11">
        <v>29358690.690000016</v>
      </c>
      <c r="E29" s="11">
        <v>754785.78000000014</v>
      </c>
    </row>
    <row r="30" spans="1:5" x14ac:dyDescent="0.25">
      <c r="A30" s="63"/>
      <c r="B30" s="58"/>
      <c r="C30" s="3" t="s">
        <v>160</v>
      </c>
      <c r="D30" s="11">
        <v>28465700.300000004</v>
      </c>
      <c r="E30" s="11">
        <v>5717385.6500000004</v>
      </c>
    </row>
    <row r="31" spans="1:5" x14ac:dyDescent="0.25">
      <c r="A31" s="63"/>
      <c r="B31" s="58"/>
      <c r="C31" s="3" t="s">
        <v>46</v>
      </c>
      <c r="D31" s="11">
        <v>26906512.910000004</v>
      </c>
      <c r="E31" s="11">
        <v>286438000</v>
      </c>
    </row>
    <row r="32" spans="1:5" x14ac:dyDescent="0.25">
      <c r="A32" s="63"/>
      <c r="B32" s="58"/>
      <c r="C32" s="5" t="s">
        <v>43</v>
      </c>
      <c r="D32" s="11">
        <f>SUM(D22:D31)</f>
        <v>1084012121.72</v>
      </c>
      <c r="E32" s="11">
        <f>SUM(E22:E31)</f>
        <v>2993050459.2200007</v>
      </c>
    </row>
    <row r="33" spans="1:5" x14ac:dyDescent="0.25">
      <c r="A33" s="63"/>
      <c r="B33" s="58"/>
      <c r="C33" s="5" t="s">
        <v>44</v>
      </c>
      <c r="D33" s="11">
        <f>+D34-D32</f>
        <v>430521760.38001132</v>
      </c>
      <c r="E33" s="11">
        <f>+E34-E32</f>
        <v>408831793.95999098</v>
      </c>
    </row>
    <row r="34" spans="1:5" x14ac:dyDescent="0.25">
      <c r="A34" s="63"/>
      <c r="B34" s="58"/>
      <c r="C34" s="7" t="s">
        <v>27</v>
      </c>
      <c r="D34" s="10">
        <v>1514533882.1000113</v>
      </c>
      <c r="E34" s="10">
        <v>3401882253.1799917</v>
      </c>
    </row>
    <row r="35" spans="1:5" x14ac:dyDescent="0.25">
      <c r="A35" s="63"/>
      <c r="B35" s="58">
        <v>2020</v>
      </c>
      <c r="C35" s="3" t="s">
        <v>59</v>
      </c>
      <c r="D35" s="11">
        <v>401151786.10000008</v>
      </c>
      <c r="E35" s="11">
        <v>2303455681.23</v>
      </c>
    </row>
    <row r="36" spans="1:5" x14ac:dyDescent="0.25">
      <c r="A36" s="63"/>
      <c r="B36" s="58"/>
      <c r="C36" s="3" t="s">
        <v>159</v>
      </c>
      <c r="D36" s="11">
        <v>190451071.95999995</v>
      </c>
      <c r="E36" s="11">
        <v>22550295.290000003</v>
      </c>
    </row>
    <row r="37" spans="1:5" x14ac:dyDescent="0.25">
      <c r="A37" s="63"/>
      <c r="B37" s="58"/>
      <c r="C37" s="3" t="s">
        <v>47</v>
      </c>
      <c r="D37" s="11">
        <v>136215845.09</v>
      </c>
      <c r="E37" s="11">
        <v>218587649</v>
      </c>
    </row>
    <row r="38" spans="1:5" ht="30" x14ac:dyDescent="0.25">
      <c r="A38" s="63"/>
      <c r="B38" s="58"/>
      <c r="C38" s="3" t="s">
        <v>97</v>
      </c>
      <c r="D38" s="11">
        <v>51100284.460000001</v>
      </c>
      <c r="E38" s="11">
        <v>9798051.4100000001</v>
      </c>
    </row>
    <row r="39" spans="1:5" x14ac:dyDescent="0.25">
      <c r="A39" s="63"/>
      <c r="B39" s="58"/>
      <c r="C39" s="3" t="s">
        <v>129</v>
      </c>
      <c r="D39" s="11">
        <v>42580047.060000002</v>
      </c>
      <c r="E39" s="11">
        <v>146663384.69999999</v>
      </c>
    </row>
    <row r="40" spans="1:5" x14ac:dyDescent="0.25">
      <c r="A40" s="63"/>
      <c r="B40" s="58"/>
      <c r="C40" s="3" t="s">
        <v>17</v>
      </c>
      <c r="D40" s="11">
        <v>33309012.369999994</v>
      </c>
      <c r="E40" s="11">
        <v>650.96999999999991</v>
      </c>
    </row>
    <row r="41" spans="1:5" ht="30" x14ac:dyDescent="0.25">
      <c r="A41" s="63"/>
      <c r="B41" s="58"/>
      <c r="C41" s="3" t="s">
        <v>161</v>
      </c>
      <c r="D41" s="11">
        <v>28362520.819999997</v>
      </c>
      <c r="E41" s="11">
        <v>7156691.6800000016</v>
      </c>
    </row>
    <row r="42" spans="1:5" x14ac:dyDescent="0.25">
      <c r="A42" s="63"/>
      <c r="B42" s="58"/>
      <c r="C42" s="3" t="s">
        <v>150</v>
      </c>
      <c r="D42" s="11">
        <v>26206392.750000015</v>
      </c>
      <c r="E42" s="11">
        <v>712480.92999999993</v>
      </c>
    </row>
    <row r="43" spans="1:5" x14ac:dyDescent="0.25">
      <c r="A43" s="63"/>
      <c r="B43" s="58"/>
      <c r="C43" s="3" t="s">
        <v>162</v>
      </c>
      <c r="D43" s="11">
        <v>24004516.380000003</v>
      </c>
      <c r="E43" s="11">
        <v>7628357.8599999994</v>
      </c>
    </row>
    <row r="44" spans="1:5" x14ac:dyDescent="0.25">
      <c r="A44" s="63"/>
      <c r="B44" s="58"/>
      <c r="C44" s="3" t="s">
        <v>32</v>
      </c>
      <c r="D44" s="11">
        <v>19929008.519999996</v>
      </c>
      <c r="E44" s="11">
        <v>4151906.7200000011</v>
      </c>
    </row>
    <row r="45" spans="1:5" x14ac:dyDescent="0.25">
      <c r="A45" s="63"/>
      <c r="B45" s="58"/>
      <c r="C45" s="5" t="s">
        <v>43</v>
      </c>
      <c r="D45" s="11">
        <f>SUM(D35:D44)</f>
        <v>953310485.51000011</v>
      </c>
      <c r="E45" s="11">
        <f>SUM(E35:E44)</f>
        <v>2720705149.789999</v>
      </c>
    </row>
    <row r="46" spans="1:5" x14ac:dyDescent="0.25">
      <c r="A46" s="63"/>
      <c r="B46" s="58"/>
      <c r="C46" s="5" t="s">
        <v>44</v>
      </c>
      <c r="D46" s="11">
        <f>+D47-D45</f>
        <v>398661499.33000028</v>
      </c>
      <c r="E46" s="11">
        <f>+E47-E45</f>
        <v>598562009.49999475</v>
      </c>
    </row>
    <row r="47" spans="1:5" x14ac:dyDescent="0.25">
      <c r="A47" s="63"/>
      <c r="B47" s="58"/>
      <c r="C47" s="7" t="s">
        <v>27</v>
      </c>
      <c r="D47" s="10">
        <v>1351971984.8400004</v>
      </c>
      <c r="E47" s="10">
        <v>3319267159.2899938</v>
      </c>
    </row>
    <row r="48" spans="1:5" x14ac:dyDescent="0.25">
      <c r="A48" s="63"/>
      <c r="B48" s="58">
        <v>2021</v>
      </c>
      <c r="C48" s="3" t="s">
        <v>59</v>
      </c>
      <c r="D48" s="11">
        <v>897493015.96999967</v>
      </c>
      <c r="E48" s="11">
        <v>2983416691.1599998</v>
      </c>
    </row>
    <row r="49" spans="1:5" x14ac:dyDescent="0.25">
      <c r="A49" s="63"/>
      <c r="B49" s="58"/>
      <c r="C49" s="3" t="s">
        <v>159</v>
      </c>
      <c r="D49" s="11">
        <v>279475208.61000037</v>
      </c>
      <c r="E49" s="11">
        <v>31514801.400000002</v>
      </c>
    </row>
    <row r="50" spans="1:5" x14ac:dyDescent="0.25">
      <c r="A50" s="63"/>
      <c r="B50" s="58"/>
      <c r="C50" s="3" t="s">
        <v>47</v>
      </c>
      <c r="D50" s="11">
        <v>127237447.35000002</v>
      </c>
      <c r="E50" s="11">
        <v>120524325</v>
      </c>
    </row>
    <row r="51" spans="1:5" ht="30" x14ac:dyDescent="0.25">
      <c r="A51" s="63"/>
      <c r="B51" s="58"/>
      <c r="C51" s="3" t="s">
        <v>97</v>
      </c>
      <c r="D51" s="11">
        <v>103577444.58999997</v>
      </c>
      <c r="E51" s="11">
        <v>12958482.460000001</v>
      </c>
    </row>
    <row r="52" spans="1:5" x14ac:dyDescent="0.25">
      <c r="A52" s="63"/>
      <c r="B52" s="58"/>
      <c r="C52" s="3" t="s">
        <v>258</v>
      </c>
      <c r="D52" s="11">
        <v>33113491.439999998</v>
      </c>
      <c r="E52" s="11">
        <v>19361126</v>
      </c>
    </row>
    <row r="53" spans="1:5" ht="30" x14ac:dyDescent="0.25">
      <c r="A53" s="63"/>
      <c r="B53" s="58"/>
      <c r="C53" s="3" t="s">
        <v>161</v>
      </c>
      <c r="D53" s="11">
        <v>32149241.570000019</v>
      </c>
      <c r="E53" s="11">
        <v>8309676.6900000004</v>
      </c>
    </row>
    <row r="54" spans="1:5" x14ac:dyDescent="0.25">
      <c r="A54" s="63"/>
      <c r="B54" s="58"/>
      <c r="C54" s="3" t="s">
        <v>160</v>
      </c>
      <c r="D54" s="11">
        <v>28579382.950000003</v>
      </c>
      <c r="E54" s="11">
        <v>4524183.3</v>
      </c>
    </row>
    <row r="55" spans="1:5" x14ac:dyDescent="0.25">
      <c r="A55" s="63"/>
      <c r="B55" s="58"/>
      <c r="C55" s="3" t="s">
        <v>150</v>
      </c>
      <c r="D55" s="11">
        <v>24911769.600000005</v>
      </c>
      <c r="E55" s="11">
        <v>683656.89000000036</v>
      </c>
    </row>
    <row r="56" spans="1:5" x14ac:dyDescent="0.25">
      <c r="A56" s="63"/>
      <c r="B56" s="58"/>
      <c r="C56" s="3" t="s">
        <v>49</v>
      </c>
      <c r="D56" s="11">
        <v>24134913.609999999</v>
      </c>
      <c r="E56" s="11">
        <v>18104731</v>
      </c>
    </row>
    <row r="57" spans="1:5" x14ac:dyDescent="0.25">
      <c r="A57" s="63"/>
      <c r="B57" s="58"/>
      <c r="C57" s="3" t="s">
        <v>162</v>
      </c>
      <c r="D57" s="11">
        <v>23031319.730000004</v>
      </c>
      <c r="E57" s="11">
        <v>7080241.9299999997</v>
      </c>
    </row>
    <row r="58" spans="1:5" x14ac:dyDescent="0.25">
      <c r="A58" s="63"/>
      <c r="B58" s="58"/>
      <c r="C58" s="5" t="s">
        <v>43</v>
      </c>
      <c r="D58" s="11">
        <f>+SUM(D48:D57)</f>
        <v>1573703235.4199996</v>
      </c>
      <c r="E58" s="11">
        <f>+SUM(E48:E57)</f>
        <v>3206477915.8299999</v>
      </c>
    </row>
    <row r="59" spans="1:5" x14ac:dyDescent="0.25">
      <c r="A59" s="63"/>
      <c r="B59" s="58"/>
      <c r="C59" s="5" t="s">
        <v>44</v>
      </c>
      <c r="D59" s="11">
        <f>+D60-D58</f>
        <v>493843498.60999727</v>
      </c>
      <c r="E59" s="11">
        <f>+E60-E58</f>
        <v>575069288.25000477</v>
      </c>
    </row>
    <row r="60" spans="1:5" x14ac:dyDescent="0.25">
      <c r="A60" s="63"/>
      <c r="B60" s="58"/>
      <c r="C60" s="7" t="s">
        <v>27</v>
      </c>
      <c r="D60" s="10">
        <v>2067546734.0299969</v>
      </c>
      <c r="E60" s="10">
        <v>3781547204.0800047</v>
      </c>
    </row>
    <row r="61" spans="1:5" x14ac:dyDescent="0.25">
      <c r="A61" s="63"/>
      <c r="B61" s="58">
        <v>2022</v>
      </c>
      <c r="C61" s="3" t="s">
        <v>333</v>
      </c>
      <c r="D61" s="11">
        <v>1238074860.4000001</v>
      </c>
      <c r="E61" s="11">
        <v>2950530944.2200003</v>
      </c>
    </row>
    <row r="62" spans="1:5" x14ac:dyDescent="0.25">
      <c r="A62" s="63"/>
      <c r="B62" s="58"/>
      <c r="C62" s="3" t="s">
        <v>364</v>
      </c>
      <c r="D62" s="11">
        <v>475484893.80999976</v>
      </c>
      <c r="E62" s="11">
        <v>47851663.370000012</v>
      </c>
    </row>
    <row r="63" spans="1:5" x14ac:dyDescent="0.25">
      <c r="A63" s="63"/>
      <c r="B63" s="58"/>
      <c r="C63" s="3" t="s">
        <v>327</v>
      </c>
      <c r="D63" s="11">
        <v>230862873.82999998</v>
      </c>
      <c r="E63" s="11">
        <v>149562070</v>
      </c>
    </row>
    <row r="64" spans="1:5" ht="30" x14ac:dyDescent="0.25">
      <c r="A64" s="63"/>
      <c r="B64" s="58"/>
      <c r="C64" s="3" t="s">
        <v>339</v>
      </c>
      <c r="D64" s="11">
        <v>117411406.69</v>
      </c>
      <c r="E64" s="11">
        <v>14820350</v>
      </c>
    </row>
    <row r="65" spans="1:5" x14ac:dyDescent="0.25">
      <c r="A65" s="63"/>
      <c r="B65" s="58"/>
      <c r="C65" s="3" t="s">
        <v>365</v>
      </c>
      <c r="D65" s="11">
        <v>104369570.24999999</v>
      </c>
      <c r="E65" s="11">
        <v>230970038.93999997</v>
      </c>
    </row>
    <row r="66" spans="1:5" x14ac:dyDescent="0.25">
      <c r="A66" s="63"/>
      <c r="B66" s="58"/>
      <c r="C66" s="3" t="s">
        <v>324</v>
      </c>
      <c r="D66" s="11">
        <v>73291522.709999993</v>
      </c>
      <c r="E66" s="11">
        <v>399361900</v>
      </c>
    </row>
    <row r="67" spans="1:5" x14ac:dyDescent="0.25">
      <c r="A67" s="63"/>
      <c r="B67" s="58"/>
      <c r="C67" s="3" t="s">
        <v>366</v>
      </c>
      <c r="D67" s="11">
        <v>31003181.829999998</v>
      </c>
      <c r="E67" s="11">
        <v>4018279.6299999994</v>
      </c>
    </row>
    <row r="68" spans="1:5" x14ac:dyDescent="0.25">
      <c r="A68" s="63"/>
      <c r="B68" s="58"/>
      <c r="C68" s="3" t="s">
        <v>407</v>
      </c>
      <c r="D68" s="11">
        <v>29262001.789999988</v>
      </c>
      <c r="E68" s="11">
        <v>747677.34999999986</v>
      </c>
    </row>
    <row r="69" spans="1:5" x14ac:dyDescent="0.25">
      <c r="A69" s="63"/>
      <c r="B69" s="58"/>
      <c r="C69" s="3" t="s">
        <v>385</v>
      </c>
      <c r="D69" s="11">
        <v>27273555.269999996</v>
      </c>
      <c r="E69" s="11">
        <v>14940186</v>
      </c>
    </row>
    <row r="70" spans="1:5" x14ac:dyDescent="0.25">
      <c r="A70" s="63"/>
      <c r="B70" s="58"/>
      <c r="C70" s="3" t="s">
        <v>358</v>
      </c>
      <c r="D70" s="11">
        <v>24306040.75</v>
      </c>
      <c r="E70" s="11">
        <v>14636256.929999998</v>
      </c>
    </row>
    <row r="71" spans="1:5" x14ac:dyDescent="0.25">
      <c r="A71" s="63"/>
      <c r="B71" s="58"/>
      <c r="C71" s="5" t="s">
        <v>43</v>
      </c>
      <c r="D71" s="11">
        <f>+SUM(D61:D70)</f>
        <v>2351339907.3299994</v>
      </c>
      <c r="E71" s="11">
        <f>+SUM(E61:E70)</f>
        <v>3827439366.4400001</v>
      </c>
    </row>
    <row r="72" spans="1:5" x14ac:dyDescent="0.25">
      <c r="A72" s="63"/>
      <c r="B72" s="58"/>
      <c r="C72" s="5" t="s">
        <v>44</v>
      </c>
      <c r="D72" s="11">
        <f>+D73-D71</f>
        <v>583656948.89001274</v>
      </c>
      <c r="E72" s="11">
        <f>+E73-E71</f>
        <v>412726111.50000715</v>
      </c>
    </row>
    <row r="73" spans="1:5" x14ac:dyDescent="0.25">
      <c r="A73" s="63"/>
      <c r="B73" s="71"/>
      <c r="C73" s="7" t="s">
        <v>27</v>
      </c>
      <c r="D73" s="10">
        <v>2934996856.2200122</v>
      </c>
      <c r="E73" s="10">
        <v>4240165477.9400072</v>
      </c>
    </row>
    <row r="74" spans="1:5" x14ac:dyDescent="0.25">
      <c r="A74" s="63"/>
      <c r="B74" s="83">
        <v>2023</v>
      </c>
      <c r="C74" s="20" t="s">
        <v>333</v>
      </c>
      <c r="D74" s="11">
        <v>788137170.5</v>
      </c>
      <c r="E74" s="11">
        <v>2502790034.1900001</v>
      </c>
    </row>
    <row r="75" spans="1:5" x14ac:dyDescent="0.25">
      <c r="A75" s="63"/>
      <c r="B75" s="84"/>
      <c r="C75" s="20" t="s">
        <v>364</v>
      </c>
      <c r="D75" s="11">
        <v>638525813.5999999</v>
      </c>
      <c r="E75" s="11">
        <v>62322532.439999998</v>
      </c>
    </row>
    <row r="76" spans="1:5" ht="30" x14ac:dyDescent="0.25">
      <c r="A76" s="63"/>
      <c r="B76" s="84"/>
      <c r="C76" s="20" t="s">
        <v>339</v>
      </c>
      <c r="D76" s="11">
        <v>131955703.03999999</v>
      </c>
      <c r="E76" s="11">
        <v>17207121</v>
      </c>
    </row>
    <row r="77" spans="1:5" x14ac:dyDescent="0.25">
      <c r="A77" s="63"/>
      <c r="B77" s="84"/>
      <c r="C77" s="20" t="s">
        <v>365</v>
      </c>
      <c r="D77" s="11">
        <v>122204489.15000001</v>
      </c>
      <c r="E77" s="11">
        <v>412833492.5</v>
      </c>
    </row>
    <row r="78" spans="1:5" x14ac:dyDescent="0.25">
      <c r="A78" s="63"/>
      <c r="B78" s="84"/>
      <c r="C78" s="20" t="s">
        <v>327</v>
      </c>
      <c r="D78" s="11">
        <v>121907419.36999999</v>
      </c>
      <c r="E78" s="11">
        <v>126776122</v>
      </c>
    </row>
    <row r="79" spans="1:5" ht="30" x14ac:dyDescent="0.25">
      <c r="A79" s="63"/>
      <c r="B79" s="84"/>
      <c r="C79" s="20" t="s">
        <v>466</v>
      </c>
      <c r="D79" s="11">
        <v>96336082.50999999</v>
      </c>
      <c r="E79" s="11">
        <v>11334641.66</v>
      </c>
    </row>
    <row r="80" spans="1:5" x14ac:dyDescent="0.25">
      <c r="A80" s="63"/>
      <c r="B80" s="84"/>
      <c r="C80" s="20" t="s">
        <v>324</v>
      </c>
      <c r="D80" s="11">
        <v>87921188.609999999</v>
      </c>
      <c r="E80" s="11">
        <v>485727200</v>
      </c>
    </row>
    <row r="81" spans="1:5" x14ac:dyDescent="0.25">
      <c r="A81" s="63"/>
      <c r="B81" s="84"/>
      <c r="C81" s="20" t="s">
        <v>467</v>
      </c>
      <c r="D81" s="11">
        <v>70188905.829999998</v>
      </c>
      <c r="E81" s="11">
        <v>19904170.850000001</v>
      </c>
    </row>
    <row r="82" spans="1:5" x14ac:dyDescent="0.25">
      <c r="A82" s="63"/>
      <c r="B82" s="84"/>
      <c r="C82" s="20" t="s">
        <v>385</v>
      </c>
      <c r="D82" s="11">
        <v>53071464.759999998</v>
      </c>
      <c r="E82" s="11">
        <v>31256404</v>
      </c>
    </row>
    <row r="83" spans="1:5" x14ac:dyDescent="0.25">
      <c r="A83" s="63"/>
      <c r="B83" s="84"/>
      <c r="C83" s="20" t="s">
        <v>366</v>
      </c>
      <c r="D83" s="11">
        <v>49394390.090000004</v>
      </c>
      <c r="E83" s="11">
        <v>6268732.6299999999</v>
      </c>
    </row>
    <row r="84" spans="1:5" x14ac:dyDescent="0.25">
      <c r="A84" s="63"/>
      <c r="B84" s="84"/>
      <c r="C84" s="24" t="s">
        <v>43</v>
      </c>
      <c r="D84" s="11">
        <f>+SUM(D74:D83)</f>
        <v>2159642627.4599996</v>
      </c>
      <c r="E84" s="11">
        <f>+SUM(E74:E83)</f>
        <v>3676420451.27</v>
      </c>
    </row>
    <row r="85" spans="1:5" x14ac:dyDescent="0.25">
      <c r="A85" s="63"/>
      <c r="B85" s="84"/>
      <c r="C85" s="24" t="s">
        <v>44</v>
      </c>
      <c r="D85" s="11">
        <f>+D86-D84</f>
        <v>846161119.33999872</v>
      </c>
      <c r="E85" s="11">
        <f>+E86-E84</f>
        <v>613004015.0699954</v>
      </c>
    </row>
    <row r="86" spans="1:5" x14ac:dyDescent="0.25">
      <c r="A86" s="63"/>
      <c r="B86" s="85"/>
      <c r="C86" s="21" t="s">
        <v>27</v>
      </c>
      <c r="D86" s="10">
        <v>3005803746.7999983</v>
      </c>
      <c r="E86" s="10">
        <v>4289424466.3399954</v>
      </c>
    </row>
    <row r="87" spans="1:5" x14ac:dyDescent="0.25">
      <c r="A87" s="33"/>
      <c r="B87" s="80">
        <v>2024</v>
      </c>
      <c r="C87" s="20" t="s">
        <v>333</v>
      </c>
      <c r="D87" s="11">
        <v>855785257.23000014</v>
      </c>
      <c r="E87" s="11">
        <v>3122564233.54</v>
      </c>
    </row>
    <row r="88" spans="1:5" x14ac:dyDescent="0.25">
      <c r="A88" s="23"/>
      <c r="B88" s="81"/>
      <c r="C88" s="20" t="s">
        <v>364</v>
      </c>
      <c r="D88" s="11">
        <v>578756192.45000005</v>
      </c>
      <c r="E88" s="11">
        <v>55246138.399999999</v>
      </c>
    </row>
    <row r="89" spans="1:5" x14ac:dyDescent="0.25">
      <c r="A89" s="23"/>
      <c r="B89" s="81"/>
      <c r="C89" s="20" t="s">
        <v>365</v>
      </c>
      <c r="D89" s="11">
        <v>161541751.25999999</v>
      </c>
      <c r="E89" s="11">
        <v>389702522</v>
      </c>
    </row>
    <row r="90" spans="1:5" ht="30" x14ac:dyDescent="0.25">
      <c r="A90" s="23"/>
      <c r="B90" s="81"/>
      <c r="C90" s="20" t="s">
        <v>339</v>
      </c>
      <c r="D90" s="11">
        <v>159459704.38999999</v>
      </c>
      <c r="E90" s="11">
        <v>19914782.399999999</v>
      </c>
    </row>
    <row r="91" spans="1:5" x14ac:dyDescent="0.25">
      <c r="A91" s="23"/>
      <c r="B91" s="81"/>
      <c r="C91" s="20" t="s">
        <v>327</v>
      </c>
      <c r="D91" s="11">
        <v>105453499.03</v>
      </c>
      <c r="E91" s="11">
        <v>105535743.36</v>
      </c>
    </row>
    <row r="92" spans="1:5" x14ac:dyDescent="0.25">
      <c r="A92" s="23"/>
      <c r="B92" s="81"/>
      <c r="C92" s="20" t="s">
        <v>385</v>
      </c>
      <c r="D92" s="11">
        <v>76313355.370000005</v>
      </c>
      <c r="E92" s="11">
        <v>41157883.120000005</v>
      </c>
    </row>
    <row r="93" spans="1:5" ht="30" x14ac:dyDescent="0.25">
      <c r="A93" s="23"/>
      <c r="B93" s="81"/>
      <c r="C93" s="20" t="s">
        <v>466</v>
      </c>
      <c r="D93" s="11">
        <v>71645517.48999998</v>
      </c>
      <c r="E93" s="11">
        <v>10634985</v>
      </c>
    </row>
    <row r="94" spans="1:5" x14ac:dyDescent="0.25">
      <c r="A94" s="23"/>
      <c r="B94" s="81"/>
      <c r="C94" s="20" t="s">
        <v>467</v>
      </c>
      <c r="D94" s="11">
        <v>56710080.130000003</v>
      </c>
      <c r="E94" s="11">
        <v>20300976.810000002</v>
      </c>
    </row>
    <row r="95" spans="1:5" x14ac:dyDescent="0.25">
      <c r="A95" s="23"/>
      <c r="B95" s="81"/>
      <c r="C95" s="20" t="s">
        <v>366</v>
      </c>
      <c r="D95" s="11">
        <v>49316069.479999989</v>
      </c>
      <c r="E95" s="11">
        <v>7187056.4399999995</v>
      </c>
    </row>
    <row r="96" spans="1:5" x14ac:dyDescent="0.25">
      <c r="A96" s="23"/>
      <c r="B96" s="81"/>
      <c r="C96" s="20" t="s">
        <v>324</v>
      </c>
      <c r="D96" s="11">
        <v>49175357.780000001</v>
      </c>
      <c r="E96" s="11">
        <v>382529390</v>
      </c>
    </row>
    <row r="97" spans="1:5" x14ac:dyDescent="0.25">
      <c r="A97" s="23"/>
      <c r="B97" s="81"/>
      <c r="C97" s="24" t="s">
        <v>43</v>
      </c>
      <c r="D97" s="11">
        <f>+SUM(D87:D96)</f>
        <v>2164156784.6100006</v>
      </c>
      <c r="E97" s="11">
        <f>+SUM(E87:E96)</f>
        <v>4154773711.0700002</v>
      </c>
    </row>
    <row r="98" spans="1:5" x14ac:dyDescent="0.25">
      <c r="A98" s="23"/>
      <c r="B98" s="81"/>
      <c r="C98" s="24" t="s">
        <v>44</v>
      </c>
      <c r="D98" s="11">
        <f>+D99-D97</f>
        <v>838685946.55000019</v>
      </c>
      <c r="E98" s="11">
        <f>+E99-E97</f>
        <v>639341230.5800004</v>
      </c>
    </row>
    <row r="99" spans="1:5" x14ac:dyDescent="0.25">
      <c r="A99" s="23"/>
      <c r="B99" s="82"/>
      <c r="C99" s="21" t="s">
        <v>27</v>
      </c>
      <c r="D99" s="10">
        <v>3002842731.1600008</v>
      </c>
      <c r="E99" s="10">
        <v>4794114941.6500006</v>
      </c>
    </row>
    <row r="100" spans="1:5" x14ac:dyDescent="0.25">
      <c r="A100" s="9" t="str">
        <f>+Cartagena!A100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+Cartagena!A103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B61:B73"/>
    <mergeCell ref="A4:E4"/>
    <mergeCell ref="A5:E5"/>
    <mergeCell ref="A6:E6"/>
    <mergeCell ref="B48:B60"/>
    <mergeCell ref="B9:B21"/>
    <mergeCell ref="B22:B34"/>
    <mergeCell ref="B35:B47"/>
    <mergeCell ref="A7:E7"/>
  </mergeCells>
  <pageMargins left="0.7" right="0.7" top="0.75" bottom="0.75" header="0.3" footer="0.3"/>
  <headerFooter>
    <oddFooter>&amp;R_x000D_&amp;1#&amp;"Calibri"&amp;10&amp;K000000 Información Pública</oddFooter>
  </headerFooter>
  <ignoredErrors>
    <ignoredError sqref="D32:E32 D45:E45 D58:E58 D71:E71 D84:E84" formulaRange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E103"/>
  <sheetViews>
    <sheetView showGridLines="0" topLeftCell="A81" zoomScale="85" zoomScaleNormal="85" workbookViewId="0">
      <selection activeCell="D99" sqref="D99:E99"/>
    </sheetView>
  </sheetViews>
  <sheetFormatPr baseColWidth="10" defaultRowHeight="15" x14ac:dyDescent="0.25"/>
  <cols>
    <col min="1" max="1" width="17" customWidth="1"/>
    <col min="2" max="2" width="19.140625" customWidth="1"/>
    <col min="3" max="3" width="70.42578125" customWidth="1"/>
    <col min="4" max="4" width="19.570312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200</v>
      </c>
      <c r="B5" s="46"/>
      <c r="C5" s="46"/>
      <c r="D5" s="46"/>
      <c r="E5" s="46"/>
    </row>
    <row r="6" spans="1:5" x14ac:dyDescent="0.25">
      <c r="A6" s="55" t="str">
        <f>+Cúcuta!A6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45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30" x14ac:dyDescent="0.25">
      <c r="A9" s="62" t="s">
        <v>163</v>
      </c>
      <c r="B9" s="58">
        <v>2018</v>
      </c>
      <c r="C9" s="3" t="s">
        <v>17</v>
      </c>
      <c r="D9" s="11">
        <v>210345732.40999997</v>
      </c>
      <c r="E9" s="11">
        <v>6156.3699999999972</v>
      </c>
    </row>
    <row r="10" spans="1:5" x14ac:dyDescent="0.25">
      <c r="A10" s="63"/>
      <c r="B10" s="58"/>
      <c r="C10" s="3" t="s">
        <v>126</v>
      </c>
      <c r="D10" s="11">
        <v>32981287.659999996</v>
      </c>
      <c r="E10" s="11">
        <v>21366110</v>
      </c>
    </row>
    <row r="11" spans="1:5" ht="30" x14ac:dyDescent="0.25">
      <c r="A11" s="63"/>
      <c r="B11" s="58"/>
      <c r="C11" s="3" t="s">
        <v>203</v>
      </c>
      <c r="D11" s="11">
        <v>24103121.120000001</v>
      </c>
      <c r="E11" s="11">
        <v>34124612.400000006</v>
      </c>
    </row>
    <row r="12" spans="1:5" x14ac:dyDescent="0.25">
      <c r="A12" s="63"/>
      <c r="B12" s="58"/>
      <c r="C12" s="3" t="s">
        <v>204</v>
      </c>
      <c r="D12" s="11">
        <v>14618654.659999998</v>
      </c>
      <c r="E12" s="11">
        <v>77053.960000000036</v>
      </c>
    </row>
    <row r="13" spans="1:5" ht="30" x14ac:dyDescent="0.25">
      <c r="A13" s="63"/>
      <c r="B13" s="58"/>
      <c r="C13" s="3" t="s">
        <v>164</v>
      </c>
      <c r="D13" s="11">
        <v>7138045.7300000014</v>
      </c>
      <c r="E13" s="11">
        <v>8941.59</v>
      </c>
    </row>
    <row r="14" spans="1:5" x14ac:dyDescent="0.25">
      <c r="A14" s="63"/>
      <c r="B14" s="58"/>
      <c r="C14" s="3" t="s">
        <v>165</v>
      </c>
      <c r="D14" s="11">
        <v>5747792.4499999993</v>
      </c>
      <c r="E14" s="11">
        <v>108569.42999999998</v>
      </c>
    </row>
    <row r="15" spans="1:5" ht="30" x14ac:dyDescent="0.25">
      <c r="A15" s="63"/>
      <c r="B15" s="58"/>
      <c r="C15" s="3" t="s">
        <v>30</v>
      </c>
      <c r="D15" s="11">
        <v>5175921.4799999986</v>
      </c>
      <c r="E15" s="11">
        <v>133632.99999999997</v>
      </c>
    </row>
    <row r="16" spans="1:5" ht="30" x14ac:dyDescent="0.25">
      <c r="A16" s="63"/>
      <c r="B16" s="58"/>
      <c r="C16" s="3" t="s">
        <v>166</v>
      </c>
      <c r="D16" s="11">
        <v>3476520.1999999993</v>
      </c>
      <c r="E16" s="11">
        <v>126350.96999999994</v>
      </c>
    </row>
    <row r="17" spans="1:5" x14ac:dyDescent="0.25">
      <c r="A17" s="63"/>
      <c r="B17" s="58"/>
      <c r="C17" s="3" t="s">
        <v>167</v>
      </c>
      <c r="D17" s="11">
        <v>3471663.5100000002</v>
      </c>
      <c r="E17" s="11">
        <v>49606.089999999989</v>
      </c>
    </row>
    <row r="18" spans="1:5" ht="30" x14ac:dyDescent="0.25">
      <c r="A18" s="63"/>
      <c r="B18" s="58"/>
      <c r="C18" s="3" t="s">
        <v>168</v>
      </c>
      <c r="D18" s="11">
        <v>2520563.5</v>
      </c>
      <c r="E18" s="11">
        <v>91.92</v>
      </c>
    </row>
    <row r="19" spans="1:5" x14ac:dyDescent="0.25">
      <c r="A19" s="63"/>
      <c r="B19" s="58"/>
      <c r="C19" s="5" t="s">
        <v>43</v>
      </c>
      <c r="D19" s="11">
        <f>SUM(D9:D18)</f>
        <v>309579302.71999997</v>
      </c>
      <c r="E19" s="11">
        <f>SUM(E9:E18)</f>
        <v>56001125.730000019</v>
      </c>
    </row>
    <row r="20" spans="1:5" x14ac:dyDescent="0.25">
      <c r="A20" s="63"/>
      <c r="B20" s="58"/>
      <c r="C20" s="5" t="s">
        <v>44</v>
      </c>
      <c r="D20" s="11">
        <f>+D21-D19</f>
        <v>43887659.390000463</v>
      </c>
      <c r="E20" s="11">
        <f>+E21-E19</f>
        <v>2759729.5899998918</v>
      </c>
    </row>
    <row r="21" spans="1:5" x14ac:dyDescent="0.25">
      <c r="A21" s="63"/>
      <c r="B21" s="58"/>
      <c r="C21" s="7" t="s">
        <v>27</v>
      </c>
      <c r="D21" s="10">
        <v>353466962.11000043</v>
      </c>
      <c r="E21" s="10">
        <v>58760855.319999911</v>
      </c>
    </row>
    <row r="22" spans="1:5" ht="30" x14ac:dyDescent="0.25">
      <c r="A22" s="63"/>
      <c r="B22" s="58">
        <v>2019</v>
      </c>
      <c r="C22" s="3" t="s">
        <v>17</v>
      </c>
      <c r="D22" s="11">
        <v>331087091.23999989</v>
      </c>
      <c r="E22" s="11">
        <v>8658.7500000000036</v>
      </c>
    </row>
    <row r="23" spans="1:5" x14ac:dyDescent="0.25">
      <c r="A23" s="63"/>
      <c r="B23" s="58"/>
      <c r="C23" s="3" t="s">
        <v>204</v>
      </c>
      <c r="D23" s="11">
        <v>33121466.059999991</v>
      </c>
      <c r="E23" s="11">
        <v>173297.71999999997</v>
      </c>
    </row>
    <row r="24" spans="1:5" x14ac:dyDescent="0.25">
      <c r="A24" s="63"/>
      <c r="B24" s="58"/>
      <c r="C24" s="3" t="s">
        <v>126</v>
      </c>
      <c r="D24" s="11">
        <v>30251777.350000001</v>
      </c>
      <c r="E24" s="11">
        <v>23238722.600000001</v>
      </c>
    </row>
    <row r="25" spans="1:5" ht="30" x14ac:dyDescent="0.25">
      <c r="A25" s="63"/>
      <c r="B25" s="58"/>
      <c r="C25" s="3" t="s">
        <v>203</v>
      </c>
      <c r="D25" s="11">
        <v>20767880.930000003</v>
      </c>
      <c r="E25" s="11">
        <v>29402657.970000003</v>
      </c>
    </row>
    <row r="26" spans="1:5" ht="30" x14ac:dyDescent="0.25">
      <c r="A26" s="63"/>
      <c r="B26" s="58"/>
      <c r="C26" s="3" t="s">
        <v>168</v>
      </c>
      <c r="D26" s="11">
        <v>10351570.26</v>
      </c>
      <c r="E26" s="11">
        <v>328.41999999999996</v>
      </c>
    </row>
    <row r="27" spans="1:5" ht="45" x14ac:dyDescent="0.25">
      <c r="A27" s="63"/>
      <c r="B27" s="58"/>
      <c r="C27" s="3" t="s">
        <v>169</v>
      </c>
      <c r="D27" s="11">
        <v>9071692.8999999929</v>
      </c>
      <c r="E27" s="11">
        <v>2995.62</v>
      </c>
    </row>
    <row r="28" spans="1:5" x14ac:dyDescent="0.25">
      <c r="A28" s="63"/>
      <c r="B28" s="58"/>
      <c r="C28" s="3" t="s">
        <v>165</v>
      </c>
      <c r="D28" s="11">
        <v>7618434.4399999985</v>
      </c>
      <c r="E28" s="11">
        <v>152416.28000000006</v>
      </c>
    </row>
    <row r="29" spans="1:5" ht="30" x14ac:dyDescent="0.25">
      <c r="A29" s="63"/>
      <c r="B29" s="58"/>
      <c r="C29" s="3" t="s">
        <v>164</v>
      </c>
      <c r="D29" s="11">
        <v>7618058.5200000014</v>
      </c>
      <c r="E29" s="11">
        <v>11208.96</v>
      </c>
    </row>
    <row r="30" spans="1:5" ht="30" x14ac:dyDescent="0.25">
      <c r="A30" s="63"/>
      <c r="B30" s="58"/>
      <c r="C30" s="3" t="s">
        <v>30</v>
      </c>
      <c r="D30" s="11">
        <v>4535629.120000001</v>
      </c>
      <c r="E30" s="11">
        <v>119730.65999999999</v>
      </c>
    </row>
    <row r="31" spans="1:5" x14ac:dyDescent="0.25">
      <c r="A31" s="63"/>
      <c r="B31" s="58"/>
      <c r="C31" s="3" t="s">
        <v>12</v>
      </c>
      <c r="D31" s="11">
        <v>3747972.1899999985</v>
      </c>
      <c r="E31" s="11">
        <v>33796.29</v>
      </c>
    </row>
    <row r="32" spans="1:5" x14ac:dyDescent="0.25">
      <c r="A32" s="63"/>
      <c r="B32" s="58"/>
      <c r="C32" s="5" t="s">
        <v>43</v>
      </c>
      <c r="D32" s="11">
        <f>SUM(D22:D31)</f>
        <v>458171573.00999987</v>
      </c>
      <c r="E32" s="11">
        <f>SUM(E22:E31)</f>
        <v>53143813.270000003</v>
      </c>
    </row>
    <row r="33" spans="1:5" x14ac:dyDescent="0.25">
      <c r="A33" s="63"/>
      <c r="B33" s="58"/>
      <c r="C33" s="5" t="s">
        <v>44</v>
      </c>
      <c r="D33" s="11">
        <f>+D34-D32</f>
        <v>44719959.74999994</v>
      </c>
      <c r="E33" s="11">
        <f>+E34-E32</f>
        <v>2492617.3500000536</v>
      </c>
    </row>
    <row r="34" spans="1:5" x14ac:dyDescent="0.25">
      <c r="A34" s="63"/>
      <c r="B34" s="58"/>
      <c r="C34" s="7" t="s">
        <v>27</v>
      </c>
      <c r="D34" s="10">
        <v>502891532.75999981</v>
      </c>
      <c r="E34" s="10">
        <v>55636430.620000057</v>
      </c>
    </row>
    <row r="35" spans="1:5" ht="30" x14ac:dyDescent="0.25">
      <c r="A35" s="63"/>
      <c r="B35" s="58">
        <v>2020</v>
      </c>
      <c r="C35" s="3" t="s">
        <v>17</v>
      </c>
      <c r="D35" s="11">
        <v>380380912.71000004</v>
      </c>
      <c r="E35" s="11">
        <v>7861.0600000000013</v>
      </c>
    </row>
    <row r="36" spans="1:5" x14ac:dyDescent="0.25">
      <c r="A36" s="63"/>
      <c r="B36" s="58"/>
      <c r="C36" s="3" t="s">
        <v>126</v>
      </c>
      <c r="D36" s="11">
        <v>23192274.530000001</v>
      </c>
      <c r="E36" s="11">
        <v>20862869</v>
      </c>
    </row>
    <row r="37" spans="1:5" x14ac:dyDescent="0.25">
      <c r="A37" s="63"/>
      <c r="B37" s="58"/>
      <c r="C37" s="3" t="s">
        <v>204</v>
      </c>
      <c r="D37" s="11">
        <v>17584059.559999995</v>
      </c>
      <c r="E37" s="11">
        <v>117241.18</v>
      </c>
    </row>
    <row r="38" spans="1:5" ht="45" x14ac:dyDescent="0.25">
      <c r="A38" s="63"/>
      <c r="B38" s="58"/>
      <c r="C38" s="3" t="s">
        <v>169</v>
      </c>
      <c r="D38" s="11">
        <v>9937772.6800000016</v>
      </c>
      <c r="E38" s="11">
        <v>3334.8099999999995</v>
      </c>
    </row>
    <row r="39" spans="1:5" ht="30" x14ac:dyDescent="0.25">
      <c r="A39" s="63"/>
      <c r="B39" s="58"/>
      <c r="C39" s="3" t="s">
        <v>203</v>
      </c>
      <c r="D39" s="11">
        <v>7151791.1599999983</v>
      </c>
      <c r="E39" s="11">
        <v>10125328.680000002</v>
      </c>
    </row>
    <row r="40" spans="1:5" ht="30" x14ac:dyDescent="0.25">
      <c r="A40" s="63"/>
      <c r="B40" s="58"/>
      <c r="C40" s="3" t="s">
        <v>168</v>
      </c>
      <c r="D40" s="11">
        <v>5806628.5699999984</v>
      </c>
      <c r="E40" s="11">
        <v>139.49</v>
      </c>
    </row>
    <row r="41" spans="1:5" x14ac:dyDescent="0.25">
      <c r="A41" s="63"/>
      <c r="B41" s="58"/>
      <c r="C41" s="3" t="s">
        <v>165</v>
      </c>
      <c r="D41" s="11">
        <v>4162826.86</v>
      </c>
      <c r="E41" s="11">
        <v>99690.690000000031</v>
      </c>
    </row>
    <row r="42" spans="1:5" x14ac:dyDescent="0.25">
      <c r="A42" s="63"/>
      <c r="B42" s="58"/>
      <c r="C42" s="3" t="s">
        <v>157</v>
      </c>
      <c r="D42" s="11">
        <v>3151221.96</v>
      </c>
      <c r="E42" s="11">
        <v>2665089</v>
      </c>
    </row>
    <row r="43" spans="1:5" ht="30" x14ac:dyDescent="0.25">
      <c r="A43" s="63"/>
      <c r="B43" s="58"/>
      <c r="C43" s="3" t="s">
        <v>166</v>
      </c>
      <c r="D43" s="11">
        <v>2738112.3499999987</v>
      </c>
      <c r="E43" s="11">
        <v>116017.29999999996</v>
      </c>
    </row>
    <row r="44" spans="1:5" ht="30" x14ac:dyDescent="0.25">
      <c r="A44" s="63"/>
      <c r="B44" s="58"/>
      <c r="C44" s="3" t="s">
        <v>164</v>
      </c>
      <c r="D44" s="11">
        <v>2647444.4899999998</v>
      </c>
      <c r="E44" s="11">
        <v>4636.4400000000005</v>
      </c>
    </row>
    <row r="45" spans="1:5" x14ac:dyDescent="0.25">
      <c r="A45" s="63"/>
      <c r="B45" s="58"/>
      <c r="C45" s="5" t="s">
        <v>43</v>
      </c>
      <c r="D45" s="11">
        <f>SUM(D35:D44)</f>
        <v>456753044.87000006</v>
      </c>
      <c r="E45" s="11">
        <f>SUM(E35:E44)</f>
        <v>34002207.649999991</v>
      </c>
    </row>
    <row r="46" spans="1:5" x14ac:dyDescent="0.25">
      <c r="A46" s="63"/>
      <c r="B46" s="58"/>
      <c r="C46" s="5" t="s">
        <v>44</v>
      </c>
      <c r="D46" s="11">
        <f>+D47-D45</f>
        <v>26160825.110001624</v>
      </c>
      <c r="E46" s="11">
        <f>+E47-E45</f>
        <v>1094692.5399999619</v>
      </c>
    </row>
    <row r="47" spans="1:5" x14ac:dyDescent="0.25">
      <c r="A47" s="63"/>
      <c r="B47" s="58"/>
      <c r="C47" s="7" t="s">
        <v>27</v>
      </c>
      <c r="D47" s="10">
        <v>482913869.98000169</v>
      </c>
      <c r="E47" s="10">
        <v>35096900.189999953</v>
      </c>
    </row>
    <row r="48" spans="1:5" ht="30" x14ac:dyDescent="0.25">
      <c r="A48" s="63"/>
      <c r="B48" s="58">
        <v>2021</v>
      </c>
      <c r="C48" s="3" t="s">
        <v>17</v>
      </c>
      <c r="D48" s="11">
        <v>226287343.88000011</v>
      </c>
      <c r="E48" s="11">
        <v>4646.9600000000028</v>
      </c>
    </row>
    <row r="49" spans="1:5" x14ac:dyDescent="0.25">
      <c r="A49" s="63"/>
      <c r="B49" s="58"/>
      <c r="C49" s="3" t="s">
        <v>126</v>
      </c>
      <c r="D49" s="11">
        <v>33587459.420000002</v>
      </c>
      <c r="E49" s="11">
        <v>18098242</v>
      </c>
    </row>
    <row r="50" spans="1:5" x14ac:dyDescent="0.25">
      <c r="A50" s="63"/>
      <c r="B50" s="58"/>
      <c r="C50" s="3" t="s">
        <v>259</v>
      </c>
      <c r="D50" s="11">
        <v>21353928.54000001</v>
      </c>
      <c r="E50" s="11">
        <v>145279.13999999998</v>
      </c>
    </row>
    <row r="51" spans="1:5" x14ac:dyDescent="0.25">
      <c r="A51" s="63"/>
      <c r="B51" s="58"/>
      <c r="C51" s="3" t="s">
        <v>165</v>
      </c>
      <c r="D51" s="11">
        <v>14869179.390000001</v>
      </c>
      <c r="E51" s="11">
        <v>316325.75</v>
      </c>
    </row>
    <row r="52" spans="1:5" ht="30" x14ac:dyDescent="0.25">
      <c r="A52" s="63"/>
      <c r="B52" s="58"/>
      <c r="C52" s="3" t="s">
        <v>279</v>
      </c>
      <c r="D52" s="11">
        <v>11509033.920000004</v>
      </c>
      <c r="E52" s="11">
        <v>16294206.179999996</v>
      </c>
    </row>
    <row r="53" spans="1:5" x14ac:dyDescent="0.25">
      <c r="A53" s="63"/>
      <c r="B53" s="58"/>
      <c r="C53" s="3" t="s">
        <v>12</v>
      </c>
      <c r="D53" s="11">
        <v>9424036.3399999999</v>
      </c>
      <c r="E53" s="11">
        <v>626338.13999999978</v>
      </c>
    </row>
    <row r="54" spans="1:5" ht="30" x14ac:dyDescent="0.25">
      <c r="A54" s="63"/>
      <c r="B54" s="58"/>
      <c r="C54" s="3" t="s">
        <v>30</v>
      </c>
      <c r="D54" s="11">
        <v>4819860.8400000017</v>
      </c>
      <c r="E54" s="11">
        <v>141762.67999999996</v>
      </c>
    </row>
    <row r="55" spans="1:5" ht="45" x14ac:dyDescent="0.25">
      <c r="A55" s="63"/>
      <c r="B55" s="58"/>
      <c r="C55" s="3" t="s">
        <v>169</v>
      </c>
      <c r="D55" s="11">
        <v>3542703</v>
      </c>
      <c r="E55" s="11">
        <v>1165.3699999999999</v>
      </c>
    </row>
    <row r="56" spans="1:5" ht="30" x14ac:dyDescent="0.25">
      <c r="A56" s="63"/>
      <c r="B56" s="58"/>
      <c r="C56" s="3" t="s">
        <v>166</v>
      </c>
      <c r="D56" s="11">
        <v>2657519.96</v>
      </c>
      <c r="E56" s="11">
        <v>102500.09000000001</v>
      </c>
    </row>
    <row r="57" spans="1:5" x14ac:dyDescent="0.25">
      <c r="A57" s="63"/>
      <c r="B57" s="58"/>
      <c r="C57" s="3" t="s">
        <v>274</v>
      </c>
      <c r="D57" s="11">
        <v>2553914.37</v>
      </c>
      <c r="E57" s="11">
        <v>57288.200000000019</v>
      </c>
    </row>
    <row r="58" spans="1:5" x14ac:dyDescent="0.25">
      <c r="A58" s="63"/>
      <c r="B58" s="58"/>
      <c r="C58" s="5" t="s">
        <v>43</v>
      </c>
      <c r="D58" s="11">
        <f>+SUM(D48:D57)</f>
        <v>330604979.66000009</v>
      </c>
      <c r="E58" s="11">
        <f>+SUM(E48:E57)</f>
        <v>35787754.510000005</v>
      </c>
    </row>
    <row r="59" spans="1:5" x14ac:dyDescent="0.25">
      <c r="A59" s="63"/>
      <c r="B59" s="58"/>
      <c r="C59" s="5" t="s">
        <v>44</v>
      </c>
      <c r="D59" s="11">
        <f>+D60-D58</f>
        <v>42095098.829997897</v>
      </c>
      <c r="E59" s="11">
        <f>+E60-E58</f>
        <v>2754929.0499999151</v>
      </c>
    </row>
    <row r="60" spans="1:5" x14ac:dyDescent="0.25">
      <c r="A60" s="63"/>
      <c r="B60" s="58"/>
      <c r="C60" s="7" t="s">
        <v>27</v>
      </c>
      <c r="D60" s="10">
        <v>372700078.48999798</v>
      </c>
      <c r="E60" s="10">
        <v>38542683.55999992</v>
      </c>
    </row>
    <row r="61" spans="1:5" ht="30" x14ac:dyDescent="0.25">
      <c r="A61" s="63"/>
      <c r="B61" s="58">
        <v>2022</v>
      </c>
      <c r="C61" s="3" t="s">
        <v>312</v>
      </c>
      <c r="D61" s="11">
        <v>162981875.31</v>
      </c>
      <c r="E61" s="11">
        <v>3362.4700000000003</v>
      </c>
    </row>
    <row r="62" spans="1:5" x14ac:dyDescent="0.25">
      <c r="A62" s="63"/>
      <c r="B62" s="58"/>
      <c r="C62" s="3" t="s">
        <v>351</v>
      </c>
      <c r="D62" s="11">
        <v>39075848.619999997</v>
      </c>
      <c r="E62" s="11">
        <v>22854795</v>
      </c>
    </row>
    <row r="63" spans="1:5" ht="30" x14ac:dyDescent="0.25">
      <c r="A63" s="63"/>
      <c r="B63" s="58"/>
      <c r="C63" s="3" t="s">
        <v>378</v>
      </c>
      <c r="D63" s="11">
        <v>38188327.570000023</v>
      </c>
      <c r="E63" s="11">
        <v>43193308.730000019</v>
      </c>
    </row>
    <row r="64" spans="1:5" x14ac:dyDescent="0.25">
      <c r="A64" s="63"/>
      <c r="B64" s="58"/>
      <c r="C64" s="3" t="s">
        <v>367</v>
      </c>
      <c r="D64" s="11">
        <v>34185520.120000005</v>
      </c>
      <c r="E64" s="11">
        <v>252051.03000000014</v>
      </c>
    </row>
    <row r="65" spans="1:5" x14ac:dyDescent="0.25">
      <c r="A65" s="63"/>
      <c r="B65" s="58"/>
      <c r="C65" s="3" t="s">
        <v>368</v>
      </c>
      <c r="D65" s="11">
        <v>15594874.949999996</v>
      </c>
      <c r="E65" s="11">
        <v>291687.13000000006</v>
      </c>
    </row>
    <row r="66" spans="1:5" x14ac:dyDescent="0.25">
      <c r="A66" s="63"/>
      <c r="B66" s="58"/>
      <c r="C66" s="3" t="s">
        <v>311</v>
      </c>
      <c r="D66" s="11">
        <v>9242412.8399999999</v>
      </c>
      <c r="E66" s="11">
        <v>202530.78000000006</v>
      </c>
    </row>
    <row r="67" spans="1:5" ht="30" x14ac:dyDescent="0.25">
      <c r="A67" s="63"/>
      <c r="B67" s="58"/>
      <c r="C67" s="3" t="s">
        <v>436</v>
      </c>
      <c r="D67" s="11">
        <v>6821935.5900000008</v>
      </c>
      <c r="E67" s="11">
        <v>7297831.7400000002</v>
      </c>
    </row>
    <row r="68" spans="1:5" ht="30" x14ac:dyDescent="0.25">
      <c r="A68" s="63"/>
      <c r="B68" s="58"/>
      <c r="C68" s="3" t="s">
        <v>408</v>
      </c>
      <c r="D68" s="11">
        <v>3824403.72</v>
      </c>
      <c r="E68" s="11">
        <v>60327.7</v>
      </c>
    </row>
    <row r="69" spans="1:5" ht="30" x14ac:dyDescent="0.25">
      <c r="A69" s="63"/>
      <c r="B69" s="58"/>
      <c r="C69" s="3" t="s">
        <v>370</v>
      </c>
      <c r="D69" s="11">
        <v>3017061.85</v>
      </c>
      <c r="E69" s="11">
        <v>86702.099999999991</v>
      </c>
    </row>
    <row r="70" spans="1:5" x14ac:dyDescent="0.25">
      <c r="A70" s="63"/>
      <c r="B70" s="58"/>
      <c r="C70" s="3" t="s">
        <v>369</v>
      </c>
      <c r="D70" s="11">
        <v>2599243</v>
      </c>
      <c r="E70" s="11">
        <v>776.09</v>
      </c>
    </row>
    <row r="71" spans="1:5" x14ac:dyDescent="0.25">
      <c r="A71" s="63"/>
      <c r="B71" s="58"/>
      <c r="C71" s="5" t="s">
        <v>43</v>
      </c>
      <c r="D71" s="11">
        <f>+SUM(D61:D70)</f>
        <v>315531503.56999999</v>
      </c>
      <c r="E71" s="11">
        <f>+SUM(E61:E70)</f>
        <v>74243372.770000026</v>
      </c>
    </row>
    <row r="72" spans="1:5" x14ac:dyDescent="0.25">
      <c r="A72" s="63"/>
      <c r="B72" s="58"/>
      <c r="C72" s="5" t="s">
        <v>44</v>
      </c>
      <c r="D72" s="11">
        <f>+D73-D71</f>
        <v>46169291.889998913</v>
      </c>
      <c r="E72" s="11">
        <f>+E73-E71</f>
        <v>3010627.360000059</v>
      </c>
    </row>
    <row r="73" spans="1:5" x14ac:dyDescent="0.25">
      <c r="A73" s="63"/>
      <c r="B73" s="58"/>
      <c r="C73" s="7" t="s">
        <v>27</v>
      </c>
      <c r="D73" s="10">
        <v>361700795.45999891</v>
      </c>
      <c r="E73" s="10">
        <v>77254000.130000085</v>
      </c>
    </row>
    <row r="74" spans="1:5" ht="30" x14ac:dyDescent="0.25">
      <c r="A74" s="63"/>
      <c r="B74" s="58">
        <v>2023</v>
      </c>
      <c r="C74" s="3" t="s">
        <v>312</v>
      </c>
      <c r="D74" s="11">
        <v>211076630.06999999</v>
      </c>
      <c r="E74" s="11">
        <v>4110.6899999999996</v>
      </c>
    </row>
    <row r="75" spans="1:5" x14ac:dyDescent="0.25">
      <c r="A75" s="63"/>
      <c r="B75" s="58"/>
      <c r="C75" s="3" t="s">
        <v>367</v>
      </c>
      <c r="D75" s="11">
        <v>53006720.509999998</v>
      </c>
      <c r="E75" s="11">
        <v>397507.85000000003</v>
      </c>
    </row>
    <row r="76" spans="1:5" x14ac:dyDescent="0.25">
      <c r="A76" s="63"/>
      <c r="B76" s="58"/>
      <c r="C76" s="3" t="s">
        <v>351</v>
      </c>
      <c r="D76" s="11">
        <v>29157110.25</v>
      </c>
      <c r="E76" s="11">
        <v>23585558</v>
      </c>
    </row>
    <row r="77" spans="1:5" ht="30" x14ac:dyDescent="0.25">
      <c r="A77" s="63"/>
      <c r="B77" s="58"/>
      <c r="C77" s="3" t="s">
        <v>378</v>
      </c>
      <c r="D77" s="11">
        <v>28393958.989999998</v>
      </c>
      <c r="E77" s="11">
        <v>26711919.030000001</v>
      </c>
    </row>
    <row r="78" spans="1:5" x14ac:dyDescent="0.25">
      <c r="A78" s="63"/>
      <c r="B78" s="58"/>
      <c r="C78" s="3" t="s">
        <v>311</v>
      </c>
      <c r="D78" s="11">
        <v>15933367.489999998</v>
      </c>
      <c r="E78" s="11">
        <v>83729.62</v>
      </c>
    </row>
    <row r="79" spans="1:5" x14ac:dyDescent="0.25">
      <c r="A79" s="63"/>
      <c r="B79" s="58"/>
      <c r="C79" s="3" t="s">
        <v>368</v>
      </c>
      <c r="D79" s="11">
        <v>15436023.380000001</v>
      </c>
      <c r="E79" s="11">
        <v>262261.18</v>
      </c>
    </row>
    <row r="80" spans="1:5" ht="30" x14ac:dyDescent="0.25">
      <c r="A80" s="63"/>
      <c r="B80" s="58"/>
      <c r="C80" s="3" t="s">
        <v>408</v>
      </c>
      <c r="D80" s="11">
        <v>14181211.439999999</v>
      </c>
      <c r="E80" s="11">
        <v>188372.88</v>
      </c>
    </row>
    <row r="81" spans="1:5" x14ac:dyDescent="0.25">
      <c r="A81" s="63"/>
      <c r="B81" s="58"/>
      <c r="C81" s="3" t="s">
        <v>86</v>
      </c>
      <c r="D81" s="11">
        <v>14030704.369999999</v>
      </c>
      <c r="E81" s="11">
        <v>6121198.6099999994</v>
      </c>
    </row>
    <row r="82" spans="1:5" x14ac:dyDescent="0.25">
      <c r="A82" s="63"/>
      <c r="B82" s="58"/>
      <c r="C82" s="3" t="s">
        <v>468</v>
      </c>
      <c r="D82" s="11">
        <v>7666251.1700000009</v>
      </c>
      <c r="E82" s="11">
        <v>108029.73</v>
      </c>
    </row>
    <row r="83" spans="1:5" ht="30" x14ac:dyDescent="0.25">
      <c r="A83" s="63"/>
      <c r="B83" s="58"/>
      <c r="C83" s="3" t="s">
        <v>370</v>
      </c>
      <c r="D83" s="11">
        <v>3526031.4400000004</v>
      </c>
      <c r="E83" s="11">
        <v>82500.89</v>
      </c>
    </row>
    <row r="84" spans="1:5" x14ac:dyDescent="0.25">
      <c r="A84" s="63"/>
      <c r="B84" s="58"/>
      <c r="C84" s="5" t="s">
        <v>43</v>
      </c>
      <c r="D84" s="11">
        <f>+SUM(D74:D83)</f>
        <v>392408009.11000001</v>
      </c>
      <c r="E84" s="11">
        <f>+SUM(E74:E83)</f>
        <v>57545188.479999997</v>
      </c>
    </row>
    <row r="85" spans="1:5" x14ac:dyDescent="0.25">
      <c r="A85" s="63"/>
      <c r="B85" s="58"/>
      <c r="C85" s="5" t="s">
        <v>44</v>
      </c>
      <c r="D85" s="11">
        <f>+D86-D84</f>
        <v>71174718.190000355</v>
      </c>
      <c r="E85" s="11">
        <f>+E86-E84</f>
        <v>4776330.3899999782</v>
      </c>
    </row>
    <row r="86" spans="1:5" x14ac:dyDescent="0.25">
      <c r="A86" s="63"/>
      <c r="B86" s="58"/>
      <c r="C86" s="7" t="s">
        <v>27</v>
      </c>
      <c r="D86" s="10">
        <v>463582727.30000037</v>
      </c>
      <c r="E86" s="10">
        <v>62321518.869999975</v>
      </c>
    </row>
    <row r="87" spans="1:5" ht="30" x14ac:dyDescent="0.25">
      <c r="A87" s="32"/>
      <c r="B87" s="48">
        <v>2024</v>
      </c>
      <c r="C87" s="3" t="s">
        <v>312</v>
      </c>
      <c r="D87" s="11">
        <v>181265851.59</v>
      </c>
      <c r="E87" s="11">
        <v>2890.94</v>
      </c>
    </row>
    <row r="88" spans="1:5" x14ac:dyDescent="0.25">
      <c r="A88" s="23"/>
      <c r="B88" s="48"/>
      <c r="C88" s="3" t="s">
        <v>367</v>
      </c>
      <c r="D88" s="11">
        <v>51641886.909999989</v>
      </c>
      <c r="E88" s="11">
        <v>380663.11</v>
      </c>
    </row>
    <row r="89" spans="1:5" ht="30" x14ac:dyDescent="0.25">
      <c r="A89" s="23"/>
      <c r="B89" s="48"/>
      <c r="C89" s="3" t="s">
        <v>378</v>
      </c>
      <c r="D89" s="11">
        <v>24028274.830000002</v>
      </c>
      <c r="E89" s="11">
        <v>27692000.919999998</v>
      </c>
    </row>
    <row r="90" spans="1:5" x14ac:dyDescent="0.25">
      <c r="A90" s="23"/>
      <c r="B90" s="48"/>
      <c r="C90" s="3" t="s">
        <v>86</v>
      </c>
      <c r="D90" s="11">
        <v>18356068.619999997</v>
      </c>
      <c r="E90" s="11">
        <v>9762095.0600000005</v>
      </c>
    </row>
    <row r="91" spans="1:5" x14ac:dyDescent="0.25">
      <c r="A91" s="23"/>
      <c r="B91" s="48"/>
      <c r="C91" s="3" t="s">
        <v>311</v>
      </c>
      <c r="D91" s="11">
        <v>16388037.919999998</v>
      </c>
      <c r="E91" s="11">
        <v>175117.04</v>
      </c>
    </row>
    <row r="92" spans="1:5" ht="30" x14ac:dyDescent="0.25">
      <c r="A92" s="23"/>
      <c r="B92" s="48"/>
      <c r="C92" s="3" t="s">
        <v>490</v>
      </c>
      <c r="D92" s="11">
        <v>15048339.74</v>
      </c>
      <c r="E92" s="11">
        <v>1565036</v>
      </c>
    </row>
    <row r="93" spans="1:5" x14ac:dyDescent="0.25">
      <c r="A93" s="23"/>
      <c r="B93" s="48"/>
      <c r="C93" s="3" t="s">
        <v>368</v>
      </c>
      <c r="D93" s="11">
        <v>12547414.380000001</v>
      </c>
      <c r="E93" s="11">
        <v>198226.92</v>
      </c>
    </row>
    <row r="94" spans="1:5" x14ac:dyDescent="0.25">
      <c r="A94" s="23"/>
      <c r="B94" s="48"/>
      <c r="C94" s="3" t="s">
        <v>351</v>
      </c>
      <c r="D94" s="11">
        <v>10649546.09</v>
      </c>
      <c r="E94" s="11">
        <v>7296988</v>
      </c>
    </row>
    <row r="95" spans="1:5" ht="30" x14ac:dyDescent="0.25">
      <c r="A95" s="23"/>
      <c r="B95" s="48"/>
      <c r="C95" s="3" t="s">
        <v>408</v>
      </c>
      <c r="D95" s="11">
        <v>8393934.7799999993</v>
      </c>
      <c r="E95" s="11">
        <v>99026.10000000002</v>
      </c>
    </row>
    <row r="96" spans="1:5" x14ac:dyDescent="0.25">
      <c r="A96" s="23"/>
      <c r="B96" s="48"/>
      <c r="C96" s="3" t="s">
        <v>468</v>
      </c>
      <c r="D96" s="11">
        <v>5375101.9900000002</v>
      </c>
      <c r="E96" s="11">
        <v>86802.680000000022</v>
      </c>
    </row>
    <row r="97" spans="1:5" x14ac:dyDescent="0.25">
      <c r="A97" s="23"/>
      <c r="B97" s="48"/>
      <c r="C97" s="5" t="s">
        <v>43</v>
      </c>
      <c r="D97" s="11">
        <f>+SUM(D87:D96)</f>
        <v>343694456.84999996</v>
      </c>
      <c r="E97" s="11">
        <f>+SUM(E87:E96)</f>
        <v>47258846.770000003</v>
      </c>
    </row>
    <row r="98" spans="1:5" x14ac:dyDescent="0.25">
      <c r="A98" s="23"/>
      <c r="B98" s="48"/>
      <c r="C98" s="5" t="s">
        <v>44</v>
      </c>
      <c r="D98" s="11">
        <f>+D99-D97</f>
        <v>92985878.1899997</v>
      </c>
      <c r="E98" s="11">
        <f>+E99-E97</f>
        <v>7113517.4199999049</v>
      </c>
    </row>
    <row r="99" spans="1:5" x14ac:dyDescent="0.25">
      <c r="A99" s="23"/>
      <c r="B99" s="48"/>
      <c r="C99" s="7" t="s">
        <v>27</v>
      </c>
      <c r="D99" s="10">
        <v>436680335.03999966</v>
      </c>
      <c r="E99" s="10">
        <v>54372364.189999908</v>
      </c>
    </row>
    <row r="100" spans="1:5" x14ac:dyDescent="0.25">
      <c r="A100" s="9" t="str">
        <f>+Barranquilla!A100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+Barranquilla!A103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B61:B73"/>
    <mergeCell ref="A4:E4"/>
    <mergeCell ref="A5:E5"/>
    <mergeCell ref="A6:E6"/>
    <mergeCell ref="B48:B60"/>
    <mergeCell ref="B9:B21"/>
    <mergeCell ref="B22:B34"/>
    <mergeCell ref="B35:B47"/>
    <mergeCell ref="A7:E7"/>
  </mergeCells>
  <pageMargins left="0.7" right="0.7" top="0.75" bottom="0.75" header="0.3" footer="0.3"/>
  <headerFooter>
    <oddFooter>&amp;R_x000D_&amp;1#&amp;"Calibri"&amp;10&amp;K000000 Información Pública</oddFooter>
  </headerFooter>
  <ignoredErrors>
    <ignoredError sqref="D32:E32 D45:E45 D58:E58 D71:E71 D84:E84" formulaRange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E84"/>
  <sheetViews>
    <sheetView showGridLines="0" topLeftCell="A61" zoomScale="85" zoomScaleNormal="85" workbookViewId="0">
      <selection activeCell="D79" sqref="D79:E79"/>
    </sheetView>
  </sheetViews>
  <sheetFormatPr baseColWidth="10" defaultRowHeight="15" x14ac:dyDescent="0.25"/>
  <cols>
    <col min="1" max="1" width="19.140625" customWidth="1"/>
    <col min="2" max="2" width="20.42578125" customWidth="1"/>
    <col min="3" max="3" width="77.710937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201</v>
      </c>
      <c r="B5" s="46"/>
      <c r="C5" s="46"/>
      <c r="D5" s="46"/>
      <c r="E5" s="46"/>
    </row>
    <row r="6" spans="1:5" x14ac:dyDescent="0.25">
      <c r="A6" s="55" t="str">
        <f>+Barranquilla!A6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45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72" t="s">
        <v>170</v>
      </c>
      <c r="B9" s="58">
        <v>2018</v>
      </c>
      <c r="C9" s="3" t="s">
        <v>171</v>
      </c>
      <c r="D9" s="11">
        <v>7797552.8899999997</v>
      </c>
      <c r="E9" s="11">
        <v>1609753.79</v>
      </c>
    </row>
    <row r="10" spans="1:5" ht="30" x14ac:dyDescent="0.25">
      <c r="A10" s="52"/>
      <c r="B10" s="58"/>
      <c r="C10" s="3" t="s">
        <v>100</v>
      </c>
      <c r="D10" s="11">
        <v>3270881.2900000005</v>
      </c>
      <c r="E10" s="11">
        <v>1005560.3600000001</v>
      </c>
    </row>
    <row r="11" spans="1:5" x14ac:dyDescent="0.25">
      <c r="A11" s="52"/>
      <c r="B11" s="58"/>
      <c r="C11" s="3" t="s">
        <v>172</v>
      </c>
      <c r="D11" s="11">
        <v>1226704.47</v>
      </c>
      <c r="E11" s="11">
        <v>421766.86</v>
      </c>
    </row>
    <row r="12" spans="1:5" ht="30" x14ac:dyDescent="0.25">
      <c r="A12" s="52"/>
      <c r="B12" s="58"/>
      <c r="C12" s="3" t="s">
        <v>244</v>
      </c>
      <c r="D12" s="11">
        <v>1220726.33</v>
      </c>
      <c r="E12" s="11">
        <v>472731.75</v>
      </c>
    </row>
    <row r="13" spans="1:5" x14ac:dyDescent="0.25">
      <c r="A13" s="52"/>
      <c r="B13" s="58"/>
      <c r="C13" s="3" t="s">
        <v>173</v>
      </c>
      <c r="D13" s="11">
        <v>1180020</v>
      </c>
      <c r="E13" s="11">
        <v>928000</v>
      </c>
    </row>
    <row r="14" spans="1:5" x14ac:dyDescent="0.25">
      <c r="A14" s="52"/>
      <c r="B14" s="58"/>
      <c r="C14" s="3" t="s">
        <v>122</v>
      </c>
      <c r="D14" s="11">
        <v>1044734.7000000001</v>
      </c>
      <c r="E14" s="11">
        <v>1814000</v>
      </c>
    </row>
    <row r="15" spans="1:5" x14ac:dyDescent="0.25">
      <c r="A15" s="52"/>
      <c r="B15" s="58"/>
      <c r="C15" s="3" t="s">
        <v>174</v>
      </c>
      <c r="D15" s="11">
        <v>971656.52999999991</v>
      </c>
      <c r="E15" s="11">
        <v>45123.479999999996</v>
      </c>
    </row>
    <row r="16" spans="1:5" x14ac:dyDescent="0.25">
      <c r="A16" s="52"/>
      <c r="B16" s="58"/>
      <c r="C16" s="3" t="s">
        <v>123</v>
      </c>
      <c r="D16" s="11">
        <v>763653.22000000009</v>
      </c>
      <c r="E16" s="11">
        <v>603916.35999999987</v>
      </c>
    </row>
    <row r="17" spans="1:5" x14ac:dyDescent="0.25">
      <c r="A17" s="52"/>
      <c r="B17" s="58"/>
      <c r="C17" s="3" t="s">
        <v>85</v>
      </c>
      <c r="D17" s="11">
        <v>662768.76</v>
      </c>
      <c r="E17" s="11">
        <v>6108907.5</v>
      </c>
    </row>
    <row r="18" spans="1:5" ht="30" x14ac:dyDescent="0.25">
      <c r="A18" s="52"/>
      <c r="B18" s="58"/>
      <c r="C18" s="3" t="s">
        <v>51</v>
      </c>
      <c r="D18" s="11">
        <v>620190.84</v>
      </c>
      <c r="E18" s="11">
        <v>536692</v>
      </c>
    </row>
    <row r="19" spans="1:5" x14ac:dyDescent="0.25">
      <c r="A19" s="52"/>
      <c r="B19" s="58"/>
      <c r="C19" s="5" t="s">
        <v>43</v>
      </c>
      <c r="D19" s="11">
        <f>SUM(D9:D18)</f>
        <v>18758889.030000001</v>
      </c>
      <c r="E19" s="11">
        <f>SUM(E9:E18)</f>
        <v>13546452.1</v>
      </c>
    </row>
    <row r="20" spans="1:5" x14ac:dyDescent="0.25">
      <c r="A20" s="52"/>
      <c r="B20" s="58"/>
      <c r="C20" s="5" t="s">
        <v>44</v>
      </c>
      <c r="D20" s="11">
        <f>+D21-D19</f>
        <v>23911352.05999998</v>
      </c>
      <c r="E20" s="11">
        <f>+E21-E19</f>
        <v>11760245.469999986</v>
      </c>
    </row>
    <row r="21" spans="1:5" x14ac:dyDescent="0.25">
      <c r="A21" s="52"/>
      <c r="B21" s="58"/>
      <c r="C21" s="7" t="s">
        <v>27</v>
      </c>
      <c r="D21" s="10">
        <v>42670241.089999981</v>
      </c>
      <c r="E21" s="10">
        <v>25306697.569999985</v>
      </c>
    </row>
    <row r="22" spans="1:5" x14ac:dyDescent="0.25">
      <c r="A22" s="52"/>
      <c r="B22" s="58">
        <v>2019</v>
      </c>
      <c r="C22" s="3" t="s">
        <v>123</v>
      </c>
      <c r="D22" s="11">
        <v>2114190.5700000003</v>
      </c>
      <c r="E22" s="11">
        <v>1986288.3399999999</v>
      </c>
    </row>
    <row r="23" spans="1:5" ht="30" x14ac:dyDescent="0.25">
      <c r="A23" s="52"/>
      <c r="B23" s="58"/>
      <c r="C23" s="3" t="s">
        <v>175</v>
      </c>
      <c r="D23" s="11">
        <v>1372290.5</v>
      </c>
      <c r="E23" s="11">
        <v>10856.06</v>
      </c>
    </row>
    <row r="24" spans="1:5" x14ac:dyDescent="0.25">
      <c r="A24" s="52"/>
      <c r="B24" s="58"/>
      <c r="C24" s="3" t="s">
        <v>176</v>
      </c>
      <c r="D24" s="11">
        <v>380082.88</v>
      </c>
      <c r="E24" s="11">
        <v>3752.16</v>
      </c>
    </row>
    <row r="25" spans="1:5" ht="30" x14ac:dyDescent="0.25">
      <c r="A25" s="52"/>
      <c r="B25" s="58"/>
      <c r="C25" s="3" t="s">
        <v>95</v>
      </c>
      <c r="D25" s="11">
        <v>315350</v>
      </c>
      <c r="E25" s="11">
        <v>742000</v>
      </c>
    </row>
    <row r="26" spans="1:5" ht="30" x14ac:dyDescent="0.25">
      <c r="A26" s="52"/>
      <c r="B26" s="58"/>
      <c r="C26" s="3" t="s">
        <v>244</v>
      </c>
      <c r="D26" s="11">
        <v>216376.54</v>
      </c>
      <c r="E26" s="11">
        <v>77220.100000000006</v>
      </c>
    </row>
    <row r="27" spans="1:5" ht="30" x14ac:dyDescent="0.25">
      <c r="A27" s="52"/>
      <c r="B27" s="58"/>
      <c r="C27" s="3" t="s">
        <v>51</v>
      </c>
      <c r="D27" s="11">
        <v>213373.44</v>
      </c>
      <c r="E27" s="11">
        <v>210708</v>
      </c>
    </row>
    <row r="28" spans="1:5" x14ac:dyDescent="0.25">
      <c r="A28" s="52"/>
      <c r="B28" s="58"/>
      <c r="C28" s="3" t="s">
        <v>245</v>
      </c>
      <c r="D28" s="11">
        <v>167293.22</v>
      </c>
      <c r="E28" s="11">
        <v>26280</v>
      </c>
    </row>
    <row r="29" spans="1:5" ht="30" x14ac:dyDescent="0.25">
      <c r="A29" s="52"/>
      <c r="B29" s="58"/>
      <c r="C29" s="3" t="s">
        <v>246</v>
      </c>
      <c r="D29" s="11">
        <v>154799.60999999999</v>
      </c>
      <c r="E29" s="11">
        <v>103070</v>
      </c>
    </row>
    <row r="30" spans="1:5" x14ac:dyDescent="0.25">
      <c r="A30" s="52"/>
      <c r="B30" s="58"/>
      <c r="C30" s="3" t="s">
        <v>122</v>
      </c>
      <c r="D30" s="11">
        <v>146594.18</v>
      </c>
      <c r="E30" s="11">
        <v>350000</v>
      </c>
    </row>
    <row r="31" spans="1:5" x14ac:dyDescent="0.25">
      <c r="A31" s="52"/>
      <c r="B31" s="58"/>
      <c r="C31" s="3" t="s">
        <v>172</v>
      </c>
      <c r="D31" s="11">
        <v>144174.34</v>
      </c>
      <c r="E31" s="11">
        <v>60315.03</v>
      </c>
    </row>
    <row r="32" spans="1:5" x14ac:dyDescent="0.25">
      <c r="A32" s="52"/>
      <c r="B32" s="58"/>
      <c r="C32" s="5" t="s">
        <v>43</v>
      </c>
      <c r="D32" s="11">
        <f>SUM(D22:D31)</f>
        <v>5224525.28</v>
      </c>
      <c r="E32" s="11">
        <f>SUM(E22:E31)</f>
        <v>3570489.6899999995</v>
      </c>
    </row>
    <row r="33" spans="1:5" x14ac:dyDescent="0.25">
      <c r="A33" s="52"/>
      <c r="B33" s="58"/>
      <c r="C33" s="5" t="s">
        <v>44</v>
      </c>
      <c r="D33" s="11">
        <f>+D34-D32</f>
        <v>3170029.4399999967</v>
      </c>
      <c r="E33" s="11">
        <f>+E34-E32</f>
        <v>1924617.3499999978</v>
      </c>
    </row>
    <row r="34" spans="1:5" x14ac:dyDescent="0.25">
      <c r="A34" s="52"/>
      <c r="B34" s="58"/>
      <c r="C34" s="7" t="s">
        <v>27</v>
      </c>
      <c r="D34" s="10">
        <v>8394554.7199999969</v>
      </c>
      <c r="E34" s="10">
        <v>5495107.0399999972</v>
      </c>
    </row>
    <row r="35" spans="1:5" x14ac:dyDescent="0.25">
      <c r="A35" s="52"/>
      <c r="B35" s="58">
        <v>2020</v>
      </c>
      <c r="C35" s="3" t="s">
        <v>177</v>
      </c>
      <c r="D35" s="11">
        <v>8400</v>
      </c>
      <c r="E35" s="11">
        <v>3000</v>
      </c>
    </row>
    <row r="36" spans="1:5" x14ac:dyDescent="0.25">
      <c r="A36" s="52"/>
      <c r="B36" s="58"/>
      <c r="C36" s="7" t="s">
        <v>250</v>
      </c>
      <c r="D36" s="10">
        <v>8400</v>
      </c>
      <c r="E36" s="10">
        <v>3000</v>
      </c>
    </row>
    <row r="37" spans="1:5" ht="30" x14ac:dyDescent="0.25">
      <c r="A37" s="52"/>
      <c r="B37" s="58">
        <v>2021</v>
      </c>
      <c r="C37" s="3" t="s">
        <v>269</v>
      </c>
      <c r="D37" s="11">
        <v>56709.120000000003</v>
      </c>
      <c r="E37" s="11">
        <v>9500</v>
      </c>
    </row>
    <row r="38" spans="1:5" ht="30" x14ac:dyDescent="0.25">
      <c r="A38" s="52"/>
      <c r="B38" s="58"/>
      <c r="C38" s="3" t="s">
        <v>301</v>
      </c>
      <c r="D38" s="11">
        <v>29700</v>
      </c>
      <c r="E38" s="11">
        <v>87000</v>
      </c>
    </row>
    <row r="39" spans="1:5" ht="30" x14ac:dyDescent="0.25">
      <c r="A39" s="52"/>
      <c r="B39" s="58"/>
      <c r="C39" s="3" t="s">
        <v>279</v>
      </c>
      <c r="D39" s="11">
        <v>4202.76</v>
      </c>
      <c r="E39" s="11">
        <v>5950.15</v>
      </c>
    </row>
    <row r="40" spans="1:5" x14ac:dyDescent="0.25">
      <c r="A40" s="52"/>
      <c r="B40" s="58"/>
      <c r="C40" s="7" t="s">
        <v>250</v>
      </c>
      <c r="D40" s="10">
        <f>+SUM(D37:D39)</f>
        <v>90611.87999999999</v>
      </c>
      <c r="E40" s="10">
        <f>+SUM(E37:E39)</f>
        <v>102450.15</v>
      </c>
    </row>
    <row r="41" spans="1:5" ht="75" x14ac:dyDescent="0.25">
      <c r="A41" s="52"/>
      <c r="B41" s="58">
        <v>2022</v>
      </c>
      <c r="C41" s="3" t="s">
        <v>409</v>
      </c>
      <c r="D41" s="11">
        <v>611260.88</v>
      </c>
      <c r="E41" s="11">
        <v>504756</v>
      </c>
    </row>
    <row r="42" spans="1:5" ht="30" x14ac:dyDescent="0.25">
      <c r="A42" s="52"/>
      <c r="B42" s="58"/>
      <c r="C42" s="3" t="s">
        <v>378</v>
      </c>
      <c r="D42" s="11">
        <v>579811.23</v>
      </c>
      <c r="E42" s="11">
        <v>654968.43999999994</v>
      </c>
    </row>
    <row r="43" spans="1:5" ht="45" x14ac:dyDescent="0.25">
      <c r="A43" s="52"/>
      <c r="B43" s="58"/>
      <c r="C43" s="3" t="s">
        <v>410</v>
      </c>
      <c r="D43" s="11">
        <v>526145.22000000009</v>
      </c>
      <c r="E43" s="11">
        <v>1622579</v>
      </c>
    </row>
    <row r="44" spans="1:5" ht="30" x14ac:dyDescent="0.25">
      <c r="A44" s="52"/>
      <c r="B44" s="58"/>
      <c r="C44" s="3" t="s">
        <v>332</v>
      </c>
      <c r="D44" s="11">
        <v>415440</v>
      </c>
      <c r="E44" s="11">
        <v>259776</v>
      </c>
    </row>
    <row r="45" spans="1:5" x14ac:dyDescent="0.25">
      <c r="A45" s="52"/>
      <c r="B45" s="58"/>
      <c r="C45" s="3" t="s">
        <v>412</v>
      </c>
      <c r="D45" s="11">
        <v>304166.24</v>
      </c>
      <c r="E45" s="11">
        <v>380203</v>
      </c>
    </row>
    <row r="46" spans="1:5" x14ac:dyDescent="0.25">
      <c r="A46" s="52"/>
      <c r="B46" s="58"/>
      <c r="C46" s="3" t="s">
        <v>382</v>
      </c>
      <c r="D46" s="11">
        <v>299900.86</v>
      </c>
      <c r="E46" s="11">
        <v>144400</v>
      </c>
    </row>
    <row r="47" spans="1:5" x14ac:dyDescent="0.25">
      <c r="A47" s="52"/>
      <c r="B47" s="58"/>
      <c r="C47" s="3" t="s">
        <v>411</v>
      </c>
      <c r="D47" s="11">
        <v>261576.56</v>
      </c>
      <c r="E47" s="11">
        <v>9777.0400000000009</v>
      </c>
    </row>
    <row r="48" spans="1:5" ht="30" x14ac:dyDescent="0.25">
      <c r="A48" s="52"/>
      <c r="B48" s="58"/>
      <c r="C48" s="3" t="s">
        <v>413</v>
      </c>
      <c r="D48" s="11">
        <v>245809.2</v>
      </c>
      <c r="E48" s="11">
        <v>158496.60999999999</v>
      </c>
    </row>
    <row r="49" spans="1:5" ht="30" x14ac:dyDescent="0.25">
      <c r="A49" s="52"/>
      <c r="B49" s="58"/>
      <c r="C49" s="3" t="s">
        <v>414</v>
      </c>
      <c r="D49" s="11">
        <v>180783.5</v>
      </c>
      <c r="E49" s="11">
        <v>8324.56</v>
      </c>
    </row>
    <row r="50" spans="1:5" x14ac:dyDescent="0.25">
      <c r="A50" s="52"/>
      <c r="B50" s="58"/>
      <c r="C50" s="3" t="s">
        <v>386</v>
      </c>
      <c r="D50" s="11">
        <v>133029.62</v>
      </c>
      <c r="E50" s="11">
        <v>5616.5300000000007</v>
      </c>
    </row>
    <row r="51" spans="1:5" x14ac:dyDescent="0.25">
      <c r="A51" s="52"/>
      <c r="B51" s="58"/>
      <c r="C51" s="5" t="s">
        <v>43</v>
      </c>
      <c r="D51" s="11">
        <f>+SUM(D41:D50)</f>
        <v>3557923.3100000005</v>
      </c>
      <c r="E51" s="11">
        <f>+SUM(E41:E50)</f>
        <v>3748897.1799999997</v>
      </c>
    </row>
    <row r="52" spans="1:5" x14ac:dyDescent="0.25">
      <c r="A52" s="52"/>
      <c r="B52" s="58"/>
      <c r="C52" s="5" t="s">
        <v>44</v>
      </c>
      <c r="D52" s="11">
        <f>+D53-D51</f>
        <v>5010620.9599999879</v>
      </c>
      <c r="E52" s="11">
        <f>+E53-E51</f>
        <v>2928985.0000000009</v>
      </c>
    </row>
    <row r="53" spans="1:5" x14ac:dyDescent="0.25">
      <c r="A53" s="52"/>
      <c r="B53" s="71"/>
      <c r="C53" s="7" t="s">
        <v>27</v>
      </c>
      <c r="D53" s="10">
        <v>8568544.2699999884</v>
      </c>
      <c r="E53" s="10">
        <v>6677882.1800000006</v>
      </c>
    </row>
    <row r="54" spans="1:5" x14ac:dyDescent="0.25">
      <c r="A54" s="52"/>
      <c r="B54" s="100">
        <v>2023</v>
      </c>
      <c r="C54" s="20" t="s">
        <v>338</v>
      </c>
      <c r="D54" s="11">
        <v>17652012.649999999</v>
      </c>
      <c r="E54" s="11">
        <v>7321961.21</v>
      </c>
    </row>
    <row r="55" spans="1:5" ht="45" x14ac:dyDescent="0.25">
      <c r="A55" s="52"/>
      <c r="B55" s="101"/>
      <c r="C55" s="20" t="s">
        <v>427</v>
      </c>
      <c r="D55" s="11">
        <v>6385920</v>
      </c>
      <c r="E55" s="11">
        <v>1248000</v>
      </c>
    </row>
    <row r="56" spans="1:5" x14ac:dyDescent="0.25">
      <c r="A56" s="52"/>
      <c r="B56" s="101"/>
      <c r="C56" s="20" t="s">
        <v>428</v>
      </c>
      <c r="D56" s="11">
        <v>4115247.77</v>
      </c>
      <c r="E56" s="11">
        <v>1142888.3999999999</v>
      </c>
    </row>
    <row r="57" spans="1:5" ht="30" x14ac:dyDescent="0.25">
      <c r="A57" s="52"/>
      <c r="B57" s="101"/>
      <c r="C57" s="20" t="s">
        <v>332</v>
      </c>
      <c r="D57" s="11">
        <v>4023506.69</v>
      </c>
      <c r="E57" s="11">
        <v>2518804.6800000002</v>
      </c>
    </row>
    <row r="58" spans="1:5" ht="30" x14ac:dyDescent="0.25">
      <c r="A58" s="52"/>
      <c r="B58" s="101"/>
      <c r="C58" s="20" t="s">
        <v>413</v>
      </c>
      <c r="D58" s="11">
        <v>3976725.16</v>
      </c>
      <c r="E58" s="11">
        <v>2732866.72</v>
      </c>
    </row>
    <row r="59" spans="1:5" ht="45" x14ac:dyDescent="0.25">
      <c r="A59" s="52"/>
      <c r="B59" s="101"/>
      <c r="C59" s="20" t="s">
        <v>442</v>
      </c>
      <c r="D59" s="11">
        <v>3263404.27</v>
      </c>
      <c r="E59" s="11">
        <v>622764.01</v>
      </c>
    </row>
    <row r="60" spans="1:5" x14ac:dyDescent="0.25">
      <c r="A60" s="52"/>
      <c r="B60" s="101"/>
      <c r="C60" s="20" t="s">
        <v>435</v>
      </c>
      <c r="D60" s="11">
        <v>3071118.39</v>
      </c>
      <c r="E60" s="11">
        <v>506961.75</v>
      </c>
    </row>
    <row r="61" spans="1:5" x14ac:dyDescent="0.25">
      <c r="A61" s="52"/>
      <c r="B61" s="101"/>
      <c r="C61" s="20" t="s">
        <v>86</v>
      </c>
      <c r="D61" s="11">
        <v>3007671.5</v>
      </c>
      <c r="E61" s="11">
        <v>1457333.52</v>
      </c>
    </row>
    <row r="62" spans="1:5" x14ac:dyDescent="0.25">
      <c r="A62" s="52"/>
      <c r="B62" s="101"/>
      <c r="C62" s="20" t="s">
        <v>469</v>
      </c>
      <c r="D62" s="11">
        <v>2999378.26</v>
      </c>
      <c r="E62" s="11">
        <v>4616000</v>
      </c>
    </row>
    <row r="63" spans="1:5" ht="30" x14ac:dyDescent="0.25">
      <c r="A63" s="52"/>
      <c r="B63" s="101"/>
      <c r="C63" s="20" t="s">
        <v>433</v>
      </c>
      <c r="D63" s="11">
        <v>2352280.63</v>
      </c>
      <c r="E63" s="11">
        <v>2677883.9700000002</v>
      </c>
    </row>
    <row r="64" spans="1:5" x14ac:dyDescent="0.25">
      <c r="A64" s="52"/>
      <c r="B64" s="101"/>
      <c r="C64" s="24" t="s">
        <v>43</v>
      </c>
      <c r="D64" s="11">
        <f>+SUM(D54:D63)</f>
        <v>50847265.32</v>
      </c>
      <c r="E64" s="11">
        <f>+SUM(E54:E63)</f>
        <v>24845464.260000002</v>
      </c>
    </row>
    <row r="65" spans="1:5" x14ac:dyDescent="0.25">
      <c r="A65" s="52"/>
      <c r="B65" s="101"/>
      <c r="C65" s="24" t="s">
        <v>44</v>
      </c>
      <c r="D65" s="11">
        <f>+D66-D64</f>
        <v>82143013.969999909</v>
      </c>
      <c r="E65" s="11">
        <f>+E66-E64</f>
        <v>56626376.720000044</v>
      </c>
    </row>
    <row r="66" spans="1:5" x14ac:dyDescent="0.25">
      <c r="A66" s="52"/>
      <c r="B66" s="102"/>
      <c r="C66" s="21" t="s">
        <v>27</v>
      </c>
      <c r="D66" s="10">
        <v>132990279.2899999</v>
      </c>
      <c r="E66" s="10">
        <v>81471840.980000049</v>
      </c>
    </row>
    <row r="67" spans="1:5" x14ac:dyDescent="0.25">
      <c r="A67" s="23"/>
      <c r="B67" s="100">
        <v>2024</v>
      </c>
      <c r="C67" s="20" t="s">
        <v>338</v>
      </c>
      <c r="D67" s="11">
        <v>30213643.809999999</v>
      </c>
      <c r="E67" s="11">
        <v>11379484.51</v>
      </c>
    </row>
    <row r="68" spans="1:5" ht="45" x14ac:dyDescent="0.25">
      <c r="A68" s="23"/>
      <c r="B68" s="101"/>
      <c r="C68" s="20" t="s">
        <v>427</v>
      </c>
      <c r="D68" s="11">
        <v>21678200</v>
      </c>
      <c r="E68" s="11">
        <v>4736532</v>
      </c>
    </row>
    <row r="69" spans="1:5" ht="30" x14ac:dyDescent="0.25">
      <c r="A69" s="23"/>
      <c r="B69" s="101"/>
      <c r="C69" s="20" t="s">
        <v>345</v>
      </c>
      <c r="D69" s="11">
        <v>11896928.439999999</v>
      </c>
      <c r="E69" s="11">
        <v>7898453.1500000004</v>
      </c>
    </row>
    <row r="70" spans="1:5" ht="30" x14ac:dyDescent="0.25">
      <c r="A70" s="23"/>
      <c r="B70" s="101"/>
      <c r="C70" s="20" t="s">
        <v>413</v>
      </c>
      <c r="D70" s="11">
        <v>6939936.2400000002</v>
      </c>
      <c r="E70" s="11">
        <v>5554029.04</v>
      </c>
    </row>
    <row r="71" spans="1:5" x14ac:dyDescent="0.25">
      <c r="A71" s="23"/>
      <c r="B71" s="101"/>
      <c r="C71" s="20" t="s">
        <v>382</v>
      </c>
      <c r="D71" s="11">
        <v>6918148.1299999999</v>
      </c>
      <c r="E71" s="11">
        <v>3337844.71</v>
      </c>
    </row>
    <row r="72" spans="1:5" ht="30" x14ac:dyDescent="0.25">
      <c r="A72" s="23"/>
      <c r="B72" s="101"/>
      <c r="C72" s="20" t="s">
        <v>475</v>
      </c>
      <c r="D72" s="11">
        <v>6517726.29</v>
      </c>
      <c r="E72" s="11">
        <v>3464792.33</v>
      </c>
    </row>
    <row r="73" spans="1:5" x14ac:dyDescent="0.25">
      <c r="A73" s="23"/>
      <c r="B73" s="101"/>
      <c r="C73" s="20" t="s">
        <v>428</v>
      </c>
      <c r="D73" s="11">
        <v>6395693.3099999996</v>
      </c>
      <c r="E73" s="11">
        <v>1639757.4</v>
      </c>
    </row>
    <row r="74" spans="1:5" x14ac:dyDescent="0.25">
      <c r="A74" s="23"/>
      <c r="B74" s="101"/>
      <c r="C74" s="20" t="s">
        <v>304</v>
      </c>
      <c r="D74" s="11">
        <v>5748962.3300000001</v>
      </c>
      <c r="E74" s="11">
        <v>5564598.3300000001</v>
      </c>
    </row>
    <row r="75" spans="1:5" x14ac:dyDescent="0.25">
      <c r="A75" s="23"/>
      <c r="B75" s="101"/>
      <c r="C75" s="20" t="s">
        <v>489</v>
      </c>
      <c r="D75" s="11">
        <v>5042921.8499999996</v>
      </c>
      <c r="E75" s="11">
        <v>1931088.94</v>
      </c>
    </row>
    <row r="76" spans="1:5" x14ac:dyDescent="0.25">
      <c r="A76" s="23"/>
      <c r="B76" s="101"/>
      <c r="C76" s="20" t="s">
        <v>435</v>
      </c>
      <c r="D76" s="11">
        <v>4945485.2300000004</v>
      </c>
      <c r="E76" s="11">
        <v>1063567.69</v>
      </c>
    </row>
    <row r="77" spans="1:5" x14ac:dyDescent="0.25">
      <c r="A77" s="23"/>
      <c r="B77" s="101"/>
      <c r="C77" s="24" t="s">
        <v>43</v>
      </c>
      <c r="D77" s="11">
        <f>+SUM(D67:D76)</f>
        <v>106297645.63</v>
      </c>
      <c r="E77" s="11">
        <f>+SUM(E67:E76)</f>
        <v>46570148.099999994</v>
      </c>
    </row>
    <row r="78" spans="1:5" x14ac:dyDescent="0.25">
      <c r="A78" s="23"/>
      <c r="B78" s="101"/>
      <c r="C78" s="24" t="s">
        <v>44</v>
      </c>
      <c r="D78" s="11">
        <f>+D79-D77</f>
        <v>221564002.14000005</v>
      </c>
      <c r="E78" s="11">
        <f>+E79-E77</f>
        <v>140965774.44000027</v>
      </c>
    </row>
    <row r="79" spans="1:5" x14ac:dyDescent="0.25">
      <c r="A79" s="23"/>
      <c r="B79" s="102"/>
      <c r="C79" s="21" t="s">
        <v>27</v>
      </c>
      <c r="D79" s="10">
        <v>327861647.77000004</v>
      </c>
      <c r="E79" s="10">
        <v>187535922.54000026</v>
      </c>
    </row>
    <row r="80" spans="1:5" x14ac:dyDescent="0.25">
      <c r="A80" s="9" t="str">
        <f>+Cali!A100</f>
        <v>Fuente: Declaraciones de exportación (F-600), Subdirección de Estudios Económicos - DGEA - DIAN -</v>
      </c>
    </row>
    <row r="81" spans="1:1" x14ac:dyDescent="0.25">
      <c r="A81" s="9" t="str">
        <f>+Armenia!A27</f>
        <v>*Producción DIAN y Certificación DANE diciembre de 2024</v>
      </c>
    </row>
    <row r="82" spans="1:1" x14ac:dyDescent="0.25">
      <c r="A82" s="9" t="str">
        <f>+Armenia!A28</f>
        <v>Fecha de consulta: febrero 20 de 2025</v>
      </c>
    </row>
    <row r="83" spans="1:1" x14ac:dyDescent="0.25">
      <c r="A83" s="9" t="s">
        <v>251</v>
      </c>
    </row>
    <row r="84" spans="1:1" x14ac:dyDescent="0.25">
      <c r="A84" s="9" t="str">
        <f>+Cali!A103</f>
        <v>Elaboró: Subdirección de Estudios Económicos - Coordinación de Estadística Tributaria y de Comercio Exterior</v>
      </c>
    </row>
  </sheetData>
  <mergeCells count="13">
    <mergeCell ref="A1:E1"/>
    <mergeCell ref="B67:B79"/>
    <mergeCell ref="B54:B66"/>
    <mergeCell ref="A9:A66"/>
    <mergeCell ref="A4:E4"/>
    <mergeCell ref="A5:E5"/>
    <mergeCell ref="A6:E6"/>
    <mergeCell ref="B37:B40"/>
    <mergeCell ref="B41:B53"/>
    <mergeCell ref="B9:B21"/>
    <mergeCell ref="B22:B34"/>
    <mergeCell ref="B35:B36"/>
    <mergeCell ref="A7:E7"/>
  </mergeCells>
  <pageMargins left="0.7" right="0.7" top="0.75" bottom="0.75" header="0.3" footer="0.3"/>
  <headerFooter>
    <oddFooter>&amp;R_x000D_&amp;1#&amp;"Calibri"&amp;10&amp;K000000 Información Pública</oddFooter>
  </headerFooter>
  <ignoredErrors>
    <ignoredError sqref="D32:E32 D40:E40 D64:E64" formulaRange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A1:E103"/>
  <sheetViews>
    <sheetView showGridLines="0" topLeftCell="A78" zoomScale="85" zoomScaleNormal="85" workbookViewId="0">
      <selection activeCell="H91" sqref="H91"/>
    </sheetView>
  </sheetViews>
  <sheetFormatPr baseColWidth="10" defaultRowHeight="15" x14ac:dyDescent="0.25"/>
  <cols>
    <col min="1" max="1" width="30" customWidth="1"/>
    <col min="3" max="3" width="64.85546875" customWidth="1"/>
    <col min="4" max="4" width="20.140625" customWidth="1"/>
    <col min="5" max="5" width="16.8554687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202</v>
      </c>
      <c r="B5" s="46"/>
      <c r="C5" s="46"/>
      <c r="D5" s="46"/>
      <c r="E5" s="46"/>
    </row>
    <row r="6" spans="1:5" x14ac:dyDescent="0.25">
      <c r="A6" s="55" t="str">
        <f>+Cali!A6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30" x14ac:dyDescent="0.25">
      <c r="A9" s="62" t="s">
        <v>178</v>
      </c>
      <c r="B9" s="58">
        <v>2018</v>
      </c>
      <c r="C9" s="3" t="s">
        <v>17</v>
      </c>
      <c r="D9" s="11">
        <v>1022015589.0399997</v>
      </c>
      <c r="E9" s="11">
        <v>33283.290000000008</v>
      </c>
    </row>
    <row r="10" spans="1:5" x14ac:dyDescent="0.25">
      <c r="A10" s="63"/>
      <c r="B10" s="58"/>
      <c r="C10" s="3" t="s">
        <v>36</v>
      </c>
      <c r="D10" s="11">
        <v>124817123.29000001</v>
      </c>
      <c r="E10" s="11">
        <v>4272.0800000000008</v>
      </c>
    </row>
    <row r="11" spans="1:5" x14ac:dyDescent="0.25">
      <c r="A11" s="63"/>
      <c r="B11" s="58"/>
      <c r="C11" s="3" t="s">
        <v>141</v>
      </c>
      <c r="D11" s="11">
        <v>74446417.710000008</v>
      </c>
      <c r="E11" s="11">
        <v>21009103.740000006</v>
      </c>
    </row>
    <row r="12" spans="1:5" x14ac:dyDescent="0.25">
      <c r="A12" s="63"/>
      <c r="B12" s="58"/>
      <c r="C12" s="3" t="s">
        <v>179</v>
      </c>
      <c r="D12" s="11">
        <v>66018991.489999987</v>
      </c>
      <c r="E12" s="11">
        <v>18315245.449999999</v>
      </c>
    </row>
    <row r="13" spans="1:5" x14ac:dyDescent="0.25">
      <c r="A13" s="63"/>
      <c r="B13" s="58"/>
      <c r="C13" s="3" t="s">
        <v>8</v>
      </c>
      <c r="D13" s="11">
        <v>62371701.929999977</v>
      </c>
      <c r="E13" s="11">
        <v>10751177.560000001</v>
      </c>
    </row>
    <row r="14" spans="1:5" ht="30" x14ac:dyDescent="0.25">
      <c r="A14" s="63"/>
      <c r="B14" s="58"/>
      <c r="C14" s="3" t="s">
        <v>203</v>
      </c>
      <c r="D14" s="11">
        <v>46398505.650000006</v>
      </c>
      <c r="E14" s="11">
        <v>65689874.150000013</v>
      </c>
    </row>
    <row r="15" spans="1:5" ht="30" x14ac:dyDescent="0.25">
      <c r="A15" s="63"/>
      <c r="B15" s="58"/>
      <c r="C15" s="3" t="s">
        <v>168</v>
      </c>
      <c r="D15" s="11">
        <v>28039101.509999994</v>
      </c>
      <c r="E15" s="11">
        <v>847.19</v>
      </c>
    </row>
    <row r="16" spans="1:5" x14ac:dyDescent="0.25">
      <c r="A16" s="63"/>
      <c r="B16" s="58"/>
      <c r="C16" s="3" t="s">
        <v>180</v>
      </c>
      <c r="D16" s="11">
        <v>26814085.66</v>
      </c>
      <c r="E16" s="11">
        <v>5566185.5600000005</v>
      </c>
    </row>
    <row r="17" spans="1:5" x14ac:dyDescent="0.25">
      <c r="A17" s="63"/>
      <c r="B17" s="58"/>
      <c r="C17" s="3" t="s">
        <v>165</v>
      </c>
      <c r="D17" s="11">
        <v>12631622.789999997</v>
      </c>
      <c r="E17" s="11">
        <v>173349.18</v>
      </c>
    </row>
    <row r="18" spans="1:5" ht="30" x14ac:dyDescent="0.25">
      <c r="A18" s="63"/>
      <c r="B18" s="58"/>
      <c r="C18" s="3" t="s">
        <v>30</v>
      </c>
      <c r="D18" s="11">
        <v>10682235.270000007</v>
      </c>
      <c r="E18" s="11">
        <v>331284.07999999996</v>
      </c>
    </row>
    <row r="19" spans="1:5" x14ac:dyDescent="0.25">
      <c r="A19" s="63"/>
      <c r="B19" s="58"/>
      <c r="C19" s="5" t="s">
        <v>43</v>
      </c>
      <c r="D19" s="11">
        <f>SUM(D9:D18)</f>
        <v>1474235374.3399999</v>
      </c>
      <c r="E19" s="11">
        <f>SUM(E9:E18)</f>
        <v>121874622.28000002</v>
      </c>
    </row>
    <row r="20" spans="1:5" x14ac:dyDescent="0.25">
      <c r="A20" s="63"/>
      <c r="B20" s="58"/>
      <c r="C20" s="5" t="s">
        <v>44</v>
      </c>
      <c r="D20" s="11">
        <f>+D21-D19</f>
        <v>172283814.18000603</v>
      </c>
      <c r="E20" s="11">
        <f>+E21-E19</f>
        <v>10305176.739999518</v>
      </c>
    </row>
    <row r="21" spans="1:5" x14ac:dyDescent="0.25">
      <c r="A21" s="63"/>
      <c r="B21" s="58"/>
      <c r="C21" s="7" t="s">
        <v>27</v>
      </c>
      <c r="D21" s="10">
        <v>1646519188.5200059</v>
      </c>
      <c r="E21" s="10">
        <v>132179799.01999953</v>
      </c>
    </row>
    <row r="22" spans="1:5" ht="30" x14ac:dyDescent="0.25">
      <c r="A22" s="63"/>
      <c r="B22" s="58">
        <v>2019</v>
      </c>
      <c r="C22" s="3" t="s">
        <v>17</v>
      </c>
      <c r="D22" s="11">
        <v>1243151391.7900004</v>
      </c>
      <c r="E22" s="11">
        <v>38165.15</v>
      </c>
    </row>
    <row r="23" spans="1:5" x14ac:dyDescent="0.25">
      <c r="A23" s="63"/>
      <c r="B23" s="58"/>
      <c r="C23" s="3" t="s">
        <v>36</v>
      </c>
      <c r="D23" s="11">
        <v>92880985.939999983</v>
      </c>
      <c r="E23" s="11">
        <v>3349.4</v>
      </c>
    </row>
    <row r="24" spans="1:5" x14ac:dyDescent="0.25">
      <c r="A24" s="63"/>
      <c r="B24" s="58"/>
      <c r="C24" s="3" t="s">
        <v>141</v>
      </c>
      <c r="D24" s="11">
        <v>66974728.079999961</v>
      </c>
      <c r="E24" s="11">
        <v>18862193.640000004</v>
      </c>
    </row>
    <row r="25" spans="1:5" x14ac:dyDescent="0.25">
      <c r="A25" s="63"/>
      <c r="B25" s="58"/>
      <c r="C25" s="3" t="s">
        <v>179</v>
      </c>
      <c r="D25" s="11">
        <v>59556212.160000019</v>
      </c>
      <c r="E25" s="11">
        <v>16594750.319999998</v>
      </c>
    </row>
    <row r="26" spans="1:5" x14ac:dyDescent="0.25">
      <c r="A26" s="63"/>
      <c r="B26" s="58"/>
      <c r="C26" s="3" t="s">
        <v>8</v>
      </c>
      <c r="D26" s="11">
        <v>55545670.229999982</v>
      </c>
      <c r="E26" s="11">
        <v>10052430.919999998</v>
      </c>
    </row>
    <row r="27" spans="1:5" ht="30" x14ac:dyDescent="0.25">
      <c r="A27" s="63"/>
      <c r="B27" s="58"/>
      <c r="C27" s="3" t="s">
        <v>203</v>
      </c>
      <c r="D27" s="11">
        <v>48073661.640000008</v>
      </c>
      <c r="E27" s="11">
        <v>68061515.24000001</v>
      </c>
    </row>
    <row r="28" spans="1:5" x14ac:dyDescent="0.25">
      <c r="A28" s="63"/>
      <c r="B28" s="58"/>
      <c r="C28" s="3" t="s">
        <v>217</v>
      </c>
      <c r="D28" s="11">
        <v>37356501.500000007</v>
      </c>
      <c r="E28" s="11">
        <v>49272.47</v>
      </c>
    </row>
    <row r="29" spans="1:5" x14ac:dyDescent="0.25">
      <c r="A29" s="63"/>
      <c r="B29" s="58"/>
      <c r="C29" s="3" t="s">
        <v>180</v>
      </c>
      <c r="D29" s="11">
        <v>22129961.380000006</v>
      </c>
      <c r="E29" s="11">
        <v>4905001.8100000024</v>
      </c>
    </row>
    <row r="30" spans="1:5" x14ac:dyDescent="0.25">
      <c r="A30" s="63"/>
      <c r="B30" s="58"/>
      <c r="C30" s="3" t="s">
        <v>165</v>
      </c>
      <c r="D30" s="11">
        <v>13403610.669999998</v>
      </c>
      <c r="E30" s="11">
        <v>178773.49000000008</v>
      </c>
    </row>
    <row r="31" spans="1:5" ht="30" x14ac:dyDescent="0.25">
      <c r="A31" s="63"/>
      <c r="B31" s="58"/>
      <c r="C31" s="3" t="s">
        <v>168</v>
      </c>
      <c r="D31" s="11">
        <v>12720735.429999998</v>
      </c>
      <c r="E31" s="11">
        <v>367.84999999999991</v>
      </c>
    </row>
    <row r="32" spans="1:5" x14ac:dyDescent="0.25">
      <c r="A32" s="63"/>
      <c r="B32" s="58"/>
      <c r="C32" s="5" t="s">
        <v>43</v>
      </c>
      <c r="D32" s="11">
        <f>SUM(D22:D31)</f>
        <v>1651793458.8200009</v>
      </c>
      <c r="E32" s="11">
        <f>SUM(E22:E31)</f>
        <v>118745820.29000001</v>
      </c>
    </row>
    <row r="33" spans="1:5" x14ac:dyDescent="0.25">
      <c r="A33" s="63"/>
      <c r="B33" s="58"/>
      <c r="C33" s="5" t="s">
        <v>44</v>
      </c>
      <c r="D33" s="11">
        <f>+D34-D32</f>
        <v>189579268.01000977</v>
      </c>
      <c r="E33" s="11">
        <f>+E34-E32</f>
        <v>9935851.2599999905</v>
      </c>
    </row>
    <row r="34" spans="1:5" x14ac:dyDescent="0.25">
      <c r="A34" s="63"/>
      <c r="B34" s="58"/>
      <c r="C34" s="7" t="s">
        <v>27</v>
      </c>
      <c r="D34" s="10">
        <v>1841372726.8300107</v>
      </c>
      <c r="E34" s="10">
        <v>128681671.55</v>
      </c>
    </row>
    <row r="35" spans="1:5" ht="30" x14ac:dyDescent="0.25">
      <c r="A35" s="63"/>
      <c r="B35" s="58">
        <v>2020</v>
      </c>
      <c r="C35" s="3" t="s">
        <v>17</v>
      </c>
      <c r="D35" s="11">
        <v>2323854128.6599994</v>
      </c>
      <c r="E35" s="11">
        <v>56541.370000000017</v>
      </c>
    </row>
    <row r="36" spans="1:5" x14ac:dyDescent="0.25">
      <c r="A36" s="63"/>
      <c r="B36" s="58"/>
      <c r="C36" s="3" t="s">
        <v>36</v>
      </c>
      <c r="D36" s="11">
        <v>133808990.98000003</v>
      </c>
      <c r="E36" s="11">
        <v>3177.44</v>
      </c>
    </row>
    <row r="37" spans="1:5" x14ac:dyDescent="0.25">
      <c r="A37" s="63"/>
      <c r="B37" s="58"/>
      <c r="C37" s="3" t="s">
        <v>8</v>
      </c>
      <c r="D37" s="11">
        <v>57323180.090000026</v>
      </c>
      <c r="E37" s="11">
        <v>10073003.449999994</v>
      </c>
    </row>
    <row r="38" spans="1:5" x14ac:dyDescent="0.25">
      <c r="A38" s="63"/>
      <c r="B38" s="58"/>
      <c r="C38" s="3" t="s">
        <v>141</v>
      </c>
      <c r="D38" s="11">
        <v>54488490.369999997</v>
      </c>
      <c r="E38" s="11">
        <v>16884247.229999993</v>
      </c>
    </row>
    <row r="39" spans="1:5" x14ac:dyDescent="0.25">
      <c r="A39" s="63"/>
      <c r="B39" s="58"/>
      <c r="C39" s="3" t="s">
        <v>179</v>
      </c>
      <c r="D39" s="11">
        <v>44473687.73999995</v>
      </c>
      <c r="E39" s="11">
        <v>12398478.890000004</v>
      </c>
    </row>
    <row r="40" spans="1:5" ht="30" x14ac:dyDescent="0.25">
      <c r="A40" s="63"/>
      <c r="B40" s="58"/>
      <c r="C40" s="3" t="s">
        <v>203</v>
      </c>
      <c r="D40" s="11">
        <v>22314845.560000002</v>
      </c>
      <c r="E40" s="11">
        <v>31592809.249999996</v>
      </c>
    </row>
    <row r="41" spans="1:5" x14ac:dyDescent="0.25">
      <c r="A41" s="63"/>
      <c r="B41" s="58"/>
      <c r="C41" s="3" t="s">
        <v>180</v>
      </c>
      <c r="D41" s="11">
        <v>17028813.869999994</v>
      </c>
      <c r="E41" s="11">
        <v>3914761.7400000021</v>
      </c>
    </row>
    <row r="42" spans="1:5" x14ac:dyDescent="0.25">
      <c r="A42" s="63"/>
      <c r="B42" s="58"/>
      <c r="C42" s="3" t="s">
        <v>165</v>
      </c>
      <c r="D42" s="11">
        <v>13747557.669999996</v>
      </c>
      <c r="E42" s="11">
        <v>196786.71999999997</v>
      </c>
    </row>
    <row r="43" spans="1:5" x14ac:dyDescent="0.25">
      <c r="A43" s="63"/>
      <c r="B43" s="58"/>
      <c r="C43" s="3" t="s">
        <v>181</v>
      </c>
      <c r="D43" s="11">
        <v>12152237.390000002</v>
      </c>
      <c r="E43" s="11">
        <v>507.20000000000005</v>
      </c>
    </row>
    <row r="44" spans="1:5" x14ac:dyDescent="0.25">
      <c r="A44" s="63"/>
      <c r="B44" s="58"/>
      <c r="C44" s="3" t="s">
        <v>182</v>
      </c>
      <c r="D44" s="11">
        <v>11317649.58</v>
      </c>
      <c r="E44" s="11">
        <v>250160.64999999997</v>
      </c>
    </row>
    <row r="45" spans="1:5" x14ac:dyDescent="0.25">
      <c r="A45" s="63"/>
      <c r="B45" s="58"/>
      <c r="C45" s="5" t="s">
        <v>43</v>
      </c>
      <c r="D45" s="11">
        <f>SUM(D35:D44)</f>
        <v>2690509581.9099989</v>
      </c>
      <c r="E45" s="11">
        <f>SUM(E35:E44)</f>
        <v>75370473.940000013</v>
      </c>
    </row>
    <row r="46" spans="1:5" x14ac:dyDescent="0.25">
      <c r="A46" s="63"/>
      <c r="B46" s="58"/>
      <c r="C46" s="5" t="s">
        <v>44</v>
      </c>
      <c r="D46" s="11">
        <f>+D47-D45</f>
        <v>131485757.88000202</v>
      </c>
      <c r="E46" s="11">
        <f>+E47-E45</f>
        <v>7984114.5200001448</v>
      </c>
    </row>
    <row r="47" spans="1:5" x14ac:dyDescent="0.25">
      <c r="A47" s="63"/>
      <c r="B47" s="58"/>
      <c r="C47" s="7" t="s">
        <v>27</v>
      </c>
      <c r="D47" s="10">
        <v>2821995339.7900009</v>
      </c>
      <c r="E47" s="10">
        <v>83354588.460000157</v>
      </c>
    </row>
    <row r="48" spans="1:5" ht="30" x14ac:dyDescent="0.25">
      <c r="A48" s="63"/>
      <c r="B48" s="58">
        <v>2021</v>
      </c>
      <c r="C48" s="3" t="s">
        <v>17</v>
      </c>
      <c r="D48" s="11">
        <v>2687786864.2900014</v>
      </c>
      <c r="E48" s="11">
        <v>70543.099999999977</v>
      </c>
    </row>
    <row r="49" spans="1:5" x14ac:dyDescent="0.25">
      <c r="A49" s="63"/>
      <c r="B49" s="58"/>
      <c r="C49" s="3" t="s">
        <v>36</v>
      </c>
      <c r="D49" s="11">
        <v>133673770.91000001</v>
      </c>
      <c r="E49" s="11">
        <v>2584.7199999999998</v>
      </c>
    </row>
    <row r="50" spans="1:5" x14ac:dyDescent="0.25">
      <c r="A50" s="63"/>
      <c r="B50" s="58"/>
      <c r="C50" s="3" t="s">
        <v>8</v>
      </c>
      <c r="D50" s="11">
        <v>63777783.009999983</v>
      </c>
      <c r="E50" s="11">
        <v>11177887.999999996</v>
      </c>
    </row>
    <row r="51" spans="1:5" x14ac:dyDescent="0.25">
      <c r="A51" s="63"/>
      <c r="B51" s="58"/>
      <c r="C51" s="3" t="s">
        <v>141</v>
      </c>
      <c r="D51" s="11">
        <v>60677049.529999986</v>
      </c>
      <c r="E51" s="11">
        <v>17554330.309999995</v>
      </c>
    </row>
    <row r="52" spans="1:5" x14ac:dyDescent="0.25">
      <c r="A52" s="63"/>
      <c r="B52" s="58"/>
      <c r="C52" s="3" t="s">
        <v>179</v>
      </c>
      <c r="D52" s="11">
        <v>57550010.169999987</v>
      </c>
      <c r="E52" s="11">
        <v>15389659.689999998</v>
      </c>
    </row>
    <row r="53" spans="1:5" ht="30" x14ac:dyDescent="0.25">
      <c r="A53" s="63"/>
      <c r="B53" s="58"/>
      <c r="C53" s="3" t="s">
        <v>279</v>
      </c>
      <c r="D53" s="11">
        <v>38656098.929999985</v>
      </c>
      <c r="E53" s="11">
        <v>54728353.089999981</v>
      </c>
    </row>
    <row r="54" spans="1:5" x14ac:dyDescent="0.25">
      <c r="A54" s="63"/>
      <c r="B54" s="58"/>
      <c r="C54" s="3" t="s">
        <v>165</v>
      </c>
      <c r="D54" s="11">
        <v>28955225.960000008</v>
      </c>
      <c r="E54" s="11">
        <v>411284.49000000017</v>
      </c>
    </row>
    <row r="55" spans="1:5" x14ac:dyDescent="0.25">
      <c r="A55" s="63"/>
      <c r="B55" s="58"/>
      <c r="C55" s="3" t="s">
        <v>302</v>
      </c>
      <c r="D55" s="11">
        <v>28082330.350000001</v>
      </c>
      <c r="E55" s="11">
        <v>181026.91999999998</v>
      </c>
    </row>
    <row r="56" spans="1:5" x14ac:dyDescent="0.25">
      <c r="A56" s="63"/>
      <c r="B56" s="58"/>
      <c r="C56" s="3" t="s">
        <v>180</v>
      </c>
      <c r="D56" s="11">
        <v>20816095.210000001</v>
      </c>
      <c r="E56" s="11">
        <v>4328387.9899999993</v>
      </c>
    </row>
    <row r="57" spans="1:5" x14ac:dyDescent="0.25">
      <c r="A57" s="63"/>
      <c r="B57" s="58"/>
      <c r="C57" s="3" t="s">
        <v>181</v>
      </c>
      <c r="D57" s="11">
        <v>20554171.800000004</v>
      </c>
      <c r="E57" s="11">
        <v>703.5300000000002</v>
      </c>
    </row>
    <row r="58" spans="1:5" x14ac:dyDescent="0.25">
      <c r="A58" s="63"/>
      <c r="B58" s="58"/>
      <c r="C58" s="5" t="s">
        <v>43</v>
      </c>
      <c r="D58" s="11">
        <f>+SUM(D48:D57)</f>
        <v>3140529400.1600013</v>
      </c>
      <c r="E58" s="11">
        <f>+SUM(E48:E57)</f>
        <v>103844761.83999996</v>
      </c>
    </row>
    <row r="59" spans="1:5" x14ac:dyDescent="0.25">
      <c r="A59" s="63"/>
      <c r="B59" s="58"/>
      <c r="C59" s="5" t="s">
        <v>44</v>
      </c>
      <c r="D59" s="11">
        <f>+D60-D58</f>
        <v>182929365.6399951</v>
      </c>
      <c r="E59" s="11">
        <f>+E60-E58</f>
        <v>128563647.00000109</v>
      </c>
    </row>
    <row r="60" spans="1:5" x14ac:dyDescent="0.25">
      <c r="A60" s="63"/>
      <c r="B60" s="58"/>
      <c r="C60" s="7" t="s">
        <v>27</v>
      </c>
      <c r="D60" s="10">
        <v>3323458765.7999964</v>
      </c>
      <c r="E60" s="10">
        <v>232408408.84000105</v>
      </c>
    </row>
    <row r="61" spans="1:5" ht="30" x14ac:dyDescent="0.25">
      <c r="A61" s="63"/>
      <c r="B61" s="58">
        <v>2022</v>
      </c>
      <c r="C61" s="3" t="s">
        <v>312</v>
      </c>
      <c r="D61" s="11">
        <v>2580862616.1300011</v>
      </c>
      <c r="E61" s="11">
        <v>62829.609999999964</v>
      </c>
    </row>
    <row r="62" spans="1:5" x14ac:dyDescent="0.25">
      <c r="A62" s="63"/>
      <c r="B62" s="58"/>
      <c r="C62" s="3" t="s">
        <v>371</v>
      </c>
      <c r="D62" s="11">
        <v>161102961.93000004</v>
      </c>
      <c r="E62" s="11">
        <v>3119.53</v>
      </c>
    </row>
    <row r="63" spans="1:5" ht="30" x14ac:dyDescent="0.25">
      <c r="A63" s="63"/>
      <c r="B63" s="58"/>
      <c r="C63" s="3" t="s">
        <v>378</v>
      </c>
      <c r="D63" s="11">
        <v>104420313.34999999</v>
      </c>
      <c r="E63" s="11">
        <v>116140018.58</v>
      </c>
    </row>
    <row r="64" spans="1:5" x14ac:dyDescent="0.25">
      <c r="A64" s="63"/>
      <c r="B64" s="58"/>
      <c r="C64" s="3" t="s">
        <v>305</v>
      </c>
      <c r="D64" s="11">
        <v>71519273.260000005</v>
      </c>
      <c r="E64" s="11">
        <v>10766146.710000005</v>
      </c>
    </row>
    <row r="65" spans="1:5" x14ac:dyDescent="0.25">
      <c r="A65" s="63"/>
      <c r="B65" s="58"/>
      <c r="C65" s="3" t="s">
        <v>373</v>
      </c>
      <c r="D65" s="11">
        <v>68217023.329999983</v>
      </c>
      <c r="E65" s="11">
        <v>17680682.799999997</v>
      </c>
    </row>
    <row r="66" spans="1:5" x14ac:dyDescent="0.25">
      <c r="A66" s="63"/>
      <c r="B66" s="58"/>
      <c r="C66" s="3" t="s">
        <v>331</v>
      </c>
      <c r="D66" s="11">
        <v>62835492.94000002</v>
      </c>
      <c r="E66" s="11">
        <v>16801381.760000002</v>
      </c>
    </row>
    <row r="67" spans="1:5" x14ac:dyDescent="0.25">
      <c r="A67" s="63"/>
      <c r="B67" s="58"/>
      <c r="C67" s="3" t="s">
        <v>372</v>
      </c>
      <c r="D67" s="11">
        <v>31625000</v>
      </c>
      <c r="E67" s="11">
        <v>37293</v>
      </c>
    </row>
    <row r="68" spans="1:5" x14ac:dyDescent="0.25">
      <c r="A68" s="63"/>
      <c r="B68" s="58"/>
      <c r="C68" s="3" t="s">
        <v>368</v>
      </c>
      <c r="D68" s="11">
        <v>25080383.409999989</v>
      </c>
      <c r="E68" s="11">
        <v>346413.85</v>
      </c>
    </row>
    <row r="69" spans="1:5" x14ac:dyDescent="0.25">
      <c r="A69" s="63"/>
      <c r="B69" s="58"/>
      <c r="C69" s="3" t="s">
        <v>403</v>
      </c>
      <c r="D69" s="11">
        <v>23837305.370000001</v>
      </c>
      <c r="E69" s="11">
        <v>419304.92</v>
      </c>
    </row>
    <row r="70" spans="1:5" x14ac:dyDescent="0.25">
      <c r="A70" s="63"/>
      <c r="B70" s="58"/>
      <c r="C70" s="3" t="s">
        <v>374</v>
      </c>
      <c r="D70" s="11">
        <v>23033688.779999997</v>
      </c>
      <c r="E70" s="11">
        <v>4571656.419999999</v>
      </c>
    </row>
    <row r="71" spans="1:5" x14ac:dyDescent="0.25">
      <c r="A71" s="63"/>
      <c r="B71" s="58"/>
      <c r="C71" s="5" t="s">
        <v>43</v>
      </c>
      <c r="D71" s="11">
        <f>+SUM(D61:D70)</f>
        <v>3152534058.500001</v>
      </c>
      <c r="E71" s="11">
        <f>+SUM(E61:E70)</f>
        <v>166828847.17999998</v>
      </c>
    </row>
    <row r="72" spans="1:5" x14ac:dyDescent="0.25">
      <c r="A72" s="63"/>
      <c r="B72" s="58"/>
      <c r="C72" s="5" t="s">
        <v>44</v>
      </c>
      <c r="D72" s="11">
        <f>+D73-D71</f>
        <v>235968327.20002222</v>
      </c>
      <c r="E72" s="11">
        <f>+E73-E71</f>
        <v>687899044.61999989</v>
      </c>
    </row>
    <row r="73" spans="1:5" x14ac:dyDescent="0.25">
      <c r="A73" s="63"/>
      <c r="B73" s="58"/>
      <c r="C73" s="7" t="s">
        <v>27</v>
      </c>
      <c r="D73" s="10">
        <v>3388502385.7000232</v>
      </c>
      <c r="E73" s="10">
        <v>854727891.79999983</v>
      </c>
    </row>
    <row r="74" spans="1:5" ht="30" x14ac:dyDescent="0.25">
      <c r="A74" s="63"/>
      <c r="B74" s="58">
        <v>2023</v>
      </c>
      <c r="C74" s="3" t="s">
        <v>312</v>
      </c>
      <c r="D74" s="11">
        <v>2950123127.4200001</v>
      </c>
      <c r="E74" s="11">
        <v>63271.05</v>
      </c>
    </row>
    <row r="75" spans="1:5" x14ac:dyDescent="0.25">
      <c r="A75" s="63"/>
      <c r="B75" s="58"/>
      <c r="C75" s="3" t="s">
        <v>371</v>
      </c>
      <c r="D75" s="11">
        <v>181643475.18000001</v>
      </c>
      <c r="E75" s="11">
        <v>3212.52</v>
      </c>
    </row>
    <row r="76" spans="1:5" ht="30" x14ac:dyDescent="0.25">
      <c r="A76" s="63"/>
      <c r="B76" s="58"/>
      <c r="C76" s="3" t="s">
        <v>378</v>
      </c>
      <c r="D76" s="11">
        <v>102090747.33</v>
      </c>
      <c r="E76" s="11">
        <v>92463926.570000008</v>
      </c>
    </row>
    <row r="77" spans="1:5" x14ac:dyDescent="0.25">
      <c r="A77" s="63"/>
      <c r="B77" s="58"/>
      <c r="C77" s="3" t="s">
        <v>305</v>
      </c>
      <c r="D77" s="11">
        <v>75945581.230000019</v>
      </c>
      <c r="E77" s="11">
        <v>10729432.549999999</v>
      </c>
    </row>
    <row r="78" spans="1:5" x14ac:dyDescent="0.25">
      <c r="A78" s="63"/>
      <c r="B78" s="58"/>
      <c r="C78" s="3" t="s">
        <v>373</v>
      </c>
      <c r="D78" s="11">
        <v>66261337.049999997</v>
      </c>
      <c r="E78" s="11">
        <v>16302274.230000002</v>
      </c>
    </row>
    <row r="79" spans="1:5" x14ac:dyDescent="0.25">
      <c r="A79" s="63"/>
      <c r="B79" s="58"/>
      <c r="C79" s="3" t="s">
        <v>331</v>
      </c>
      <c r="D79" s="11">
        <v>64715035.390000001</v>
      </c>
      <c r="E79" s="11">
        <v>17125447.170000002</v>
      </c>
    </row>
    <row r="80" spans="1:5" x14ac:dyDescent="0.25">
      <c r="A80" s="63"/>
      <c r="B80" s="58"/>
      <c r="C80" s="3" t="s">
        <v>470</v>
      </c>
      <c r="D80" s="11">
        <v>26198257.38000001</v>
      </c>
      <c r="E80" s="11">
        <v>302007.87000000011</v>
      </c>
    </row>
    <row r="81" spans="1:5" x14ac:dyDescent="0.25">
      <c r="A81" s="63"/>
      <c r="B81" s="58"/>
      <c r="C81" s="3" t="s">
        <v>368</v>
      </c>
      <c r="D81" s="11">
        <v>23927825.649999999</v>
      </c>
      <c r="E81" s="11">
        <v>316809.84999999986</v>
      </c>
    </row>
    <row r="82" spans="1:5" x14ac:dyDescent="0.25">
      <c r="A82" s="63"/>
      <c r="B82" s="58"/>
      <c r="C82" s="3" t="s">
        <v>374</v>
      </c>
      <c r="D82" s="11">
        <v>23020414.68</v>
      </c>
      <c r="E82" s="11">
        <v>4511625.0999999996</v>
      </c>
    </row>
    <row r="83" spans="1:5" x14ac:dyDescent="0.25">
      <c r="A83" s="63"/>
      <c r="B83" s="58"/>
      <c r="C83" s="3" t="s">
        <v>404</v>
      </c>
      <c r="D83" s="11">
        <v>22794765.34</v>
      </c>
      <c r="E83" s="11">
        <v>878.83</v>
      </c>
    </row>
    <row r="84" spans="1:5" x14ac:dyDescent="0.25">
      <c r="A84" s="63"/>
      <c r="B84" s="58"/>
      <c r="C84" s="5" t="s">
        <v>43</v>
      </c>
      <c r="D84" s="11">
        <f>+SUM(D74:D83)</f>
        <v>3536720566.6500001</v>
      </c>
      <c r="E84" s="11">
        <f>+SUM(E74:E83)</f>
        <v>141818885.74000001</v>
      </c>
    </row>
    <row r="85" spans="1:5" x14ac:dyDescent="0.25">
      <c r="A85" s="63"/>
      <c r="B85" s="58"/>
      <c r="C85" s="5" t="s">
        <v>44</v>
      </c>
      <c r="D85" s="11">
        <f>+D86-D84</f>
        <v>243335365.84999418</v>
      </c>
      <c r="E85" s="11">
        <f>+E86-E84</f>
        <v>1198078090.9699936</v>
      </c>
    </row>
    <row r="86" spans="1:5" x14ac:dyDescent="0.25">
      <c r="A86" s="63"/>
      <c r="B86" s="58"/>
      <c r="C86" s="7" t="s">
        <v>27</v>
      </c>
      <c r="D86" s="10">
        <v>3780055932.4999943</v>
      </c>
      <c r="E86" s="10">
        <v>1339896976.7099936</v>
      </c>
    </row>
    <row r="87" spans="1:5" ht="30" x14ac:dyDescent="0.25">
      <c r="A87" s="32"/>
      <c r="B87" s="48">
        <v>2024</v>
      </c>
      <c r="C87" s="3" t="s">
        <v>312</v>
      </c>
      <c r="D87" s="11">
        <v>3697058647.1500001</v>
      </c>
      <c r="E87" s="11">
        <v>63701.71</v>
      </c>
    </row>
    <row r="88" spans="1:5" x14ac:dyDescent="0.25">
      <c r="A88" s="23"/>
      <c r="B88" s="48"/>
      <c r="C88" s="3" t="s">
        <v>371</v>
      </c>
      <c r="D88" s="11">
        <v>196822238.03</v>
      </c>
      <c r="E88" s="11">
        <v>2864.52</v>
      </c>
    </row>
    <row r="89" spans="1:5" ht="30" x14ac:dyDescent="0.25">
      <c r="A89" s="23"/>
      <c r="B89" s="48"/>
      <c r="C89" s="3" t="s">
        <v>378</v>
      </c>
      <c r="D89" s="11">
        <v>102165133.71000001</v>
      </c>
      <c r="E89" s="11">
        <v>103194538.33</v>
      </c>
    </row>
    <row r="90" spans="1:5" x14ac:dyDescent="0.25">
      <c r="A90" s="23"/>
      <c r="B90" s="48"/>
      <c r="C90" s="3" t="s">
        <v>305</v>
      </c>
      <c r="D90" s="11">
        <v>83762912.63000001</v>
      </c>
      <c r="E90" s="11">
        <v>11549257.199999999</v>
      </c>
    </row>
    <row r="91" spans="1:5" x14ac:dyDescent="0.25">
      <c r="A91" s="23"/>
      <c r="B91" s="48"/>
      <c r="C91" s="3" t="s">
        <v>331</v>
      </c>
      <c r="D91" s="11">
        <v>77338161.590000004</v>
      </c>
      <c r="E91" s="11">
        <v>19442131.309999999</v>
      </c>
    </row>
    <row r="92" spans="1:5" x14ac:dyDescent="0.25">
      <c r="A92" s="23"/>
      <c r="B92" s="48"/>
      <c r="C92" s="3" t="s">
        <v>373</v>
      </c>
      <c r="D92" s="11">
        <v>69746169.26000002</v>
      </c>
      <c r="E92" s="11">
        <v>16590348.589999998</v>
      </c>
    </row>
    <row r="93" spans="1:5" x14ac:dyDescent="0.25">
      <c r="A93" s="23"/>
      <c r="B93" s="48"/>
      <c r="C93" s="3" t="s">
        <v>470</v>
      </c>
      <c r="D93" s="11">
        <v>27137160.830000006</v>
      </c>
      <c r="E93" s="11">
        <v>332849.74</v>
      </c>
    </row>
    <row r="94" spans="1:5" x14ac:dyDescent="0.25">
      <c r="A94" s="23"/>
      <c r="B94" s="48"/>
      <c r="C94" s="3" t="s">
        <v>374</v>
      </c>
      <c r="D94" s="11">
        <v>22268620.93</v>
      </c>
      <c r="E94" s="11">
        <v>4504093.3599999994</v>
      </c>
    </row>
    <row r="95" spans="1:5" x14ac:dyDescent="0.25">
      <c r="A95" s="23"/>
      <c r="B95" s="48"/>
      <c r="C95" s="3" t="s">
        <v>368</v>
      </c>
      <c r="D95" s="11">
        <v>21334005.260000002</v>
      </c>
      <c r="E95" s="11">
        <v>295185.01999999996</v>
      </c>
    </row>
    <row r="96" spans="1:5" x14ac:dyDescent="0.25">
      <c r="A96" s="23"/>
      <c r="B96" s="48"/>
      <c r="C96" s="3" t="s">
        <v>404</v>
      </c>
      <c r="D96" s="11">
        <v>19961264.860000003</v>
      </c>
      <c r="E96" s="11">
        <v>778.16</v>
      </c>
    </row>
    <row r="97" spans="1:5" x14ac:dyDescent="0.25">
      <c r="A97" s="23"/>
      <c r="B97" s="48"/>
      <c r="C97" s="5" t="s">
        <v>43</v>
      </c>
      <c r="D97" s="11">
        <f>+SUM(D87:D96)</f>
        <v>4317594314.25</v>
      </c>
      <c r="E97" s="11">
        <f>+SUM(E87:E96)</f>
        <v>155975747.94</v>
      </c>
    </row>
    <row r="98" spans="1:5" x14ac:dyDescent="0.25">
      <c r="A98" s="23"/>
      <c r="B98" s="48"/>
      <c r="C98" s="5" t="s">
        <v>44</v>
      </c>
      <c r="D98" s="11">
        <f>+D99-D97</f>
        <v>259748151.52000332</v>
      </c>
      <c r="E98" s="11">
        <f>+E99-E97</f>
        <v>857065808.47999835</v>
      </c>
    </row>
    <row r="99" spans="1:5" x14ac:dyDescent="0.25">
      <c r="A99" s="23"/>
      <c r="B99" s="48"/>
      <c r="C99" s="7" t="s">
        <v>27</v>
      </c>
      <c r="D99" s="10">
        <v>4577342465.7700033</v>
      </c>
      <c r="E99" s="10">
        <v>1013041556.4199984</v>
      </c>
    </row>
    <row r="100" spans="1:5" x14ac:dyDescent="0.25">
      <c r="A100" s="9" t="str">
        <f>+Cúcuta!A80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+Cúcuta!A84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B61:B73"/>
    <mergeCell ref="A4:E4"/>
    <mergeCell ref="A5:E5"/>
    <mergeCell ref="A6:E6"/>
    <mergeCell ref="B48:B60"/>
    <mergeCell ref="B9:B21"/>
    <mergeCell ref="B22:B34"/>
    <mergeCell ref="B35:B47"/>
    <mergeCell ref="A7:E7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ignoredErrors>
    <ignoredError sqref="D32:E32 D45:E45 D58:E58 D71:E71 D84:E8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F103"/>
  <sheetViews>
    <sheetView showGridLines="0" tabSelected="1" topLeftCell="A78" zoomScale="85" zoomScaleNormal="85" workbookViewId="0">
      <selection activeCell="D99" sqref="D99:E99"/>
    </sheetView>
  </sheetViews>
  <sheetFormatPr baseColWidth="10" defaultRowHeight="15" x14ac:dyDescent="0.25"/>
  <cols>
    <col min="1" max="1" width="35.140625" customWidth="1"/>
    <col min="3" max="3" width="62.28515625" customWidth="1"/>
    <col min="4" max="5" width="14.140625" style="1" customWidth="1"/>
  </cols>
  <sheetData>
    <row r="1" spans="1:6" s="37" customFormat="1" ht="15.75" x14ac:dyDescent="0.25">
      <c r="A1" s="44" t="str">
        <f>+Armenia!A1</f>
        <v>El contenido de este documento corresponde a información pública</v>
      </c>
      <c r="B1" s="45"/>
      <c r="C1" s="45"/>
      <c r="D1" s="45"/>
      <c r="E1" s="45"/>
    </row>
    <row r="4" spans="1:6" x14ac:dyDescent="0.25">
      <c r="A4" s="46" t="s">
        <v>270</v>
      </c>
      <c r="B4" s="46"/>
      <c r="C4" s="46"/>
      <c r="D4" s="46"/>
      <c r="E4" s="46"/>
    </row>
    <row r="5" spans="1:6" x14ac:dyDescent="0.25">
      <c r="A5" s="46" t="s">
        <v>185</v>
      </c>
      <c r="B5" s="46"/>
      <c r="C5" s="46"/>
      <c r="D5" s="46"/>
      <c r="E5" s="46"/>
    </row>
    <row r="6" spans="1:6" x14ac:dyDescent="0.25">
      <c r="A6" s="55" t="str">
        <f>+Armenia!A6</f>
        <v>Año 2018 - 2024*</v>
      </c>
      <c r="B6" s="55"/>
      <c r="C6" s="55"/>
      <c r="D6" s="55"/>
      <c r="E6" s="55"/>
    </row>
    <row r="8" spans="1:6" ht="14.25" customHeight="1" x14ac:dyDescent="0.25">
      <c r="A8" s="19" t="s">
        <v>2</v>
      </c>
      <c r="B8" s="19" t="s">
        <v>5</v>
      </c>
      <c r="C8" s="2" t="s">
        <v>6</v>
      </c>
      <c r="D8" s="4" t="s">
        <v>3</v>
      </c>
      <c r="E8" s="4" t="s">
        <v>4</v>
      </c>
      <c r="F8" s="6"/>
    </row>
    <row r="9" spans="1:6" x14ac:dyDescent="0.25">
      <c r="A9" s="56" t="s">
        <v>7</v>
      </c>
      <c r="B9" s="54">
        <v>2018</v>
      </c>
      <c r="C9" s="20" t="s">
        <v>8</v>
      </c>
      <c r="D9" s="11">
        <v>478526770.15000045</v>
      </c>
      <c r="E9" s="11">
        <v>63460069.900000006</v>
      </c>
    </row>
    <row r="10" spans="1:6" ht="30" x14ac:dyDescent="0.25">
      <c r="A10" s="57"/>
      <c r="B10" s="54"/>
      <c r="C10" s="20" t="s">
        <v>203</v>
      </c>
      <c r="D10" s="11">
        <v>452362085.31999981</v>
      </c>
      <c r="E10" s="11">
        <v>640443254.91999984</v>
      </c>
    </row>
    <row r="11" spans="1:6" x14ac:dyDescent="0.25">
      <c r="A11" s="57"/>
      <c r="B11" s="54"/>
      <c r="C11" s="20" t="s">
        <v>9</v>
      </c>
      <c r="D11" s="11">
        <v>326327407.85999995</v>
      </c>
      <c r="E11" s="11">
        <v>49198963.550000012</v>
      </c>
    </row>
    <row r="12" spans="1:6" x14ac:dyDescent="0.25">
      <c r="A12" s="57"/>
      <c r="B12" s="54"/>
      <c r="C12" s="20" t="s">
        <v>10</v>
      </c>
      <c r="D12" s="11">
        <v>145880643.28999999</v>
      </c>
      <c r="E12" s="11">
        <v>27807651.98</v>
      </c>
    </row>
    <row r="13" spans="1:6" ht="30" x14ac:dyDescent="0.25">
      <c r="A13" s="57"/>
      <c r="B13" s="54"/>
      <c r="C13" s="20" t="s">
        <v>11</v>
      </c>
      <c r="D13" s="11">
        <v>121654815.44000003</v>
      </c>
      <c r="E13" s="11">
        <v>135.68000000000006</v>
      </c>
    </row>
    <row r="14" spans="1:6" x14ac:dyDescent="0.25">
      <c r="A14" s="57"/>
      <c r="B14" s="54"/>
      <c r="C14" s="20" t="s">
        <v>12</v>
      </c>
      <c r="D14" s="11">
        <v>79664235.340000018</v>
      </c>
      <c r="E14" s="11">
        <v>1603281.9200000002</v>
      </c>
    </row>
    <row r="15" spans="1:6" x14ac:dyDescent="0.25">
      <c r="A15" s="57"/>
      <c r="B15" s="54"/>
      <c r="C15" s="20" t="s">
        <v>13</v>
      </c>
      <c r="D15" s="11">
        <v>72281592.580000013</v>
      </c>
      <c r="E15" s="11">
        <v>14412110.850000003</v>
      </c>
    </row>
    <row r="16" spans="1:6" x14ac:dyDescent="0.25">
      <c r="A16" s="57"/>
      <c r="B16" s="54"/>
      <c r="C16" s="20" t="s">
        <v>14</v>
      </c>
      <c r="D16" s="11">
        <v>71548363.040000036</v>
      </c>
      <c r="E16" s="11">
        <v>17339811.240000002</v>
      </c>
    </row>
    <row r="17" spans="1:5" x14ac:dyDescent="0.25">
      <c r="A17" s="57"/>
      <c r="B17" s="54"/>
      <c r="C17" s="20" t="s">
        <v>15</v>
      </c>
      <c r="D17" s="11">
        <v>50693502.220000014</v>
      </c>
      <c r="E17" s="11">
        <v>6912229.4500000002</v>
      </c>
    </row>
    <row r="18" spans="1:5" ht="60" x14ac:dyDescent="0.25">
      <c r="A18" s="57"/>
      <c r="B18" s="54"/>
      <c r="C18" s="20" t="s">
        <v>16</v>
      </c>
      <c r="D18" s="11">
        <v>29076338.459999979</v>
      </c>
      <c r="E18" s="11">
        <v>7347677.2899999954</v>
      </c>
    </row>
    <row r="19" spans="1:5" x14ac:dyDescent="0.25">
      <c r="A19" s="57"/>
      <c r="B19" s="54"/>
      <c r="C19" s="24" t="s">
        <v>43</v>
      </c>
      <c r="D19" s="11">
        <f>SUM(D9:D18)</f>
        <v>1828015753.7</v>
      </c>
      <c r="E19" s="11">
        <f>SUM(E9:E18)</f>
        <v>828525186.77999985</v>
      </c>
    </row>
    <row r="20" spans="1:5" x14ac:dyDescent="0.25">
      <c r="A20" s="57"/>
      <c r="B20" s="54"/>
      <c r="C20" s="24" t="s">
        <v>44</v>
      </c>
      <c r="D20" s="11">
        <f>+D21-D19</f>
        <v>960570646.7499907</v>
      </c>
      <c r="E20" s="11">
        <f>+E21-E19</f>
        <v>50464465.36999619</v>
      </c>
    </row>
    <row r="21" spans="1:5" x14ac:dyDescent="0.25">
      <c r="A21" s="57"/>
      <c r="B21" s="54"/>
      <c r="C21" s="21" t="s">
        <v>27</v>
      </c>
      <c r="D21" s="10">
        <v>2788586400.4499907</v>
      </c>
      <c r="E21" s="10">
        <v>878989652.14999604</v>
      </c>
    </row>
    <row r="22" spans="1:5" x14ac:dyDescent="0.25">
      <c r="A22" s="57"/>
      <c r="B22" s="54">
        <v>2019</v>
      </c>
      <c r="C22" s="20" t="s">
        <v>8</v>
      </c>
      <c r="D22" s="11">
        <v>501155880.93999982</v>
      </c>
      <c r="E22" s="11">
        <v>66511702.339999966</v>
      </c>
    </row>
    <row r="23" spans="1:5" ht="30" x14ac:dyDescent="0.25">
      <c r="A23" s="57"/>
      <c r="B23" s="54"/>
      <c r="C23" s="20" t="s">
        <v>203</v>
      </c>
      <c r="D23" s="11">
        <v>455088732.79000002</v>
      </c>
      <c r="E23" s="11">
        <v>644303540.64999974</v>
      </c>
    </row>
    <row r="24" spans="1:5" x14ac:dyDescent="0.25">
      <c r="A24" s="57"/>
      <c r="B24" s="54"/>
      <c r="C24" s="20" t="s">
        <v>9</v>
      </c>
      <c r="D24" s="11">
        <v>318752884.25000006</v>
      </c>
      <c r="E24" s="11">
        <v>47381217.550000004</v>
      </c>
    </row>
    <row r="25" spans="1:5" x14ac:dyDescent="0.25">
      <c r="A25" s="57"/>
      <c r="B25" s="54"/>
      <c r="C25" s="20" t="s">
        <v>10</v>
      </c>
      <c r="D25" s="11">
        <v>150526474.65000004</v>
      </c>
      <c r="E25" s="11">
        <v>28734580.710000001</v>
      </c>
    </row>
    <row r="26" spans="1:5" ht="30" x14ac:dyDescent="0.25">
      <c r="A26" s="57"/>
      <c r="B26" s="54"/>
      <c r="C26" s="20" t="s">
        <v>11</v>
      </c>
      <c r="D26" s="11">
        <v>123198988.13999997</v>
      </c>
      <c r="E26" s="11">
        <v>40.259999999999984</v>
      </c>
    </row>
    <row r="27" spans="1:5" x14ac:dyDescent="0.25">
      <c r="A27" s="57"/>
      <c r="B27" s="54"/>
      <c r="C27" s="20" t="s">
        <v>13</v>
      </c>
      <c r="D27" s="11">
        <v>72364406.739999995</v>
      </c>
      <c r="E27" s="11">
        <v>14295102.400000006</v>
      </c>
    </row>
    <row r="28" spans="1:5" x14ac:dyDescent="0.25">
      <c r="A28" s="57"/>
      <c r="B28" s="54"/>
      <c r="C28" s="20" t="s">
        <v>12</v>
      </c>
      <c r="D28" s="11">
        <v>67173245.989999995</v>
      </c>
      <c r="E28" s="11">
        <v>1347801.2499999979</v>
      </c>
    </row>
    <row r="29" spans="1:5" x14ac:dyDescent="0.25">
      <c r="A29" s="57"/>
      <c r="B29" s="54"/>
      <c r="C29" s="20" t="s">
        <v>14</v>
      </c>
      <c r="D29" s="11">
        <v>66905509.299999967</v>
      </c>
      <c r="E29" s="11">
        <v>17031740.590000004</v>
      </c>
    </row>
    <row r="30" spans="1:5" ht="30" x14ac:dyDescent="0.25">
      <c r="A30" s="57"/>
      <c r="B30" s="54"/>
      <c r="C30" s="20" t="s">
        <v>17</v>
      </c>
      <c r="D30" s="11">
        <v>42901994.820000008</v>
      </c>
      <c r="E30" s="11">
        <v>1115.3899999999996</v>
      </c>
    </row>
    <row r="31" spans="1:5" x14ac:dyDescent="0.25">
      <c r="A31" s="57"/>
      <c r="B31" s="54"/>
      <c r="C31" s="20" t="s">
        <v>15</v>
      </c>
      <c r="D31" s="11">
        <v>40086986.600000009</v>
      </c>
      <c r="E31" s="11">
        <v>6263962.0599999996</v>
      </c>
    </row>
    <row r="32" spans="1:5" x14ac:dyDescent="0.25">
      <c r="A32" s="57"/>
      <c r="B32" s="54"/>
      <c r="C32" s="24" t="s">
        <v>43</v>
      </c>
      <c r="D32" s="11">
        <f>+SUM(D22:D31)</f>
        <v>1838155104.2199996</v>
      </c>
      <c r="E32" s="11">
        <f>+SUM(E22:E31)</f>
        <v>825870803.19999957</v>
      </c>
    </row>
    <row r="33" spans="1:5" x14ac:dyDescent="0.25">
      <c r="A33" s="57"/>
      <c r="B33" s="54"/>
      <c r="C33" s="24" t="s">
        <v>44</v>
      </c>
      <c r="D33" s="11">
        <f>+D34-D32</f>
        <v>983418467.13000894</v>
      </c>
      <c r="E33" s="11">
        <f>+E34-E32</f>
        <v>59742198.870001435</v>
      </c>
    </row>
    <row r="34" spans="1:5" x14ac:dyDescent="0.25">
      <c r="A34" s="57"/>
      <c r="B34" s="54"/>
      <c r="C34" s="21" t="s">
        <v>27</v>
      </c>
      <c r="D34" s="10">
        <v>2821573571.3500085</v>
      </c>
      <c r="E34" s="10">
        <v>885613002.07000101</v>
      </c>
    </row>
    <row r="35" spans="1:5" x14ac:dyDescent="0.25">
      <c r="A35" s="57"/>
      <c r="B35" s="54">
        <v>2020</v>
      </c>
      <c r="C35" s="20" t="s">
        <v>8</v>
      </c>
      <c r="D35" s="11">
        <v>527627650.05999959</v>
      </c>
      <c r="E35" s="11">
        <v>62228452.989999987</v>
      </c>
    </row>
    <row r="36" spans="1:5" x14ac:dyDescent="0.25">
      <c r="A36" s="57"/>
      <c r="B36" s="54"/>
      <c r="C36" s="20" t="s">
        <v>9</v>
      </c>
      <c r="D36" s="11">
        <v>313217660.69999999</v>
      </c>
      <c r="E36" s="11">
        <v>52659191.06999997</v>
      </c>
    </row>
    <row r="37" spans="1:5" ht="30" x14ac:dyDescent="0.25">
      <c r="A37" s="57"/>
      <c r="B37" s="54"/>
      <c r="C37" s="20" t="s">
        <v>203</v>
      </c>
      <c r="D37" s="11">
        <v>184912838.96000001</v>
      </c>
      <c r="E37" s="11">
        <v>261795086.09999993</v>
      </c>
    </row>
    <row r="38" spans="1:5" x14ac:dyDescent="0.25">
      <c r="A38" s="57"/>
      <c r="B38" s="54"/>
      <c r="C38" s="20" t="s">
        <v>10</v>
      </c>
      <c r="D38" s="11">
        <v>128389291.34000002</v>
      </c>
      <c r="E38" s="11">
        <v>26711068.420000002</v>
      </c>
    </row>
    <row r="39" spans="1:5" x14ac:dyDescent="0.25">
      <c r="A39" s="57"/>
      <c r="B39" s="54"/>
      <c r="C39" s="20" t="s">
        <v>12</v>
      </c>
      <c r="D39" s="11">
        <v>65120883.529999979</v>
      </c>
      <c r="E39" s="11">
        <v>1419857.1599999997</v>
      </c>
    </row>
    <row r="40" spans="1:5" x14ac:dyDescent="0.25">
      <c r="A40" s="57"/>
      <c r="B40" s="54"/>
      <c r="C40" s="20" t="s">
        <v>13</v>
      </c>
      <c r="D40" s="11">
        <v>63162294.470000021</v>
      </c>
      <c r="E40" s="11">
        <v>13167505.629999999</v>
      </c>
    </row>
    <row r="41" spans="1:5" x14ac:dyDescent="0.25">
      <c r="A41" s="57"/>
      <c r="B41" s="54"/>
      <c r="C41" s="20" t="s">
        <v>14</v>
      </c>
      <c r="D41" s="11">
        <v>59410372.540000007</v>
      </c>
      <c r="E41" s="11">
        <v>19912783.809999995</v>
      </c>
    </row>
    <row r="42" spans="1:5" x14ac:dyDescent="0.25">
      <c r="A42" s="57"/>
      <c r="B42" s="54"/>
      <c r="C42" s="20" t="s">
        <v>15</v>
      </c>
      <c r="D42" s="11">
        <v>44794612.320000008</v>
      </c>
      <c r="E42" s="11">
        <v>7466280.9400000004</v>
      </c>
    </row>
    <row r="43" spans="1:5" x14ac:dyDescent="0.25">
      <c r="A43" s="57"/>
      <c r="B43" s="54"/>
      <c r="C43" s="20" t="s">
        <v>204</v>
      </c>
      <c r="D43" s="11">
        <v>40512654.68999999</v>
      </c>
      <c r="E43" s="11">
        <v>306979.00999999995</v>
      </c>
    </row>
    <row r="44" spans="1:5" ht="30" x14ac:dyDescent="0.25">
      <c r="A44" s="57"/>
      <c r="B44" s="54"/>
      <c r="C44" s="20" t="s">
        <v>11</v>
      </c>
      <c r="D44" s="11">
        <v>33332284.099999998</v>
      </c>
      <c r="E44" s="11">
        <v>15.609999999999996</v>
      </c>
    </row>
    <row r="45" spans="1:5" x14ac:dyDescent="0.25">
      <c r="A45" s="57"/>
      <c r="B45" s="54"/>
      <c r="C45" s="24" t="s">
        <v>43</v>
      </c>
      <c r="D45" s="11">
        <f>+SUM(D35:D44)</f>
        <v>1460480542.7099993</v>
      </c>
      <c r="E45" s="11">
        <f>+SUM(E35:E44)</f>
        <v>445667220.73999995</v>
      </c>
    </row>
    <row r="46" spans="1:5" x14ac:dyDescent="0.25">
      <c r="A46" s="57"/>
      <c r="B46" s="54"/>
      <c r="C46" s="24" t="s">
        <v>44</v>
      </c>
      <c r="D46" s="11">
        <f>+D47-D45</f>
        <v>1003265225.6800063</v>
      </c>
      <c r="E46" s="11">
        <f>+E47-E45</f>
        <v>59377166.529997945</v>
      </c>
    </row>
    <row r="47" spans="1:5" ht="15" customHeight="1" x14ac:dyDescent="0.25">
      <c r="A47" s="57"/>
      <c r="B47" s="54"/>
      <c r="C47" s="21" t="s">
        <v>27</v>
      </c>
      <c r="D47" s="10">
        <v>2463745768.3900056</v>
      </c>
      <c r="E47" s="10">
        <v>505044387.26999789</v>
      </c>
    </row>
    <row r="48" spans="1:5" x14ac:dyDescent="0.25">
      <c r="A48" s="57"/>
      <c r="B48" s="54">
        <v>2021</v>
      </c>
      <c r="C48" s="20" t="s">
        <v>8</v>
      </c>
      <c r="D48" s="11">
        <v>653411589.72999978</v>
      </c>
      <c r="E48" s="11">
        <v>74278237.569999978</v>
      </c>
    </row>
    <row r="49" spans="1:5" x14ac:dyDescent="0.25">
      <c r="A49" s="57"/>
      <c r="B49" s="54"/>
      <c r="C49" s="20" t="s">
        <v>9</v>
      </c>
      <c r="D49" s="11">
        <v>353955377.68000036</v>
      </c>
      <c r="E49" s="11">
        <v>61533995.810000025</v>
      </c>
    </row>
    <row r="50" spans="1:5" ht="30" x14ac:dyDescent="0.25">
      <c r="A50" s="57"/>
      <c r="B50" s="54"/>
      <c r="C50" s="20" t="s">
        <v>279</v>
      </c>
      <c r="D50" s="11">
        <v>310581210.01999992</v>
      </c>
      <c r="E50" s="11">
        <v>439713251.5</v>
      </c>
    </row>
    <row r="51" spans="1:5" x14ac:dyDescent="0.25">
      <c r="A51" s="57"/>
      <c r="B51" s="54"/>
      <c r="C51" s="20" t="s">
        <v>10</v>
      </c>
      <c r="D51" s="11">
        <v>168229728.81000009</v>
      </c>
      <c r="E51" s="11">
        <v>33060702.849999998</v>
      </c>
    </row>
    <row r="52" spans="1:5" ht="30" x14ac:dyDescent="0.25">
      <c r="A52" s="57"/>
      <c r="B52" s="54"/>
      <c r="C52" s="20" t="s">
        <v>11</v>
      </c>
      <c r="D52" s="11">
        <v>109019546.72999999</v>
      </c>
      <c r="E52" s="11">
        <v>46.959999999999987</v>
      </c>
    </row>
    <row r="53" spans="1:5" x14ac:dyDescent="0.25">
      <c r="A53" s="57"/>
      <c r="B53" s="54"/>
      <c r="C53" s="20" t="s">
        <v>12</v>
      </c>
      <c r="D53" s="11">
        <v>81138254.25999999</v>
      </c>
      <c r="E53" s="11">
        <v>1609758.9400000006</v>
      </c>
    </row>
    <row r="54" spans="1:5" x14ac:dyDescent="0.25">
      <c r="A54" s="57"/>
      <c r="B54" s="54"/>
      <c r="C54" s="20" t="s">
        <v>13</v>
      </c>
      <c r="D54" s="11">
        <v>75956877.079999983</v>
      </c>
      <c r="E54" s="11">
        <v>15558238.379999997</v>
      </c>
    </row>
    <row r="55" spans="1:5" x14ac:dyDescent="0.25">
      <c r="A55" s="57"/>
      <c r="B55" s="54"/>
      <c r="C55" s="20" t="s">
        <v>14</v>
      </c>
      <c r="D55" s="11">
        <v>68523914.960000023</v>
      </c>
      <c r="E55" s="11">
        <v>20735077.169999994</v>
      </c>
    </row>
    <row r="56" spans="1:5" ht="30" x14ac:dyDescent="0.25">
      <c r="A56" s="57"/>
      <c r="B56" s="54"/>
      <c r="C56" s="20" t="s">
        <v>17</v>
      </c>
      <c r="D56" s="11">
        <v>65638351.479999982</v>
      </c>
      <c r="E56" s="11">
        <v>1287.9500000000003</v>
      </c>
    </row>
    <row r="57" spans="1:5" x14ac:dyDescent="0.25">
      <c r="A57" s="57"/>
      <c r="B57" s="54"/>
      <c r="C57" s="20" t="s">
        <v>15</v>
      </c>
      <c r="D57" s="11">
        <v>46671595.920000009</v>
      </c>
      <c r="E57" s="11">
        <v>7762875.0800000019</v>
      </c>
    </row>
    <row r="58" spans="1:5" x14ac:dyDescent="0.25">
      <c r="A58" s="57"/>
      <c r="B58" s="54"/>
      <c r="C58" s="24" t="s">
        <v>43</v>
      </c>
      <c r="D58" s="11">
        <f>+SUM(D48:D57)</f>
        <v>1933126446.6700003</v>
      </c>
      <c r="E58" s="11">
        <f>+SUM(E48:E57)</f>
        <v>654253472.21000016</v>
      </c>
    </row>
    <row r="59" spans="1:5" x14ac:dyDescent="0.25">
      <c r="A59" s="57"/>
      <c r="B59" s="54"/>
      <c r="C59" s="24" t="s">
        <v>44</v>
      </c>
      <c r="D59" s="11">
        <f>+D60-D58</f>
        <v>1197874827.6399934</v>
      </c>
      <c r="E59" s="11">
        <f>+E60-E58</f>
        <v>78264274.049996138</v>
      </c>
    </row>
    <row r="60" spans="1:5" x14ac:dyDescent="0.25">
      <c r="A60" s="57"/>
      <c r="B60" s="54"/>
      <c r="C60" s="21" t="s">
        <v>27</v>
      </c>
      <c r="D60" s="10">
        <v>3131001274.3099937</v>
      </c>
      <c r="E60" s="10">
        <v>732517746.25999629</v>
      </c>
    </row>
    <row r="61" spans="1:5" x14ac:dyDescent="0.25">
      <c r="A61" s="57"/>
      <c r="B61" s="54">
        <v>2022</v>
      </c>
      <c r="C61" s="20" t="s">
        <v>305</v>
      </c>
      <c r="D61" s="11">
        <v>892305652.78999996</v>
      </c>
      <c r="E61" s="11">
        <v>96255955.939999923</v>
      </c>
    </row>
    <row r="62" spans="1:5" ht="30" x14ac:dyDescent="0.25">
      <c r="A62" s="57"/>
      <c r="B62" s="54"/>
      <c r="C62" s="20" t="s">
        <v>378</v>
      </c>
      <c r="D62" s="11">
        <v>569937602.81999993</v>
      </c>
      <c r="E62" s="11">
        <v>648989809.96000028</v>
      </c>
    </row>
    <row r="63" spans="1:5" x14ac:dyDescent="0.25">
      <c r="A63" s="57"/>
      <c r="B63" s="54"/>
      <c r="C63" s="20" t="s">
        <v>306</v>
      </c>
      <c r="D63" s="11">
        <v>383105390.92999983</v>
      </c>
      <c r="E63" s="11">
        <v>60811480.049999997</v>
      </c>
    </row>
    <row r="64" spans="1:5" x14ac:dyDescent="0.25">
      <c r="A64" s="57"/>
      <c r="B64" s="54"/>
      <c r="C64" s="20" t="s">
        <v>307</v>
      </c>
      <c r="D64" s="11">
        <v>179660371.72999996</v>
      </c>
      <c r="E64" s="11">
        <v>31915446.290000018</v>
      </c>
    </row>
    <row r="65" spans="1:5" ht="30" x14ac:dyDescent="0.25">
      <c r="A65" s="57"/>
      <c r="B65" s="54"/>
      <c r="C65" s="20" t="s">
        <v>436</v>
      </c>
      <c r="D65" s="11">
        <v>99304818.819999993</v>
      </c>
      <c r="E65" s="11">
        <v>74518748.199999988</v>
      </c>
    </row>
    <row r="66" spans="1:5" ht="30" x14ac:dyDescent="0.25">
      <c r="A66" s="57"/>
      <c r="B66" s="54"/>
      <c r="C66" s="20" t="s">
        <v>308</v>
      </c>
      <c r="D66" s="11">
        <v>84849270.750000045</v>
      </c>
      <c r="E66" s="11">
        <v>40.77999999999998</v>
      </c>
    </row>
    <row r="67" spans="1:5" x14ac:dyDescent="0.25">
      <c r="A67" s="57"/>
      <c r="B67" s="54"/>
      <c r="C67" s="20" t="s">
        <v>309</v>
      </c>
      <c r="D67" s="11">
        <v>78881069.090000063</v>
      </c>
      <c r="E67" s="11">
        <v>15047154.970000008</v>
      </c>
    </row>
    <row r="68" spans="1:5" x14ac:dyDescent="0.25">
      <c r="A68" s="57"/>
      <c r="B68" s="54"/>
      <c r="C68" s="20" t="s">
        <v>311</v>
      </c>
      <c r="D68" s="11">
        <v>78072088.319999993</v>
      </c>
      <c r="E68" s="11">
        <v>1507682.85</v>
      </c>
    </row>
    <row r="69" spans="1:5" x14ac:dyDescent="0.25">
      <c r="A69" s="57"/>
      <c r="B69" s="54"/>
      <c r="C69" s="20" t="s">
        <v>310</v>
      </c>
      <c r="D69" s="11">
        <v>69265396.589999944</v>
      </c>
      <c r="E69" s="11">
        <v>18486090.989999991</v>
      </c>
    </row>
    <row r="70" spans="1:5" ht="30" x14ac:dyDescent="0.25">
      <c r="A70" s="57"/>
      <c r="B70" s="54"/>
      <c r="C70" s="20" t="s">
        <v>312</v>
      </c>
      <c r="D70" s="11">
        <v>66710710.469999976</v>
      </c>
      <c r="E70" s="11">
        <v>1276.5199999999998</v>
      </c>
    </row>
    <row r="71" spans="1:5" x14ac:dyDescent="0.25">
      <c r="A71" s="57"/>
      <c r="B71" s="54"/>
      <c r="C71" s="24" t="s">
        <v>43</v>
      </c>
      <c r="D71" s="11">
        <f>+SUM(D61:D70)</f>
        <v>2502092372.3099999</v>
      </c>
      <c r="E71" s="11">
        <f>+SUM(E61:E70)</f>
        <v>947533686.55000007</v>
      </c>
    </row>
    <row r="72" spans="1:5" x14ac:dyDescent="0.25">
      <c r="A72" s="57"/>
      <c r="B72" s="54"/>
      <c r="C72" s="24" t="s">
        <v>44</v>
      </c>
      <c r="D72" s="11">
        <f>+D73-D71</f>
        <v>1283393132.0299873</v>
      </c>
      <c r="E72" s="11">
        <f>+E73-E71</f>
        <v>89282896.529998541</v>
      </c>
    </row>
    <row r="73" spans="1:5" x14ac:dyDescent="0.25">
      <c r="A73" s="57"/>
      <c r="B73" s="54"/>
      <c r="C73" s="21" t="s">
        <v>27</v>
      </c>
      <c r="D73" s="10">
        <v>3785485504.3399873</v>
      </c>
      <c r="E73" s="10">
        <v>1036816583.0799986</v>
      </c>
    </row>
    <row r="74" spans="1:5" x14ac:dyDescent="0.25">
      <c r="A74" s="57"/>
      <c r="B74" s="54">
        <v>2023</v>
      </c>
      <c r="C74" s="20" t="s">
        <v>305</v>
      </c>
      <c r="D74" s="11">
        <v>908506378.69000006</v>
      </c>
      <c r="E74" s="11">
        <v>95557870.280000016</v>
      </c>
    </row>
    <row r="75" spans="1:5" ht="30" x14ac:dyDescent="0.25">
      <c r="A75" s="57"/>
      <c r="B75" s="54"/>
      <c r="C75" s="20" t="s">
        <v>378</v>
      </c>
      <c r="D75" s="11">
        <v>671785321.23999977</v>
      </c>
      <c r="E75" s="11">
        <v>640925133.9200002</v>
      </c>
    </row>
    <row r="76" spans="1:5" x14ac:dyDescent="0.25">
      <c r="A76" s="57"/>
      <c r="B76" s="54"/>
      <c r="C76" s="20" t="s">
        <v>306</v>
      </c>
      <c r="D76" s="11">
        <v>368979916.33999979</v>
      </c>
      <c r="E76" s="11">
        <v>55352981.890000008</v>
      </c>
    </row>
    <row r="77" spans="1:5" x14ac:dyDescent="0.25">
      <c r="A77" s="57"/>
      <c r="B77" s="54"/>
      <c r="C77" s="20" t="s">
        <v>307</v>
      </c>
      <c r="D77" s="11">
        <v>189069160.97</v>
      </c>
      <c r="E77" s="11">
        <v>30981661.270000011</v>
      </c>
    </row>
    <row r="78" spans="1:5" ht="30" x14ac:dyDescent="0.25">
      <c r="A78" s="57"/>
      <c r="B78" s="54"/>
      <c r="C78" s="20" t="s">
        <v>308</v>
      </c>
      <c r="D78" s="11">
        <v>144574174.90000004</v>
      </c>
      <c r="E78" s="11">
        <v>32.590000000000003</v>
      </c>
    </row>
    <row r="79" spans="1:5" x14ac:dyDescent="0.25">
      <c r="A79" s="57"/>
      <c r="B79" s="54"/>
      <c r="C79" s="20" t="s">
        <v>309</v>
      </c>
      <c r="D79" s="11">
        <v>80743764.080000013</v>
      </c>
      <c r="E79" s="11">
        <v>14073931.67</v>
      </c>
    </row>
    <row r="80" spans="1:5" x14ac:dyDescent="0.25">
      <c r="A80" s="57"/>
      <c r="B80" s="54"/>
      <c r="C80" s="20" t="s">
        <v>311</v>
      </c>
      <c r="D80" s="11">
        <v>75016224.620000005</v>
      </c>
      <c r="E80" s="11">
        <v>1464361.01</v>
      </c>
    </row>
    <row r="81" spans="1:5" x14ac:dyDescent="0.25">
      <c r="A81" s="57"/>
      <c r="B81" s="54"/>
      <c r="C81" s="20" t="s">
        <v>310</v>
      </c>
      <c r="D81" s="11">
        <v>72050081.309999987</v>
      </c>
      <c r="E81" s="11">
        <v>18027030.190000001</v>
      </c>
    </row>
    <row r="82" spans="1:5" x14ac:dyDescent="0.25">
      <c r="A82" s="57"/>
      <c r="B82" s="54"/>
      <c r="C82" s="20" t="s">
        <v>313</v>
      </c>
      <c r="D82" s="11">
        <v>69575630.599999994</v>
      </c>
      <c r="E82" s="11">
        <v>9399619.2899999991</v>
      </c>
    </row>
    <row r="83" spans="1:5" ht="30" x14ac:dyDescent="0.25">
      <c r="A83" s="57"/>
      <c r="B83" s="54"/>
      <c r="C83" s="20" t="s">
        <v>312</v>
      </c>
      <c r="D83" s="11">
        <v>60551371.320000008</v>
      </c>
      <c r="E83" s="11">
        <v>1101.1399999999999</v>
      </c>
    </row>
    <row r="84" spans="1:5" x14ac:dyDescent="0.25">
      <c r="A84" s="57"/>
      <c r="B84" s="54"/>
      <c r="C84" s="24" t="s">
        <v>43</v>
      </c>
      <c r="D84" s="11">
        <f>+SUM(D74:D83)</f>
        <v>2640852024.0699992</v>
      </c>
      <c r="E84" s="11">
        <f>+SUM(E74:E83)</f>
        <v>865783723.25000012</v>
      </c>
    </row>
    <row r="85" spans="1:5" x14ac:dyDescent="0.25">
      <c r="A85" s="57"/>
      <c r="B85" s="54"/>
      <c r="C85" s="24" t="s">
        <v>44</v>
      </c>
      <c r="D85" s="11">
        <f>+D86-D84</f>
        <v>1150635526.309958</v>
      </c>
      <c r="E85" s="11">
        <f>+E86-E84</f>
        <v>85914650.239994645</v>
      </c>
    </row>
    <row r="86" spans="1:5" x14ac:dyDescent="0.25">
      <c r="A86" s="57"/>
      <c r="B86" s="54"/>
      <c r="C86" s="21" t="s">
        <v>27</v>
      </c>
      <c r="D86" s="10">
        <v>3791487550.3799572</v>
      </c>
      <c r="E86" s="10">
        <v>951698373.48999476</v>
      </c>
    </row>
    <row r="87" spans="1:5" x14ac:dyDescent="0.25">
      <c r="A87" s="23"/>
      <c r="B87" s="54">
        <v>2024</v>
      </c>
      <c r="C87" s="20" t="s">
        <v>305</v>
      </c>
      <c r="D87" s="11">
        <v>1056937717.0499998</v>
      </c>
      <c r="E87" s="11">
        <v>104093998.15000004</v>
      </c>
    </row>
    <row r="88" spans="1:5" ht="30" x14ac:dyDescent="0.25">
      <c r="A88" s="23"/>
      <c r="B88" s="54"/>
      <c r="C88" s="20" t="s">
        <v>378</v>
      </c>
      <c r="D88" s="11">
        <v>631578776.36000001</v>
      </c>
      <c r="E88" s="11">
        <v>706796142.75999975</v>
      </c>
    </row>
    <row r="89" spans="1:5" x14ac:dyDescent="0.25">
      <c r="A89" s="23"/>
      <c r="B89" s="54"/>
      <c r="C89" s="20" t="s">
        <v>306</v>
      </c>
      <c r="D89" s="11">
        <v>414848730.46999997</v>
      </c>
      <c r="E89" s="11">
        <v>59873731.840000011</v>
      </c>
    </row>
    <row r="90" spans="1:5" x14ac:dyDescent="0.25">
      <c r="A90" s="23"/>
      <c r="B90" s="54"/>
      <c r="C90" s="20" t="s">
        <v>307</v>
      </c>
      <c r="D90" s="11">
        <v>215277331.22999999</v>
      </c>
      <c r="E90" s="11">
        <v>35018648.170000002</v>
      </c>
    </row>
    <row r="91" spans="1:5" ht="30" x14ac:dyDescent="0.25">
      <c r="A91" s="23"/>
      <c r="B91" s="54"/>
      <c r="C91" s="20" t="s">
        <v>308</v>
      </c>
      <c r="D91" s="11">
        <v>127536425.95999999</v>
      </c>
      <c r="E91" s="11">
        <v>31.189999999999994</v>
      </c>
    </row>
    <row r="92" spans="1:5" x14ac:dyDescent="0.25">
      <c r="A92" s="23"/>
      <c r="B92" s="54"/>
      <c r="C92" s="20" t="s">
        <v>309</v>
      </c>
      <c r="D92" s="11">
        <v>90561085.86999999</v>
      </c>
      <c r="E92" s="11">
        <v>15521197.41</v>
      </c>
    </row>
    <row r="93" spans="1:5" x14ac:dyDescent="0.25">
      <c r="A93" s="23"/>
      <c r="B93" s="54"/>
      <c r="C93" s="20" t="s">
        <v>311</v>
      </c>
      <c r="D93" s="11">
        <v>73058760.229999989</v>
      </c>
      <c r="E93" s="11">
        <v>1274304.6100000001</v>
      </c>
    </row>
    <row r="94" spans="1:5" x14ac:dyDescent="0.25">
      <c r="A94" s="23"/>
      <c r="B94" s="54"/>
      <c r="C94" s="20" t="s">
        <v>310</v>
      </c>
      <c r="D94" s="11">
        <v>69321428.010000005</v>
      </c>
      <c r="E94" s="11">
        <v>16411278.26</v>
      </c>
    </row>
    <row r="95" spans="1:5" x14ac:dyDescent="0.25">
      <c r="A95" s="23"/>
      <c r="B95" s="54"/>
      <c r="C95" s="20" t="s">
        <v>313</v>
      </c>
      <c r="D95" s="11">
        <v>68268709.519999996</v>
      </c>
      <c r="E95" s="11">
        <v>8353915.2400000002</v>
      </c>
    </row>
    <row r="96" spans="1:5" ht="45" x14ac:dyDescent="0.25">
      <c r="A96" s="23"/>
      <c r="B96" s="54"/>
      <c r="C96" s="20" t="s">
        <v>424</v>
      </c>
      <c r="D96" s="11">
        <v>34604555.07</v>
      </c>
      <c r="E96" s="11">
        <v>2005176.2000000002</v>
      </c>
    </row>
    <row r="97" spans="1:5" x14ac:dyDescent="0.25">
      <c r="A97" s="23"/>
      <c r="B97" s="54"/>
      <c r="C97" s="24" t="s">
        <v>43</v>
      </c>
      <c r="D97" s="11">
        <f>+SUM(D87:D96)</f>
        <v>2781993519.77</v>
      </c>
      <c r="E97" s="11">
        <f>+SUM(E87:E96)</f>
        <v>949348423.82999992</v>
      </c>
    </row>
    <row r="98" spans="1:5" x14ac:dyDescent="0.25">
      <c r="A98" s="23"/>
      <c r="B98" s="54"/>
      <c r="C98" s="24" t="s">
        <v>44</v>
      </c>
      <c r="D98" s="11">
        <f>+D99-D97</f>
        <v>1161935556.7000179</v>
      </c>
      <c r="E98" s="11">
        <f>+E99-E97</f>
        <v>85490447.549990416</v>
      </c>
    </row>
    <row r="99" spans="1:5" x14ac:dyDescent="0.25">
      <c r="A99" s="23"/>
      <c r="B99" s="54"/>
      <c r="C99" s="21" t="s">
        <v>27</v>
      </c>
      <c r="D99" s="10">
        <v>3943929076.4700179</v>
      </c>
      <c r="E99" s="10">
        <v>1034838871.3799903</v>
      </c>
    </row>
    <row r="100" spans="1:5" x14ac:dyDescent="0.25">
      <c r="A100" s="9" t="str">
        <f>+Armenia!A26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+Armenia!A30</f>
        <v>Elaboró: Subdirección de Estudios Económicos - Coordinación de Estadística Tributaria y de Comercio Exterior</v>
      </c>
    </row>
  </sheetData>
  <mergeCells count="12">
    <mergeCell ref="A1:E1"/>
    <mergeCell ref="B87:B99"/>
    <mergeCell ref="A4:E4"/>
    <mergeCell ref="A5:E5"/>
    <mergeCell ref="A6:E6"/>
    <mergeCell ref="B9:B21"/>
    <mergeCell ref="B22:B34"/>
    <mergeCell ref="B74:B86"/>
    <mergeCell ref="A9:A86"/>
    <mergeCell ref="B61:B73"/>
    <mergeCell ref="B48:B60"/>
    <mergeCell ref="B35:B47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ignoredErrors>
    <ignoredError sqref="D32:E32 D45:E45 D58:E58 D71:E71 D84:E84 D97:E9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103"/>
  <sheetViews>
    <sheetView showGridLines="0" topLeftCell="A81" zoomScale="85" zoomScaleNormal="85" workbookViewId="0">
      <selection activeCell="D99" sqref="D99:E99"/>
    </sheetView>
  </sheetViews>
  <sheetFormatPr baseColWidth="10" defaultRowHeight="15" x14ac:dyDescent="0.25"/>
  <cols>
    <col min="1" max="1" width="24.28515625" customWidth="1"/>
    <col min="2" max="2" width="14.5703125" customWidth="1"/>
    <col min="3" max="3" width="68.140625" customWidth="1"/>
    <col min="4" max="5" width="14.570312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186</v>
      </c>
      <c r="B5" s="46"/>
      <c r="C5" s="46"/>
      <c r="D5" s="46"/>
      <c r="E5" s="46"/>
    </row>
    <row r="6" spans="1:5" x14ac:dyDescent="0.25">
      <c r="A6" s="55" t="str">
        <f>+Bogotá!A6</f>
        <v>Año 2018 - 2024*</v>
      </c>
      <c r="B6" s="55"/>
      <c r="C6" s="55"/>
      <c r="D6" s="55"/>
      <c r="E6" s="55"/>
    </row>
    <row r="8" spans="1:5" ht="30" customHeight="1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30" x14ac:dyDescent="0.25">
      <c r="A9" s="59" t="s">
        <v>18</v>
      </c>
      <c r="B9" s="58">
        <v>2018</v>
      </c>
      <c r="C9" s="3" t="s">
        <v>17</v>
      </c>
      <c r="D9" s="11">
        <v>7297622.54</v>
      </c>
      <c r="E9" s="11">
        <v>196.83000000000004</v>
      </c>
    </row>
    <row r="10" spans="1:5" x14ac:dyDescent="0.25">
      <c r="A10" s="60"/>
      <c r="B10" s="58"/>
      <c r="C10" s="3" t="s">
        <v>19</v>
      </c>
      <c r="D10" s="11">
        <v>1549391</v>
      </c>
      <c r="E10" s="11">
        <v>42</v>
      </c>
    </row>
    <row r="11" spans="1:5" x14ac:dyDescent="0.25">
      <c r="A11" s="60"/>
      <c r="B11" s="58"/>
      <c r="C11" s="3" t="s">
        <v>20</v>
      </c>
      <c r="D11" s="11">
        <v>1110476.6499999999</v>
      </c>
      <c r="E11" s="11">
        <v>2411.17</v>
      </c>
    </row>
    <row r="12" spans="1:5" ht="30" x14ac:dyDescent="0.25">
      <c r="A12" s="60"/>
      <c r="B12" s="58"/>
      <c r="C12" s="3" t="s">
        <v>21</v>
      </c>
      <c r="D12" s="11">
        <v>548761.51</v>
      </c>
      <c r="E12" s="11">
        <v>14824.989999999998</v>
      </c>
    </row>
    <row r="13" spans="1:5" ht="30" x14ac:dyDescent="0.25">
      <c r="A13" s="60"/>
      <c r="B13" s="58"/>
      <c r="C13" s="3" t="s">
        <v>205</v>
      </c>
      <c r="D13" s="11">
        <v>262135.91</v>
      </c>
      <c r="E13" s="11">
        <v>271.95</v>
      </c>
    </row>
    <row r="14" spans="1:5" ht="30" x14ac:dyDescent="0.25">
      <c r="A14" s="60"/>
      <c r="B14" s="58"/>
      <c r="C14" s="3" t="s">
        <v>203</v>
      </c>
      <c r="D14" s="11">
        <v>208429.23</v>
      </c>
      <c r="E14" s="11">
        <v>295088.76</v>
      </c>
    </row>
    <row r="15" spans="1:5" ht="30" x14ac:dyDescent="0.25">
      <c r="A15" s="60"/>
      <c r="B15" s="58"/>
      <c r="C15" s="3" t="s">
        <v>22</v>
      </c>
      <c r="D15" s="11">
        <v>205127.61000000002</v>
      </c>
      <c r="E15" s="11">
        <v>3434.87</v>
      </c>
    </row>
    <row r="16" spans="1:5" ht="30" x14ac:dyDescent="0.25">
      <c r="A16" s="60"/>
      <c r="B16" s="58"/>
      <c r="C16" s="3" t="s">
        <v>23</v>
      </c>
      <c r="D16" s="11">
        <v>186017.28999999998</v>
      </c>
      <c r="E16" s="11">
        <v>1961.49</v>
      </c>
    </row>
    <row r="17" spans="1:5" x14ac:dyDescent="0.25">
      <c r="A17" s="60"/>
      <c r="B17" s="58"/>
      <c r="C17" s="3" t="s">
        <v>24</v>
      </c>
      <c r="D17" s="11">
        <v>119726.11</v>
      </c>
      <c r="E17" s="11">
        <v>6286.27</v>
      </c>
    </row>
    <row r="18" spans="1:5" x14ac:dyDescent="0.25">
      <c r="A18" s="60"/>
      <c r="B18" s="58"/>
      <c r="C18" s="3" t="s">
        <v>25</v>
      </c>
      <c r="D18" s="11">
        <v>115428.65</v>
      </c>
      <c r="E18" s="11">
        <v>2144.27</v>
      </c>
    </row>
    <row r="19" spans="1:5" x14ac:dyDescent="0.25">
      <c r="A19" s="60"/>
      <c r="B19" s="58"/>
      <c r="C19" s="5" t="s">
        <v>43</v>
      </c>
      <c r="D19" s="11">
        <f>SUM(D9:D18)</f>
        <v>11603116.499999998</v>
      </c>
      <c r="E19" s="11">
        <f>SUM(E9:E18)</f>
        <v>326662.60000000003</v>
      </c>
    </row>
    <row r="20" spans="1:5" x14ac:dyDescent="0.25">
      <c r="A20" s="60"/>
      <c r="B20" s="58"/>
      <c r="C20" s="5" t="s">
        <v>44</v>
      </c>
      <c r="D20" s="11">
        <f>+D21-D19</f>
        <v>926435.38999999501</v>
      </c>
      <c r="E20" s="11">
        <f>+E21-E19</f>
        <v>32367.26999999996</v>
      </c>
    </row>
    <row r="21" spans="1:5" x14ac:dyDescent="0.25">
      <c r="A21" s="60"/>
      <c r="B21" s="58"/>
      <c r="C21" s="7" t="s">
        <v>27</v>
      </c>
      <c r="D21" s="10">
        <v>12529551.889999993</v>
      </c>
      <c r="E21" s="10">
        <v>359029.87</v>
      </c>
    </row>
    <row r="22" spans="1:5" ht="30" x14ac:dyDescent="0.25">
      <c r="A22" s="60"/>
      <c r="B22" s="58">
        <v>2019</v>
      </c>
      <c r="C22" s="3" t="s">
        <v>17</v>
      </c>
      <c r="D22" s="11">
        <v>16903361.68</v>
      </c>
      <c r="E22" s="11">
        <v>422.49999999999994</v>
      </c>
    </row>
    <row r="23" spans="1:5" x14ac:dyDescent="0.25">
      <c r="A23" s="60"/>
      <c r="B23" s="58"/>
      <c r="C23" s="3" t="s">
        <v>20</v>
      </c>
      <c r="D23" s="11">
        <v>1222041.58</v>
      </c>
      <c r="E23" s="11">
        <v>1548.49</v>
      </c>
    </row>
    <row r="24" spans="1:5" ht="30" x14ac:dyDescent="0.25">
      <c r="A24" s="60"/>
      <c r="B24" s="58"/>
      <c r="C24" s="3" t="s">
        <v>21</v>
      </c>
      <c r="D24" s="11">
        <v>575447.31999999995</v>
      </c>
      <c r="E24" s="11">
        <v>15138.019999999999</v>
      </c>
    </row>
    <row r="25" spans="1:5" ht="30" x14ac:dyDescent="0.25">
      <c r="A25" s="60"/>
      <c r="B25" s="58"/>
      <c r="C25" s="3" t="s">
        <v>205</v>
      </c>
      <c r="D25" s="11">
        <v>343958.95999999996</v>
      </c>
      <c r="E25" s="11">
        <v>351.47</v>
      </c>
    </row>
    <row r="26" spans="1:5" x14ac:dyDescent="0.25">
      <c r="A26" s="60"/>
      <c r="B26" s="58"/>
      <c r="C26" s="3" t="s">
        <v>19</v>
      </c>
      <c r="D26" s="11">
        <v>308568</v>
      </c>
      <c r="E26" s="11">
        <v>8</v>
      </c>
    </row>
    <row r="27" spans="1:5" ht="30" x14ac:dyDescent="0.25">
      <c r="A27" s="60"/>
      <c r="B27" s="58"/>
      <c r="C27" s="3" t="s">
        <v>23</v>
      </c>
      <c r="D27" s="11">
        <v>218449.09999999998</v>
      </c>
      <c r="E27" s="11">
        <v>2269.92</v>
      </c>
    </row>
    <row r="28" spans="1:5" ht="30" x14ac:dyDescent="0.25">
      <c r="A28" s="60"/>
      <c r="B28" s="58"/>
      <c r="C28" s="3" t="s">
        <v>22</v>
      </c>
      <c r="D28" s="11">
        <v>165322.22</v>
      </c>
      <c r="E28" s="11">
        <v>3335.5000000000005</v>
      </c>
    </row>
    <row r="29" spans="1:5" ht="30" x14ac:dyDescent="0.25">
      <c r="A29" s="60"/>
      <c r="B29" s="58"/>
      <c r="C29" s="3" t="s">
        <v>203</v>
      </c>
      <c r="D29" s="11">
        <v>131770.73000000001</v>
      </c>
      <c r="E29" s="11">
        <v>186557.51000000004</v>
      </c>
    </row>
    <row r="30" spans="1:5" x14ac:dyDescent="0.25">
      <c r="A30" s="60"/>
      <c r="B30" s="58"/>
      <c r="C30" s="3" t="s">
        <v>25</v>
      </c>
      <c r="D30" s="11">
        <v>117585.77</v>
      </c>
      <c r="E30" s="11">
        <v>2375.7899999999995</v>
      </c>
    </row>
    <row r="31" spans="1:5" ht="30" x14ac:dyDescent="0.25">
      <c r="A31" s="60"/>
      <c r="B31" s="58"/>
      <c r="C31" s="3" t="s">
        <v>206</v>
      </c>
      <c r="D31" s="11">
        <v>99563.93</v>
      </c>
      <c r="E31" s="11">
        <v>5.35</v>
      </c>
    </row>
    <row r="32" spans="1:5" x14ac:dyDescent="0.25">
      <c r="A32" s="60"/>
      <c r="B32" s="58"/>
      <c r="C32" s="5" t="s">
        <v>43</v>
      </c>
      <c r="D32" s="11">
        <f>SUM(D22:D31)</f>
        <v>20086069.289999999</v>
      </c>
      <c r="E32" s="11">
        <f>SUM(E22:E31)</f>
        <v>212012.55000000005</v>
      </c>
    </row>
    <row r="33" spans="1:5" x14ac:dyDescent="0.25">
      <c r="A33" s="60"/>
      <c r="B33" s="58"/>
      <c r="C33" s="5" t="s">
        <v>44</v>
      </c>
      <c r="D33" s="11">
        <f>+D34-D32</f>
        <v>935416.6400000006</v>
      </c>
      <c r="E33" s="11">
        <f>+E34-E32</f>
        <v>26781.830000000075</v>
      </c>
    </row>
    <row r="34" spans="1:5" x14ac:dyDescent="0.25">
      <c r="A34" s="60"/>
      <c r="B34" s="58"/>
      <c r="C34" s="7" t="s">
        <v>27</v>
      </c>
      <c r="D34" s="10">
        <v>21021485.93</v>
      </c>
      <c r="E34" s="10">
        <v>238794.38000000012</v>
      </c>
    </row>
    <row r="35" spans="1:5" ht="30" x14ac:dyDescent="0.25">
      <c r="A35" s="60"/>
      <c r="B35" s="58">
        <v>2020</v>
      </c>
      <c r="C35" s="3" t="s">
        <v>17</v>
      </c>
      <c r="D35" s="11">
        <v>928677.27</v>
      </c>
      <c r="E35" s="11">
        <v>17.329999999999998</v>
      </c>
    </row>
    <row r="36" spans="1:5" x14ac:dyDescent="0.25">
      <c r="A36" s="60"/>
      <c r="B36" s="58"/>
      <c r="C36" s="3" t="s">
        <v>20</v>
      </c>
      <c r="D36" s="11">
        <v>430955.2</v>
      </c>
      <c r="E36" s="11">
        <v>741</v>
      </c>
    </row>
    <row r="37" spans="1:5" ht="30" x14ac:dyDescent="0.25">
      <c r="A37" s="60"/>
      <c r="B37" s="58"/>
      <c r="C37" s="3" t="s">
        <v>21</v>
      </c>
      <c r="D37" s="11">
        <v>132806.48000000001</v>
      </c>
      <c r="E37" s="11">
        <v>5709.17</v>
      </c>
    </row>
    <row r="38" spans="1:5" ht="30" x14ac:dyDescent="0.25">
      <c r="A38" s="60"/>
      <c r="B38" s="58"/>
      <c r="C38" s="3" t="s">
        <v>205</v>
      </c>
      <c r="D38" s="11">
        <v>120599.01</v>
      </c>
      <c r="E38" s="11">
        <v>112.08000000000001</v>
      </c>
    </row>
    <row r="39" spans="1:5" ht="30" x14ac:dyDescent="0.25">
      <c r="A39" s="60"/>
      <c r="B39" s="58"/>
      <c r="C39" s="3" t="s">
        <v>203</v>
      </c>
      <c r="D39" s="11">
        <v>81479.530000000028</v>
      </c>
      <c r="E39" s="11">
        <v>115356.54999999996</v>
      </c>
    </row>
    <row r="40" spans="1:5" x14ac:dyDescent="0.25">
      <c r="A40" s="60"/>
      <c r="B40" s="58"/>
      <c r="C40" s="3" t="s">
        <v>24</v>
      </c>
      <c r="D40" s="11">
        <v>36685.99</v>
      </c>
      <c r="E40" s="11">
        <v>2711</v>
      </c>
    </row>
    <row r="41" spans="1:5" ht="30" x14ac:dyDescent="0.25">
      <c r="A41" s="60"/>
      <c r="B41" s="58"/>
      <c r="C41" s="3" t="s">
        <v>22</v>
      </c>
      <c r="D41" s="11">
        <v>28322.35</v>
      </c>
      <c r="E41" s="11">
        <v>634.65</v>
      </c>
    </row>
    <row r="42" spans="1:5" ht="30" x14ac:dyDescent="0.25">
      <c r="A42" s="60"/>
      <c r="B42" s="58"/>
      <c r="C42" s="3" t="s">
        <v>23</v>
      </c>
      <c r="D42" s="11">
        <v>20384.04</v>
      </c>
      <c r="E42" s="11">
        <v>165.05</v>
      </c>
    </row>
    <row r="43" spans="1:5" ht="60" x14ac:dyDescent="0.25">
      <c r="A43" s="60"/>
      <c r="B43" s="58"/>
      <c r="C43" s="3" t="s">
        <v>26</v>
      </c>
      <c r="D43" s="11">
        <v>16764.04</v>
      </c>
      <c r="E43" s="11">
        <v>1670</v>
      </c>
    </row>
    <row r="44" spans="1:5" x14ac:dyDescent="0.25">
      <c r="A44" s="60"/>
      <c r="B44" s="58"/>
      <c r="C44" s="3" t="s">
        <v>25</v>
      </c>
      <c r="D44" s="11">
        <v>10985.62</v>
      </c>
      <c r="E44" s="11">
        <v>100.24000000000001</v>
      </c>
    </row>
    <row r="45" spans="1:5" x14ac:dyDescent="0.25">
      <c r="A45" s="60"/>
      <c r="B45" s="58"/>
      <c r="C45" s="5" t="s">
        <v>43</v>
      </c>
      <c r="D45" s="11">
        <f>SUM(D35:D44)</f>
        <v>1807659.5300000003</v>
      </c>
      <c r="E45" s="11">
        <f>SUM(E35:E44)</f>
        <v>127217.06999999996</v>
      </c>
    </row>
    <row r="46" spans="1:5" x14ac:dyDescent="0.25">
      <c r="A46" s="60"/>
      <c r="B46" s="58"/>
      <c r="C46" s="5" t="s">
        <v>44</v>
      </c>
      <c r="D46" s="11">
        <f>+D47-D45</f>
        <v>149429.89999999944</v>
      </c>
      <c r="E46" s="11">
        <f>+E47-E45</f>
        <v>7819.6800000000076</v>
      </c>
    </row>
    <row r="47" spans="1:5" x14ac:dyDescent="0.25">
      <c r="A47" s="60"/>
      <c r="B47" s="58"/>
      <c r="C47" s="7" t="s">
        <v>27</v>
      </c>
      <c r="D47" s="10">
        <v>1957089.4299999997</v>
      </c>
      <c r="E47" s="10">
        <v>135036.74999999997</v>
      </c>
    </row>
    <row r="48" spans="1:5" ht="30" x14ac:dyDescent="0.25">
      <c r="A48" s="60"/>
      <c r="B48" s="58">
        <v>2021</v>
      </c>
      <c r="C48" s="3" t="s">
        <v>17</v>
      </c>
      <c r="D48" s="11">
        <v>3419262.6199999996</v>
      </c>
      <c r="E48" s="11">
        <v>76.510000000000005</v>
      </c>
    </row>
    <row r="49" spans="1:5" ht="30" x14ac:dyDescent="0.25">
      <c r="A49" s="60"/>
      <c r="B49" s="58"/>
      <c r="C49" s="3" t="s">
        <v>279</v>
      </c>
      <c r="D49" s="11">
        <v>856680.12000000011</v>
      </c>
      <c r="E49" s="11">
        <v>1212865.9699999997</v>
      </c>
    </row>
    <row r="50" spans="1:5" x14ac:dyDescent="0.25">
      <c r="A50" s="60"/>
      <c r="B50" s="58"/>
      <c r="C50" s="3" t="s">
        <v>20</v>
      </c>
      <c r="D50" s="11">
        <v>573900</v>
      </c>
      <c r="E50" s="11">
        <v>801</v>
      </c>
    </row>
    <row r="51" spans="1:5" ht="30" x14ac:dyDescent="0.25">
      <c r="A51" s="60"/>
      <c r="B51" s="58"/>
      <c r="C51" s="3" t="s">
        <v>280</v>
      </c>
      <c r="D51" s="11">
        <v>490841.95000000007</v>
      </c>
      <c r="E51" s="11">
        <v>405.33999999999992</v>
      </c>
    </row>
    <row r="52" spans="1:5" ht="30" x14ac:dyDescent="0.25">
      <c r="A52" s="60"/>
      <c r="B52" s="58"/>
      <c r="C52" s="3" t="s">
        <v>21</v>
      </c>
      <c r="D52" s="11">
        <v>325720.21000000002</v>
      </c>
      <c r="E52" s="11">
        <v>9599.4500000000007</v>
      </c>
    </row>
    <row r="53" spans="1:5" ht="30" x14ac:dyDescent="0.25">
      <c r="A53" s="60"/>
      <c r="B53" s="58"/>
      <c r="C53" s="3" t="s">
        <v>23</v>
      </c>
      <c r="D53" s="11">
        <v>200897.64</v>
      </c>
      <c r="E53" s="11">
        <v>3736.11</v>
      </c>
    </row>
    <row r="54" spans="1:5" ht="30" x14ac:dyDescent="0.25">
      <c r="A54" s="60"/>
      <c r="B54" s="58"/>
      <c r="C54" s="3" t="s">
        <v>281</v>
      </c>
      <c r="D54" s="11">
        <v>133412</v>
      </c>
      <c r="E54" s="11">
        <v>2.8499999999999996</v>
      </c>
    </row>
    <row r="55" spans="1:5" x14ac:dyDescent="0.25">
      <c r="A55" s="60"/>
      <c r="B55" s="58"/>
      <c r="C55" s="3" t="s">
        <v>24</v>
      </c>
      <c r="D55" s="11">
        <v>89906.39</v>
      </c>
      <c r="E55" s="11">
        <v>5011.2299999999996</v>
      </c>
    </row>
    <row r="56" spans="1:5" x14ac:dyDescent="0.25">
      <c r="A56" s="60"/>
      <c r="B56" s="58"/>
      <c r="C56" s="3" t="s">
        <v>272</v>
      </c>
      <c r="D56" s="11">
        <v>79038</v>
      </c>
      <c r="E56" s="11">
        <v>239</v>
      </c>
    </row>
    <row r="57" spans="1:5" x14ac:dyDescent="0.25">
      <c r="A57" s="60"/>
      <c r="B57" s="58"/>
      <c r="C57" s="3" t="s">
        <v>41</v>
      </c>
      <c r="D57" s="11">
        <v>69305.279999999999</v>
      </c>
      <c r="E57" s="11">
        <v>4162.3899999999994</v>
      </c>
    </row>
    <row r="58" spans="1:5" x14ac:dyDescent="0.25">
      <c r="A58" s="60"/>
      <c r="B58" s="58"/>
      <c r="C58" s="5" t="s">
        <v>43</v>
      </c>
      <c r="D58" s="11">
        <f>+SUM(D48:D57)</f>
        <v>6238964.21</v>
      </c>
      <c r="E58" s="11">
        <f>+SUM(E48:E57)</f>
        <v>1236899.8499999999</v>
      </c>
    </row>
    <row r="59" spans="1:5" x14ac:dyDescent="0.25">
      <c r="A59" s="60"/>
      <c r="B59" s="58"/>
      <c r="C59" s="5" t="s">
        <v>44</v>
      </c>
      <c r="D59" s="11">
        <f>+D60-D58</f>
        <v>626666.16999999993</v>
      </c>
      <c r="E59" s="11">
        <f>+E60-E58</f>
        <v>12863.439999999478</v>
      </c>
    </row>
    <row r="60" spans="1:5" x14ac:dyDescent="0.25">
      <c r="A60" s="60"/>
      <c r="B60" s="58"/>
      <c r="C60" s="7" t="s">
        <v>27</v>
      </c>
      <c r="D60" s="10">
        <v>6865630.3799999999</v>
      </c>
      <c r="E60" s="10">
        <v>1249763.2899999993</v>
      </c>
    </row>
    <row r="61" spans="1:5" ht="30" x14ac:dyDescent="0.25">
      <c r="A61" s="60"/>
      <c r="B61" s="58">
        <v>2022</v>
      </c>
      <c r="C61" s="3" t="s">
        <v>312</v>
      </c>
      <c r="D61" s="11">
        <v>1583709.2499999998</v>
      </c>
      <c r="E61" s="11">
        <v>36.610000000000007</v>
      </c>
    </row>
    <row r="62" spans="1:5" ht="30" x14ac:dyDescent="0.25">
      <c r="A62" s="60"/>
      <c r="B62" s="58"/>
      <c r="C62" s="3" t="s">
        <v>378</v>
      </c>
      <c r="D62" s="11">
        <v>1493827.57</v>
      </c>
      <c r="E62" s="11">
        <v>1652016.4799999995</v>
      </c>
    </row>
    <row r="63" spans="1:5" x14ac:dyDescent="0.25">
      <c r="A63" s="60"/>
      <c r="B63" s="58"/>
      <c r="C63" s="3" t="s">
        <v>314</v>
      </c>
      <c r="D63" s="11">
        <v>575000</v>
      </c>
      <c r="E63" s="11">
        <v>893</v>
      </c>
    </row>
    <row r="64" spans="1:5" ht="30" x14ac:dyDescent="0.25">
      <c r="A64" s="60"/>
      <c r="B64" s="58"/>
      <c r="C64" s="3" t="s">
        <v>316</v>
      </c>
      <c r="D64" s="11">
        <v>416101.43999999994</v>
      </c>
      <c r="E64" s="11">
        <v>14063.310000000001</v>
      </c>
    </row>
    <row r="65" spans="1:5" ht="30" x14ac:dyDescent="0.25">
      <c r="A65" s="60"/>
      <c r="B65" s="58"/>
      <c r="C65" s="3" t="s">
        <v>318</v>
      </c>
      <c r="D65" s="11">
        <v>306076.40999999997</v>
      </c>
      <c r="E65" s="11">
        <v>311.62</v>
      </c>
    </row>
    <row r="66" spans="1:5" ht="30" x14ac:dyDescent="0.25">
      <c r="A66" s="60"/>
      <c r="B66" s="58"/>
      <c r="C66" s="3" t="s">
        <v>436</v>
      </c>
      <c r="D66" s="11">
        <v>218094.94</v>
      </c>
      <c r="E66" s="11">
        <v>308773.34999999998</v>
      </c>
    </row>
    <row r="67" spans="1:5" ht="30" x14ac:dyDescent="0.25">
      <c r="A67" s="60"/>
      <c r="B67" s="58"/>
      <c r="C67" s="3" t="s">
        <v>319</v>
      </c>
      <c r="D67" s="11">
        <v>204896.52</v>
      </c>
      <c r="E67" s="11">
        <v>2991.59</v>
      </c>
    </row>
    <row r="68" spans="1:5" ht="30" x14ac:dyDescent="0.25">
      <c r="A68" s="60"/>
      <c r="B68" s="58"/>
      <c r="C68" s="3" t="s">
        <v>317</v>
      </c>
      <c r="D68" s="11">
        <v>152398.84</v>
      </c>
      <c r="E68" s="11">
        <v>2892.1299999999997</v>
      </c>
    </row>
    <row r="69" spans="1:5" ht="30" x14ac:dyDescent="0.25">
      <c r="A69" s="60"/>
      <c r="B69" s="58"/>
      <c r="C69" s="3" t="s">
        <v>315</v>
      </c>
      <c r="D69" s="11">
        <v>130246.8</v>
      </c>
      <c r="E69" s="11">
        <v>3.3200000000000003</v>
      </c>
    </row>
    <row r="70" spans="1:5" ht="30" x14ac:dyDescent="0.25">
      <c r="A70" s="60"/>
      <c r="B70" s="58"/>
      <c r="C70" s="3" t="s">
        <v>379</v>
      </c>
      <c r="D70" s="11">
        <v>127865.88</v>
      </c>
      <c r="E70" s="11">
        <v>702.64</v>
      </c>
    </row>
    <row r="71" spans="1:5" x14ac:dyDescent="0.25">
      <c r="A71" s="60"/>
      <c r="B71" s="58"/>
      <c r="C71" s="5" t="s">
        <v>43</v>
      </c>
      <c r="D71" s="11">
        <f>+SUM(D61:D70)</f>
        <v>5208217.6499999994</v>
      </c>
      <c r="E71" s="11">
        <f>+SUM(E61:E70)</f>
        <v>1982684.0499999996</v>
      </c>
    </row>
    <row r="72" spans="1:5" x14ac:dyDescent="0.25">
      <c r="A72" s="60"/>
      <c r="B72" s="58"/>
      <c r="C72" s="5" t="s">
        <v>44</v>
      </c>
      <c r="D72" s="11">
        <f>+D73-D71</f>
        <v>1106319.0199999977</v>
      </c>
      <c r="E72" s="11">
        <f>+E73-E71</f>
        <v>37953.35999999987</v>
      </c>
    </row>
    <row r="73" spans="1:5" x14ac:dyDescent="0.25">
      <c r="A73" s="60"/>
      <c r="B73" s="58"/>
      <c r="C73" s="7" t="s">
        <v>27</v>
      </c>
      <c r="D73" s="10">
        <v>6314536.6699999971</v>
      </c>
      <c r="E73" s="10">
        <v>2020637.4099999995</v>
      </c>
    </row>
    <row r="74" spans="1:5" x14ac:dyDescent="0.25">
      <c r="A74" s="60"/>
      <c r="B74" s="58">
        <v>2023</v>
      </c>
      <c r="C74" s="3" t="s">
        <v>440</v>
      </c>
      <c r="D74" s="11">
        <v>250578973.76999998</v>
      </c>
      <c r="E74" s="11">
        <v>20389713.299999997</v>
      </c>
    </row>
    <row r="75" spans="1:5" x14ac:dyDescent="0.25">
      <c r="A75" s="60"/>
      <c r="B75" s="58"/>
      <c r="C75" s="3" t="s">
        <v>445</v>
      </c>
      <c r="D75" s="11">
        <v>3776853.62</v>
      </c>
      <c r="E75" s="11">
        <v>107781.18000000001</v>
      </c>
    </row>
    <row r="76" spans="1:5" x14ac:dyDescent="0.25">
      <c r="A76" s="60"/>
      <c r="B76" s="58"/>
      <c r="C76" s="3" t="s">
        <v>446</v>
      </c>
      <c r="D76" s="11">
        <v>2419817.13</v>
      </c>
      <c r="E76" s="11">
        <v>1287100</v>
      </c>
    </row>
    <row r="77" spans="1:5" x14ac:dyDescent="0.25">
      <c r="A77" s="60"/>
      <c r="B77" s="58"/>
      <c r="C77" s="3" t="s">
        <v>447</v>
      </c>
      <c r="D77" s="11">
        <v>1837429.05</v>
      </c>
      <c r="E77" s="11">
        <v>1226060</v>
      </c>
    </row>
    <row r="78" spans="1:5" ht="30" x14ac:dyDescent="0.25">
      <c r="A78" s="60"/>
      <c r="B78" s="58"/>
      <c r="C78" s="3" t="s">
        <v>378</v>
      </c>
      <c r="D78" s="11">
        <v>1376260.49</v>
      </c>
      <c r="E78" s="11">
        <v>1289864.99</v>
      </c>
    </row>
    <row r="79" spans="1:5" x14ac:dyDescent="0.25">
      <c r="A79" s="61"/>
      <c r="B79" s="58"/>
      <c r="C79" s="3" t="s">
        <v>314</v>
      </c>
      <c r="D79" s="11">
        <v>818870</v>
      </c>
      <c r="E79" s="11">
        <v>1197</v>
      </c>
    </row>
    <row r="80" spans="1:5" ht="30" x14ac:dyDescent="0.25">
      <c r="A80" s="61"/>
      <c r="B80" s="58"/>
      <c r="C80" s="3" t="s">
        <v>316</v>
      </c>
      <c r="D80" s="11">
        <v>813486.73</v>
      </c>
      <c r="E80" s="11">
        <v>26398.15</v>
      </c>
    </row>
    <row r="81" spans="1:5" ht="30" x14ac:dyDescent="0.25">
      <c r="A81" s="61"/>
      <c r="B81" s="58"/>
      <c r="C81" s="3" t="s">
        <v>318</v>
      </c>
      <c r="D81" s="11">
        <v>375865.08</v>
      </c>
      <c r="E81" s="11">
        <v>594.74</v>
      </c>
    </row>
    <row r="82" spans="1:5" ht="30" x14ac:dyDescent="0.25">
      <c r="A82" s="61"/>
      <c r="B82" s="58"/>
      <c r="C82" s="3" t="s">
        <v>448</v>
      </c>
      <c r="D82" s="11">
        <v>374881.66000000003</v>
      </c>
      <c r="E82" s="11">
        <v>6054.9800000000005</v>
      </c>
    </row>
    <row r="83" spans="1:5" x14ac:dyDescent="0.25">
      <c r="A83" s="61"/>
      <c r="B83" s="58"/>
      <c r="C83" s="3" t="s">
        <v>449</v>
      </c>
      <c r="D83" s="11">
        <v>372771.5</v>
      </c>
      <c r="E83" s="11">
        <v>20439.43</v>
      </c>
    </row>
    <row r="84" spans="1:5" x14ac:dyDescent="0.25">
      <c r="A84" s="61"/>
      <c r="B84" s="58"/>
      <c r="C84" s="3" t="s">
        <v>43</v>
      </c>
      <c r="D84" s="11">
        <f>+SUM(D74:D83)</f>
        <v>262745209.03</v>
      </c>
      <c r="E84" s="11">
        <f>+SUM(E74:E83)</f>
        <v>24355203.769999992</v>
      </c>
    </row>
    <row r="85" spans="1:5" x14ac:dyDescent="0.25">
      <c r="A85" s="61"/>
      <c r="B85" s="58"/>
      <c r="C85" s="3" t="s">
        <v>44</v>
      </c>
      <c r="D85" s="11">
        <f>+D86-D84</f>
        <v>3550329.7999997735</v>
      </c>
      <c r="E85" s="11">
        <f>+E86-E84</f>
        <v>102741.13000001386</v>
      </c>
    </row>
    <row r="86" spans="1:5" x14ac:dyDescent="0.25">
      <c r="A86" s="61"/>
      <c r="B86" s="58"/>
      <c r="C86" s="7" t="s">
        <v>27</v>
      </c>
      <c r="D86" s="10">
        <v>266295538.82999977</v>
      </c>
      <c r="E86" s="10">
        <v>24457944.900000006</v>
      </c>
    </row>
    <row r="87" spans="1:5" x14ac:dyDescent="0.25">
      <c r="A87" s="32"/>
      <c r="B87" s="48">
        <v>2024</v>
      </c>
      <c r="C87" s="3" t="s">
        <v>440</v>
      </c>
      <c r="D87" s="11">
        <v>78977829.010000005</v>
      </c>
      <c r="E87" s="11">
        <v>13526053.039999999</v>
      </c>
    </row>
    <row r="88" spans="1:5" x14ac:dyDescent="0.25">
      <c r="A88" s="23"/>
      <c r="B88" s="48"/>
      <c r="C88" s="3" t="s">
        <v>497</v>
      </c>
      <c r="D88" s="11">
        <v>2457910.46</v>
      </c>
      <c r="E88" s="11">
        <v>2760610</v>
      </c>
    </row>
    <row r="89" spans="1:5" x14ac:dyDescent="0.25">
      <c r="A89" s="23"/>
      <c r="B89" s="48"/>
      <c r="C89" s="3" t="s">
        <v>445</v>
      </c>
      <c r="D89" s="11">
        <v>2065305.99</v>
      </c>
      <c r="E89" s="11">
        <v>3322.24</v>
      </c>
    </row>
    <row r="90" spans="1:5" x14ac:dyDescent="0.25">
      <c r="A90" s="23"/>
      <c r="B90" s="48"/>
      <c r="C90" s="3" t="s">
        <v>509</v>
      </c>
      <c r="D90" s="11">
        <v>1831423.78</v>
      </c>
      <c r="E90" s="11">
        <v>2021515</v>
      </c>
    </row>
    <row r="91" spans="1:5" x14ac:dyDescent="0.25">
      <c r="A91" s="23"/>
      <c r="B91" s="48"/>
      <c r="C91" s="3" t="s">
        <v>446</v>
      </c>
      <c r="D91" s="11">
        <v>1371456.39</v>
      </c>
      <c r="E91" s="11">
        <v>770330</v>
      </c>
    </row>
    <row r="92" spans="1:5" x14ac:dyDescent="0.25">
      <c r="A92" s="23"/>
      <c r="B92" s="48"/>
      <c r="C92" s="3" t="s">
        <v>447</v>
      </c>
      <c r="D92" s="11">
        <v>1088203.05</v>
      </c>
      <c r="E92" s="11">
        <v>778190</v>
      </c>
    </row>
    <row r="93" spans="1:5" ht="30" x14ac:dyDescent="0.25">
      <c r="A93" s="23"/>
      <c r="B93" s="48"/>
      <c r="C93" s="3" t="s">
        <v>316</v>
      </c>
      <c r="D93" s="11">
        <v>871370.32000000007</v>
      </c>
      <c r="E93" s="11">
        <v>26238.600000000002</v>
      </c>
    </row>
    <row r="94" spans="1:5" ht="30" x14ac:dyDescent="0.25">
      <c r="A94" s="23"/>
      <c r="B94" s="48"/>
      <c r="C94" s="3" t="s">
        <v>378</v>
      </c>
      <c r="D94" s="11">
        <v>576233.64</v>
      </c>
      <c r="E94" s="11">
        <v>637712.99</v>
      </c>
    </row>
    <row r="95" spans="1:5" ht="30" x14ac:dyDescent="0.25">
      <c r="A95" s="23"/>
      <c r="B95" s="48"/>
      <c r="C95" s="3" t="s">
        <v>318</v>
      </c>
      <c r="D95" s="11">
        <v>523259.83</v>
      </c>
      <c r="E95" s="11">
        <v>903.79</v>
      </c>
    </row>
    <row r="96" spans="1:5" x14ac:dyDescent="0.25">
      <c r="A96" s="23"/>
      <c r="B96" s="48"/>
      <c r="C96" s="3" t="s">
        <v>314</v>
      </c>
      <c r="D96" s="11">
        <v>328590</v>
      </c>
      <c r="E96" s="11">
        <v>709</v>
      </c>
    </row>
    <row r="97" spans="1:5" x14ac:dyDescent="0.25">
      <c r="A97" s="23"/>
      <c r="B97" s="48"/>
      <c r="C97" s="39" t="s">
        <v>43</v>
      </c>
      <c r="D97" s="11">
        <f>+SUM(D87:D96)</f>
        <v>90091582.469999984</v>
      </c>
      <c r="E97" s="11">
        <f>+SUM(E87:E96)</f>
        <v>20525584.66</v>
      </c>
    </row>
    <row r="98" spans="1:5" x14ac:dyDescent="0.25">
      <c r="A98" s="23"/>
      <c r="B98" s="48"/>
      <c r="C98" s="39" t="s">
        <v>44</v>
      </c>
      <c r="D98" s="11">
        <f>+D99-D97</f>
        <v>4009398.9099999815</v>
      </c>
      <c r="E98" s="11">
        <f>+E99-E97</f>
        <v>142294.55999999493</v>
      </c>
    </row>
    <row r="99" spans="1:5" x14ac:dyDescent="0.25">
      <c r="A99" s="23"/>
      <c r="B99" s="48"/>
      <c r="C99" s="7" t="s">
        <v>27</v>
      </c>
      <c r="D99" s="10">
        <v>94100981.379999965</v>
      </c>
      <c r="E99" s="10">
        <v>20667879.219999995</v>
      </c>
    </row>
    <row r="100" spans="1:5" x14ac:dyDescent="0.25">
      <c r="A100" s="9" t="str">
        <f>+Bogotá!A100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+Bogotá!A103</f>
        <v>Elaboró: Subdirección de Estudios Económicos - Coordinación de Estadística Tributaria y de Comercio Exterior</v>
      </c>
    </row>
  </sheetData>
  <mergeCells count="12">
    <mergeCell ref="A1:E1"/>
    <mergeCell ref="B87:B99"/>
    <mergeCell ref="B74:B86"/>
    <mergeCell ref="A9:A86"/>
    <mergeCell ref="B61:B73"/>
    <mergeCell ref="A4:E4"/>
    <mergeCell ref="A5:E5"/>
    <mergeCell ref="A6:E6"/>
    <mergeCell ref="B48:B60"/>
    <mergeCell ref="B9:B21"/>
    <mergeCell ref="B22:B34"/>
    <mergeCell ref="B35:B47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ignoredErrors>
    <ignoredError sqref="D45:E45 D32:E32 D58:E58 D71:E71 D84:E84 D97:E9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E103"/>
  <sheetViews>
    <sheetView showGridLines="0" topLeftCell="A83" zoomScale="85" zoomScaleNormal="85" workbookViewId="0">
      <selection activeCell="D99" sqref="D99:E99"/>
    </sheetView>
  </sheetViews>
  <sheetFormatPr baseColWidth="10" defaultRowHeight="15" x14ac:dyDescent="0.25"/>
  <cols>
    <col min="1" max="1" width="14.28515625" customWidth="1"/>
    <col min="3" max="3" width="88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187</v>
      </c>
      <c r="B5" s="46"/>
      <c r="C5" s="46"/>
      <c r="D5" s="46"/>
      <c r="E5" s="46"/>
    </row>
    <row r="6" spans="1:5" x14ac:dyDescent="0.25">
      <c r="A6" s="55" t="str">
        <f>+Bucaramanga!A6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45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62" t="s">
        <v>28</v>
      </c>
      <c r="B9" s="58">
        <v>2018</v>
      </c>
      <c r="C9" s="3" t="s">
        <v>207</v>
      </c>
      <c r="D9" s="11">
        <v>9775973.0399999991</v>
      </c>
      <c r="E9" s="11">
        <v>1026888</v>
      </c>
    </row>
    <row r="10" spans="1:5" ht="30" x14ac:dyDescent="0.25">
      <c r="A10" s="63"/>
      <c r="B10" s="58"/>
      <c r="C10" s="3" t="s">
        <v>29</v>
      </c>
      <c r="D10" s="11">
        <v>1305790</v>
      </c>
      <c r="E10" s="11">
        <v>189500</v>
      </c>
    </row>
    <row r="11" spans="1:5" ht="30" x14ac:dyDescent="0.25">
      <c r="A11" s="63"/>
      <c r="B11" s="58"/>
      <c r="C11" s="3" t="s">
        <v>30</v>
      </c>
      <c r="D11" s="11">
        <v>562363.66999999993</v>
      </c>
      <c r="E11" s="11">
        <v>18178.900000000001</v>
      </c>
    </row>
    <row r="12" spans="1:5" ht="30" x14ac:dyDescent="0.25">
      <c r="A12" s="63"/>
      <c r="B12" s="58"/>
      <c r="C12" s="3" t="s">
        <v>203</v>
      </c>
      <c r="D12" s="11">
        <v>455749.78</v>
      </c>
      <c r="E12" s="11">
        <v>645239.24999999977</v>
      </c>
    </row>
    <row r="13" spans="1:5" x14ac:dyDescent="0.25">
      <c r="A13" s="63"/>
      <c r="B13" s="58"/>
      <c r="C13" s="3" t="s">
        <v>208</v>
      </c>
      <c r="D13" s="11">
        <v>203760.03999999998</v>
      </c>
      <c r="E13" s="11">
        <v>9744.6400000000012</v>
      </c>
    </row>
    <row r="14" spans="1:5" ht="30" x14ac:dyDescent="0.25">
      <c r="A14" s="63"/>
      <c r="B14" s="58"/>
      <c r="C14" s="3" t="s">
        <v>31</v>
      </c>
      <c r="D14" s="11">
        <v>172206.2</v>
      </c>
      <c r="E14" s="11">
        <v>6260.3099999999995</v>
      </c>
    </row>
    <row r="15" spans="1:5" x14ac:dyDescent="0.25">
      <c r="A15" s="63"/>
      <c r="B15" s="58"/>
      <c r="C15" s="3" t="s">
        <v>32</v>
      </c>
      <c r="D15" s="11">
        <v>130469.77</v>
      </c>
      <c r="E15" s="11">
        <v>32543.33</v>
      </c>
    </row>
    <row r="16" spans="1:5" x14ac:dyDescent="0.25">
      <c r="A16" s="63"/>
      <c r="B16" s="58"/>
      <c r="C16" s="3" t="s">
        <v>33</v>
      </c>
      <c r="D16" s="11">
        <v>62418.36</v>
      </c>
      <c r="E16" s="11">
        <v>4350.95</v>
      </c>
    </row>
    <row r="17" spans="1:5" ht="17.25" customHeight="1" x14ac:dyDescent="0.25">
      <c r="A17" s="63"/>
      <c r="B17" s="58"/>
      <c r="C17" s="3" t="s">
        <v>34</v>
      </c>
      <c r="D17" s="11">
        <v>56717.48</v>
      </c>
      <c r="E17" s="11">
        <v>2428.8300000000004</v>
      </c>
    </row>
    <row r="18" spans="1:5" ht="30" x14ac:dyDescent="0.25">
      <c r="A18" s="63"/>
      <c r="B18" s="58"/>
      <c r="C18" s="3" t="s">
        <v>35</v>
      </c>
      <c r="D18" s="11">
        <v>43645.1</v>
      </c>
      <c r="E18" s="11">
        <v>2486.6099999999997</v>
      </c>
    </row>
    <row r="19" spans="1:5" x14ac:dyDescent="0.25">
      <c r="A19" s="63"/>
      <c r="B19" s="58"/>
      <c r="C19" s="5" t="s">
        <v>43</v>
      </c>
      <c r="D19" s="11">
        <f>SUM(D9:D18)</f>
        <v>12769093.439999996</v>
      </c>
      <c r="E19" s="11">
        <f>SUM(E9:E18)</f>
        <v>1937620.8199999998</v>
      </c>
    </row>
    <row r="20" spans="1:5" x14ac:dyDescent="0.25">
      <c r="A20" s="63"/>
      <c r="B20" s="58"/>
      <c r="C20" s="5" t="s">
        <v>44</v>
      </c>
      <c r="D20" s="11">
        <f>+D21-D19</f>
        <v>660578.15000000596</v>
      </c>
      <c r="E20" s="11">
        <f>+E21-E19</f>
        <v>42900.920000000158</v>
      </c>
    </row>
    <row r="21" spans="1:5" x14ac:dyDescent="0.25">
      <c r="A21" s="63"/>
      <c r="B21" s="58"/>
      <c r="C21" s="7" t="s">
        <v>27</v>
      </c>
      <c r="D21" s="10">
        <v>13429671.590000002</v>
      </c>
      <c r="E21" s="10">
        <v>1980521.74</v>
      </c>
    </row>
    <row r="22" spans="1:5" x14ac:dyDescent="0.25">
      <c r="A22" s="63"/>
      <c r="B22" s="58">
        <v>2019</v>
      </c>
      <c r="C22" s="3" t="s">
        <v>17</v>
      </c>
      <c r="D22" s="11">
        <v>8102423.1600000011</v>
      </c>
      <c r="E22" s="11">
        <v>176.16000000000003</v>
      </c>
    </row>
    <row r="23" spans="1:5" ht="30" x14ac:dyDescent="0.25">
      <c r="A23" s="63"/>
      <c r="B23" s="58"/>
      <c r="C23" s="3" t="s">
        <v>203</v>
      </c>
      <c r="D23" s="11">
        <v>1214897.1000000001</v>
      </c>
      <c r="E23" s="11">
        <v>1720021.2500000005</v>
      </c>
    </row>
    <row r="24" spans="1:5" x14ac:dyDescent="0.25">
      <c r="A24" s="63"/>
      <c r="B24" s="58"/>
      <c r="C24" s="3" t="s">
        <v>36</v>
      </c>
      <c r="D24" s="11">
        <v>1034938.71</v>
      </c>
      <c r="E24" s="11">
        <v>25.98</v>
      </c>
    </row>
    <row r="25" spans="1:5" ht="30" x14ac:dyDescent="0.25">
      <c r="A25" s="63"/>
      <c r="B25" s="58"/>
      <c r="C25" s="3" t="s">
        <v>30</v>
      </c>
      <c r="D25" s="11">
        <v>545381.62</v>
      </c>
      <c r="E25" s="11">
        <v>16135.15</v>
      </c>
    </row>
    <row r="26" spans="1:5" x14ac:dyDescent="0.25">
      <c r="A26" s="63"/>
      <c r="B26" s="58"/>
      <c r="C26" s="3" t="s">
        <v>208</v>
      </c>
      <c r="D26" s="11">
        <v>160522.19999999998</v>
      </c>
      <c r="E26" s="11">
        <v>6563.9999999999973</v>
      </c>
    </row>
    <row r="27" spans="1:5" ht="30" x14ac:dyDescent="0.25">
      <c r="A27" s="63"/>
      <c r="B27" s="58"/>
      <c r="C27" s="3" t="s">
        <v>31</v>
      </c>
      <c r="D27" s="11">
        <v>155000</v>
      </c>
      <c r="E27" s="11">
        <v>4043</v>
      </c>
    </row>
    <row r="28" spans="1:5" x14ac:dyDescent="0.25">
      <c r="A28" s="63"/>
      <c r="B28" s="58"/>
      <c r="C28" s="3" t="s">
        <v>37</v>
      </c>
      <c r="D28" s="11">
        <v>91869.96</v>
      </c>
      <c r="E28" s="11">
        <v>5936</v>
      </c>
    </row>
    <row r="29" spans="1:5" ht="30" x14ac:dyDescent="0.25">
      <c r="A29" s="63"/>
      <c r="B29" s="58"/>
      <c r="C29" s="3" t="s">
        <v>209</v>
      </c>
      <c r="D29" s="11">
        <v>73500</v>
      </c>
      <c r="E29" s="11">
        <v>8460</v>
      </c>
    </row>
    <row r="30" spans="1:5" x14ac:dyDescent="0.25">
      <c r="A30" s="63"/>
      <c r="B30" s="58"/>
      <c r="C30" s="3" t="s">
        <v>33</v>
      </c>
      <c r="D30" s="11">
        <v>56557.29</v>
      </c>
      <c r="E30" s="11">
        <v>4702.8</v>
      </c>
    </row>
    <row r="31" spans="1:5" x14ac:dyDescent="0.25">
      <c r="A31" s="63"/>
      <c r="B31" s="58"/>
      <c r="C31" s="3" t="s">
        <v>38</v>
      </c>
      <c r="D31" s="11">
        <v>50865.62999999999</v>
      </c>
      <c r="E31" s="11">
        <v>1241.3899999999999</v>
      </c>
    </row>
    <row r="32" spans="1:5" x14ac:dyDescent="0.25">
      <c r="A32" s="63"/>
      <c r="B32" s="58"/>
      <c r="C32" s="5" t="s">
        <v>43</v>
      </c>
      <c r="D32" s="11">
        <f>SUM(D22:D31)</f>
        <v>11485955.670000002</v>
      </c>
      <c r="E32" s="11">
        <f>SUM(E22:E31)</f>
        <v>1767305.7300000002</v>
      </c>
    </row>
    <row r="33" spans="1:5" x14ac:dyDescent="0.25">
      <c r="A33" s="63"/>
      <c r="B33" s="58"/>
      <c r="C33" s="5" t="s">
        <v>44</v>
      </c>
      <c r="D33" s="11">
        <f>+D34-D32</f>
        <v>671799.92999998853</v>
      </c>
      <c r="E33" s="11">
        <f>+E34-E32</f>
        <v>37732.890000000829</v>
      </c>
    </row>
    <row r="34" spans="1:5" x14ac:dyDescent="0.25">
      <c r="A34" s="63"/>
      <c r="B34" s="58"/>
      <c r="C34" s="7" t="s">
        <v>27</v>
      </c>
      <c r="D34" s="10">
        <v>12157755.59999999</v>
      </c>
      <c r="E34" s="10">
        <v>1805038.620000001</v>
      </c>
    </row>
    <row r="35" spans="1:5" x14ac:dyDescent="0.25">
      <c r="A35" s="63"/>
      <c r="B35" s="58">
        <v>2020</v>
      </c>
      <c r="C35" s="3" t="s">
        <v>17</v>
      </c>
      <c r="D35" s="11">
        <v>2157087.23</v>
      </c>
      <c r="E35" s="11">
        <v>44.489999999999995</v>
      </c>
    </row>
    <row r="36" spans="1:5" ht="30" x14ac:dyDescent="0.25">
      <c r="A36" s="63"/>
      <c r="B36" s="58"/>
      <c r="C36" s="3" t="s">
        <v>203</v>
      </c>
      <c r="D36" s="11">
        <v>434404.55000000005</v>
      </c>
      <c r="E36" s="11">
        <v>615019.1599999998</v>
      </c>
    </row>
    <row r="37" spans="1:5" ht="30" x14ac:dyDescent="0.25">
      <c r="A37" s="63"/>
      <c r="B37" s="58"/>
      <c r="C37" s="3" t="s">
        <v>31</v>
      </c>
      <c r="D37" s="11">
        <v>106542</v>
      </c>
      <c r="E37" s="11">
        <v>2166</v>
      </c>
    </row>
    <row r="38" spans="1:5" ht="30" x14ac:dyDescent="0.25">
      <c r="A38" s="63"/>
      <c r="B38" s="58"/>
      <c r="C38" s="3" t="s">
        <v>30</v>
      </c>
      <c r="D38" s="11">
        <v>60725.72</v>
      </c>
      <c r="E38" s="11">
        <v>1989.8700000000001</v>
      </c>
    </row>
    <row r="39" spans="1:5" x14ac:dyDescent="0.25">
      <c r="A39" s="63"/>
      <c r="B39" s="58"/>
      <c r="C39" s="3" t="s">
        <v>208</v>
      </c>
      <c r="D39" s="11">
        <v>47693.05</v>
      </c>
      <c r="E39" s="11">
        <v>1771.33</v>
      </c>
    </row>
    <row r="40" spans="1:5" ht="30" x14ac:dyDescent="0.25">
      <c r="A40" s="63"/>
      <c r="B40" s="58"/>
      <c r="C40" s="3" t="s">
        <v>39</v>
      </c>
      <c r="D40" s="11">
        <v>40571</v>
      </c>
      <c r="E40" s="11">
        <v>1069.72</v>
      </c>
    </row>
    <row r="41" spans="1:5" x14ac:dyDescent="0.25">
      <c r="A41" s="63"/>
      <c r="B41" s="58"/>
      <c r="C41" s="3" t="s">
        <v>33</v>
      </c>
      <c r="D41" s="11">
        <v>27010.71</v>
      </c>
      <c r="E41" s="11">
        <v>2711.25</v>
      </c>
    </row>
    <row r="42" spans="1:5" ht="30" x14ac:dyDescent="0.25">
      <c r="A42" s="63"/>
      <c r="B42" s="58"/>
      <c r="C42" s="3" t="s">
        <v>40</v>
      </c>
      <c r="D42" s="11">
        <v>21649</v>
      </c>
      <c r="E42" s="11">
        <v>632.5</v>
      </c>
    </row>
    <row r="43" spans="1:5" x14ac:dyDescent="0.25">
      <c r="A43" s="63"/>
      <c r="B43" s="58"/>
      <c r="C43" s="3" t="s">
        <v>41</v>
      </c>
      <c r="D43" s="11">
        <v>21524.45</v>
      </c>
      <c r="E43" s="11">
        <v>305.81</v>
      </c>
    </row>
    <row r="44" spans="1:5" ht="30" x14ac:dyDescent="0.25">
      <c r="A44" s="63"/>
      <c r="B44" s="58"/>
      <c r="C44" s="3" t="s">
        <v>42</v>
      </c>
      <c r="D44" s="11">
        <v>16934.88</v>
      </c>
      <c r="E44" s="11">
        <v>746.49</v>
      </c>
    </row>
    <row r="45" spans="1:5" x14ac:dyDescent="0.25">
      <c r="A45" s="63"/>
      <c r="B45" s="58"/>
      <c r="C45" s="5" t="s">
        <v>43</v>
      </c>
      <c r="D45" s="11">
        <f>SUM(D35:D44)</f>
        <v>2934142.5900000003</v>
      </c>
      <c r="E45" s="11">
        <f>SUM(E35:E44)</f>
        <v>626456.61999999976</v>
      </c>
    </row>
    <row r="46" spans="1:5" x14ac:dyDescent="0.25">
      <c r="A46" s="63"/>
      <c r="B46" s="58"/>
      <c r="C46" s="5" t="s">
        <v>44</v>
      </c>
      <c r="D46" s="11">
        <f>+D47-D45</f>
        <v>172547.18999999901</v>
      </c>
      <c r="E46" s="11">
        <f>+E47-E45</f>
        <v>12310.189999999828</v>
      </c>
    </row>
    <row r="47" spans="1:5" x14ac:dyDescent="0.25">
      <c r="A47" s="63"/>
      <c r="B47" s="58"/>
      <c r="C47" s="7" t="s">
        <v>27</v>
      </c>
      <c r="D47" s="10">
        <v>3106689.7799999993</v>
      </c>
      <c r="E47" s="10">
        <v>638766.80999999959</v>
      </c>
    </row>
    <row r="48" spans="1:5" ht="30" x14ac:dyDescent="0.25">
      <c r="A48" s="63"/>
      <c r="B48" s="58">
        <v>2021</v>
      </c>
      <c r="C48" s="3" t="s">
        <v>279</v>
      </c>
      <c r="D48" s="11">
        <v>1714770.4800000004</v>
      </c>
      <c r="E48" s="11">
        <v>2427729.5200000005</v>
      </c>
    </row>
    <row r="49" spans="1:5" x14ac:dyDescent="0.25">
      <c r="A49" s="63"/>
      <c r="B49" s="58"/>
      <c r="C49" s="3" t="s">
        <v>282</v>
      </c>
      <c r="D49" s="11">
        <v>302240.3</v>
      </c>
      <c r="E49" s="11">
        <v>37300</v>
      </c>
    </row>
    <row r="50" spans="1:5" ht="16.5" customHeight="1" x14ac:dyDescent="0.25">
      <c r="A50" s="63"/>
      <c r="B50" s="58"/>
      <c r="C50" s="3" t="s">
        <v>248</v>
      </c>
      <c r="D50" s="11">
        <v>103119.54000000001</v>
      </c>
      <c r="E50" s="11">
        <v>4932.1900000000005</v>
      </c>
    </row>
    <row r="51" spans="1:5" ht="30" x14ac:dyDescent="0.25">
      <c r="A51" s="63"/>
      <c r="B51" s="58"/>
      <c r="C51" s="3" t="s">
        <v>39</v>
      </c>
      <c r="D51" s="11">
        <v>80256.72</v>
      </c>
      <c r="E51" s="11">
        <v>2275.63</v>
      </c>
    </row>
    <row r="52" spans="1:5" ht="30" x14ac:dyDescent="0.25">
      <c r="A52" s="63"/>
      <c r="B52" s="58"/>
      <c r="C52" s="3" t="s">
        <v>263</v>
      </c>
      <c r="D52" s="11">
        <v>68036.83</v>
      </c>
      <c r="E52" s="11">
        <v>779.69999999999993</v>
      </c>
    </row>
    <row r="53" spans="1:5" ht="30" x14ac:dyDescent="0.25">
      <c r="A53" s="63"/>
      <c r="B53" s="58"/>
      <c r="C53" s="3" t="s">
        <v>21</v>
      </c>
      <c r="D53" s="11">
        <v>56420</v>
      </c>
      <c r="E53" s="11">
        <v>907.1099999999999</v>
      </c>
    </row>
    <row r="54" spans="1:5" ht="30" x14ac:dyDescent="0.25">
      <c r="A54" s="63"/>
      <c r="B54" s="58"/>
      <c r="C54" s="3" t="s">
        <v>31</v>
      </c>
      <c r="D54" s="11">
        <v>54479</v>
      </c>
      <c r="E54" s="11">
        <v>1686.4</v>
      </c>
    </row>
    <row r="55" spans="1:5" x14ac:dyDescent="0.25">
      <c r="A55" s="63"/>
      <c r="B55" s="58"/>
      <c r="C55" s="3" t="s">
        <v>33</v>
      </c>
      <c r="D55" s="11">
        <v>51163.75</v>
      </c>
      <c r="E55" s="11">
        <v>4007</v>
      </c>
    </row>
    <row r="56" spans="1:5" x14ac:dyDescent="0.25">
      <c r="A56" s="63"/>
      <c r="B56" s="58"/>
      <c r="C56" s="3" t="s">
        <v>265</v>
      </c>
      <c r="D56" s="11">
        <v>44147.040000000001</v>
      </c>
      <c r="E56" s="11">
        <v>480.6</v>
      </c>
    </row>
    <row r="57" spans="1:5" x14ac:dyDescent="0.25">
      <c r="A57" s="63"/>
      <c r="B57" s="58"/>
      <c r="C57" s="3" t="s">
        <v>273</v>
      </c>
      <c r="D57" s="11">
        <v>43975.380000000005</v>
      </c>
      <c r="E57" s="11">
        <v>1165.6199999999999</v>
      </c>
    </row>
    <row r="58" spans="1:5" x14ac:dyDescent="0.25">
      <c r="A58" s="63"/>
      <c r="B58" s="58"/>
      <c r="C58" s="5" t="s">
        <v>43</v>
      </c>
      <c r="D58" s="11">
        <f>+SUM(D48:D57)</f>
        <v>2518609.0400000005</v>
      </c>
      <c r="E58" s="11">
        <f>+SUM(E48:E57)</f>
        <v>2481263.7700000005</v>
      </c>
    </row>
    <row r="59" spans="1:5" x14ac:dyDescent="0.25">
      <c r="A59" s="63"/>
      <c r="B59" s="58"/>
      <c r="C59" s="5" t="s">
        <v>44</v>
      </c>
      <c r="D59" s="11">
        <f>+D60-D58</f>
        <v>443131.16999999713</v>
      </c>
      <c r="E59" s="11">
        <f>+E60-E58</f>
        <v>46396.370000003837</v>
      </c>
    </row>
    <row r="60" spans="1:5" x14ac:dyDescent="0.25">
      <c r="A60" s="63"/>
      <c r="B60" s="58"/>
      <c r="C60" s="7" t="s">
        <v>27</v>
      </c>
      <c r="D60" s="10">
        <v>2961740.2099999976</v>
      </c>
      <c r="E60" s="10">
        <v>2527660.1400000043</v>
      </c>
    </row>
    <row r="61" spans="1:5" ht="30" x14ac:dyDescent="0.25">
      <c r="A61" s="63"/>
      <c r="B61" s="58">
        <v>2022</v>
      </c>
      <c r="C61" s="3" t="s">
        <v>378</v>
      </c>
      <c r="D61" s="11">
        <v>4412645.5600000005</v>
      </c>
      <c r="E61" s="11">
        <v>5042258.3499999996</v>
      </c>
    </row>
    <row r="62" spans="1:5" ht="30" x14ac:dyDescent="0.25">
      <c r="A62" s="63"/>
      <c r="B62" s="58"/>
      <c r="C62" s="3" t="s">
        <v>436</v>
      </c>
      <c r="D62" s="11">
        <v>941539.90999999992</v>
      </c>
      <c r="E62" s="11">
        <v>1333009.01</v>
      </c>
    </row>
    <row r="63" spans="1:5" x14ac:dyDescent="0.25">
      <c r="A63" s="63"/>
      <c r="B63" s="58"/>
      <c r="C63" s="3" t="s">
        <v>387</v>
      </c>
      <c r="D63" s="11">
        <v>468351.16</v>
      </c>
      <c r="E63" s="11">
        <v>8705.39</v>
      </c>
    </row>
    <row r="64" spans="1:5" x14ac:dyDescent="0.25">
      <c r="A64" s="63"/>
      <c r="B64" s="58"/>
      <c r="C64" s="3" t="s">
        <v>312</v>
      </c>
      <c r="D64" s="11">
        <v>301721.39</v>
      </c>
      <c r="E64" s="11">
        <v>5.23</v>
      </c>
    </row>
    <row r="65" spans="1:5" ht="30" x14ac:dyDescent="0.25">
      <c r="A65" s="63"/>
      <c r="B65" s="58"/>
      <c r="C65" s="3" t="s">
        <v>388</v>
      </c>
      <c r="D65" s="11">
        <v>267006.81</v>
      </c>
      <c r="E65" s="11">
        <v>4758.1400000000003</v>
      </c>
    </row>
    <row r="66" spans="1:5" x14ac:dyDescent="0.25">
      <c r="A66" s="63"/>
      <c r="B66" s="58"/>
      <c r="C66" s="3" t="s">
        <v>320</v>
      </c>
      <c r="D66" s="11">
        <v>152010.88999999998</v>
      </c>
      <c r="E66" s="11">
        <v>5918.1099999999988</v>
      </c>
    </row>
    <row r="67" spans="1:5" ht="30" x14ac:dyDescent="0.25">
      <c r="A67" s="63"/>
      <c r="B67" s="58"/>
      <c r="C67" s="3" t="s">
        <v>322</v>
      </c>
      <c r="D67" s="11">
        <v>98590</v>
      </c>
      <c r="E67" s="11">
        <v>2577.87</v>
      </c>
    </row>
    <row r="68" spans="1:5" x14ac:dyDescent="0.25">
      <c r="A68" s="63"/>
      <c r="B68" s="58"/>
      <c r="C68" s="3" t="s">
        <v>321</v>
      </c>
      <c r="D68" s="11">
        <v>80768.2</v>
      </c>
      <c r="E68" s="11">
        <v>5733</v>
      </c>
    </row>
    <row r="69" spans="1:5" x14ac:dyDescent="0.25">
      <c r="A69" s="63"/>
      <c r="B69" s="58"/>
      <c r="C69" s="3" t="s">
        <v>404</v>
      </c>
      <c r="D69" s="11">
        <v>80160</v>
      </c>
      <c r="E69" s="11">
        <v>3.2</v>
      </c>
    </row>
    <row r="70" spans="1:5" ht="30" x14ac:dyDescent="0.25">
      <c r="A70" s="63"/>
      <c r="B70" s="58"/>
      <c r="C70" s="3" t="s">
        <v>370</v>
      </c>
      <c r="D70" s="11">
        <v>47753.68</v>
      </c>
      <c r="E70" s="11">
        <v>1070.8</v>
      </c>
    </row>
    <row r="71" spans="1:5" x14ac:dyDescent="0.25">
      <c r="A71" s="63"/>
      <c r="B71" s="58"/>
      <c r="C71" s="5" t="s">
        <v>43</v>
      </c>
      <c r="D71" s="11">
        <f>+SUM(D61:D70)</f>
        <v>6850547.5999999996</v>
      </c>
      <c r="E71" s="11">
        <f>+SUM(E61:E70)</f>
        <v>6404039.0999999996</v>
      </c>
    </row>
    <row r="72" spans="1:5" x14ac:dyDescent="0.25">
      <c r="A72" s="63"/>
      <c r="B72" s="58"/>
      <c r="C72" s="5" t="s">
        <v>44</v>
      </c>
      <c r="D72" s="11">
        <f>+D73-D71</f>
        <v>535098.81999999937</v>
      </c>
      <c r="E72" s="11">
        <f>+E73-E71</f>
        <v>26481.260000004433</v>
      </c>
    </row>
    <row r="73" spans="1:5" x14ac:dyDescent="0.25">
      <c r="A73" s="63"/>
      <c r="B73" s="58"/>
      <c r="C73" s="7" t="s">
        <v>27</v>
      </c>
      <c r="D73" s="10">
        <v>7385646.419999999</v>
      </c>
      <c r="E73" s="10">
        <v>6430520.3600000041</v>
      </c>
    </row>
    <row r="74" spans="1:5" ht="30" x14ac:dyDescent="0.25">
      <c r="A74" s="63"/>
      <c r="B74" s="58">
        <v>2023</v>
      </c>
      <c r="C74" s="3" t="s">
        <v>450</v>
      </c>
      <c r="D74" s="11">
        <v>80133911.460000008</v>
      </c>
      <c r="E74" s="11">
        <v>6104606</v>
      </c>
    </row>
    <row r="75" spans="1:5" ht="30" x14ac:dyDescent="0.25">
      <c r="A75" s="63"/>
      <c r="B75" s="58"/>
      <c r="C75" s="3" t="s">
        <v>451</v>
      </c>
      <c r="D75" s="11">
        <v>12020014</v>
      </c>
      <c r="E75" s="11">
        <v>1059120</v>
      </c>
    </row>
    <row r="76" spans="1:5" ht="30" x14ac:dyDescent="0.25">
      <c r="A76" s="63"/>
      <c r="B76" s="58"/>
      <c r="C76" s="3" t="s">
        <v>378</v>
      </c>
      <c r="D76" s="11">
        <v>4761505.0999999996</v>
      </c>
      <c r="E76" s="11">
        <v>4334429.49</v>
      </c>
    </row>
    <row r="77" spans="1:5" ht="30" x14ac:dyDescent="0.25">
      <c r="A77" s="63"/>
      <c r="B77" s="58"/>
      <c r="C77" s="3" t="s">
        <v>452</v>
      </c>
      <c r="D77" s="11">
        <v>811160</v>
      </c>
      <c r="E77" s="11">
        <v>23856</v>
      </c>
    </row>
    <row r="78" spans="1:5" x14ac:dyDescent="0.25">
      <c r="A78" s="63"/>
      <c r="B78" s="58"/>
      <c r="C78" s="3" t="s">
        <v>320</v>
      </c>
      <c r="D78" s="11">
        <v>197569.18</v>
      </c>
      <c r="E78" s="11">
        <v>8149.7199999999993</v>
      </c>
    </row>
    <row r="79" spans="1:5" ht="30" x14ac:dyDescent="0.25">
      <c r="A79" s="63"/>
      <c r="B79" s="58"/>
      <c r="C79" s="3" t="s">
        <v>422</v>
      </c>
      <c r="D79" s="11">
        <v>173328</v>
      </c>
      <c r="E79" s="11">
        <v>12178</v>
      </c>
    </row>
    <row r="80" spans="1:5" x14ac:dyDescent="0.25">
      <c r="A80" s="63"/>
      <c r="B80" s="58"/>
      <c r="C80" s="3" t="s">
        <v>453</v>
      </c>
      <c r="D80" s="11">
        <v>109200</v>
      </c>
      <c r="E80" s="11">
        <v>7280</v>
      </c>
    </row>
    <row r="81" spans="1:5" x14ac:dyDescent="0.25">
      <c r="A81" s="63"/>
      <c r="B81" s="58"/>
      <c r="C81" s="3" t="s">
        <v>421</v>
      </c>
      <c r="D81" s="11">
        <v>90506.32</v>
      </c>
      <c r="E81" s="11">
        <v>1986.94</v>
      </c>
    </row>
    <row r="82" spans="1:5" ht="30" x14ac:dyDescent="0.25">
      <c r="A82" s="63"/>
      <c r="B82" s="58"/>
      <c r="C82" s="3" t="s">
        <v>420</v>
      </c>
      <c r="D82" s="11">
        <v>61180.95</v>
      </c>
      <c r="E82" s="11">
        <v>2330</v>
      </c>
    </row>
    <row r="83" spans="1:5" x14ac:dyDescent="0.25">
      <c r="A83" s="63"/>
      <c r="B83" s="58"/>
      <c r="C83" s="3" t="s">
        <v>387</v>
      </c>
      <c r="D83" s="11">
        <v>58828.38</v>
      </c>
      <c r="E83" s="11">
        <v>836.6</v>
      </c>
    </row>
    <row r="84" spans="1:5" x14ac:dyDescent="0.25">
      <c r="A84" s="63"/>
      <c r="B84" s="58"/>
      <c r="C84" s="5" t="s">
        <v>43</v>
      </c>
      <c r="D84" s="11">
        <f>+SUM(D74:D83)</f>
        <v>98417203.390000001</v>
      </c>
      <c r="E84" s="11">
        <f>+SUM(E74:E83)</f>
        <v>11554772.75</v>
      </c>
    </row>
    <row r="85" spans="1:5" x14ac:dyDescent="0.25">
      <c r="A85" s="63"/>
      <c r="B85" s="58"/>
      <c r="C85" s="5" t="s">
        <v>44</v>
      </c>
      <c r="D85" s="11">
        <f>+D86-D84</f>
        <v>694391.26000000536</v>
      </c>
      <c r="E85" s="11">
        <f>+E86-E84</f>
        <v>21898.090000001714</v>
      </c>
    </row>
    <row r="86" spans="1:5" x14ac:dyDescent="0.25">
      <c r="A86" s="63"/>
      <c r="B86" s="58"/>
      <c r="C86" s="7" t="s">
        <v>27</v>
      </c>
      <c r="D86" s="10">
        <v>99111594.650000006</v>
      </c>
      <c r="E86" s="10">
        <v>11576670.840000002</v>
      </c>
    </row>
    <row r="87" spans="1:5" ht="27" customHeight="1" x14ac:dyDescent="0.25">
      <c r="A87" s="32"/>
      <c r="B87" s="48">
        <v>2024</v>
      </c>
      <c r="C87" s="3" t="s">
        <v>451</v>
      </c>
      <c r="D87" s="11">
        <v>15932698</v>
      </c>
      <c r="E87" s="11">
        <v>1312335.95</v>
      </c>
    </row>
    <row r="88" spans="1:5" ht="45.75" customHeight="1" x14ac:dyDescent="0.25">
      <c r="A88" s="23"/>
      <c r="B88" s="48"/>
      <c r="C88" s="3" t="s">
        <v>450</v>
      </c>
      <c r="D88" s="11">
        <v>12918961.459999999</v>
      </c>
      <c r="E88" s="11">
        <v>984810</v>
      </c>
    </row>
    <row r="89" spans="1:5" ht="30" x14ac:dyDescent="0.25">
      <c r="A89" s="23"/>
      <c r="B89" s="48"/>
      <c r="C89" s="3" t="s">
        <v>378</v>
      </c>
      <c r="D89" s="11">
        <v>3547883.94</v>
      </c>
      <c r="E89" s="11">
        <v>3451297.8200000008</v>
      </c>
    </row>
    <row r="90" spans="1:5" ht="30" x14ac:dyDescent="0.25">
      <c r="A90" s="23"/>
      <c r="B90" s="48"/>
      <c r="C90" s="3" t="s">
        <v>452</v>
      </c>
      <c r="D90" s="11">
        <v>1254250</v>
      </c>
      <c r="E90" s="11">
        <v>36849</v>
      </c>
    </row>
    <row r="91" spans="1:5" x14ac:dyDescent="0.25">
      <c r="A91" s="23"/>
      <c r="B91" s="48"/>
      <c r="C91" s="3" t="s">
        <v>320</v>
      </c>
      <c r="D91" s="11">
        <v>170292.75</v>
      </c>
      <c r="E91" s="11">
        <v>7043.74</v>
      </c>
    </row>
    <row r="92" spans="1:5" x14ac:dyDescent="0.25">
      <c r="A92" s="23"/>
      <c r="B92" s="48"/>
      <c r="C92" s="3" t="s">
        <v>368</v>
      </c>
      <c r="D92" s="11">
        <v>112440</v>
      </c>
      <c r="E92" s="11">
        <v>718.92</v>
      </c>
    </row>
    <row r="93" spans="1:5" ht="30" x14ac:dyDescent="0.25">
      <c r="A93" s="23"/>
      <c r="B93" s="48"/>
      <c r="C93" s="3" t="s">
        <v>420</v>
      </c>
      <c r="D93" s="11">
        <v>111854.69</v>
      </c>
      <c r="E93" s="11">
        <v>2139.6</v>
      </c>
    </row>
    <row r="94" spans="1:5" x14ac:dyDescent="0.25">
      <c r="A94" s="23"/>
      <c r="B94" s="48"/>
      <c r="C94" s="3" t="s">
        <v>421</v>
      </c>
      <c r="D94" s="11">
        <v>78757.89</v>
      </c>
      <c r="E94" s="11">
        <v>2329.6</v>
      </c>
    </row>
    <row r="95" spans="1:5" x14ac:dyDescent="0.25">
      <c r="A95" s="23"/>
      <c r="B95" s="48"/>
      <c r="C95" s="3" t="s">
        <v>471</v>
      </c>
      <c r="D95" s="11">
        <v>69711.58</v>
      </c>
      <c r="E95" s="11">
        <v>3389</v>
      </c>
    </row>
    <row r="96" spans="1:5" x14ac:dyDescent="0.25">
      <c r="A96" s="23"/>
      <c r="B96" s="48"/>
      <c r="C96" s="3" t="s">
        <v>305</v>
      </c>
      <c r="D96" s="11">
        <v>67262.5</v>
      </c>
      <c r="E96" s="11">
        <v>4699.59</v>
      </c>
    </row>
    <row r="97" spans="1:5" x14ac:dyDescent="0.25">
      <c r="A97" s="23"/>
      <c r="B97" s="48"/>
      <c r="C97" s="5" t="s">
        <v>43</v>
      </c>
      <c r="D97" s="11">
        <f>+SUM(D87:D96)</f>
        <v>34264112.810000002</v>
      </c>
      <c r="E97" s="11">
        <f>+SUM(E87:E96)</f>
        <v>5805613.2200000007</v>
      </c>
    </row>
    <row r="98" spans="1:5" x14ac:dyDescent="0.25">
      <c r="A98" s="23"/>
      <c r="B98" s="48"/>
      <c r="C98" s="5" t="s">
        <v>44</v>
      </c>
      <c r="D98" s="11">
        <f>+D99-D97</f>
        <v>669173.97999998927</v>
      </c>
      <c r="E98" s="11">
        <f>+E99-E97</f>
        <v>38846.910000002943</v>
      </c>
    </row>
    <row r="99" spans="1:5" x14ac:dyDescent="0.25">
      <c r="A99" s="23"/>
      <c r="B99" s="48"/>
      <c r="C99" s="7" t="s">
        <v>27</v>
      </c>
      <c r="D99" s="10">
        <v>34933286.789999992</v>
      </c>
      <c r="E99" s="10">
        <v>5844460.1300000036</v>
      </c>
    </row>
    <row r="100" spans="1:5" x14ac:dyDescent="0.25">
      <c r="A100" s="9" t="str">
        <f>+Bucaramanga!A100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+Bucaramanga!A103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B61:B73"/>
    <mergeCell ref="B48:B60"/>
    <mergeCell ref="B35:B47"/>
    <mergeCell ref="A4:E4"/>
    <mergeCell ref="A5:E5"/>
    <mergeCell ref="A6:E6"/>
    <mergeCell ref="B9:B21"/>
    <mergeCell ref="B22:B34"/>
    <mergeCell ref="A7:E7"/>
  </mergeCells>
  <pageMargins left="0.7" right="0.7" top="0.75" bottom="0.75" header="0.3" footer="0.3"/>
  <headerFooter>
    <oddFooter>&amp;R_x000D_&amp;1#&amp;"Calibri"&amp;10&amp;K000000 Información Pública</oddFooter>
  </headerFooter>
  <ignoredErrors>
    <ignoredError sqref="D45:E45 D32:E32 D58:E58 D71:E71 D84:E84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103"/>
  <sheetViews>
    <sheetView showGridLines="0" topLeftCell="A81" zoomScale="85" zoomScaleNormal="85" workbookViewId="0">
      <selection activeCell="D99" sqref="D99:E99"/>
    </sheetView>
  </sheetViews>
  <sheetFormatPr baseColWidth="10" defaultRowHeight="15" x14ac:dyDescent="0.25"/>
  <cols>
    <col min="1" max="1" width="18.7109375" customWidth="1"/>
    <col min="3" max="3" width="75.85546875" customWidth="1"/>
    <col min="4" max="5" width="16.710937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188</v>
      </c>
      <c r="B5" s="46"/>
      <c r="C5" s="46"/>
      <c r="D5" s="46"/>
      <c r="E5" s="46"/>
    </row>
    <row r="6" spans="1:5" x14ac:dyDescent="0.25">
      <c r="A6" s="55" t="str">
        <f>+Pereira!A6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62" t="s">
        <v>45</v>
      </c>
      <c r="B9" s="58">
        <v>2018</v>
      </c>
      <c r="C9" s="3" t="s">
        <v>46</v>
      </c>
      <c r="D9" s="11">
        <v>3546691473.6399999</v>
      </c>
      <c r="E9" s="11">
        <v>47985785510</v>
      </c>
    </row>
    <row r="10" spans="1:5" x14ac:dyDescent="0.25">
      <c r="A10" s="63"/>
      <c r="B10" s="58"/>
      <c r="C10" s="3" t="s">
        <v>210</v>
      </c>
      <c r="D10" s="11">
        <v>319865974.62999976</v>
      </c>
      <c r="E10" s="11">
        <v>697966284.49000013</v>
      </c>
    </row>
    <row r="11" spans="1:5" x14ac:dyDescent="0.25">
      <c r="A11" s="63"/>
      <c r="B11" s="58"/>
      <c r="C11" s="3" t="s">
        <v>47</v>
      </c>
      <c r="D11" s="11">
        <v>204375753.37999997</v>
      </c>
      <c r="E11" s="11">
        <v>337887998</v>
      </c>
    </row>
    <row r="12" spans="1:5" x14ac:dyDescent="0.25">
      <c r="A12" s="63"/>
      <c r="B12" s="58"/>
      <c r="C12" s="3" t="s">
        <v>48</v>
      </c>
      <c r="D12" s="11">
        <v>89147350.259999961</v>
      </c>
      <c r="E12" s="11">
        <v>27322749</v>
      </c>
    </row>
    <row r="13" spans="1:5" x14ac:dyDescent="0.25">
      <c r="A13" s="63"/>
      <c r="B13" s="58"/>
      <c r="C13" s="3" t="s">
        <v>49</v>
      </c>
      <c r="D13" s="11">
        <v>37646367.389999993</v>
      </c>
      <c r="E13" s="11">
        <v>36280963</v>
      </c>
    </row>
    <row r="14" spans="1:5" x14ac:dyDescent="0.25">
      <c r="A14" s="63"/>
      <c r="B14" s="58"/>
      <c r="C14" s="3" t="s">
        <v>50</v>
      </c>
      <c r="D14" s="11">
        <v>29299757.840000004</v>
      </c>
      <c r="E14" s="11">
        <v>323506790</v>
      </c>
    </row>
    <row r="15" spans="1:5" ht="30" x14ac:dyDescent="0.25">
      <c r="A15" s="63"/>
      <c r="B15" s="58"/>
      <c r="C15" s="3" t="s">
        <v>51</v>
      </c>
      <c r="D15" s="11">
        <v>21994297.419999994</v>
      </c>
      <c r="E15" s="11">
        <v>26325210.559999995</v>
      </c>
    </row>
    <row r="16" spans="1:5" x14ac:dyDescent="0.25">
      <c r="A16" s="63"/>
      <c r="B16" s="58"/>
      <c r="C16" s="3" t="s">
        <v>52</v>
      </c>
      <c r="D16" s="11">
        <v>20091008.229999993</v>
      </c>
      <c r="E16" s="11">
        <v>8994064</v>
      </c>
    </row>
    <row r="17" spans="1:5" x14ac:dyDescent="0.25">
      <c r="A17" s="63"/>
      <c r="B17" s="58"/>
      <c r="C17" s="3" t="s">
        <v>53</v>
      </c>
      <c r="D17" s="11">
        <v>19068000</v>
      </c>
      <c r="E17" s="11">
        <v>1076781</v>
      </c>
    </row>
    <row r="18" spans="1:5" x14ac:dyDescent="0.25">
      <c r="A18" s="63"/>
      <c r="B18" s="58"/>
      <c r="C18" s="3" t="s">
        <v>54</v>
      </c>
      <c r="D18" s="11">
        <v>12101595.180000005</v>
      </c>
      <c r="E18" s="11">
        <v>3074196.8</v>
      </c>
    </row>
    <row r="19" spans="1:5" x14ac:dyDescent="0.25">
      <c r="A19" s="63"/>
      <c r="B19" s="58"/>
      <c r="C19" s="5" t="s">
        <v>43</v>
      </c>
      <c r="D19" s="11">
        <f>SUM(D9:D18)</f>
        <v>4300281577.9699993</v>
      </c>
      <c r="E19" s="11">
        <f>SUM(E9:E18)</f>
        <v>49448220546.849998</v>
      </c>
    </row>
    <row r="20" spans="1:5" x14ac:dyDescent="0.25">
      <c r="A20" s="63"/>
      <c r="B20" s="58"/>
      <c r="C20" s="5" t="s">
        <v>44</v>
      </c>
      <c r="D20" s="11">
        <f>+D21-D19</f>
        <v>102894495.82000065</v>
      </c>
      <c r="E20" s="11">
        <f>+E21-E19</f>
        <v>102051915.02996063</v>
      </c>
    </row>
    <row r="21" spans="1:5" x14ac:dyDescent="0.25">
      <c r="A21" s="63"/>
      <c r="B21" s="58"/>
      <c r="C21" s="7" t="s">
        <v>27</v>
      </c>
      <c r="D21" s="10">
        <v>4403176073.79</v>
      </c>
      <c r="E21" s="10">
        <v>49550272461.879959</v>
      </c>
    </row>
    <row r="22" spans="1:5" x14ac:dyDescent="0.25">
      <c r="A22" s="63"/>
      <c r="B22" s="58">
        <v>2019</v>
      </c>
      <c r="C22" s="3" t="s">
        <v>46</v>
      </c>
      <c r="D22" s="11">
        <v>3106415970.4399991</v>
      </c>
      <c r="E22" s="11">
        <v>45303204410</v>
      </c>
    </row>
    <row r="23" spans="1:5" x14ac:dyDescent="0.25">
      <c r="A23" s="63"/>
      <c r="B23" s="58"/>
      <c r="C23" s="3" t="s">
        <v>210</v>
      </c>
      <c r="D23" s="11">
        <v>332403065.35999995</v>
      </c>
      <c r="E23" s="11">
        <v>706129790.87999964</v>
      </c>
    </row>
    <row r="24" spans="1:5" x14ac:dyDescent="0.25">
      <c r="A24" s="63"/>
      <c r="B24" s="58"/>
      <c r="C24" s="3" t="s">
        <v>47</v>
      </c>
      <c r="D24" s="11">
        <v>170394233.50999996</v>
      </c>
      <c r="E24" s="11">
        <v>339689104.5</v>
      </c>
    </row>
    <row r="25" spans="1:5" x14ac:dyDescent="0.25">
      <c r="A25" s="63"/>
      <c r="B25" s="58"/>
      <c r="C25" s="3" t="s">
        <v>48</v>
      </c>
      <c r="D25" s="11">
        <v>45779910.169999987</v>
      </c>
      <c r="E25" s="11">
        <v>13995014</v>
      </c>
    </row>
    <row r="26" spans="1:5" x14ac:dyDescent="0.25">
      <c r="A26" s="63"/>
      <c r="B26" s="58"/>
      <c r="C26" s="3" t="s">
        <v>50</v>
      </c>
      <c r="D26" s="11">
        <v>30218061.050000001</v>
      </c>
      <c r="E26" s="11">
        <v>291038690</v>
      </c>
    </row>
    <row r="27" spans="1:5" x14ac:dyDescent="0.25">
      <c r="A27" s="63"/>
      <c r="B27" s="58"/>
      <c r="C27" s="3" t="s">
        <v>52</v>
      </c>
      <c r="D27" s="11">
        <v>23760905.180000007</v>
      </c>
      <c r="E27" s="11">
        <v>11430738.199999999</v>
      </c>
    </row>
    <row r="28" spans="1:5" x14ac:dyDescent="0.25">
      <c r="A28" s="63"/>
      <c r="B28" s="58"/>
      <c r="C28" s="3" t="s">
        <v>55</v>
      </c>
      <c r="D28" s="11">
        <v>21542459.5</v>
      </c>
      <c r="E28" s="11">
        <v>1704000</v>
      </c>
    </row>
    <row r="29" spans="1:5" x14ac:dyDescent="0.25">
      <c r="A29" s="63"/>
      <c r="B29" s="58"/>
      <c r="C29" s="3" t="s">
        <v>49</v>
      </c>
      <c r="D29" s="11">
        <v>21433654.25</v>
      </c>
      <c r="E29" s="11">
        <v>34142783</v>
      </c>
    </row>
    <row r="30" spans="1:5" ht="30" x14ac:dyDescent="0.25">
      <c r="A30" s="63"/>
      <c r="B30" s="58"/>
      <c r="C30" s="3" t="s">
        <v>51</v>
      </c>
      <c r="D30" s="11">
        <v>17082372.32</v>
      </c>
      <c r="E30" s="11">
        <v>19300264</v>
      </c>
    </row>
    <row r="31" spans="1:5" x14ac:dyDescent="0.25">
      <c r="A31" s="63"/>
      <c r="B31" s="58"/>
      <c r="C31" s="3" t="s">
        <v>54</v>
      </c>
      <c r="D31" s="11">
        <v>16037687.32000001</v>
      </c>
      <c r="E31" s="11">
        <v>4210493.0999999996</v>
      </c>
    </row>
    <row r="32" spans="1:5" x14ac:dyDescent="0.25">
      <c r="A32" s="63"/>
      <c r="B32" s="58"/>
      <c r="C32" s="5" t="s">
        <v>43</v>
      </c>
      <c r="D32" s="11">
        <f>SUM(D22:D31)</f>
        <v>3785068319.0999994</v>
      </c>
      <c r="E32" s="11">
        <f>SUM(E22:E31)</f>
        <v>46724845287.679993</v>
      </c>
    </row>
    <row r="33" spans="1:5" x14ac:dyDescent="0.25">
      <c r="A33" s="63"/>
      <c r="B33" s="58"/>
      <c r="C33" s="5" t="s">
        <v>44</v>
      </c>
      <c r="D33" s="11">
        <f>+D34-D32</f>
        <v>134709339.18999529</v>
      </c>
      <c r="E33" s="11">
        <f>+E34-E32</f>
        <v>136877904.58990479</v>
      </c>
    </row>
    <row r="34" spans="1:5" x14ac:dyDescent="0.25">
      <c r="A34" s="63"/>
      <c r="B34" s="58"/>
      <c r="C34" s="7" t="s">
        <v>27</v>
      </c>
      <c r="D34" s="10">
        <v>3919777658.2899947</v>
      </c>
      <c r="E34" s="10">
        <v>46861723192.269897</v>
      </c>
    </row>
    <row r="35" spans="1:5" x14ac:dyDescent="0.25">
      <c r="A35" s="63"/>
      <c r="B35" s="58">
        <v>2020</v>
      </c>
      <c r="C35" s="3" t="s">
        <v>46</v>
      </c>
      <c r="D35" s="11">
        <v>2548433027.23</v>
      </c>
      <c r="E35" s="11">
        <v>48499343950</v>
      </c>
    </row>
    <row r="36" spans="1:5" x14ac:dyDescent="0.25">
      <c r="A36" s="63"/>
      <c r="B36" s="58"/>
      <c r="C36" s="3" t="s">
        <v>210</v>
      </c>
      <c r="D36" s="11">
        <v>399877467.20999992</v>
      </c>
      <c r="E36" s="11">
        <v>859191662.46999967</v>
      </c>
    </row>
    <row r="37" spans="1:5" x14ac:dyDescent="0.25">
      <c r="A37" s="63"/>
      <c r="B37" s="58"/>
      <c r="C37" s="3" t="s">
        <v>47</v>
      </c>
      <c r="D37" s="11">
        <v>175942628.64000002</v>
      </c>
      <c r="E37" s="11">
        <v>289674201</v>
      </c>
    </row>
    <row r="38" spans="1:5" x14ac:dyDescent="0.25">
      <c r="A38" s="63"/>
      <c r="B38" s="58"/>
      <c r="C38" s="3" t="s">
        <v>48</v>
      </c>
      <c r="D38" s="11">
        <v>115124715.70999992</v>
      </c>
      <c r="E38" s="11">
        <v>29445274.030000001</v>
      </c>
    </row>
    <row r="39" spans="1:5" ht="30" x14ac:dyDescent="0.25">
      <c r="A39" s="63"/>
      <c r="B39" s="58"/>
      <c r="C39" s="3" t="s">
        <v>51</v>
      </c>
      <c r="D39" s="11">
        <v>30373971.449999999</v>
      </c>
      <c r="E39" s="11">
        <v>30415260.420000002</v>
      </c>
    </row>
    <row r="40" spans="1:5" x14ac:dyDescent="0.25">
      <c r="A40" s="63"/>
      <c r="B40" s="58"/>
      <c r="C40" s="3" t="s">
        <v>52</v>
      </c>
      <c r="D40" s="11">
        <v>24386484.02</v>
      </c>
      <c r="E40" s="11">
        <v>12578167.999999998</v>
      </c>
    </row>
    <row r="41" spans="1:5" x14ac:dyDescent="0.25">
      <c r="A41" s="63"/>
      <c r="B41" s="58"/>
      <c r="C41" s="3" t="s">
        <v>56</v>
      </c>
      <c r="D41" s="11">
        <v>23493463.510000002</v>
      </c>
      <c r="E41" s="11">
        <v>41143585.459999993</v>
      </c>
    </row>
    <row r="42" spans="1:5" x14ac:dyDescent="0.25">
      <c r="A42" s="63"/>
      <c r="B42" s="58"/>
      <c r="C42" s="3" t="s">
        <v>57</v>
      </c>
      <c r="D42" s="11">
        <v>22413647.400000002</v>
      </c>
      <c r="E42" s="11">
        <v>11757658</v>
      </c>
    </row>
    <row r="43" spans="1:5" x14ac:dyDescent="0.25">
      <c r="A43" s="63"/>
      <c r="B43" s="58"/>
      <c r="C43" s="3" t="s">
        <v>49</v>
      </c>
      <c r="D43" s="11">
        <v>16096408.550000003</v>
      </c>
      <c r="E43" s="11">
        <v>22711371.5</v>
      </c>
    </row>
    <row r="44" spans="1:5" x14ac:dyDescent="0.25">
      <c r="A44" s="63"/>
      <c r="B44" s="58"/>
      <c r="C44" s="3" t="s">
        <v>54</v>
      </c>
      <c r="D44" s="11">
        <v>16054512.620000001</v>
      </c>
      <c r="E44" s="11">
        <v>4179061.94</v>
      </c>
    </row>
    <row r="45" spans="1:5" x14ac:dyDescent="0.25">
      <c r="A45" s="63"/>
      <c r="B45" s="58"/>
      <c r="C45" s="5" t="s">
        <v>43</v>
      </c>
      <c r="D45" s="11">
        <f>SUM(D35:D44)</f>
        <v>3372196326.3400002</v>
      </c>
      <c r="E45" s="11">
        <f>SUM(E35:E44)</f>
        <v>49800440192.82</v>
      </c>
    </row>
    <row r="46" spans="1:5" x14ac:dyDescent="0.25">
      <c r="A46" s="63"/>
      <c r="B46" s="58"/>
      <c r="C46" s="5" t="s">
        <v>44</v>
      </c>
      <c r="D46" s="11">
        <f>+D47-D45</f>
        <v>118267840.15999842</v>
      </c>
      <c r="E46" s="11">
        <f>+E47-E45</f>
        <v>339306521.72002411</v>
      </c>
    </row>
    <row r="47" spans="1:5" x14ac:dyDescent="0.25">
      <c r="A47" s="63"/>
      <c r="B47" s="58"/>
      <c r="C47" s="7" t="s">
        <v>27</v>
      </c>
      <c r="D47" s="10">
        <v>3490464166.4999986</v>
      </c>
      <c r="E47" s="10">
        <v>50139746714.540024</v>
      </c>
    </row>
    <row r="48" spans="1:5" x14ac:dyDescent="0.25">
      <c r="A48" s="63"/>
      <c r="B48" s="58">
        <v>2021</v>
      </c>
      <c r="C48" s="3" t="s">
        <v>46</v>
      </c>
      <c r="D48" s="11">
        <v>2488891741.9299998</v>
      </c>
      <c r="E48" s="11">
        <v>33822875550</v>
      </c>
    </row>
    <row r="49" spans="1:5" x14ac:dyDescent="0.25">
      <c r="A49" s="63"/>
      <c r="B49" s="58"/>
      <c r="C49" s="3" t="s">
        <v>249</v>
      </c>
      <c r="D49" s="11">
        <v>478057540.59000009</v>
      </c>
      <c r="E49" s="11">
        <v>1036808497.3500001</v>
      </c>
    </row>
    <row r="50" spans="1:5" x14ac:dyDescent="0.25">
      <c r="A50" s="63"/>
      <c r="B50" s="58"/>
      <c r="C50" s="3" t="s">
        <v>48</v>
      </c>
      <c r="D50" s="11">
        <v>225788523.54000005</v>
      </c>
      <c r="E50" s="11">
        <v>48181403</v>
      </c>
    </row>
    <row r="51" spans="1:5" x14ac:dyDescent="0.25">
      <c r="A51" s="63"/>
      <c r="B51" s="58"/>
      <c r="C51" s="3" t="s">
        <v>47</v>
      </c>
      <c r="D51" s="11">
        <v>193046469.39999998</v>
      </c>
      <c r="E51" s="11">
        <v>178799631</v>
      </c>
    </row>
    <row r="52" spans="1:5" x14ac:dyDescent="0.25">
      <c r="A52" s="63"/>
      <c r="B52" s="58"/>
      <c r="C52" s="3" t="s">
        <v>57</v>
      </c>
      <c r="D52" s="11">
        <v>71659005.709999993</v>
      </c>
      <c r="E52" s="11">
        <v>33226529.100000001</v>
      </c>
    </row>
    <row r="53" spans="1:5" x14ac:dyDescent="0.25">
      <c r="A53" s="63"/>
      <c r="B53" s="58"/>
      <c r="C53" s="3" t="s">
        <v>49</v>
      </c>
      <c r="D53" s="11">
        <v>54852393.419999987</v>
      </c>
      <c r="E53" s="11">
        <v>38284358</v>
      </c>
    </row>
    <row r="54" spans="1:5" ht="30" x14ac:dyDescent="0.25">
      <c r="A54" s="63"/>
      <c r="B54" s="58"/>
      <c r="C54" s="3" t="s">
        <v>51</v>
      </c>
      <c r="D54" s="11">
        <v>39978755.280000024</v>
      </c>
      <c r="E54" s="11">
        <v>31001528.970000003</v>
      </c>
    </row>
    <row r="55" spans="1:5" x14ac:dyDescent="0.25">
      <c r="A55" s="63"/>
      <c r="B55" s="58"/>
      <c r="C55" s="3" t="s">
        <v>141</v>
      </c>
      <c r="D55" s="11">
        <v>25181299.619999994</v>
      </c>
      <c r="E55" s="11">
        <v>8285885.8700000001</v>
      </c>
    </row>
    <row r="56" spans="1:5" x14ac:dyDescent="0.25">
      <c r="A56" s="63"/>
      <c r="B56" s="58"/>
      <c r="C56" s="3" t="s">
        <v>56</v>
      </c>
      <c r="D56" s="11">
        <v>22343081.449999996</v>
      </c>
      <c r="E56" s="11">
        <v>37813681.609999992</v>
      </c>
    </row>
    <row r="57" spans="1:5" x14ac:dyDescent="0.25">
      <c r="A57" s="63"/>
      <c r="B57" s="58"/>
      <c r="C57" s="3" t="s">
        <v>50</v>
      </c>
      <c r="D57" s="11">
        <v>19612640.609999999</v>
      </c>
      <c r="E57" s="11">
        <v>292677070</v>
      </c>
    </row>
    <row r="58" spans="1:5" x14ac:dyDescent="0.25">
      <c r="A58" s="63"/>
      <c r="B58" s="58"/>
      <c r="C58" s="5" t="s">
        <v>43</v>
      </c>
      <c r="D58" s="11">
        <f>+SUM(D48:D57)</f>
        <v>3619411451.5500002</v>
      </c>
      <c r="E58" s="11">
        <f>+SUM(E48:E57)</f>
        <v>35527954134.900002</v>
      </c>
    </row>
    <row r="59" spans="1:5" x14ac:dyDescent="0.25">
      <c r="A59" s="63"/>
      <c r="B59" s="58"/>
      <c r="C59" s="5" t="s">
        <v>44</v>
      </c>
      <c r="D59" s="11">
        <f>+D60-D58</f>
        <v>155326446.82998037</v>
      </c>
      <c r="E59" s="11">
        <f>+E60-E58</f>
        <v>147679990.27999115</v>
      </c>
    </row>
    <row r="60" spans="1:5" x14ac:dyDescent="0.25">
      <c r="A60" s="63"/>
      <c r="B60" s="58"/>
      <c r="C60" s="7" t="s">
        <v>27</v>
      </c>
      <c r="D60" s="10">
        <v>3774737898.3799806</v>
      </c>
      <c r="E60" s="10">
        <v>35675634125.179993</v>
      </c>
    </row>
    <row r="61" spans="1:5" x14ac:dyDescent="0.25">
      <c r="A61" s="63"/>
      <c r="B61" s="58">
        <v>2022</v>
      </c>
      <c r="C61" s="3" t="s">
        <v>324</v>
      </c>
      <c r="D61" s="11">
        <v>4418531435.289999</v>
      </c>
      <c r="E61" s="11">
        <v>31101674780</v>
      </c>
    </row>
    <row r="62" spans="1:5" x14ac:dyDescent="0.25">
      <c r="A62" s="63"/>
      <c r="B62" s="58"/>
      <c r="C62" s="3" t="s">
        <v>326</v>
      </c>
      <c r="D62" s="11">
        <v>473955212.17999971</v>
      </c>
      <c r="E62" s="11">
        <v>1049288847.33</v>
      </c>
    </row>
    <row r="63" spans="1:5" x14ac:dyDescent="0.25">
      <c r="A63" s="63"/>
      <c r="B63" s="58"/>
      <c r="C63" s="3" t="s">
        <v>325</v>
      </c>
      <c r="D63" s="11">
        <v>331931003.82999992</v>
      </c>
      <c r="E63" s="11">
        <v>51144476.370000005</v>
      </c>
    </row>
    <row r="64" spans="1:5" x14ac:dyDescent="0.25">
      <c r="A64" s="63"/>
      <c r="B64" s="58"/>
      <c r="C64" s="3" t="s">
        <v>327</v>
      </c>
      <c r="D64" s="11">
        <v>263599877.27999997</v>
      </c>
      <c r="E64" s="11">
        <v>176214096</v>
      </c>
    </row>
    <row r="65" spans="1:5" x14ac:dyDescent="0.25">
      <c r="A65" s="63"/>
      <c r="B65" s="58"/>
      <c r="C65" s="3" t="s">
        <v>430</v>
      </c>
      <c r="D65" s="11">
        <v>85633611.999999985</v>
      </c>
      <c r="E65" s="11">
        <v>45780068</v>
      </c>
    </row>
    <row r="66" spans="1:5" x14ac:dyDescent="0.25">
      <c r="A66" s="63"/>
      <c r="B66" s="58"/>
      <c r="C66" s="3" t="s">
        <v>328</v>
      </c>
      <c r="D66" s="11">
        <v>57031771.11999999</v>
      </c>
      <c r="E66" s="11">
        <v>32666697.150000002</v>
      </c>
    </row>
    <row r="67" spans="1:5" ht="30" x14ac:dyDescent="0.25">
      <c r="A67" s="63"/>
      <c r="B67" s="58"/>
      <c r="C67" s="3" t="s">
        <v>332</v>
      </c>
      <c r="D67" s="11">
        <v>45458545.020000011</v>
      </c>
      <c r="E67" s="11">
        <v>26620321.539999999</v>
      </c>
    </row>
    <row r="68" spans="1:5" x14ac:dyDescent="0.25">
      <c r="A68" s="63"/>
      <c r="B68" s="58"/>
      <c r="C68" s="3" t="s">
        <v>330</v>
      </c>
      <c r="D68" s="11">
        <v>40835549.689999998</v>
      </c>
      <c r="E68" s="11">
        <v>312609720</v>
      </c>
    </row>
    <row r="69" spans="1:5" x14ac:dyDescent="0.25">
      <c r="A69" s="63"/>
      <c r="B69" s="58"/>
      <c r="C69" s="3" t="s">
        <v>331</v>
      </c>
      <c r="D69" s="11">
        <v>26839787.310000002</v>
      </c>
      <c r="E69" s="11">
        <v>8431389.0999999996</v>
      </c>
    </row>
    <row r="70" spans="1:5" x14ac:dyDescent="0.25">
      <c r="A70" s="63"/>
      <c r="B70" s="58"/>
      <c r="C70" s="3" t="s">
        <v>329</v>
      </c>
      <c r="D70" s="11">
        <v>23701132.280000016</v>
      </c>
      <c r="E70" s="11">
        <v>7310691.3399999989</v>
      </c>
    </row>
    <row r="71" spans="1:5" x14ac:dyDescent="0.25">
      <c r="A71" s="63"/>
      <c r="B71" s="58"/>
      <c r="C71" s="5" t="s">
        <v>43</v>
      </c>
      <c r="D71" s="11">
        <f>+SUM(D61:D70)</f>
        <v>5767517925.9999981</v>
      </c>
      <c r="E71" s="11">
        <f>+SUM(E61:E70)</f>
        <v>32811741086.830002</v>
      </c>
    </row>
    <row r="72" spans="1:5" x14ac:dyDescent="0.25">
      <c r="A72" s="63"/>
      <c r="B72" s="58"/>
      <c r="C72" s="5" t="s">
        <v>44</v>
      </c>
      <c r="D72" s="11">
        <f>+D73-D71</f>
        <v>201486000.31999779</v>
      </c>
      <c r="E72" s="11">
        <f>+E73-E71</f>
        <v>225511958.97998047</v>
      </c>
    </row>
    <row r="73" spans="1:5" x14ac:dyDescent="0.25">
      <c r="A73" s="63"/>
      <c r="B73" s="58"/>
      <c r="C73" s="7" t="s">
        <v>27</v>
      </c>
      <c r="D73" s="10">
        <v>5969003926.3199959</v>
      </c>
      <c r="E73" s="10">
        <v>33037253045.809982</v>
      </c>
    </row>
    <row r="74" spans="1:5" x14ac:dyDescent="0.25">
      <c r="A74" s="63"/>
      <c r="B74" s="58">
        <v>2023</v>
      </c>
      <c r="C74" s="3" t="s">
        <v>324</v>
      </c>
      <c r="D74" s="11">
        <v>4413567276.9499989</v>
      </c>
      <c r="E74" s="11">
        <v>30434969310</v>
      </c>
    </row>
    <row r="75" spans="1:5" x14ac:dyDescent="0.25">
      <c r="A75" s="63"/>
      <c r="B75" s="58"/>
      <c r="C75" s="3" t="s">
        <v>326</v>
      </c>
      <c r="D75" s="11">
        <v>362338352.77000004</v>
      </c>
      <c r="E75" s="11">
        <v>748698221.43000007</v>
      </c>
    </row>
    <row r="76" spans="1:5" x14ac:dyDescent="0.25">
      <c r="A76" s="63"/>
      <c r="B76" s="58"/>
      <c r="C76" s="3" t="s">
        <v>325</v>
      </c>
      <c r="D76" s="11">
        <v>170101562.78</v>
      </c>
      <c r="E76" s="11">
        <v>31715401</v>
      </c>
    </row>
    <row r="77" spans="1:5" x14ac:dyDescent="0.25">
      <c r="A77" s="63"/>
      <c r="B77" s="58"/>
      <c r="C77" s="3" t="s">
        <v>327</v>
      </c>
      <c r="D77" s="11">
        <v>159453013.06999999</v>
      </c>
      <c r="E77" s="11">
        <v>162306699</v>
      </c>
    </row>
    <row r="78" spans="1:5" x14ac:dyDescent="0.25">
      <c r="A78" s="63"/>
      <c r="B78" s="58"/>
      <c r="C78" s="3" t="s">
        <v>330</v>
      </c>
      <c r="D78" s="11">
        <v>61122675.579999998</v>
      </c>
      <c r="E78" s="11">
        <v>382273410</v>
      </c>
    </row>
    <row r="79" spans="1:5" x14ac:dyDescent="0.25">
      <c r="A79" s="63"/>
      <c r="B79" s="58"/>
      <c r="C79" s="3" t="s">
        <v>328</v>
      </c>
      <c r="D79" s="11">
        <v>61061946.57</v>
      </c>
      <c r="E79" s="11">
        <v>34716029.060000002</v>
      </c>
    </row>
    <row r="80" spans="1:5" x14ac:dyDescent="0.25">
      <c r="A80" s="63"/>
      <c r="B80" s="58"/>
      <c r="C80" s="3" t="s">
        <v>430</v>
      </c>
      <c r="D80" s="11">
        <v>54719100.760000005</v>
      </c>
      <c r="E80" s="11">
        <v>54238208</v>
      </c>
    </row>
    <row r="81" spans="1:5" ht="30" x14ac:dyDescent="0.25">
      <c r="A81" s="63"/>
      <c r="B81" s="58"/>
      <c r="C81" s="3" t="s">
        <v>332</v>
      </c>
      <c r="D81" s="11">
        <v>42238592.929999992</v>
      </c>
      <c r="E81" s="11">
        <v>28470005.890000001</v>
      </c>
    </row>
    <row r="82" spans="1:5" ht="30" x14ac:dyDescent="0.25">
      <c r="A82" s="63"/>
      <c r="B82" s="58"/>
      <c r="C82" s="3" t="s">
        <v>422</v>
      </c>
      <c r="D82" s="11">
        <v>33369907.399999999</v>
      </c>
      <c r="E82" s="11">
        <v>3425057.61</v>
      </c>
    </row>
    <row r="83" spans="1:5" ht="30" x14ac:dyDescent="0.25">
      <c r="A83" s="63"/>
      <c r="B83" s="58"/>
      <c r="C83" s="3" t="s">
        <v>454</v>
      </c>
      <c r="D83" s="11">
        <v>30851175.719999999</v>
      </c>
      <c r="E83" s="11">
        <v>2977970.91</v>
      </c>
    </row>
    <row r="84" spans="1:5" x14ac:dyDescent="0.25">
      <c r="A84" s="63"/>
      <c r="B84" s="58"/>
      <c r="C84" s="5" t="s">
        <v>43</v>
      </c>
      <c r="D84" s="11">
        <f>+SUM(D74:D83)</f>
        <v>5388823604.5299988</v>
      </c>
      <c r="E84" s="11">
        <f>+SUM(E74:E83)</f>
        <v>31883790312.900002</v>
      </c>
    </row>
    <row r="85" spans="1:5" x14ac:dyDescent="0.25">
      <c r="A85" s="63"/>
      <c r="B85" s="58"/>
      <c r="C85" s="5" t="s">
        <v>44</v>
      </c>
      <c r="D85" s="11">
        <f>+D86-D84</f>
        <v>279125710.04999638</v>
      </c>
      <c r="E85" s="11">
        <f>+E86-E84</f>
        <v>255291492.37002182</v>
      </c>
    </row>
    <row r="86" spans="1:5" x14ac:dyDescent="0.25">
      <c r="A86" s="63"/>
      <c r="B86" s="58"/>
      <c r="C86" s="7" t="s">
        <v>27</v>
      </c>
      <c r="D86" s="10">
        <v>5667949314.5799952</v>
      </c>
      <c r="E86" s="10">
        <v>32139081805.270023</v>
      </c>
    </row>
    <row r="87" spans="1:5" x14ac:dyDescent="0.25">
      <c r="A87" s="32"/>
      <c r="B87" s="48">
        <v>2024</v>
      </c>
      <c r="C87" s="3" t="s">
        <v>324</v>
      </c>
      <c r="D87" s="11">
        <v>3670954208.29</v>
      </c>
      <c r="E87" s="11">
        <v>35676041600</v>
      </c>
    </row>
    <row r="88" spans="1:5" x14ac:dyDescent="0.25">
      <c r="A88" s="23"/>
      <c r="B88" s="48"/>
      <c r="C88" s="3" t="s">
        <v>326</v>
      </c>
      <c r="D88" s="11">
        <v>424754837.82000005</v>
      </c>
      <c r="E88" s="11">
        <v>825314387.91000009</v>
      </c>
    </row>
    <row r="89" spans="1:5" x14ac:dyDescent="0.25">
      <c r="A89" s="23"/>
      <c r="B89" s="48"/>
      <c r="C89" s="3" t="s">
        <v>325</v>
      </c>
      <c r="D89" s="11">
        <v>266219923.91</v>
      </c>
      <c r="E89" s="11">
        <v>46717082.329999998</v>
      </c>
    </row>
    <row r="90" spans="1:5" x14ac:dyDescent="0.25">
      <c r="A90" s="23"/>
      <c r="B90" s="48"/>
      <c r="C90" s="3" t="s">
        <v>327</v>
      </c>
      <c r="D90" s="11">
        <v>170315618.18000001</v>
      </c>
      <c r="E90" s="11">
        <v>168792366</v>
      </c>
    </row>
    <row r="91" spans="1:5" x14ac:dyDescent="0.25">
      <c r="A91" s="23"/>
      <c r="B91" s="48"/>
      <c r="C91" s="3" t="s">
        <v>328</v>
      </c>
      <c r="D91" s="11">
        <v>88825043.489999995</v>
      </c>
      <c r="E91" s="11">
        <v>40808484</v>
      </c>
    </row>
    <row r="92" spans="1:5" ht="30" x14ac:dyDescent="0.25">
      <c r="A92" s="23"/>
      <c r="B92" s="48"/>
      <c r="C92" s="3" t="s">
        <v>454</v>
      </c>
      <c r="D92" s="11">
        <v>66647768.32</v>
      </c>
      <c r="E92" s="11">
        <v>6180742</v>
      </c>
    </row>
    <row r="93" spans="1:5" x14ac:dyDescent="0.25">
      <c r="A93" s="23"/>
      <c r="B93" s="48"/>
      <c r="C93" s="3" t="s">
        <v>430</v>
      </c>
      <c r="D93" s="11">
        <v>51605589.059999995</v>
      </c>
      <c r="E93" s="11">
        <v>42839467</v>
      </c>
    </row>
    <row r="94" spans="1:5" ht="30" x14ac:dyDescent="0.25">
      <c r="A94" s="23"/>
      <c r="B94" s="48"/>
      <c r="C94" s="3" t="s">
        <v>332</v>
      </c>
      <c r="D94" s="11">
        <v>41436731.519999988</v>
      </c>
      <c r="E94" s="11">
        <v>27639946.720000006</v>
      </c>
    </row>
    <row r="95" spans="1:5" ht="30" x14ac:dyDescent="0.25">
      <c r="A95" s="23"/>
      <c r="B95" s="48"/>
      <c r="C95" s="3" t="s">
        <v>422</v>
      </c>
      <c r="D95" s="11">
        <v>41385349.729999997</v>
      </c>
      <c r="E95" s="11">
        <v>4075168.84</v>
      </c>
    </row>
    <row r="96" spans="1:5" x14ac:dyDescent="0.25">
      <c r="A96" s="23"/>
      <c r="B96" s="48"/>
      <c r="C96" s="3" t="s">
        <v>358</v>
      </c>
      <c r="D96" s="11">
        <v>36570796.759999998</v>
      </c>
      <c r="E96" s="11">
        <v>26055381.699999999</v>
      </c>
    </row>
    <row r="97" spans="1:5" x14ac:dyDescent="0.25">
      <c r="A97" s="23"/>
      <c r="B97" s="48"/>
      <c r="C97" s="5" t="s">
        <v>43</v>
      </c>
      <c r="D97" s="11">
        <f>+SUM(D87:D96)</f>
        <v>4858715867.0800009</v>
      </c>
      <c r="E97" s="11">
        <f>+SUM(E87:E96)</f>
        <v>36864464626.5</v>
      </c>
    </row>
    <row r="98" spans="1:5" x14ac:dyDescent="0.25">
      <c r="A98" s="23"/>
      <c r="B98" s="48"/>
      <c r="C98" s="5" t="s">
        <v>44</v>
      </c>
      <c r="D98" s="11">
        <f>+D99-D97</f>
        <v>329716206.77999783</v>
      </c>
      <c r="E98" s="11">
        <f>+E99-E97</f>
        <v>379439558.89001465</v>
      </c>
    </row>
    <row r="99" spans="1:5" x14ac:dyDescent="0.25">
      <c r="A99" s="23"/>
      <c r="B99" s="48"/>
      <c r="C99" s="7" t="s">
        <v>27</v>
      </c>
      <c r="D99" s="10">
        <v>5188432073.8599987</v>
      </c>
      <c r="E99" s="10">
        <v>37243904185.390015</v>
      </c>
    </row>
    <row r="100" spans="1:5" x14ac:dyDescent="0.25">
      <c r="A100" s="9" t="str">
        <f>+Pereira!A100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+Pereira!A103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B61:B73"/>
    <mergeCell ref="A4:E4"/>
    <mergeCell ref="A5:E5"/>
    <mergeCell ref="A6:E6"/>
    <mergeCell ref="B48:B60"/>
    <mergeCell ref="B9:B21"/>
    <mergeCell ref="B22:B34"/>
    <mergeCell ref="B35:B47"/>
    <mergeCell ref="A7:E7"/>
  </mergeCells>
  <pageMargins left="0.7" right="0.7" top="0.75" bottom="0.75" header="0.3" footer="0.3"/>
  <headerFooter>
    <oddFooter>&amp;R_x000D_&amp;1#&amp;"Calibri"&amp;10&amp;K000000 Información Pública</oddFooter>
  </headerFooter>
  <ignoredErrors>
    <ignoredError sqref="D45:E45 D32:E32 D58:E58 D71:E71 D84:E84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E103"/>
  <sheetViews>
    <sheetView showGridLines="0" topLeftCell="A82" zoomScale="85" zoomScaleNormal="85" workbookViewId="0">
      <selection activeCell="D99" sqref="D99:E99"/>
    </sheetView>
  </sheetViews>
  <sheetFormatPr baseColWidth="10" defaultRowHeight="15" x14ac:dyDescent="0.25"/>
  <cols>
    <col min="1" max="1" width="24.85546875" customWidth="1"/>
    <col min="3" max="3" width="81.5703125" customWidth="1"/>
    <col min="4" max="5" width="17.8554687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189</v>
      </c>
      <c r="B5" s="46"/>
      <c r="C5" s="46"/>
      <c r="D5" s="46"/>
      <c r="E5" s="46"/>
    </row>
    <row r="6" spans="1:5" x14ac:dyDescent="0.25">
      <c r="A6" s="55" t="str">
        <f>+'Santa Marta'!A6:E6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30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15" customHeight="1" x14ac:dyDescent="0.25">
      <c r="A9" s="62" t="s">
        <v>58</v>
      </c>
      <c r="B9" s="58">
        <v>2018</v>
      </c>
      <c r="C9" s="3" t="s">
        <v>46</v>
      </c>
      <c r="D9" s="11">
        <v>2733814480.0800009</v>
      </c>
      <c r="E9" s="11">
        <v>33159021010</v>
      </c>
    </row>
    <row r="10" spans="1:5" x14ac:dyDescent="0.25">
      <c r="A10" s="63"/>
      <c r="B10" s="58"/>
      <c r="C10" s="3" t="s">
        <v>50</v>
      </c>
      <c r="D10" s="11">
        <v>97748922.550000012</v>
      </c>
      <c r="E10" s="11">
        <v>689441610</v>
      </c>
    </row>
    <row r="11" spans="1:5" x14ac:dyDescent="0.25">
      <c r="A11" s="63"/>
      <c r="B11" s="58"/>
      <c r="C11" s="3" t="s">
        <v>59</v>
      </c>
      <c r="D11" s="11">
        <v>9561115.6300000008</v>
      </c>
      <c r="E11" s="11">
        <v>58028120</v>
      </c>
    </row>
    <row r="12" spans="1:5" ht="30" x14ac:dyDescent="0.25">
      <c r="A12" s="63"/>
      <c r="B12" s="58"/>
      <c r="C12" s="3" t="s">
        <v>211</v>
      </c>
      <c r="D12" s="11">
        <v>2887941.1500000004</v>
      </c>
      <c r="E12" s="11">
        <v>288978.65000000002</v>
      </c>
    </row>
    <row r="13" spans="1:5" x14ac:dyDescent="0.25">
      <c r="A13" s="63"/>
      <c r="B13" s="58"/>
      <c r="C13" s="3" t="s">
        <v>60</v>
      </c>
      <c r="D13" s="11">
        <v>2070000</v>
      </c>
      <c r="E13" s="11">
        <v>539</v>
      </c>
    </row>
    <row r="14" spans="1:5" ht="45" x14ac:dyDescent="0.25">
      <c r="A14" s="63"/>
      <c r="B14" s="58"/>
      <c r="C14" s="3" t="s">
        <v>212</v>
      </c>
      <c r="D14" s="11">
        <v>1125640.5799999998</v>
      </c>
      <c r="E14" s="11">
        <v>14060.76</v>
      </c>
    </row>
    <row r="15" spans="1:5" ht="30" x14ac:dyDescent="0.25">
      <c r="A15" s="63"/>
      <c r="B15" s="58"/>
      <c r="C15" s="3" t="s">
        <v>61</v>
      </c>
      <c r="D15" s="11">
        <v>874645.28000000014</v>
      </c>
      <c r="E15" s="11">
        <v>41469.519999999997</v>
      </c>
    </row>
    <row r="16" spans="1:5" ht="30" x14ac:dyDescent="0.25">
      <c r="A16" s="63"/>
      <c r="B16" s="58"/>
      <c r="C16" s="3" t="s">
        <v>62</v>
      </c>
      <c r="D16" s="11">
        <v>527056.15</v>
      </c>
      <c r="E16" s="11">
        <v>27430.93</v>
      </c>
    </row>
    <row r="17" spans="1:5" ht="30" customHeight="1" x14ac:dyDescent="0.25">
      <c r="A17" s="63"/>
      <c r="B17" s="58"/>
      <c r="C17" s="3" t="s">
        <v>213</v>
      </c>
      <c r="D17" s="11">
        <v>461694.22000000003</v>
      </c>
      <c r="E17" s="11">
        <v>8806.86</v>
      </c>
    </row>
    <row r="18" spans="1:5" ht="30" x14ac:dyDescent="0.25">
      <c r="A18" s="63"/>
      <c r="B18" s="58"/>
      <c r="C18" s="3" t="s">
        <v>63</v>
      </c>
      <c r="D18" s="11">
        <v>197502.43</v>
      </c>
      <c r="E18" s="11">
        <v>11834.48</v>
      </c>
    </row>
    <row r="19" spans="1:5" x14ac:dyDescent="0.25">
      <c r="A19" s="63"/>
      <c r="B19" s="58"/>
      <c r="C19" s="5" t="s">
        <v>43</v>
      </c>
      <c r="D19" s="11">
        <f>SUM(D9:D18)</f>
        <v>2849268998.0700011</v>
      </c>
      <c r="E19" s="11">
        <f>SUM(E9:E18)</f>
        <v>33906883860.200001</v>
      </c>
    </row>
    <row r="20" spans="1:5" x14ac:dyDescent="0.25">
      <c r="A20" s="63"/>
      <c r="B20" s="58"/>
      <c r="C20" s="5" t="s">
        <v>44</v>
      </c>
      <c r="D20" s="11">
        <f>+D21-D19</f>
        <v>1895140.1300024986</v>
      </c>
      <c r="E20" s="11">
        <f>+E21-E19</f>
        <v>263548.05000686646</v>
      </c>
    </row>
    <row r="21" spans="1:5" x14ac:dyDescent="0.25">
      <c r="A21" s="63"/>
      <c r="B21" s="58"/>
      <c r="C21" s="7" t="s">
        <v>27</v>
      </c>
      <c r="D21" s="10">
        <v>2851164138.2000036</v>
      </c>
      <c r="E21" s="10">
        <v>33907147408.250008</v>
      </c>
    </row>
    <row r="22" spans="1:5" x14ac:dyDescent="0.25">
      <c r="A22" s="63"/>
      <c r="B22" s="58">
        <v>2019</v>
      </c>
      <c r="C22" s="3" t="s">
        <v>46</v>
      </c>
      <c r="D22" s="11">
        <v>1489552545.8100004</v>
      </c>
      <c r="E22" s="11">
        <v>23901595580</v>
      </c>
    </row>
    <row r="23" spans="1:5" x14ac:dyDescent="0.25">
      <c r="A23" s="63"/>
      <c r="B23" s="58"/>
      <c r="C23" s="3" t="s">
        <v>50</v>
      </c>
      <c r="D23" s="11">
        <v>86650527.269999996</v>
      </c>
      <c r="E23" s="11">
        <v>560104290</v>
      </c>
    </row>
    <row r="24" spans="1:5" x14ac:dyDescent="0.25">
      <c r="A24" s="63"/>
      <c r="B24" s="58"/>
      <c r="C24" s="3" t="s">
        <v>59</v>
      </c>
      <c r="D24" s="11">
        <v>40188847.649999991</v>
      </c>
      <c r="E24" s="11">
        <v>196830080</v>
      </c>
    </row>
    <row r="25" spans="1:5" ht="30" x14ac:dyDescent="0.25">
      <c r="A25" s="63"/>
      <c r="B25" s="58"/>
      <c r="C25" s="3" t="s">
        <v>211</v>
      </c>
      <c r="D25" s="11">
        <v>2875172.38</v>
      </c>
      <c r="E25" s="11">
        <v>161598.89000000001</v>
      </c>
    </row>
    <row r="26" spans="1:5" x14ac:dyDescent="0.25">
      <c r="A26" s="63"/>
      <c r="B26" s="58"/>
      <c r="C26" s="3" t="s">
        <v>64</v>
      </c>
      <c r="D26" s="11">
        <v>904233.16</v>
      </c>
      <c r="E26" s="11">
        <v>49226.770000000004</v>
      </c>
    </row>
    <row r="27" spans="1:5" ht="45" x14ac:dyDescent="0.25">
      <c r="A27" s="63"/>
      <c r="B27" s="58"/>
      <c r="C27" s="3" t="s">
        <v>212</v>
      </c>
      <c r="D27" s="11">
        <v>903458.42</v>
      </c>
      <c r="E27" s="11">
        <v>18651.86</v>
      </c>
    </row>
    <row r="28" spans="1:5" ht="30" x14ac:dyDescent="0.25">
      <c r="A28" s="63"/>
      <c r="B28" s="58"/>
      <c r="C28" s="3" t="s">
        <v>61</v>
      </c>
      <c r="D28" s="11">
        <v>849855.49</v>
      </c>
      <c r="E28" s="11">
        <v>38199.660000000003</v>
      </c>
    </row>
    <row r="29" spans="1:5" ht="30" x14ac:dyDescent="0.25">
      <c r="A29" s="63"/>
      <c r="B29" s="58"/>
      <c r="C29" s="3" t="s">
        <v>214</v>
      </c>
      <c r="D29" s="11">
        <v>429532.88</v>
      </c>
      <c r="E29" s="11">
        <v>18027.07</v>
      </c>
    </row>
    <row r="30" spans="1:5" x14ac:dyDescent="0.25">
      <c r="A30" s="63"/>
      <c r="B30" s="58"/>
      <c r="C30" s="3" t="s">
        <v>65</v>
      </c>
      <c r="D30" s="11">
        <v>396157.8</v>
      </c>
      <c r="E30" s="11">
        <v>49005</v>
      </c>
    </row>
    <row r="31" spans="1:5" ht="28.5" customHeight="1" x14ac:dyDescent="0.25">
      <c r="A31" s="63"/>
      <c r="B31" s="58"/>
      <c r="C31" s="3" t="s">
        <v>213</v>
      </c>
      <c r="D31" s="11">
        <v>359200.4</v>
      </c>
      <c r="E31" s="11">
        <v>9257.380000000001</v>
      </c>
    </row>
    <row r="32" spans="1:5" x14ac:dyDescent="0.25">
      <c r="A32" s="63"/>
      <c r="B32" s="58"/>
      <c r="C32" s="5" t="s">
        <v>43</v>
      </c>
      <c r="D32" s="11">
        <f>SUM(D22:D31)</f>
        <v>1623109531.2600009</v>
      </c>
      <c r="E32" s="11">
        <f>SUM(E22:E31)</f>
        <v>24658873916.630001</v>
      </c>
    </row>
    <row r="33" spans="1:5" x14ac:dyDescent="0.25">
      <c r="A33" s="63"/>
      <c r="B33" s="58"/>
      <c r="C33" s="5" t="s">
        <v>44</v>
      </c>
      <c r="D33" s="11">
        <f>+D34-D32</f>
        <v>2364203.4699988365</v>
      </c>
      <c r="E33" s="11">
        <f>+E34-E32</f>
        <v>426394.9400100708</v>
      </c>
    </row>
    <row r="34" spans="1:5" x14ac:dyDescent="0.25">
      <c r="A34" s="63"/>
      <c r="B34" s="58"/>
      <c r="C34" s="7" t="s">
        <v>27</v>
      </c>
      <c r="D34" s="10">
        <v>1625473734.7299998</v>
      </c>
      <c r="E34" s="10">
        <v>24659300311.570011</v>
      </c>
    </row>
    <row r="35" spans="1:5" x14ac:dyDescent="0.25">
      <c r="A35" s="63"/>
      <c r="B35" s="58">
        <v>2020</v>
      </c>
      <c r="C35" s="3" t="s">
        <v>46</v>
      </c>
      <c r="D35" s="11">
        <v>799141373.64999986</v>
      </c>
      <c r="E35" s="11">
        <v>17194941230</v>
      </c>
    </row>
    <row r="36" spans="1:5" x14ac:dyDescent="0.25">
      <c r="A36" s="63"/>
      <c r="B36" s="58"/>
      <c r="C36" s="3" t="s">
        <v>50</v>
      </c>
      <c r="D36" s="11">
        <v>72390987.810000002</v>
      </c>
      <c r="E36" s="11">
        <v>643237480</v>
      </c>
    </row>
    <row r="37" spans="1:5" x14ac:dyDescent="0.25">
      <c r="A37" s="63"/>
      <c r="B37" s="58"/>
      <c r="C37" s="3" t="s">
        <v>59</v>
      </c>
      <c r="D37" s="11">
        <v>14024075.449999999</v>
      </c>
      <c r="E37" s="11">
        <v>88629130</v>
      </c>
    </row>
    <row r="38" spans="1:5" ht="30" x14ac:dyDescent="0.25">
      <c r="A38" s="63"/>
      <c r="B38" s="58"/>
      <c r="C38" s="3" t="s">
        <v>211</v>
      </c>
      <c r="D38" s="11">
        <v>147662.9</v>
      </c>
      <c r="E38" s="11">
        <v>69426.899999999994</v>
      </c>
    </row>
    <row r="39" spans="1:5" ht="45" x14ac:dyDescent="0.25">
      <c r="A39" s="63"/>
      <c r="B39" s="58"/>
      <c r="C39" s="3" t="s">
        <v>212</v>
      </c>
      <c r="D39" s="11">
        <v>84688.24</v>
      </c>
      <c r="E39" s="11">
        <v>1543.29</v>
      </c>
    </row>
    <row r="40" spans="1:5" ht="30" x14ac:dyDescent="0.25">
      <c r="A40" s="63"/>
      <c r="B40" s="58"/>
      <c r="C40" s="3" t="s">
        <v>214</v>
      </c>
      <c r="D40" s="11">
        <v>58558.44</v>
      </c>
      <c r="E40" s="11">
        <v>74340</v>
      </c>
    </row>
    <row r="41" spans="1:5" x14ac:dyDescent="0.25">
      <c r="A41" s="63"/>
      <c r="B41" s="58"/>
      <c r="C41" s="3" t="s">
        <v>215</v>
      </c>
      <c r="D41" s="11">
        <v>50684.15</v>
      </c>
      <c r="E41" s="11">
        <v>24123.599999999999</v>
      </c>
    </row>
    <row r="42" spans="1:5" ht="30" x14ac:dyDescent="0.25">
      <c r="A42" s="63"/>
      <c r="B42" s="58"/>
      <c r="C42" s="3" t="s">
        <v>66</v>
      </c>
      <c r="D42" s="11">
        <v>50356.85</v>
      </c>
      <c r="E42" s="11">
        <v>44734.5</v>
      </c>
    </row>
    <row r="43" spans="1:5" x14ac:dyDescent="0.25">
      <c r="A43" s="63"/>
      <c r="B43" s="58"/>
      <c r="C43" s="3" t="s">
        <v>64</v>
      </c>
      <c r="D43" s="11">
        <v>38223.86</v>
      </c>
      <c r="E43" s="11">
        <v>77238</v>
      </c>
    </row>
    <row r="44" spans="1:5" ht="30" x14ac:dyDescent="0.25">
      <c r="A44" s="63"/>
      <c r="B44" s="58"/>
      <c r="C44" s="3" t="s">
        <v>67</v>
      </c>
      <c r="D44" s="11">
        <v>32486</v>
      </c>
      <c r="E44" s="11">
        <v>58500</v>
      </c>
    </row>
    <row r="45" spans="1:5" x14ac:dyDescent="0.25">
      <c r="A45" s="63"/>
      <c r="B45" s="58"/>
      <c r="C45" s="5" t="s">
        <v>43</v>
      </c>
      <c r="D45" s="11">
        <f>SUM(D35:D44)</f>
        <v>886019097.3499999</v>
      </c>
      <c r="E45" s="11">
        <f>SUM(E35:E44)</f>
        <v>17927157746.290001</v>
      </c>
    </row>
    <row r="46" spans="1:5" x14ac:dyDescent="0.25">
      <c r="A46" s="63"/>
      <c r="B46" s="58"/>
      <c r="C46" s="5" t="s">
        <v>44</v>
      </c>
      <c r="D46" s="11">
        <f>+D47-D45</f>
        <v>190862.30000007153</v>
      </c>
      <c r="E46" s="11">
        <f>+E47-E45</f>
        <v>219053.16999816895</v>
      </c>
    </row>
    <row r="47" spans="1:5" x14ac:dyDescent="0.25">
      <c r="A47" s="63"/>
      <c r="B47" s="71"/>
      <c r="C47" s="7" t="s">
        <v>27</v>
      </c>
      <c r="D47" s="10">
        <v>886209959.64999998</v>
      </c>
      <c r="E47" s="10">
        <v>17927376799.459999</v>
      </c>
    </row>
    <row r="48" spans="1:5" x14ac:dyDescent="0.25">
      <c r="A48" s="63"/>
      <c r="B48" s="68">
        <v>2021</v>
      </c>
      <c r="C48" s="20" t="s">
        <v>46</v>
      </c>
      <c r="D48" s="11">
        <v>1740759975.99</v>
      </c>
      <c r="E48" s="11">
        <v>20040449430</v>
      </c>
    </row>
    <row r="49" spans="1:5" x14ac:dyDescent="0.25">
      <c r="A49" s="63"/>
      <c r="B49" s="69"/>
      <c r="C49" s="20" t="s">
        <v>59</v>
      </c>
      <c r="D49" s="11">
        <v>45551370.559999995</v>
      </c>
      <c r="E49" s="11">
        <v>165425730</v>
      </c>
    </row>
    <row r="50" spans="1:5" x14ac:dyDescent="0.25">
      <c r="A50" s="63"/>
      <c r="B50" s="69"/>
      <c r="C50" s="20" t="s">
        <v>50</v>
      </c>
      <c r="D50" s="11">
        <v>18669184.59</v>
      </c>
      <c r="E50" s="11">
        <v>111030910</v>
      </c>
    </row>
    <row r="51" spans="1:5" x14ac:dyDescent="0.25">
      <c r="A51" s="63"/>
      <c r="B51" s="69"/>
      <c r="C51" s="20" t="s">
        <v>275</v>
      </c>
      <c r="D51" s="11">
        <v>261079.56</v>
      </c>
      <c r="E51" s="11">
        <v>117858.5</v>
      </c>
    </row>
    <row r="52" spans="1:5" ht="30" x14ac:dyDescent="0.25">
      <c r="A52" s="63"/>
      <c r="B52" s="69"/>
      <c r="C52" s="20" t="s">
        <v>283</v>
      </c>
      <c r="D52" s="11">
        <v>81850.62</v>
      </c>
      <c r="E52" s="11">
        <v>20798.560000000001</v>
      </c>
    </row>
    <row r="53" spans="1:5" x14ac:dyDescent="0.25">
      <c r="A53" s="63"/>
      <c r="B53" s="69"/>
      <c r="C53" s="20" t="s">
        <v>276</v>
      </c>
      <c r="D53" s="11">
        <v>68346.64</v>
      </c>
      <c r="E53" s="11">
        <v>27731.41</v>
      </c>
    </row>
    <row r="54" spans="1:5" ht="30" x14ac:dyDescent="0.25">
      <c r="A54" s="63"/>
      <c r="B54" s="69"/>
      <c r="C54" s="20" t="s">
        <v>67</v>
      </c>
      <c r="D54" s="11">
        <v>49068.73</v>
      </c>
      <c r="E54" s="11">
        <v>100526.37</v>
      </c>
    </row>
    <row r="55" spans="1:5" x14ac:dyDescent="0.25">
      <c r="A55" s="63"/>
      <c r="B55" s="69"/>
      <c r="C55" s="20" t="s">
        <v>277</v>
      </c>
      <c r="D55" s="11">
        <v>28596.6</v>
      </c>
      <c r="E55" s="11">
        <v>27731.41</v>
      </c>
    </row>
    <row r="56" spans="1:5" x14ac:dyDescent="0.25">
      <c r="A56" s="63"/>
      <c r="B56" s="69"/>
      <c r="C56" s="20" t="s">
        <v>284</v>
      </c>
      <c r="D56" s="11">
        <v>16565.68</v>
      </c>
      <c r="E56" s="11">
        <v>55462.82</v>
      </c>
    </row>
    <row r="57" spans="1:5" x14ac:dyDescent="0.25">
      <c r="A57" s="63"/>
      <c r="B57" s="69"/>
      <c r="C57" s="20" t="s">
        <v>285</v>
      </c>
      <c r="D57" s="11">
        <v>11287.86</v>
      </c>
      <c r="E57" s="11">
        <v>5641.14</v>
      </c>
    </row>
    <row r="58" spans="1:5" x14ac:dyDescent="0.25">
      <c r="A58" s="63"/>
      <c r="B58" s="69"/>
      <c r="C58" s="25" t="s">
        <v>43</v>
      </c>
      <c r="D58" s="11">
        <f>+SUM(D48:D57)</f>
        <v>1805497326.8299997</v>
      </c>
      <c r="E58" s="11">
        <f>+SUM(E48:E57)</f>
        <v>20317261820.209999</v>
      </c>
    </row>
    <row r="59" spans="1:5" x14ac:dyDescent="0.25">
      <c r="A59" s="63"/>
      <c r="B59" s="69"/>
      <c r="C59" s="25" t="s">
        <v>44</v>
      </c>
      <c r="D59" s="11">
        <f>+D60-D58</f>
        <v>25183.35000038147</v>
      </c>
      <c r="E59" s="11">
        <f>+E60-E58</f>
        <v>23744.129997253418</v>
      </c>
    </row>
    <row r="60" spans="1:5" x14ac:dyDescent="0.25">
      <c r="A60" s="63"/>
      <c r="B60" s="70"/>
      <c r="C60" s="7" t="s">
        <v>27</v>
      </c>
      <c r="D60" s="10">
        <v>1805522510.1800001</v>
      </c>
      <c r="E60" s="10">
        <v>20317285564.339996</v>
      </c>
    </row>
    <row r="61" spans="1:5" x14ac:dyDescent="0.25">
      <c r="A61" s="63"/>
      <c r="B61" s="68">
        <v>2022</v>
      </c>
      <c r="C61" s="20" t="s">
        <v>324</v>
      </c>
      <c r="D61" s="11">
        <v>5446062897.9899988</v>
      </c>
      <c r="E61" s="11">
        <v>22016704157</v>
      </c>
    </row>
    <row r="62" spans="1:5" x14ac:dyDescent="0.25">
      <c r="A62" s="63"/>
      <c r="B62" s="69"/>
      <c r="C62" s="20" t="s">
        <v>330</v>
      </c>
      <c r="D62" s="11">
        <v>165748011.49000001</v>
      </c>
      <c r="E62" s="11">
        <v>556939080</v>
      </c>
    </row>
    <row r="63" spans="1:5" x14ac:dyDescent="0.25">
      <c r="A63" s="63"/>
      <c r="B63" s="69"/>
      <c r="C63" s="20" t="s">
        <v>333</v>
      </c>
      <c r="D63" s="11">
        <v>141355831.18999997</v>
      </c>
      <c r="E63" s="11">
        <v>498428400</v>
      </c>
    </row>
    <row r="64" spans="1:5" ht="30" x14ac:dyDescent="0.25">
      <c r="A64" s="63"/>
      <c r="B64" s="69"/>
      <c r="C64" s="20" t="s">
        <v>377</v>
      </c>
      <c r="D64" s="11">
        <v>1729331.2299999997</v>
      </c>
      <c r="E64" s="11">
        <v>81358.59</v>
      </c>
    </row>
    <row r="65" spans="1:5" ht="30" x14ac:dyDescent="0.25">
      <c r="A65" s="63"/>
      <c r="B65" s="69"/>
      <c r="C65" s="20" t="s">
        <v>380</v>
      </c>
      <c r="D65" s="11">
        <v>1318165.8899999999</v>
      </c>
      <c r="E65" s="11">
        <v>47420.92</v>
      </c>
    </row>
    <row r="66" spans="1:5" x14ac:dyDescent="0.25">
      <c r="A66" s="63"/>
      <c r="B66" s="69"/>
      <c r="C66" s="20" t="s">
        <v>405</v>
      </c>
      <c r="D66" s="11">
        <v>731582.31</v>
      </c>
      <c r="E66" s="11">
        <v>30105</v>
      </c>
    </row>
    <row r="67" spans="1:5" ht="45" x14ac:dyDescent="0.25">
      <c r="A67" s="63"/>
      <c r="B67" s="69"/>
      <c r="C67" s="20" t="s">
        <v>376</v>
      </c>
      <c r="D67" s="11">
        <v>702761.92</v>
      </c>
      <c r="E67" s="11">
        <v>20115.840000000004</v>
      </c>
    </row>
    <row r="68" spans="1:5" ht="30" x14ac:dyDescent="0.25">
      <c r="A68" s="63"/>
      <c r="B68" s="69"/>
      <c r="C68" s="20" t="s">
        <v>375</v>
      </c>
      <c r="D68" s="11">
        <v>481110.07</v>
      </c>
      <c r="E68" s="11">
        <v>19080.73</v>
      </c>
    </row>
    <row r="69" spans="1:5" ht="30" x14ac:dyDescent="0.25">
      <c r="A69" s="63"/>
      <c r="B69" s="69"/>
      <c r="C69" s="20" t="s">
        <v>381</v>
      </c>
      <c r="D69" s="11">
        <v>233490.58000000002</v>
      </c>
      <c r="E69" s="11">
        <v>9945.0399999999991</v>
      </c>
    </row>
    <row r="70" spans="1:5" x14ac:dyDescent="0.25">
      <c r="A70" s="63"/>
      <c r="B70" s="69"/>
      <c r="C70" s="20" t="s">
        <v>389</v>
      </c>
      <c r="D70" s="11">
        <v>205805.18</v>
      </c>
      <c r="E70" s="11">
        <v>10876.92</v>
      </c>
    </row>
    <row r="71" spans="1:5" x14ac:dyDescent="0.25">
      <c r="A71" s="63"/>
      <c r="B71" s="69"/>
      <c r="C71" s="5" t="s">
        <v>43</v>
      </c>
      <c r="D71" s="11">
        <f>+SUM(D61:D70)</f>
        <v>5758568987.8499985</v>
      </c>
      <c r="E71" s="11">
        <f>+SUM(E61:E70)</f>
        <v>23072290540.039997</v>
      </c>
    </row>
    <row r="72" spans="1:5" x14ac:dyDescent="0.25">
      <c r="A72" s="63"/>
      <c r="B72" s="69"/>
      <c r="C72" s="5" t="s">
        <v>44</v>
      </c>
      <c r="D72" s="11">
        <f>+D73-D71</f>
        <v>1654471.9299926758</v>
      </c>
      <c r="E72" s="11">
        <f>+E73-E71</f>
        <v>95942.590000152588</v>
      </c>
    </row>
    <row r="73" spans="1:5" x14ac:dyDescent="0.25">
      <c r="A73" s="63"/>
      <c r="B73" s="70"/>
      <c r="C73" s="7" t="s">
        <v>27</v>
      </c>
      <c r="D73" s="10">
        <v>5760223459.7799911</v>
      </c>
      <c r="E73" s="10">
        <v>23072386482.629997</v>
      </c>
    </row>
    <row r="74" spans="1:5" x14ac:dyDescent="0.25">
      <c r="A74" s="63"/>
      <c r="B74" s="68">
        <v>2023</v>
      </c>
      <c r="C74" s="20" t="s">
        <v>324</v>
      </c>
      <c r="D74" s="11">
        <v>3025300202.48</v>
      </c>
      <c r="E74" s="11">
        <v>22693242110</v>
      </c>
    </row>
    <row r="75" spans="1:5" x14ac:dyDescent="0.25">
      <c r="A75" s="63"/>
      <c r="B75" s="69"/>
      <c r="C75" s="20" t="s">
        <v>330</v>
      </c>
      <c r="D75" s="11">
        <v>115319693.29000001</v>
      </c>
      <c r="E75" s="11">
        <v>480901880</v>
      </c>
    </row>
    <row r="76" spans="1:5" x14ac:dyDescent="0.25">
      <c r="A76" s="63"/>
      <c r="B76" s="69"/>
      <c r="C76" s="20" t="s">
        <v>333</v>
      </c>
      <c r="D76" s="11">
        <v>23799000.440000001</v>
      </c>
      <c r="E76" s="11">
        <v>104522560</v>
      </c>
    </row>
    <row r="77" spans="1:5" x14ac:dyDescent="0.25">
      <c r="A77" s="63"/>
      <c r="B77" s="69"/>
      <c r="C77" s="20" t="s">
        <v>431</v>
      </c>
      <c r="D77" s="11">
        <v>2590767.33</v>
      </c>
      <c r="E77" s="11">
        <v>14288900</v>
      </c>
    </row>
    <row r="78" spans="1:5" ht="30" x14ac:dyDescent="0.25">
      <c r="A78" s="63"/>
      <c r="B78" s="69"/>
      <c r="C78" s="20" t="s">
        <v>377</v>
      </c>
      <c r="D78" s="11">
        <v>2066047.71</v>
      </c>
      <c r="E78" s="11">
        <v>103029.26</v>
      </c>
    </row>
    <row r="79" spans="1:5" ht="45" x14ac:dyDescent="0.25">
      <c r="A79" s="63"/>
      <c r="B79" s="69"/>
      <c r="C79" s="20" t="s">
        <v>376</v>
      </c>
      <c r="D79" s="11">
        <v>902252.69</v>
      </c>
      <c r="E79" s="11">
        <v>33014.22</v>
      </c>
    </row>
    <row r="80" spans="1:5" ht="30" x14ac:dyDescent="0.25">
      <c r="A80" s="63"/>
      <c r="B80" s="69"/>
      <c r="C80" s="20" t="s">
        <v>380</v>
      </c>
      <c r="D80" s="11">
        <v>741264.35</v>
      </c>
      <c r="E80" s="11">
        <v>24386.42</v>
      </c>
    </row>
    <row r="81" spans="1:5" x14ac:dyDescent="0.25">
      <c r="A81" s="63"/>
      <c r="B81" s="69"/>
      <c r="C81" s="20" t="s">
        <v>405</v>
      </c>
      <c r="D81" s="11">
        <v>518759.41</v>
      </c>
      <c r="E81" s="11">
        <v>468576</v>
      </c>
    </row>
    <row r="82" spans="1:5" x14ac:dyDescent="0.25">
      <c r="A82" s="63"/>
      <c r="B82" s="69"/>
      <c r="C82" s="20" t="s">
        <v>434</v>
      </c>
      <c r="D82" s="11">
        <v>423526.31</v>
      </c>
      <c r="E82" s="11">
        <v>11901.64</v>
      </c>
    </row>
    <row r="83" spans="1:5" ht="30" x14ac:dyDescent="0.25">
      <c r="A83" s="63"/>
      <c r="B83" s="69"/>
      <c r="C83" s="20" t="s">
        <v>375</v>
      </c>
      <c r="D83" s="11">
        <v>416279.13</v>
      </c>
      <c r="E83" s="11">
        <v>15868.14</v>
      </c>
    </row>
    <row r="84" spans="1:5" x14ac:dyDescent="0.25">
      <c r="A84" s="63"/>
      <c r="B84" s="69"/>
      <c r="C84" s="5" t="s">
        <v>43</v>
      </c>
      <c r="D84" s="11">
        <f>+SUM(D74:D83)</f>
        <v>3172077793.1399999</v>
      </c>
      <c r="E84" s="11">
        <f>+SUM(E74:E83)</f>
        <v>23293612225.679996</v>
      </c>
    </row>
    <row r="85" spans="1:5" x14ac:dyDescent="0.25">
      <c r="A85" s="63"/>
      <c r="B85" s="69"/>
      <c r="C85" s="5" t="s">
        <v>44</v>
      </c>
      <c r="D85" s="11">
        <f>+D86-D84</f>
        <v>2449066.5900001526</v>
      </c>
      <c r="E85" s="11">
        <f>+E86-E84</f>
        <v>146855.1300163269</v>
      </c>
    </row>
    <row r="86" spans="1:5" x14ac:dyDescent="0.25">
      <c r="A86" s="63"/>
      <c r="B86" s="70"/>
      <c r="C86" s="7" t="s">
        <v>27</v>
      </c>
      <c r="D86" s="10">
        <v>3174526859.73</v>
      </c>
      <c r="E86" s="10">
        <v>23293759080.810013</v>
      </c>
    </row>
    <row r="87" spans="1:5" x14ac:dyDescent="0.25">
      <c r="A87" s="34"/>
      <c r="B87" s="65">
        <v>2024</v>
      </c>
      <c r="C87" s="20" t="s">
        <v>324</v>
      </c>
      <c r="D87" s="11">
        <v>1885124724.25</v>
      </c>
      <c r="E87" s="11">
        <v>21727584340</v>
      </c>
    </row>
    <row r="88" spans="1:5" x14ac:dyDescent="0.25">
      <c r="A88" s="23"/>
      <c r="B88" s="66"/>
      <c r="C88" s="20" t="s">
        <v>330</v>
      </c>
      <c r="D88" s="11">
        <v>110378289.97999999</v>
      </c>
      <c r="E88" s="11">
        <v>513768040</v>
      </c>
    </row>
    <row r="89" spans="1:5" x14ac:dyDescent="0.25">
      <c r="A89" s="23"/>
      <c r="B89" s="66"/>
      <c r="C89" s="20" t="s">
        <v>333</v>
      </c>
      <c r="D89" s="11">
        <v>10194561.09</v>
      </c>
      <c r="E89" s="11">
        <v>75190830</v>
      </c>
    </row>
    <row r="90" spans="1:5" ht="30" x14ac:dyDescent="0.25">
      <c r="A90" s="23"/>
      <c r="B90" s="66"/>
      <c r="C90" s="20" t="s">
        <v>377</v>
      </c>
      <c r="D90" s="11">
        <v>1254972.99</v>
      </c>
      <c r="E90" s="11">
        <v>63482.53</v>
      </c>
    </row>
    <row r="91" spans="1:5" ht="45" x14ac:dyDescent="0.25">
      <c r="A91" s="23"/>
      <c r="B91" s="66"/>
      <c r="C91" s="20" t="s">
        <v>376</v>
      </c>
      <c r="D91" s="11">
        <v>1055848</v>
      </c>
      <c r="E91" s="11">
        <v>24222.83</v>
      </c>
    </row>
    <row r="92" spans="1:5" ht="30" x14ac:dyDescent="0.25">
      <c r="A92" s="23"/>
      <c r="B92" s="66"/>
      <c r="C92" s="20" t="s">
        <v>375</v>
      </c>
      <c r="D92" s="11">
        <v>875982.65</v>
      </c>
      <c r="E92" s="11">
        <v>34454.39</v>
      </c>
    </row>
    <row r="93" spans="1:5" ht="30" x14ac:dyDescent="0.25">
      <c r="A93" s="23"/>
      <c r="B93" s="66"/>
      <c r="C93" s="20" t="s">
        <v>381</v>
      </c>
      <c r="D93" s="11">
        <v>742138.51</v>
      </c>
      <c r="E93" s="11">
        <v>24667.34</v>
      </c>
    </row>
    <row r="94" spans="1:5" x14ac:dyDescent="0.25">
      <c r="A94" s="23"/>
      <c r="B94" s="66"/>
      <c r="C94" s="20" t="s">
        <v>472</v>
      </c>
      <c r="D94" s="11">
        <v>304960.25</v>
      </c>
      <c r="E94" s="11">
        <v>10474.85</v>
      </c>
    </row>
    <row r="95" spans="1:5" x14ac:dyDescent="0.25">
      <c r="A95" s="23"/>
      <c r="B95" s="66"/>
      <c r="C95" s="20" t="s">
        <v>513</v>
      </c>
      <c r="D95" s="11">
        <v>265582.93</v>
      </c>
      <c r="E95" s="11">
        <v>7471.58</v>
      </c>
    </row>
    <row r="96" spans="1:5" x14ac:dyDescent="0.25">
      <c r="A96" s="23"/>
      <c r="B96" s="66"/>
      <c r="C96" s="20" t="s">
        <v>502</v>
      </c>
      <c r="D96" s="11">
        <v>261375.66</v>
      </c>
      <c r="E96" s="11">
        <v>9928.02</v>
      </c>
    </row>
    <row r="97" spans="1:5" x14ac:dyDescent="0.25">
      <c r="A97" s="23"/>
      <c r="B97" s="66"/>
      <c r="C97" s="5" t="s">
        <v>43</v>
      </c>
      <c r="D97" s="11">
        <f>+SUM(D87:D96)</f>
        <v>2010458436.3100002</v>
      </c>
      <c r="E97" s="11">
        <f>+SUM(E87:E96)</f>
        <v>22316717911.540001</v>
      </c>
    </row>
    <row r="98" spans="1:5" x14ac:dyDescent="0.25">
      <c r="A98" s="23"/>
      <c r="B98" s="66"/>
      <c r="C98" s="5" t="s">
        <v>44</v>
      </c>
      <c r="D98" s="11">
        <f>+D99-D97</f>
        <v>2854578.5100011826</v>
      </c>
      <c r="E98" s="11">
        <f>+E99-E97</f>
        <v>443526.68001174927</v>
      </c>
    </row>
    <row r="99" spans="1:5" x14ac:dyDescent="0.25">
      <c r="A99" s="23"/>
      <c r="B99" s="67"/>
      <c r="C99" s="7" t="s">
        <v>27</v>
      </c>
      <c r="D99" s="10">
        <v>2013313014.8200014</v>
      </c>
      <c r="E99" s="10">
        <v>22317161438.220013</v>
      </c>
    </row>
    <row r="100" spans="1:5" x14ac:dyDescent="0.25">
      <c r="A100" s="9" t="str">
        <f>+'Santa Marta'!A100</f>
        <v>Fuente: Declaraciones de exportación (F-600), Subdirección de Estudios Económicos - DGEA - DIAN -</v>
      </c>
    </row>
    <row r="101" spans="1:5" x14ac:dyDescent="0.25">
      <c r="A101" s="9" t="str">
        <f>+Armenia!A27</f>
        <v>*Producción DIAN y Certificación DANE diciembre de 2024</v>
      </c>
    </row>
    <row r="102" spans="1:5" x14ac:dyDescent="0.25">
      <c r="A102" s="9" t="str">
        <f>+Armenia!A28</f>
        <v>Fecha de consulta: febrero 20 de 2025</v>
      </c>
    </row>
    <row r="103" spans="1:5" x14ac:dyDescent="0.25">
      <c r="A103" s="9" t="str">
        <f>+'Santa Marta'!A103</f>
        <v>Elaboró: Subdirección de Estudios Económicos - Coordinación de Estadística Tributaria y de Comercio Exterior</v>
      </c>
    </row>
  </sheetData>
  <mergeCells count="13">
    <mergeCell ref="A1:E1"/>
    <mergeCell ref="B87:B99"/>
    <mergeCell ref="B74:B86"/>
    <mergeCell ref="A9:A86"/>
    <mergeCell ref="A4:E4"/>
    <mergeCell ref="A5:E5"/>
    <mergeCell ref="A6:E6"/>
    <mergeCell ref="B48:B60"/>
    <mergeCell ref="B61:B73"/>
    <mergeCell ref="B9:B21"/>
    <mergeCell ref="B22:B34"/>
    <mergeCell ref="B35:B47"/>
    <mergeCell ref="A7:E7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ignoredErrors>
    <ignoredError sqref="D45:E45 D32:E32 D58:E58 D71:E71 D84:E84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79"/>
  <sheetViews>
    <sheetView showGridLines="0" topLeftCell="A58" zoomScale="85" zoomScaleNormal="85" workbookViewId="0">
      <selection activeCell="D72" sqref="D72:E72"/>
    </sheetView>
  </sheetViews>
  <sheetFormatPr baseColWidth="10" defaultRowHeight="15" x14ac:dyDescent="0.25"/>
  <cols>
    <col min="1" max="1" width="25.28515625" customWidth="1"/>
    <col min="3" max="3" width="79.85546875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190</v>
      </c>
      <c r="B5" s="46"/>
      <c r="C5" s="46"/>
      <c r="D5" s="46"/>
      <c r="E5" s="46"/>
    </row>
    <row r="6" spans="1:5" x14ac:dyDescent="0.25">
      <c r="A6" s="55" t="str">
        <f>+Riohacha!A6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45" x14ac:dyDescent="0.25">
      <c r="A8" s="19" t="s">
        <v>2</v>
      </c>
      <c r="B8" s="19" t="s">
        <v>5</v>
      </c>
      <c r="C8" s="2" t="s">
        <v>6</v>
      </c>
      <c r="D8" s="4" t="s">
        <v>3</v>
      </c>
      <c r="E8" s="4" t="s">
        <v>4</v>
      </c>
    </row>
    <row r="9" spans="1:5" ht="30" customHeight="1" x14ac:dyDescent="0.25">
      <c r="A9" s="54" t="s">
        <v>68</v>
      </c>
      <c r="B9" s="54">
        <v>2018</v>
      </c>
      <c r="C9" s="20" t="s">
        <v>203</v>
      </c>
      <c r="D9" s="14">
        <v>343762.74</v>
      </c>
      <c r="E9" s="14">
        <v>479582.16</v>
      </c>
    </row>
    <row r="10" spans="1:5" ht="45" x14ac:dyDescent="0.25">
      <c r="A10" s="54"/>
      <c r="B10" s="54"/>
      <c r="C10" s="20" t="s">
        <v>69</v>
      </c>
      <c r="D10" s="14">
        <v>288894</v>
      </c>
      <c r="E10" s="14">
        <v>1117.24</v>
      </c>
    </row>
    <row r="11" spans="1:5" ht="33" customHeight="1" x14ac:dyDescent="0.25">
      <c r="A11" s="54"/>
      <c r="B11" s="54"/>
      <c r="C11" s="20" t="s">
        <v>70</v>
      </c>
      <c r="D11" s="14">
        <v>266200</v>
      </c>
      <c r="E11" s="14">
        <v>9544.1</v>
      </c>
    </row>
    <row r="12" spans="1:5" ht="30" x14ac:dyDescent="0.25">
      <c r="A12" s="54"/>
      <c r="B12" s="54"/>
      <c r="C12" s="20" t="s">
        <v>71</v>
      </c>
      <c r="D12" s="14">
        <v>70074</v>
      </c>
      <c r="E12" s="14">
        <v>295.51</v>
      </c>
    </row>
    <row r="13" spans="1:5" x14ac:dyDescent="0.25">
      <c r="A13" s="54"/>
      <c r="B13" s="54"/>
      <c r="C13" s="20" t="s">
        <v>72</v>
      </c>
      <c r="D13" s="14">
        <v>59840.5</v>
      </c>
      <c r="E13" s="14">
        <v>1781.61</v>
      </c>
    </row>
    <row r="14" spans="1:5" ht="45" x14ac:dyDescent="0.25">
      <c r="A14" s="54"/>
      <c r="B14" s="54"/>
      <c r="C14" s="20" t="s">
        <v>73</v>
      </c>
      <c r="D14" s="14">
        <v>52098</v>
      </c>
      <c r="E14" s="14">
        <v>398</v>
      </c>
    </row>
    <row r="15" spans="1:5" ht="30" x14ac:dyDescent="0.25">
      <c r="A15" s="54"/>
      <c r="B15" s="54"/>
      <c r="C15" s="20" t="s">
        <v>74</v>
      </c>
      <c r="D15" s="14">
        <v>45992</v>
      </c>
      <c r="E15" s="14">
        <v>1590</v>
      </c>
    </row>
    <row r="16" spans="1:5" ht="45" x14ac:dyDescent="0.25">
      <c r="A16" s="54"/>
      <c r="B16" s="54"/>
      <c r="C16" s="20" t="s">
        <v>216</v>
      </c>
      <c r="D16" s="14">
        <v>40000</v>
      </c>
      <c r="E16" s="14">
        <v>7420</v>
      </c>
    </row>
    <row r="17" spans="1:5" x14ac:dyDescent="0.25">
      <c r="A17" s="54"/>
      <c r="B17" s="54"/>
      <c r="C17" s="20" t="s">
        <v>75</v>
      </c>
      <c r="D17" s="14">
        <v>34104</v>
      </c>
      <c r="E17" s="14">
        <v>1690.4</v>
      </c>
    </row>
    <row r="18" spans="1:5" x14ac:dyDescent="0.25">
      <c r="A18" s="54"/>
      <c r="B18" s="54"/>
      <c r="C18" s="20" t="s">
        <v>76</v>
      </c>
      <c r="D18" s="14">
        <v>32386.13</v>
      </c>
      <c r="E18" s="14">
        <v>4285.32</v>
      </c>
    </row>
    <row r="19" spans="1:5" x14ac:dyDescent="0.25">
      <c r="A19" s="54"/>
      <c r="B19" s="54"/>
      <c r="C19" s="24" t="s">
        <v>43</v>
      </c>
      <c r="D19" s="14">
        <f>SUM(D9:D18)</f>
        <v>1233351.3699999999</v>
      </c>
      <c r="E19" s="14">
        <f>SUM(E9:E18)</f>
        <v>507704.33999999997</v>
      </c>
    </row>
    <row r="20" spans="1:5" x14ac:dyDescent="0.25">
      <c r="A20" s="54"/>
      <c r="B20" s="54"/>
      <c r="C20" s="24" t="s">
        <v>44</v>
      </c>
      <c r="D20" s="14">
        <f>+D21-D19</f>
        <v>233918.92000000086</v>
      </c>
      <c r="E20" s="14">
        <f>+E21-E19</f>
        <v>44476.690000000061</v>
      </c>
    </row>
    <row r="21" spans="1:5" x14ac:dyDescent="0.25">
      <c r="A21" s="54"/>
      <c r="B21" s="54"/>
      <c r="C21" s="21" t="s">
        <v>27</v>
      </c>
      <c r="D21" s="15">
        <v>1467270.2900000007</v>
      </c>
      <c r="E21" s="15">
        <v>552181.03</v>
      </c>
    </row>
    <row r="22" spans="1:5" ht="30" x14ac:dyDescent="0.25">
      <c r="A22" s="54"/>
      <c r="B22" s="54">
        <v>2019</v>
      </c>
      <c r="C22" s="20" t="s">
        <v>203</v>
      </c>
      <c r="D22" s="14">
        <v>269630.78999999998</v>
      </c>
      <c r="E22" s="14">
        <v>381736.56</v>
      </c>
    </row>
    <row r="23" spans="1:5" ht="30" x14ac:dyDescent="0.25">
      <c r="A23" s="54"/>
      <c r="B23" s="54"/>
      <c r="C23" s="20" t="s">
        <v>71</v>
      </c>
      <c r="D23" s="14">
        <v>150511</v>
      </c>
      <c r="E23" s="14">
        <v>800</v>
      </c>
    </row>
    <row r="24" spans="1:5" x14ac:dyDescent="0.25">
      <c r="A24" s="54"/>
      <c r="B24" s="54"/>
      <c r="C24" s="20" t="s">
        <v>217</v>
      </c>
      <c r="D24" s="14">
        <v>113887.59</v>
      </c>
      <c r="E24" s="14">
        <v>800</v>
      </c>
    </row>
    <row r="25" spans="1:5" x14ac:dyDescent="0.25">
      <c r="A25" s="54"/>
      <c r="B25" s="54"/>
      <c r="C25" s="20" t="s">
        <v>77</v>
      </c>
      <c r="D25" s="14">
        <v>5101.25</v>
      </c>
      <c r="E25" s="14">
        <v>8100</v>
      </c>
    </row>
    <row r="26" spans="1:5" x14ac:dyDescent="0.25">
      <c r="A26" s="54"/>
      <c r="B26" s="54"/>
      <c r="C26" s="20" t="s">
        <v>78</v>
      </c>
      <c r="D26" s="14">
        <v>300</v>
      </c>
      <c r="E26" s="14">
        <v>150</v>
      </c>
    </row>
    <row r="27" spans="1:5" ht="30" x14ac:dyDescent="0.25">
      <c r="A27" s="54"/>
      <c r="B27" s="54"/>
      <c r="C27" s="20" t="s">
        <v>218</v>
      </c>
      <c r="D27" s="14">
        <v>90</v>
      </c>
      <c r="E27" s="14">
        <v>175</v>
      </c>
    </row>
    <row r="28" spans="1:5" ht="30" x14ac:dyDescent="0.25">
      <c r="A28" s="54"/>
      <c r="B28" s="54"/>
      <c r="C28" s="20" t="s">
        <v>63</v>
      </c>
      <c r="D28" s="14">
        <v>60</v>
      </c>
      <c r="E28" s="14">
        <v>45</v>
      </c>
    </row>
    <row r="29" spans="1:5" x14ac:dyDescent="0.25">
      <c r="A29" s="54"/>
      <c r="B29" s="54"/>
      <c r="C29" s="21" t="s">
        <v>250</v>
      </c>
      <c r="D29" s="15">
        <v>539580.63</v>
      </c>
      <c r="E29" s="15">
        <v>391806.56</v>
      </c>
    </row>
    <row r="30" spans="1:5" ht="30" x14ac:dyDescent="0.25">
      <c r="A30" s="54"/>
      <c r="B30" s="54">
        <v>2020</v>
      </c>
      <c r="C30" s="20" t="s">
        <v>203</v>
      </c>
      <c r="D30" s="14">
        <v>175822.17</v>
      </c>
      <c r="E30" s="14">
        <v>248924.65000000002</v>
      </c>
    </row>
    <row r="31" spans="1:5" ht="30" x14ac:dyDescent="0.25">
      <c r="A31" s="54"/>
      <c r="B31" s="54"/>
      <c r="C31" s="20" t="s">
        <v>79</v>
      </c>
      <c r="D31" s="14">
        <v>10500</v>
      </c>
      <c r="E31" s="14">
        <v>11</v>
      </c>
    </row>
    <row r="32" spans="1:5" ht="30" x14ac:dyDescent="0.25">
      <c r="A32" s="54"/>
      <c r="B32" s="54"/>
      <c r="C32" s="20" t="s">
        <v>219</v>
      </c>
      <c r="D32" s="14">
        <v>200</v>
      </c>
      <c r="E32" s="14">
        <v>414</v>
      </c>
    </row>
    <row r="33" spans="1:5" ht="30" x14ac:dyDescent="0.25">
      <c r="A33" s="54"/>
      <c r="B33" s="54"/>
      <c r="C33" s="20" t="s">
        <v>63</v>
      </c>
      <c r="D33" s="14">
        <v>120</v>
      </c>
      <c r="E33" s="14">
        <v>90</v>
      </c>
    </row>
    <row r="34" spans="1:5" x14ac:dyDescent="0.25">
      <c r="A34" s="54"/>
      <c r="B34" s="54"/>
      <c r="C34" s="20" t="s">
        <v>80</v>
      </c>
      <c r="D34" s="14">
        <v>90</v>
      </c>
      <c r="E34" s="14">
        <v>1450</v>
      </c>
    </row>
    <row r="35" spans="1:5" ht="45" x14ac:dyDescent="0.25">
      <c r="A35" s="54"/>
      <c r="B35" s="54"/>
      <c r="C35" s="20" t="s">
        <v>212</v>
      </c>
      <c r="D35" s="14">
        <v>60</v>
      </c>
      <c r="E35" s="14">
        <v>40</v>
      </c>
    </row>
    <row r="36" spans="1:5" x14ac:dyDescent="0.25">
      <c r="A36" s="54"/>
      <c r="B36" s="54"/>
      <c r="C36" s="28" t="s">
        <v>81</v>
      </c>
      <c r="D36" s="16">
        <v>60</v>
      </c>
      <c r="E36" s="16">
        <v>6</v>
      </c>
    </row>
    <row r="37" spans="1:5" x14ac:dyDescent="0.25">
      <c r="A37" s="54"/>
      <c r="B37" s="54"/>
      <c r="C37" s="29" t="s">
        <v>220</v>
      </c>
      <c r="D37" s="17">
        <v>50</v>
      </c>
      <c r="E37" s="17">
        <v>3</v>
      </c>
    </row>
    <row r="38" spans="1:5" x14ac:dyDescent="0.25">
      <c r="A38" s="54"/>
      <c r="B38" s="54"/>
      <c r="C38" s="29" t="s">
        <v>82</v>
      </c>
      <c r="D38" s="17">
        <v>40</v>
      </c>
      <c r="E38" s="17">
        <v>15</v>
      </c>
    </row>
    <row r="39" spans="1:5" x14ac:dyDescent="0.25">
      <c r="A39" s="54"/>
      <c r="B39" s="54"/>
      <c r="C39" s="29" t="s">
        <v>83</v>
      </c>
      <c r="D39" s="17">
        <v>30</v>
      </c>
      <c r="E39" s="17">
        <v>40</v>
      </c>
    </row>
    <row r="40" spans="1:5" x14ac:dyDescent="0.25">
      <c r="A40" s="54"/>
      <c r="B40" s="54"/>
      <c r="C40" s="24" t="s">
        <v>43</v>
      </c>
      <c r="D40" s="18">
        <f>SUM(D30:D39)</f>
        <v>186972.17</v>
      </c>
      <c r="E40" s="18">
        <f>SUM(E30:E39)</f>
        <v>250993.65000000002</v>
      </c>
    </row>
    <row r="41" spans="1:5" x14ac:dyDescent="0.25">
      <c r="A41" s="54"/>
      <c r="B41" s="54"/>
      <c r="C41" s="24" t="s">
        <v>44</v>
      </c>
      <c r="D41" s="14">
        <f>+D42-D40</f>
        <v>0</v>
      </c>
      <c r="E41" s="14">
        <f>+E42-E40</f>
        <v>0</v>
      </c>
    </row>
    <row r="42" spans="1:5" x14ac:dyDescent="0.25">
      <c r="A42" s="54"/>
      <c r="B42" s="54"/>
      <c r="C42" s="21" t="s">
        <v>27</v>
      </c>
      <c r="D42" s="15">
        <v>186972.17</v>
      </c>
      <c r="E42" s="15">
        <v>250993.65000000002</v>
      </c>
    </row>
    <row r="43" spans="1:5" x14ac:dyDescent="0.25">
      <c r="A43" s="54"/>
      <c r="B43" s="54">
        <v>2021</v>
      </c>
      <c r="C43" s="20" t="s">
        <v>72</v>
      </c>
      <c r="D43" s="11">
        <v>1773951.35</v>
      </c>
      <c r="E43" s="11">
        <v>35616</v>
      </c>
    </row>
    <row r="44" spans="1:5" x14ac:dyDescent="0.25">
      <c r="A44" s="54"/>
      <c r="B44" s="54"/>
      <c r="C44" s="20" t="s">
        <v>271</v>
      </c>
      <c r="D44" s="11">
        <v>4915</v>
      </c>
      <c r="E44" s="11">
        <v>4</v>
      </c>
    </row>
    <row r="45" spans="1:5" ht="30" x14ac:dyDescent="0.25">
      <c r="A45" s="54"/>
      <c r="B45" s="54"/>
      <c r="C45" s="20" t="s">
        <v>286</v>
      </c>
      <c r="D45" s="11">
        <v>2186</v>
      </c>
      <c r="E45" s="11">
        <v>137.25</v>
      </c>
    </row>
    <row r="46" spans="1:5" x14ac:dyDescent="0.25">
      <c r="A46" s="54"/>
      <c r="B46" s="54"/>
      <c r="C46" s="21" t="s">
        <v>250</v>
      </c>
      <c r="D46" s="10">
        <f>+SUM(D43:D45)</f>
        <v>1781052.35</v>
      </c>
      <c r="E46" s="10">
        <f>+SUM(E43:E45)</f>
        <v>35757.25</v>
      </c>
    </row>
    <row r="47" spans="1:5" x14ac:dyDescent="0.25">
      <c r="A47" s="54"/>
      <c r="B47" s="54">
        <v>2022</v>
      </c>
      <c r="C47" s="20" t="s">
        <v>334</v>
      </c>
      <c r="D47" s="11">
        <v>2431510.8299999996</v>
      </c>
      <c r="E47" s="11">
        <v>42116</v>
      </c>
    </row>
    <row r="48" spans="1:5" ht="30" x14ac:dyDescent="0.25">
      <c r="A48" s="54"/>
      <c r="B48" s="54"/>
      <c r="C48" s="20" t="s">
        <v>378</v>
      </c>
      <c r="D48" s="11">
        <v>294748.47000000003</v>
      </c>
      <c r="E48" s="11">
        <v>320009.08999999997</v>
      </c>
    </row>
    <row r="49" spans="1:5" ht="30" x14ac:dyDescent="0.25">
      <c r="A49" s="54"/>
      <c r="B49" s="54"/>
      <c r="C49" s="20" t="s">
        <v>436</v>
      </c>
      <c r="D49" s="11">
        <v>64694.2</v>
      </c>
      <c r="E49" s="11">
        <v>91592.42</v>
      </c>
    </row>
    <row r="50" spans="1:5" ht="30" x14ac:dyDescent="0.25">
      <c r="A50" s="54"/>
      <c r="B50" s="54"/>
      <c r="C50" s="20" t="s">
        <v>335</v>
      </c>
      <c r="D50" s="11">
        <v>12456</v>
      </c>
      <c r="E50" s="11">
        <v>3700</v>
      </c>
    </row>
    <row r="51" spans="1:5" x14ac:dyDescent="0.25">
      <c r="A51" s="54"/>
      <c r="B51" s="54"/>
      <c r="C51" s="20" t="s">
        <v>303</v>
      </c>
      <c r="D51" s="11">
        <v>10164</v>
      </c>
      <c r="E51" s="11">
        <v>21</v>
      </c>
    </row>
    <row r="52" spans="1:5" x14ac:dyDescent="0.25">
      <c r="A52" s="54"/>
      <c r="B52" s="54"/>
      <c r="C52" s="20" t="s">
        <v>336</v>
      </c>
      <c r="D52" s="11">
        <v>2000</v>
      </c>
      <c r="E52" s="11">
        <v>166.4</v>
      </c>
    </row>
    <row r="53" spans="1:5" x14ac:dyDescent="0.25">
      <c r="A53" s="54"/>
      <c r="B53" s="54"/>
      <c r="C53" s="21" t="s">
        <v>250</v>
      </c>
      <c r="D53" s="10">
        <v>2815573.5</v>
      </c>
      <c r="E53" s="10">
        <v>457604.91</v>
      </c>
    </row>
    <row r="54" spans="1:5" ht="30" x14ac:dyDescent="0.25">
      <c r="A54" s="54"/>
      <c r="B54" s="54">
        <v>2023</v>
      </c>
      <c r="C54" s="20" t="s">
        <v>455</v>
      </c>
      <c r="D54" s="11">
        <v>1220968.97</v>
      </c>
      <c r="E54" s="11">
        <v>209612</v>
      </c>
    </row>
    <row r="55" spans="1:5" x14ac:dyDescent="0.25">
      <c r="A55" s="54"/>
      <c r="B55" s="54"/>
      <c r="C55" s="20" t="s">
        <v>444</v>
      </c>
      <c r="D55" s="11">
        <v>389186.4</v>
      </c>
      <c r="E55" s="11">
        <v>5500</v>
      </c>
    </row>
    <row r="56" spans="1:5" x14ac:dyDescent="0.25">
      <c r="A56" s="54"/>
      <c r="B56" s="54"/>
      <c r="C56" s="20" t="s">
        <v>443</v>
      </c>
      <c r="D56" s="11">
        <v>136701</v>
      </c>
      <c r="E56" s="11">
        <v>40910</v>
      </c>
    </row>
    <row r="57" spans="1:5" x14ac:dyDescent="0.25">
      <c r="A57" s="54"/>
      <c r="B57" s="54"/>
      <c r="C57" s="20" t="s">
        <v>334</v>
      </c>
      <c r="D57" s="11">
        <v>128007.75</v>
      </c>
      <c r="E57" s="11">
        <v>1921</v>
      </c>
    </row>
    <row r="58" spans="1:5" ht="30" x14ac:dyDescent="0.25">
      <c r="A58" s="54"/>
      <c r="B58" s="54"/>
      <c r="C58" s="20" t="s">
        <v>456</v>
      </c>
      <c r="D58" s="11">
        <v>116922.93</v>
      </c>
      <c r="E58" s="11">
        <v>6800.25</v>
      </c>
    </row>
    <row r="59" spans="1:5" ht="30" x14ac:dyDescent="0.25">
      <c r="A59" s="54"/>
      <c r="B59" s="54"/>
      <c r="C59" s="20" t="s">
        <v>378</v>
      </c>
      <c r="D59" s="11">
        <v>66941.56</v>
      </c>
      <c r="E59" s="11">
        <v>45286.89</v>
      </c>
    </row>
    <row r="60" spans="1:5" ht="30" x14ac:dyDescent="0.25">
      <c r="A60" s="54"/>
      <c r="B60" s="54"/>
      <c r="C60" s="20" t="s">
        <v>457</v>
      </c>
      <c r="D60" s="11">
        <v>51152.27</v>
      </c>
      <c r="E60" s="11">
        <v>60</v>
      </c>
    </row>
    <row r="61" spans="1:5" ht="30" x14ac:dyDescent="0.25">
      <c r="A61" s="54"/>
      <c r="B61" s="54"/>
      <c r="C61" s="20" t="s">
        <v>458</v>
      </c>
      <c r="D61" s="11">
        <v>32647.96</v>
      </c>
      <c r="E61" s="11">
        <v>1800.25</v>
      </c>
    </row>
    <row r="62" spans="1:5" x14ac:dyDescent="0.25">
      <c r="A62" s="54"/>
      <c r="B62" s="54"/>
      <c r="C62" s="20" t="s">
        <v>459</v>
      </c>
      <c r="D62" s="11">
        <v>22554</v>
      </c>
      <c r="E62" s="11">
        <v>820</v>
      </c>
    </row>
    <row r="63" spans="1:5" ht="45" x14ac:dyDescent="0.25">
      <c r="A63" s="54"/>
      <c r="B63" s="54"/>
      <c r="C63" s="20" t="s">
        <v>437</v>
      </c>
      <c r="D63" s="11">
        <v>9100</v>
      </c>
      <c r="E63" s="11">
        <v>997.13</v>
      </c>
    </row>
    <row r="64" spans="1:5" x14ac:dyDescent="0.25">
      <c r="A64" s="76"/>
      <c r="B64" s="54"/>
      <c r="C64" s="21" t="s">
        <v>250</v>
      </c>
      <c r="D64" s="10">
        <v>2180871.84</v>
      </c>
      <c r="E64" s="10">
        <v>316919.83</v>
      </c>
    </row>
    <row r="65" spans="1:5" ht="30" x14ac:dyDescent="0.25">
      <c r="A65" s="74"/>
      <c r="B65" s="72">
        <v>2024</v>
      </c>
      <c r="C65" s="20" t="s">
        <v>487</v>
      </c>
      <c r="D65" s="11">
        <v>161543</v>
      </c>
      <c r="E65" s="11">
        <v>18047</v>
      </c>
    </row>
    <row r="66" spans="1:5" x14ac:dyDescent="0.25">
      <c r="A66" s="74"/>
      <c r="B66" s="52"/>
      <c r="C66" s="20" t="s">
        <v>498</v>
      </c>
      <c r="D66" s="11">
        <v>80000</v>
      </c>
      <c r="E66" s="11">
        <v>224.53</v>
      </c>
    </row>
    <row r="67" spans="1:5" x14ac:dyDescent="0.25">
      <c r="A67" s="74"/>
      <c r="B67" s="52"/>
      <c r="C67" s="20" t="s">
        <v>483</v>
      </c>
      <c r="D67" s="11">
        <v>36553.949999999997</v>
      </c>
      <c r="E67" s="11">
        <v>498.81</v>
      </c>
    </row>
    <row r="68" spans="1:5" ht="30" x14ac:dyDescent="0.25">
      <c r="A68" s="74"/>
      <c r="B68" s="52"/>
      <c r="C68" s="20" t="s">
        <v>458</v>
      </c>
      <c r="D68" s="11">
        <v>6201.84</v>
      </c>
      <c r="E68" s="11">
        <v>175</v>
      </c>
    </row>
    <row r="69" spans="1:5" x14ac:dyDescent="0.25">
      <c r="A69" s="74"/>
      <c r="B69" s="52"/>
      <c r="C69" s="20" t="s">
        <v>488</v>
      </c>
      <c r="D69" s="11">
        <v>1900.21</v>
      </c>
      <c r="E69" s="11">
        <v>845</v>
      </c>
    </row>
    <row r="70" spans="1:5" x14ac:dyDescent="0.25">
      <c r="A70" s="74"/>
      <c r="B70" s="52"/>
      <c r="C70" s="20" t="s">
        <v>495</v>
      </c>
      <c r="D70" s="11">
        <v>1500</v>
      </c>
      <c r="E70" s="11">
        <v>3150</v>
      </c>
    </row>
    <row r="71" spans="1:5" x14ac:dyDescent="0.25">
      <c r="A71" s="74"/>
      <c r="B71" s="52"/>
      <c r="C71" s="20" t="s">
        <v>496</v>
      </c>
      <c r="D71" s="11">
        <v>120</v>
      </c>
      <c r="E71" s="11">
        <v>1550</v>
      </c>
    </row>
    <row r="72" spans="1:5" x14ac:dyDescent="0.25">
      <c r="A72" s="75"/>
      <c r="B72" s="73"/>
      <c r="C72" s="21" t="s">
        <v>250</v>
      </c>
      <c r="D72" s="10">
        <v>287819</v>
      </c>
      <c r="E72" s="10">
        <v>24490.34</v>
      </c>
    </row>
    <row r="73" spans="1:5" x14ac:dyDescent="0.25">
      <c r="A73" s="9" t="str">
        <f>+Riohacha!A100</f>
        <v>Fuente: Declaraciones de exportación (F-600), Subdirección de Estudios Económicos - DGEA - DIAN -</v>
      </c>
      <c r="B73" s="35"/>
    </row>
    <row r="74" spans="1:5" x14ac:dyDescent="0.25">
      <c r="A74" s="9" t="str">
        <f>+Armenia!A27</f>
        <v>*Producción DIAN y Certificación DANE diciembre de 2024</v>
      </c>
      <c r="B74" s="35"/>
    </row>
    <row r="75" spans="1:5" x14ac:dyDescent="0.25">
      <c r="A75" s="9" t="str">
        <f>+Armenia!A28</f>
        <v>Fecha de consulta: febrero 20 de 2025</v>
      </c>
      <c r="B75" s="35"/>
    </row>
    <row r="76" spans="1:5" x14ac:dyDescent="0.25">
      <c r="A76" s="9" t="s">
        <v>251</v>
      </c>
      <c r="B76" s="35"/>
    </row>
    <row r="77" spans="1:5" x14ac:dyDescent="0.25">
      <c r="A77" s="9" t="str">
        <f>+Riohacha!A103</f>
        <v>Elaboró: Subdirección de Estudios Económicos - Coordinación de Estadística Tributaria y de Comercio Exterior</v>
      </c>
      <c r="B77" s="35"/>
    </row>
    <row r="78" spans="1:5" x14ac:dyDescent="0.25">
      <c r="B78" s="35"/>
    </row>
    <row r="79" spans="1:5" x14ac:dyDescent="0.25">
      <c r="B79" s="35"/>
    </row>
  </sheetData>
  <mergeCells count="14">
    <mergeCell ref="A1:E1"/>
    <mergeCell ref="B65:B72"/>
    <mergeCell ref="A65:A72"/>
    <mergeCell ref="B47:B53"/>
    <mergeCell ref="B43:B46"/>
    <mergeCell ref="A4:E4"/>
    <mergeCell ref="A5:E5"/>
    <mergeCell ref="A6:E6"/>
    <mergeCell ref="B9:B21"/>
    <mergeCell ref="B30:B42"/>
    <mergeCell ref="B22:B29"/>
    <mergeCell ref="A9:A64"/>
    <mergeCell ref="B54:B64"/>
    <mergeCell ref="A7:E7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ignoredErrors>
    <ignoredError sqref="D40:E40 D46:E46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29"/>
  <sheetViews>
    <sheetView showGridLines="0" topLeftCell="A17" workbookViewId="0">
      <selection activeCell="B32" sqref="B32"/>
    </sheetView>
  </sheetViews>
  <sheetFormatPr baseColWidth="10" defaultRowHeight="15" x14ac:dyDescent="0.25"/>
  <cols>
    <col min="1" max="1" width="37.28515625" customWidth="1"/>
    <col min="3" max="3" width="69" customWidth="1"/>
  </cols>
  <sheetData>
    <row r="1" spans="1:5" s="38" customFormat="1" ht="15.75" x14ac:dyDescent="0.25">
      <c r="A1" s="44" t="str">
        <f>+Actualización!D1</f>
        <v>El contenido de este documento corresponde a información pública</v>
      </c>
      <c r="B1" s="45"/>
      <c r="C1" s="45"/>
      <c r="D1" s="45"/>
      <c r="E1" s="45"/>
    </row>
    <row r="4" spans="1:5" x14ac:dyDescent="0.25">
      <c r="A4" s="46" t="s">
        <v>270</v>
      </c>
      <c r="B4" s="46"/>
      <c r="C4" s="46"/>
      <c r="D4" s="46"/>
      <c r="E4" s="46"/>
    </row>
    <row r="5" spans="1:5" x14ac:dyDescent="0.25">
      <c r="A5" s="46" t="s">
        <v>191</v>
      </c>
      <c r="B5" s="46"/>
      <c r="C5" s="46"/>
      <c r="D5" s="46"/>
      <c r="E5" s="46"/>
    </row>
    <row r="6" spans="1:5" x14ac:dyDescent="0.25">
      <c r="A6" s="55" t="str">
        <f>+'San Andrés'!A6:E6</f>
        <v>Año 2018 - 2024*</v>
      </c>
      <c r="B6" s="55"/>
      <c r="C6" s="55"/>
      <c r="D6" s="55"/>
      <c r="E6" s="55"/>
    </row>
    <row r="7" spans="1:5" x14ac:dyDescent="0.25">
      <c r="A7" s="55"/>
      <c r="B7" s="64"/>
      <c r="C7" s="64"/>
      <c r="D7" s="64"/>
      <c r="E7" s="64"/>
    </row>
    <row r="8" spans="1:5" ht="45" x14ac:dyDescent="0.25">
      <c r="A8" s="19" t="s">
        <v>2</v>
      </c>
      <c r="B8" s="2" t="s">
        <v>5</v>
      </c>
      <c r="C8" s="2" t="s">
        <v>6</v>
      </c>
      <c r="D8" s="4" t="s">
        <v>3</v>
      </c>
      <c r="E8" s="4" t="s">
        <v>4</v>
      </c>
    </row>
    <row r="9" spans="1:5" ht="60" x14ac:dyDescent="0.25">
      <c r="A9" s="76" t="s">
        <v>84</v>
      </c>
      <c r="B9" s="79">
        <v>2018</v>
      </c>
      <c r="C9" s="8" t="s">
        <v>221</v>
      </c>
      <c r="D9" s="13">
        <v>7054.7</v>
      </c>
      <c r="E9" s="13">
        <v>451</v>
      </c>
    </row>
    <row r="10" spans="1:5" x14ac:dyDescent="0.25">
      <c r="A10" s="77"/>
      <c r="B10" s="79"/>
      <c r="C10" s="8" t="s">
        <v>85</v>
      </c>
      <c r="D10" s="13">
        <v>5545.4</v>
      </c>
      <c r="E10" s="13">
        <v>68000</v>
      </c>
    </row>
    <row r="11" spans="1:5" x14ac:dyDescent="0.25">
      <c r="A11" s="77"/>
      <c r="B11" s="79"/>
      <c r="C11" s="8" t="s">
        <v>86</v>
      </c>
      <c r="D11" s="13">
        <v>1631</v>
      </c>
      <c r="E11" s="13">
        <v>3013</v>
      </c>
    </row>
    <row r="12" spans="1:5" x14ac:dyDescent="0.25">
      <c r="A12" s="77"/>
      <c r="B12" s="79"/>
      <c r="C12" s="8" t="s">
        <v>87</v>
      </c>
      <c r="D12" s="13">
        <v>732</v>
      </c>
      <c r="E12" s="13">
        <v>330</v>
      </c>
    </row>
    <row r="13" spans="1:5" x14ac:dyDescent="0.25">
      <c r="A13" s="77"/>
      <c r="B13" s="79"/>
      <c r="C13" s="8" t="s">
        <v>88</v>
      </c>
      <c r="D13" s="13">
        <v>662.4</v>
      </c>
      <c r="E13" s="13">
        <v>320</v>
      </c>
    </row>
    <row r="14" spans="1:5" ht="45" x14ac:dyDescent="0.25">
      <c r="A14" s="77"/>
      <c r="B14" s="79"/>
      <c r="C14" s="8" t="s">
        <v>89</v>
      </c>
      <c r="D14" s="13">
        <v>603</v>
      </c>
      <c r="E14" s="13">
        <v>348</v>
      </c>
    </row>
    <row r="15" spans="1:5" x14ac:dyDescent="0.25">
      <c r="A15" s="77"/>
      <c r="B15" s="79"/>
      <c r="C15" s="8" t="s">
        <v>90</v>
      </c>
      <c r="D15" s="13">
        <v>526.5</v>
      </c>
      <c r="E15" s="13">
        <v>30</v>
      </c>
    </row>
    <row r="16" spans="1:5" ht="27.75" customHeight="1" x14ac:dyDescent="0.25">
      <c r="A16" s="77"/>
      <c r="B16" s="79"/>
      <c r="C16" s="8" t="s">
        <v>91</v>
      </c>
      <c r="D16" s="13">
        <v>447.5</v>
      </c>
      <c r="E16" s="13">
        <v>630</v>
      </c>
    </row>
    <row r="17" spans="1:5" ht="30" x14ac:dyDescent="0.25">
      <c r="A17" s="77"/>
      <c r="B17" s="79"/>
      <c r="C17" s="8" t="s">
        <v>92</v>
      </c>
      <c r="D17" s="13">
        <v>438</v>
      </c>
      <c r="E17" s="13">
        <v>232</v>
      </c>
    </row>
    <row r="18" spans="1:5" ht="30" x14ac:dyDescent="0.25">
      <c r="A18" s="77"/>
      <c r="B18" s="79"/>
      <c r="C18" s="8" t="s">
        <v>93</v>
      </c>
      <c r="D18" s="13">
        <v>368</v>
      </c>
      <c r="E18" s="13">
        <v>40</v>
      </c>
    </row>
    <row r="19" spans="1:5" x14ac:dyDescent="0.25">
      <c r="A19" s="77"/>
      <c r="B19" s="79"/>
      <c r="C19" s="5" t="s">
        <v>43</v>
      </c>
      <c r="D19" s="13">
        <f>SUM(D9:D18)</f>
        <v>18008.5</v>
      </c>
      <c r="E19" s="13">
        <f>SUM(E9:E18)</f>
        <v>73394</v>
      </c>
    </row>
    <row r="20" spans="1:5" x14ac:dyDescent="0.25">
      <c r="A20" s="77"/>
      <c r="B20" s="79"/>
      <c r="C20" s="5" t="s">
        <v>44</v>
      </c>
      <c r="D20" s="13">
        <f>+D21-D19</f>
        <v>2504</v>
      </c>
      <c r="E20" s="13">
        <f>+E21-E19</f>
        <v>1826</v>
      </c>
    </row>
    <row r="21" spans="1:5" x14ac:dyDescent="0.25">
      <c r="A21" s="77"/>
      <c r="B21" s="79"/>
      <c r="C21" s="7" t="s">
        <v>27</v>
      </c>
      <c r="D21" s="12">
        <v>20512.5</v>
      </c>
      <c r="E21" s="12">
        <v>75220</v>
      </c>
    </row>
    <row r="22" spans="1:5" x14ac:dyDescent="0.25">
      <c r="A22" s="77"/>
      <c r="B22" s="68">
        <v>2021</v>
      </c>
      <c r="C22" s="20" t="s">
        <v>262</v>
      </c>
      <c r="D22" s="11">
        <v>9261</v>
      </c>
      <c r="E22" s="11">
        <v>1125</v>
      </c>
    </row>
    <row r="23" spans="1:5" x14ac:dyDescent="0.25">
      <c r="A23" s="77"/>
      <c r="B23" s="69"/>
      <c r="C23" s="20" t="s">
        <v>261</v>
      </c>
      <c r="D23" s="11">
        <v>8095.5</v>
      </c>
      <c r="E23" s="11">
        <v>900</v>
      </c>
    </row>
    <row r="24" spans="1:5" x14ac:dyDescent="0.25">
      <c r="A24" s="78"/>
      <c r="B24" s="70"/>
      <c r="C24" s="7" t="s">
        <v>250</v>
      </c>
      <c r="D24" s="10">
        <v>17356.5</v>
      </c>
      <c r="E24" s="10">
        <v>2025</v>
      </c>
    </row>
    <row r="25" spans="1:5" x14ac:dyDescent="0.25">
      <c r="A25" s="9" t="str">
        <f>+'San Andrés'!A73</f>
        <v>Fuente: Declaraciones de exportación (F-600), Subdirección de Estudios Económicos - DGEA - DIAN -</v>
      </c>
    </row>
    <row r="26" spans="1:5" x14ac:dyDescent="0.25">
      <c r="A26" s="9" t="str">
        <f>+Armenia!A27</f>
        <v>*Producción DIAN y Certificación DANE diciembre de 2024</v>
      </c>
    </row>
    <row r="27" spans="1:5" x14ac:dyDescent="0.25">
      <c r="A27" s="9" t="str">
        <f>+Armenia!A28</f>
        <v>Fecha de consulta: febrero 20 de 2025</v>
      </c>
    </row>
    <row r="28" spans="1:5" x14ac:dyDescent="0.25">
      <c r="A28" s="9" t="s">
        <v>251</v>
      </c>
    </row>
    <row r="29" spans="1:5" x14ac:dyDescent="0.25">
      <c r="A29" s="9" t="str">
        <f>+'San Andrés'!A77</f>
        <v>Elaboró: Subdirección de Estudios Económicos - Coordinación de Estadística Tributaria y de Comercio Exterior</v>
      </c>
    </row>
  </sheetData>
  <mergeCells count="8">
    <mergeCell ref="A1:E1"/>
    <mergeCell ref="B22:B24"/>
    <mergeCell ref="A9:A24"/>
    <mergeCell ref="B9:B21"/>
    <mergeCell ref="A4:E4"/>
    <mergeCell ref="A5:E5"/>
    <mergeCell ref="A6:E6"/>
    <mergeCell ref="A7:E7"/>
  </mergeCells>
  <pageMargins left="0.7" right="0.7" top="0.75" bottom="0.75" header="0.3" footer="0.3"/>
  <pageSetup orientation="portrait" r:id="rId1"/>
  <headerFooter>
    <oddFooter>&amp;R_x000D_&amp;1#&amp;"Calibri"&amp;10&amp;K000000 Información Pública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936E11F4F37941A2101A4ACC4523B5" ma:contentTypeVersion="1" ma:contentTypeDescription="Crear nuevo documento." ma:contentTypeScope="" ma:versionID="d9333b2eeb998f3f0c2514c7ac20610a">
  <xsd:schema xmlns:xsd="http://www.w3.org/2001/XMLSchema" xmlns:xs="http://www.w3.org/2001/XMLSchema" xmlns:p="http://schemas.microsoft.com/office/2006/metadata/properties" xmlns:ns2="2febaad4-4a94-47d8-bd40-dd72d5026160" targetNamespace="http://schemas.microsoft.com/office/2006/metadata/properties" ma:root="true" ma:fieldsID="e9206923f1b12c210629a13ec6f050b6" ns2:_=""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6A022C-AD43-4E6F-B8F4-3B28199A8F97}"/>
</file>

<file path=customXml/itemProps2.xml><?xml version="1.0" encoding="utf-8"?>
<ds:datastoreItem xmlns:ds="http://schemas.openxmlformats.org/officeDocument/2006/customXml" ds:itemID="{D038CEB6-1CF6-4191-8684-94A5560A372E}"/>
</file>

<file path=customXml/itemProps3.xml><?xml version="1.0" encoding="utf-8"?>
<ds:datastoreItem xmlns:ds="http://schemas.openxmlformats.org/officeDocument/2006/customXml" ds:itemID="{C5A037AB-D150-4B75-9FFF-35B9C9596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Actualización</vt:lpstr>
      <vt:lpstr>Armenia</vt:lpstr>
      <vt:lpstr>Bogotá</vt:lpstr>
      <vt:lpstr>Bucaramanga</vt:lpstr>
      <vt:lpstr>Pereira</vt:lpstr>
      <vt:lpstr>Santa Marta</vt:lpstr>
      <vt:lpstr>Riohacha</vt:lpstr>
      <vt:lpstr>San Andrés</vt:lpstr>
      <vt:lpstr>Arauca</vt:lpstr>
      <vt:lpstr>Manizales</vt:lpstr>
      <vt:lpstr>Yopal</vt:lpstr>
      <vt:lpstr>Buenaventura</vt:lpstr>
      <vt:lpstr>Ipiales</vt:lpstr>
      <vt:lpstr>Leticia</vt:lpstr>
      <vt:lpstr>Maicao</vt:lpstr>
      <vt:lpstr>Tumaco</vt:lpstr>
      <vt:lpstr>Urabá</vt:lpstr>
      <vt:lpstr>Puerto Asís</vt:lpstr>
      <vt:lpstr>Cartagena</vt:lpstr>
      <vt:lpstr>Barranquilla</vt:lpstr>
      <vt:lpstr>Cali</vt:lpstr>
      <vt:lpstr>Cúcuta</vt:lpstr>
      <vt:lpstr>Medellín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Parra Barrios</dc:creator>
  <cp:lastModifiedBy>Ivan Hernando Aguirre Gallo</cp:lastModifiedBy>
  <dcterms:created xsi:type="dcterms:W3CDTF">2021-05-11T22:44:52Z</dcterms:created>
  <dcterms:modified xsi:type="dcterms:W3CDTF">2025-02-11T19:09:28Z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38af61-cfb1-43e3-a724-fe68a71eee05_Enabled">
    <vt:lpwstr>true</vt:lpwstr>
  </property>
  <property fmtid="{D5CDD505-2E9C-101B-9397-08002B2CF9AE}" pid="3" name="MSIP_Label_9238af61-cfb1-43e3-a724-fe68a71eee05_SetDate">
    <vt:lpwstr>2024-12-27T11:09:51Z</vt:lpwstr>
  </property>
  <property fmtid="{D5CDD505-2E9C-101B-9397-08002B2CF9AE}" pid="4" name="MSIP_Label_9238af61-cfb1-43e3-a724-fe68a71eee05_Method">
    <vt:lpwstr>Privileged</vt:lpwstr>
  </property>
  <property fmtid="{D5CDD505-2E9C-101B-9397-08002B2CF9AE}" pid="5" name="MSIP_Label_9238af61-cfb1-43e3-a724-fe68a71eee05_Name">
    <vt:lpwstr>Pública</vt:lpwstr>
  </property>
  <property fmtid="{D5CDD505-2E9C-101B-9397-08002B2CF9AE}" pid="6" name="MSIP_Label_9238af61-cfb1-43e3-a724-fe68a71eee05_SiteId">
    <vt:lpwstr>fab26e5a-737a-4438-8ccd-8e465ecf21d8</vt:lpwstr>
  </property>
  <property fmtid="{D5CDD505-2E9C-101B-9397-08002B2CF9AE}" pid="7" name="MSIP_Label_9238af61-cfb1-43e3-a724-fe68a71eee05_ActionId">
    <vt:lpwstr>74f38774-3a2e-4a19-9476-b1ccdc317de5</vt:lpwstr>
  </property>
  <property fmtid="{D5CDD505-2E9C-101B-9397-08002B2CF9AE}" pid="8" name="MSIP_Label_9238af61-cfb1-43e3-a724-fe68a71eee05_ContentBits">
    <vt:lpwstr>2</vt:lpwstr>
  </property>
  <property fmtid="{D5CDD505-2E9C-101B-9397-08002B2CF9AE}" pid="9" name="ContentTypeId">
    <vt:lpwstr>0x010100EF936E11F4F37941A2101A4ACC4523B5</vt:lpwstr>
  </property>
</Properties>
</file>