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comments3.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D:\BACKUP DISCO D equipo 000-0201SXL\COORDINACION\PLANES DE MEJORAMIENTO\ITRC\INSPECCION 413\"/>
    </mc:Choice>
  </mc:AlternateContent>
  <bookViews>
    <workbookView xWindow="-120" yWindow="-120" windowWidth="29040" windowHeight="15840" activeTab="1"/>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'RG1'!$A$1:$T$75</definedName>
    <definedName name="_xlnm.Print_Area" localSheetId="3">'RG2'!$A$1:$T$61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'RG1'!$37:$38</definedName>
    <definedName name="_xlnm.Print_Titles" localSheetId="3">'RG2'!$32:$33</definedName>
    <definedName name="_xlnm.Print_Titles" localSheetId="5">'RG3'!$32:$33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4" i="10" l="1"/>
  <c r="S43" i="10" l="1"/>
  <c r="T43" i="10" s="1"/>
  <c r="S39" i="10" l="1"/>
  <c r="T39" i="10" s="1"/>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S54" i="21"/>
  <c r="T54" i="21" s="1"/>
  <c r="S53" i="21"/>
  <c r="T53" i="21" s="1"/>
  <c r="T46" i="21"/>
  <c r="S46" i="21"/>
  <c r="S45" i="21"/>
  <c r="T45" i="21" s="1"/>
  <c r="T44" i="21"/>
  <c r="S44" i="2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N11" i="20"/>
  <c r="O11" i="20" s="1"/>
  <c r="H11" i="20"/>
  <c r="G11" i="20"/>
  <c r="F11" i="20"/>
  <c r="K11" i="20" s="1"/>
  <c r="L11" i="20" s="1"/>
  <c r="E11" i="20"/>
  <c r="D11" i="20"/>
  <c r="S54" i="19"/>
  <c r="T54" i="19" s="1"/>
  <c r="S53" i="19"/>
  <c r="T53" i="19" s="1"/>
  <c r="T46" i="19"/>
  <c r="S46" i="19"/>
  <c r="S45" i="19"/>
  <c r="T45" i="19" s="1"/>
  <c r="S44" i="19"/>
  <c r="T44" i="19" s="1"/>
  <c r="S43" i="19"/>
  <c r="T43" i="19" s="1"/>
  <c r="S42" i="19"/>
  <c r="T42" i="19" s="1"/>
  <c r="S41" i="19"/>
  <c r="T41" i="19" s="1"/>
  <c r="S40" i="19"/>
  <c r="T40" i="19" s="1"/>
  <c r="S39" i="19"/>
  <c r="T39" i="19" s="1"/>
  <c r="S38" i="19"/>
  <c r="T38" i="19" s="1"/>
  <c r="S37" i="19"/>
  <c r="T37" i="19" s="1"/>
  <c r="S36" i="19"/>
  <c r="T36" i="19" s="1"/>
  <c r="T35" i="19"/>
  <c r="S35" i="19"/>
  <c r="S34" i="19"/>
  <c r="T34" i="19" s="1"/>
  <c r="G11" i="18"/>
  <c r="O11" i="22" l="1"/>
  <c r="N12" i="22"/>
  <c r="O12"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3" i="20" l="1"/>
  <c r="O13" i="20" s="1"/>
  <c r="N13" i="22"/>
  <c r="O11" i="18"/>
  <c r="N12" i="18"/>
  <c r="S45" i="10"/>
  <c r="T45" i="10" s="1"/>
  <c r="S47" i="10"/>
  <c r="T47" i="10" s="1"/>
  <c r="S48" i="10"/>
  <c r="T48" i="10" s="1"/>
  <c r="S49" i="10"/>
  <c r="T49" i="10" s="1"/>
  <c r="S51" i="10"/>
  <c r="T51" i="10" s="1"/>
  <c r="S55" i="10"/>
  <c r="T55" i="10" s="1"/>
  <c r="S56" i="10"/>
  <c r="T56" i="10" s="1"/>
  <c r="S59" i="10"/>
  <c r="T59" i="10" s="1"/>
  <c r="S67" i="10"/>
  <c r="T67" i="10" s="1"/>
  <c r="S68" i="10"/>
  <c r="T68" i="10" s="1"/>
  <c r="S41" i="10"/>
  <c r="T41" i="10" s="1"/>
  <c r="S42" i="10"/>
  <c r="T42" i="10" s="1"/>
  <c r="S44" i="10"/>
  <c r="T44" i="10" s="1"/>
  <c r="S40" i="10"/>
  <c r="T40" i="10" s="1"/>
  <c r="N14" i="20" l="1"/>
  <c r="O14" i="20" s="1"/>
  <c r="O13" i="22"/>
  <c r="N14" i="22"/>
  <c r="O14" i="22" s="1"/>
  <c r="O12" i="18"/>
  <c r="N13" i="18"/>
  <c r="N15" i="20" l="1"/>
  <c r="O15" i="20" s="1"/>
  <c r="N15" i="22"/>
  <c r="O13" i="18"/>
  <c r="N14" i="18"/>
  <c r="N16" i="20" l="1"/>
  <c r="O16" i="20" s="1"/>
  <c r="O15" i="22"/>
  <c r="N16" i="22"/>
  <c r="O14" i="18"/>
  <c r="N15" i="18"/>
  <c r="O15" i="18" s="1"/>
  <c r="N17" i="20" l="1"/>
  <c r="O16" i="22"/>
  <c r="N17" i="22"/>
  <c r="N16" i="18"/>
  <c r="N18" i="20" l="1"/>
  <c r="O18" i="20" s="1"/>
  <c r="O17" i="20"/>
  <c r="O17" i="22"/>
  <c r="N18" i="22"/>
  <c r="O16" i="18"/>
  <c r="N17" i="18"/>
  <c r="N18" i="18" s="1"/>
  <c r="N19" i="20" l="1"/>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7"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7"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7"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7"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7"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7"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7"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7"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7"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7"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7"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7"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7"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8"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8"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8"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8"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8"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<sst xmlns="http://schemas.openxmlformats.org/spreadsheetml/2006/main" count="439" uniqueCount="150">
  <si>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</si>
  <si>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</si>
  <si>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</si>
  <si>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</si>
  <si>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</si>
  <si>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</si>
  <si>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</si>
  <si>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</si>
  <si>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</si>
  <si>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</si>
  <si>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</si>
  <si>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</si>
  <si>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</si>
  <si>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</si>
  <si>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</si>
  <si>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Este numero es el asignado a la inspección</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</si>
  <si>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</si>
  <si>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</si>
  <si>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Identificar la Entidad que esta formulando 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</si>
  <si>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</si>
  <si>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</si>
  <si>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</si>
  <si>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</si>
  <si>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</si>
  <si>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</si>
  <si>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r>
      <t xml:space="preserve">ID del hallazgo I. </t>
    </r>
    <r>
      <rPr>
        <sz val="11"/>
        <color theme="0" tint="-0.34998626667073579"/>
        <rFont val="Myriad Pro"/>
        <family val="2"/>
      </rPr>
      <t>(Esta identificación y descripción se encuentra en el informe final)</t>
    </r>
  </si>
  <si>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</si>
  <si>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</si>
  <si>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</si>
  <si>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</si>
  <si>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</si>
  <si>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</si>
  <si>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</si>
  <si>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</si>
  <si>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</si>
  <si>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</si>
  <si>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</si>
  <si>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</si>
  <si>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</si>
  <si>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</si>
  <si>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</si>
  <si>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</si>
  <si>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</si>
  <si>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</si>
  <si>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</si>
  <si>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</si>
  <si>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</si>
  <si>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</si>
  <si>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</si>
  <si>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</si>
  <si>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</si>
  <si>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</si>
  <si>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</si>
  <si>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</si>
  <si>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</si>
  <si>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</si>
  <si>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</si>
  <si>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</si>
  <si>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</si>
  <si>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</si>
  <si>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</si>
  <si>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</si>
  <si>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</si>
  <si>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</si>
  <si>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</si>
  <si>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</si>
  <si>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</si>
  <si>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DIAN</t>
  </si>
  <si>
    <t>Exclusión de un contribuyente del proceso de control de administración de cartera</t>
  </si>
  <si>
    <t>ID del indicio de fraude y corrupción I - Normalización de saldos por prescripción antes del término de los cinco (5) años por valor de $ 8.932.000.</t>
  </si>
  <si>
    <t xml:space="preserve">ID del indicio de fraude y corrupción II -Inactividad procesal injustificada en la gestión de cartera por valor de $ 6.540.571.000. </t>
  </si>
  <si>
    <t xml:space="preserve">ID del indicio de fraude y corrupción II - Traslados de expedientes a otras Direcciones Seccionales sin cargue de las obligaciones al aplicativo SIPAC y sin gestión de las acciones de cobro por valor de $13.619.933.152.  </t>
  </si>
  <si>
    <t xml:space="preserve">ID del Hallazgo I - Ineficacia de la normalización de saldos, contrario al objetivo del procedimiento PR-CA-0276 normalización de saldos de CCC y el PR-CA-0372 normalización de saldos para la obligación financiera. </t>
  </si>
  <si>
    <t>Inexactitud en el saldo de cuenta de los contribuyentes, generando la falta de disponibilidad e integridad de la información</t>
  </si>
  <si>
    <t xml:space="preserve">Observación I - No integridad y disponibilidad de la información de recaudo evidenciado en 28.331 obligaciones por valor total de $ 8.551.454.313.164 a nivel nacional. </t>
  </si>
  <si>
    <t>observación II - Existen reprocesos de las obligaciones con saldo a favor irreal en el SIE de obligación financiera.</t>
  </si>
  <si>
    <t xml:space="preserve">Con el fin de practicar las acciones de cobro de todos los expedientes que llegan trasladados de otras Direcciones Seccionales, se recomienda delegar a un único funcionario, para que se encargue de realizar la solicitud masiva y el seguimiento del cargue de las obligaciones tributarias al aplicativo de administración de cartera. </t>
  </si>
  <si>
    <t xml:space="preserve">Realizar jornadas de concientización para los funcionarios de las Divisiones de Gestión de Recaudo y Cobranzas asociados al proceso de cobro coactivo a fin de que ejerzan los controles correspondientes a la notificación de los mandamientos de pago dentro del término de los 5 años, para evitar la prescripción de las obligaciones y el posible inicio de acciones disciplinarias por incumplimiento de las funciones asignadas. </t>
  </si>
  <si>
    <t>Hacer uso de la figura de remisibilidad, a fin de garantizar la eficiencia en el proceso de normalización que permita descongestionar la carga laboral del área de cobranzas.</t>
  </si>
  <si>
    <t>Establecer lineamientos de cobro que eviten el desgaste administrativo que genera la elaboración de varios mandamientos de pago, sin gestión de cobro en cada uno de ellos.</t>
  </si>
  <si>
    <t>Diseñar lineamientos frente a los expedientes que son trasladados por competencia territorial, que permitan determinar los pasos a seguir tanto de manera física como en los aplicativos, con el objetivo de que exista trazabilidad en la gestión de cobro y facilite el procedimiento que se debe seguir en la normalización de saldos, al contar con información contable en los aplicativos.</t>
  </si>
  <si>
    <t xml:space="preserve">Realizar auditorías de trazabilidad y seguridad de la información al proceso migratorio, cuando se implemente un nuevo SIE, con el fin de evitar la prescripción de las obligaciones en recaudo. </t>
  </si>
  <si>
    <t xml:space="preserve">Implementar una herramienta de control y seguimiento a todas las actuaciones administrativas de cobro coactivo la cual genere alertas a los funcionarios sustanciadores y a los jefes de cobranzas de la proximidad de la prescripción de una obligación.  </t>
  </si>
  <si>
    <t xml:space="preserve">Garantizar que los sistemas de información, herramienta ofimática o aplicación permitan de manera efectiva realizar seguimiento detallado de las obligaciones tributarias, donde se generen alertas tempranas de las fechas de vencimiento que permita a los funcionarios de la División de Gestión de Recaudo y Cobranzas actuar con oportunidad. </t>
  </si>
  <si>
    <t xml:space="preserve">Garantizar que el área de tecnología de solución efectiva a los PST relacionados con los aplicativos de cobro. </t>
  </si>
  <si>
    <t>Diseñar un protocolo para la gestión de las obligaciones no prescritas y con saldo que se encuentran en obligación financiera que no caen a SIPAC y deben ser gestionadas para su cobro en SISCOBRA Candado.</t>
  </si>
  <si>
    <t xml:space="preserve">Generar una alerta en el sistema que indique cuando al reprocesar una obligación ya normalizada a saldo en cero incremente o disminuye su saldo. </t>
  </si>
  <si>
    <t>Fortalecer el grado de avance de gestión a los expedientes asignados para garantizar el recaudo y/o cobro de las obligaciones</t>
  </si>
  <si>
    <t>Establecer el tiempo promedio histórico que toma una notificación en debida forma, para diseñar un lineamiento que mitigue el riesgo de prescripción.</t>
  </si>
  <si>
    <t xml:space="preserve">Diseñar un control sobre las liquidaciones oficiales que garantice el cobro efectivo de las obligaciones contenidas en estos actos administrativos. </t>
  </si>
  <si>
    <t>Realizar capacitación en el PR-CA-0270 Mandamiento de Pago Versión 3</t>
  </si>
  <si>
    <t>De mejora</t>
  </si>
  <si>
    <t>Concientizar a los funcionarios de las dependencias de cobranzas en la importancia del mandamiento de pago dentro del PACC</t>
  </si>
  <si>
    <t>FR- Capacitación interna</t>
  </si>
  <si>
    <t>Capacitaciones</t>
  </si>
  <si>
    <t>Mejorar los controles y traslado de expedientes.</t>
  </si>
  <si>
    <t>Documento de lineamientos</t>
  </si>
  <si>
    <t>Coordinación de Cobranzas Coordinacion de administración de Aplicativos de Recaudo y Cobranzas</t>
  </si>
  <si>
    <t>Lineamiento para establecer controles en el manejo de expedientes.</t>
  </si>
  <si>
    <t>Socializacion de Lineamientos. (Sujeta al desarrollo del plan de modernización tecnologica de la DIAN.(LEY 1819 DEL 2016 y 1943 del 2018))</t>
  </si>
  <si>
    <t>Comunicado a las Direcciones Seccionales para que se adelanten las remisibilidades a traves del SIE de Normalización de Saldos.</t>
  </si>
  <si>
    <t xml:space="preserve">Funcionalidad y bondades del SIE de Normalización de Saldos </t>
  </si>
  <si>
    <t xml:space="preserve">Documento </t>
  </si>
  <si>
    <t>Lineamiento para establecer controles en el manejo electrónico de expedientes. (Sujeta al desarrollo del plan de modernización tecnologica de la DIAN.(LEY 1819 DEL 2016 y 1943 del 2018))</t>
  </si>
  <si>
    <t>Socializacion de Comunicado a las Direcciones Seccionales para que se adelanten las remisibilidades a traves del SIE de Normalización de Saldos. (Sujeta al desarrollo del plan de modernización tecnologica de la DIAN.(LEY 1819 DEL 2016 y 1943 del 2018))</t>
  </si>
  <si>
    <t>Mejorar los controles de obligaciones próximas a prescribir.</t>
  </si>
  <si>
    <t>Conocer la nueva clasificación e identificación de obligaciones en el inventario de cartera.</t>
  </si>
  <si>
    <t>Coordinación de Cobranzas Coordinación de administración de Aplicativos de Recaudo y Cobranzas</t>
  </si>
  <si>
    <t>Coordinación de administración de Aplicativos de Recaudo y Cobranzas</t>
  </si>
  <si>
    <t>Coordinación de Cobranzas Coordinacioó de administración de Aplicativos de Recaudo y Cobranzas</t>
  </si>
  <si>
    <t>Comunicado a las Direcciones Seccionales para que se adelanten las remisibilidades a traves del SIE de Normalización de Saldos. (Sujeta al desarrollo del plan de modernización tecnologica de la DIAN.(LEY 1819 DEL 2016 y 1943 del 2018))</t>
  </si>
  <si>
    <t>Capacitación para dar a conocer a las Direcciones Seccionales de la nueva clasificación e identificación de las obligaciones en el inventario de cartera. (Sujeta al desarrollo del plan de modernización tecnologica de la DIAN.(LEY 1819 DEL 2016 y 1943 del 2018))</t>
  </si>
  <si>
    <t>Lineamiento para establecer el control del cobro de los actos administrativos. (Sujeta al desarrollo del plan de modernización tecnologica de la DIAN.(LEY 1819 DEL 2016 y 1943 del 2018))</t>
  </si>
  <si>
    <t xml:space="preserve">Lineamiento para establecer el control del cobro de los actos administrativos. </t>
  </si>
  <si>
    <t>Presentar y priorizar la solicitud de servicio para la creación o ajuste de un Sistema de Información ante el centro de despacho, conforme el PR-SI-0002 Gestión de solicitudes para la creación o ajuste de sistemas de  información.</t>
  </si>
  <si>
    <t xml:space="preserve">Realizar reuniones trimestrales de seguimiento y cumplimiento del plan de trabajo </t>
  </si>
  <si>
    <t>Formato de solicitud de servicio para la creación o ajuste de un Sistema de Información</t>
  </si>
  <si>
    <t>Control de Asistencia de Reuniones</t>
  </si>
  <si>
    <t>Plan de Trabajo-Cronograma</t>
  </si>
  <si>
    <t>Subdirección de Gestión de Recaudo y Cobranzas- Coordinación de Aplicativos de Recaudo y Cobranzas
Subdirección de Gestión de Tecnología de la Información y las Telecomunicaciones</t>
  </si>
  <si>
    <t>Subdirección de Gestión de Recaudo y Cobranzas- Coordinación de Aplicativos de Recaudo y Cobranzas</t>
  </si>
  <si>
    <t>Elaborar Plan de Trabajo para implementar el cierre, control y seguimiento de los incidentes incidentes de los sistemas de información.</t>
  </si>
  <si>
    <t>Plan de trabajo</t>
  </si>
  <si>
    <t>Reuniones mensuales de seguimiento</t>
  </si>
  <si>
    <t>Mejorar la oportunidad, eficiciencia y control de los incidentes reportados en los sistemas de información.</t>
  </si>
  <si>
    <t>Realizar plan de trabajo para la solución conforme a la solicitud presentada en centro de despacho</t>
  </si>
  <si>
    <t>Implementación en el SIE de Normalización de Saldos el ajuste sobre "Reversión de un acto administrativo (F-2288) o auto de ajuste saldo irreal.</t>
  </si>
  <si>
    <t>Realizar reuniones mensuales de seguimiento al Plan de trabajo para implementar el cierre de los incidentes  control y seguimiento de los incidentes de los sistemas de información.</t>
  </si>
  <si>
    <t>Subdirección de Gestión de Recaudo y Cobranzas- Coordinación de Aplicativos de Recaudo y Cobranzas
Subdirección de Gestión de Tecnología de la Información y las Telecomunicaciones                                                                                                                                             COLSOF</t>
  </si>
  <si>
    <t>Subdirección de Gestión de Recaudo y Cobranzas- Coordinación de Aplicativos de Recaudo y Cobranzas
Subdirección de Gestión de Tecnología de la Información y las Telecomunicaciones           COLSOF</t>
  </si>
  <si>
    <t>Mejorar los controles en el traslado de expedientes.</t>
  </si>
  <si>
    <t>Coordinación de Cobranzas Coordinación de Administración de Aplicativos de Recaudo y Cobranzas</t>
  </si>
  <si>
    <t>Coordinación de Cobranzas Coordinacion de Administración de Aplicativos de Recaudo y Cobranzas</t>
  </si>
  <si>
    <t>La actividad se encuentra sujeta al desarrollo del plan de modernización tecnologica de la DIAN. (LEY 1819 DEL 2016 y 1943 del 2018))</t>
  </si>
  <si>
    <t>Por definir</t>
  </si>
  <si>
    <t>Lineamiento para el manejo de la heramienta del aplicativo SIPAC, que permite el control de Obligaciones próximas a prescribir. (Sujeta al desarrollo del plan de modernización tecnologica de la DIAN.(LEY 1819 DEL 2016 y 1943 del 2018))</t>
  </si>
  <si>
    <t xml:space="preserve">Lineamiento para el manejo de la heramienta del aplicativo SIPAC, que permite el control de Obligaciones próximas a prescribir. </t>
  </si>
  <si>
    <t>FR- Capacitación interna o Videoconferencia</t>
  </si>
  <si>
    <t>Realizar capacitación en el PR-CA-0270 Mandamiento de Pago Versión 3, en espedial lo indicado en la actividad 3. Proferir el Mandamiento de pago. Una vez recibido el expediente se debe proferir inmediatamente el mandamiento de pago, el cual ordena la cancelación de las obligaciones pendientes a cargo del deudor principal, solidario y/o subsidiario (según sea el caso)</t>
  </si>
  <si>
    <t>FT-GH-1722 Registro Capacitación Interna</t>
  </si>
  <si>
    <t>Jefes de las dependencias de cobranzas de las 34 seccionales: Arauca, Armenia, Barrancabermeja, Barranquilla, Bogotá, Bucaramanga, Buenaventura, Cali, Cartagena, Cúcuta, Florencia, Girardot, Grandes Contribuyentes, Ibagué, Leticia, Manizales, Medellín, Montería, Neiva, Palmira, Pasto, Pereira, Popayán, Quibdó, Riohacha, San Andrés, Santa Marta, Sincelejo, Sogamoso, Tuluá, Tunja, Valledupar, Villavicencio y Yopal</t>
  </si>
  <si>
    <t>Administrar y gestionar la cartera conforme lo establece el Modelo a traves de la cartilla CT-CA-086, con base en la segmentación y priorización informada en el inventario publicado</t>
  </si>
  <si>
    <t>Preventiva</t>
  </si>
  <si>
    <t>Repartir y gestionar los expedientes de cobro conforme lo establecido en la Cartilla CT-CA-086 Vs 2 y realizar control y seguimiento a la ejecución del Proceso de Administración de Cartera en cuanto al cumplimiento de los términos establecidos, reportando mensualmente al buzón coordinacioncobranzas@dian.gov.co la gestión en el formato FT-CA- 5219 Seguimiento a evacuación mensual de carga laboral.</t>
  </si>
  <si>
    <t>Evitar la inactividad procesal, las actuaciones distantes en el tiempo y la prescripción de la acción de cobro sin gestión.</t>
  </si>
  <si>
    <t xml:space="preserve"> FT-CA- 5219 Seguimiento a evacuación mensual de carga laboral</t>
  </si>
  <si>
    <t>Actualizar la actividad No. 5 del PR- CA- 0270 Mandamiento de pago e incorporar plazos, los cuales debe cumplir los funcionarios de cobro para expedir y notificar el mandamiento de pago una vez recibe el expediente, esto, a fin de garantizar la efectividad de la gestión de recaudo de cartera.</t>
  </si>
  <si>
    <t>No es viable implementar el control sugerido por la agencia, por cuanto la ley ordena que se tienen 5 años para obtener el cobro de las obligaciones fiscales antes de proferir el mandamiento de pago, pudiendo expedirlo en cualquier tiempo, dependiendo del resultado de la gestión previa al inico del proceso coactivo; sin embargo, en las actividades 24 a 26 del PR-CA-0326 Investigacion de bienes, se establecen los momentos en los cuales se debe proferir el mandamiento de pago, lo cual corresponde a un actuar de conformidad con la situación de cada proceso de cobro.</t>
  </si>
  <si>
    <t>Este control se encuentra inmerso en la acción descrita en el numeral 4</t>
  </si>
  <si>
    <t>Como se ha informado en varias oportunidades, la prescripción de la acción de cobro no es un riesgo, es un hecho real que se puede configurar en cualquier tiempo; por tanto, la notificación de los actos no impide este hecho.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</si>
</sst>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10"/>
      <color theme="8" tint="-0.499984740745262"/>
      <name val="Myriad Pro"/>
      <family val="2"/>
    </font>
    <font>
      <sz val="11"/>
      <color theme="8" tint="-0.499984740745262"/>
      <name val="Myriad Pro"/>
      <family val="2"/>
    </font>
    <font>
      <sz val="10"/>
      <name val="Myriad Pro"/>
      <family val="2"/>
    </font>
    <font>
      <sz val="11"/>
      <name val="Myriad Pro"/>
      <family val="2"/>
    </font>
    <font>
      <sz val="12"/>
      <name val="Myri"/>
    </font>
    <font>
      <sz val="12"/>
      <name val="Myr"/>
    </font>
    <font>
      <sz val="14"/>
      <name val="Myr"/>
    </font>
    <font>
      <sz val="10"/>
      <name val="Arial Narrow"/>
      <family val="2"/>
    </font>
    <font>
      <sz val="10"/>
      <name val="Myriad Pro"/>
    </font>
    <font>
      <sz val="10"/>
      <name val="Calibri"/>
      <family val="2"/>
      <scheme val="minor"/>
    </font>
    <font>
      <sz val="10"/>
      <color rgb="FFFF0000"/>
      <name val="Calibri"/>
      <family val="2"/>
      <scheme val="minor"/>
    </font>
    <font>
      <sz val="10"/>
      <color theme="1"/>
      <name val="Arial"/>
      <family val="2"/>
    </font>
    <font>
      <sz val="10"/>
      <color theme="1"/>
      <name val="Myriad Pro"/>
    </font>
    <font>
      <sz val="10"/>
      <color rgb="FFFF0000"/>
      <name val="Myriad Pro"/>
      <family val="2"/>
    </font>
    <font>
      <sz val="10"/>
      <name val="Myri"/>
    </font>
    <font>
      <sz val="10"/>
      <name val="My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theme="0" tint="-0.14999847407452621"/>
        <bgColor indexed="64"/>
      </patternFill>
    </fill>
  </fills>
  <borders count="48">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hair">
        <color indexed="64"/>
      </left>
      <right style="hair">
        <color indexed="64"/>
      </right>
      <top style="hair">
        <color indexed="64"/>
      </top>
      <bottom style="hair">
        <color indexed="64"/>
      </bottom>
      <diagonal/>
    </border>
    <border>
      <left/>
      <right style="hair">
        <color theme="3"/>
      </right>
      <top style="hair">
        <color theme="3"/>
      </top>
      <bottom style="hair">
        <color theme="3"/>
      </bottom>
      <diagonal/>
    </border>
    <border>
      <left style="hair">
        <color theme="3"/>
      </left>
      <right/>
      <top style="hair">
        <color theme="3"/>
      </top>
      <bottom/>
      <diagonal/>
    </border>
    <border>
      <left style="hair">
        <color indexed="64"/>
      </left>
      <right style="hair">
        <color indexed="64"/>
      </right>
      <top/>
      <bottom style="hair">
        <color indexed="64"/>
      </bottom>
      <diagonal/>
    </border>
    <border>
      <left style="hair">
        <color theme="3"/>
      </left>
      <right/>
      <top/>
      <bottom/>
      <diagonal/>
    </border>
  </borders>
  <cellStyleXfs count="4">
    <xf numFmtId="0" fontId="0" fillId="0" borderId="0"/>
    <xf numFmtId="0" fontId="1" fillId="0" borderId="0"/>
    <xf numFmtId="9" fontId="28" fillId="0" borderId="0" applyFont="0" applyFill="0" applyBorder="0" applyAlignment="0" applyProtection="0"/>
    <xf numFmtId="0" fontId="39" fillId="0" borderId="0"/>
  </cellStyleXfs>
  <cellXfs count="226">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3"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0" fontId="22" fillId="2" borderId="11" xfId="0" applyFont="1" applyFill="1" applyBorder="1" applyAlignment="1">
      <alignment horizontal="center" vertical="top" wrapText="1"/>
    </xf>
    <xf numFmtId="0" fontId="35" fillId="2" borderId="12" xfId="0" applyFont="1" applyFill="1" applyBorder="1" applyAlignment="1">
      <alignment horizontal="center" vertical="top" wrapText="1"/>
    </xf>
    <xf numFmtId="0" fontId="35" fillId="2" borderId="11" xfId="0" applyFont="1" applyFill="1" applyBorder="1" applyAlignment="1">
      <alignment horizontal="center" vertical="top" wrapText="1"/>
    </xf>
    <xf numFmtId="9" fontId="35" fillId="2" borderId="11" xfId="0" applyNumberFormat="1" applyFont="1" applyFill="1" applyBorder="1" applyAlignment="1">
      <alignment horizontal="center" vertical="top" wrapText="1"/>
    </xf>
    <xf numFmtId="0" fontId="22" fillId="2" borderId="12" xfId="0" applyFont="1" applyFill="1" applyBorder="1" applyAlignment="1">
      <alignment horizontal="center" vertical="top" wrapText="1"/>
    </xf>
    <xf numFmtId="0" fontId="35" fillId="2" borderId="11" xfId="0" applyFont="1" applyFill="1" applyBorder="1" applyAlignment="1">
      <alignment horizontal="left" vertical="top" wrapText="1"/>
    </xf>
    <xf numFmtId="9" fontId="35" fillId="2" borderId="11" xfId="0" applyNumberFormat="1" applyFont="1" applyFill="1" applyBorder="1" applyAlignment="1">
      <alignment horizontal="left" vertical="top" wrapText="1"/>
    </xf>
    <xf numFmtId="0" fontId="36" fillId="0" borderId="11"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8" fillId="2" borderId="4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2" fillId="3" borderId="0" xfId="0" applyFont="1" applyFill="1" applyBorder="1" applyAlignment="1">
      <alignment horizontal="left" vertical="center"/>
    </xf>
    <xf numFmtId="14" fontId="32" fillId="3" borderId="0" xfId="0" applyNumberFormat="1"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33"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0" fontId="18" fillId="3" borderId="0" xfId="0" applyFont="1" applyFill="1" applyBorder="1" applyAlignment="1">
      <alignment horizontal="left" vertical="center"/>
    </xf>
    <xf numFmtId="0" fontId="8" fillId="4" borderId="22" xfId="0" applyFont="1" applyFill="1" applyBorder="1" applyAlignment="1">
      <alignment horizontal="center" vertical="center" wrapText="1"/>
    </xf>
    <xf numFmtId="0" fontId="33" fillId="3" borderId="23" xfId="0" applyFont="1" applyFill="1" applyBorder="1" applyAlignment="1">
      <alignment horizontal="left" vertical="center"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5" fillId="3" borderId="23" xfId="0" applyFont="1" applyFill="1" applyBorder="1" applyAlignment="1">
      <alignment horizontal="left" vertical="center" wrapText="1"/>
    </xf>
    <xf numFmtId="0" fontId="22" fillId="2" borderId="45"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45" xfId="0" applyFont="1" applyFill="1" applyBorder="1" applyAlignment="1">
      <alignment horizontal="center" vertical="center"/>
    </xf>
    <xf numFmtId="0" fontId="22" fillId="2" borderId="29" xfId="0" applyFont="1" applyFill="1" applyBorder="1" applyAlignment="1">
      <alignment horizontal="center" vertical="center"/>
    </xf>
    <xf numFmtId="0" fontId="22" fillId="2" borderId="45" xfId="0" applyFont="1" applyFill="1" applyBorder="1" applyAlignment="1">
      <alignment horizontal="center" vertical="center"/>
    </xf>
    <xf numFmtId="0" fontId="22" fillId="2" borderId="47" xfId="0" applyFont="1" applyFill="1" applyBorder="1" applyAlignment="1">
      <alignment horizontal="center" vertical="center" wrapText="1"/>
    </xf>
    <xf numFmtId="0" fontId="13" fillId="2" borderId="44" xfId="0" applyFont="1" applyFill="1" applyBorder="1" applyAlignment="1">
      <alignment horizontal="center" vertical="top" wrapText="1"/>
    </xf>
    <xf numFmtId="0" fontId="22" fillId="2" borderId="29" xfId="0" applyFont="1" applyFill="1" applyBorder="1" applyAlignment="1">
      <alignment horizontal="center" vertical="top" wrapText="1"/>
    </xf>
    <xf numFmtId="0" fontId="35" fillId="2" borderId="29" xfId="0" applyFont="1" applyFill="1" applyBorder="1" applyAlignment="1">
      <alignment horizontal="center" vertical="top" wrapText="1"/>
    </xf>
    <xf numFmtId="14" fontId="37" fillId="0" borderId="46" xfId="0" applyNumberFormat="1" applyFont="1" applyFill="1" applyBorder="1" applyAlignment="1">
      <alignment horizontal="center" vertical="center" wrapText="1"/>
    </xf>
    <xf numFmtId="0" fontId="35" fillId="2" borderId="19" xfId="0" applyFont="1" applyFill="1" applyBorder="1" applyAlignment="1">
      <alignment horizontal="center" vertical="top" wrapText="1"/>
    </xf>
    <xf numFmtId="9" fontId="35" fillId="2" borderId="19" xfId="0" applyNumberFormat="1" applyFont="1" applyFill="1" applyBorder="1" applyAlignment="1">
      <alignment horizontal="center" vertical="top" wrapText="1"/>
    </xf>
    <xf numFmtId="0" fontId="34" fillId="0" borderId="11" xfId="0" applyFont="1" applyBorder="1" applyAlignment="1">
      <alignment horizontal="left" vertical="top" wrapText="1"/>
    </xf>
    <xf numFmtId="0" fontId="34" fillId="0" borderId="11" xfId="0" applyFont="1" applyBorder="1" applyAlignment="1">
      <alignment horizontal="left" vertical="top" wrapText="1"/>
    </xf>
    <xf numFmtId="0" fontId="41" fillId="2" borderId="11" xfId="0" applyFont="1" applyFill="1" applyBorder="1" applyAlignment="1">
      <alignment horizontal="left" vertical="center" wrapText="1"/>
    </xf>
    <xf numFmtId="0" fontId="41" fillId="2" borderId="11" xfId="0" applyFont="1" applyFill="1" applyBorder="1" applyAlignment="1">
      <alignment horizontal="center" vertical="center" wrapText="1"/>
    </xf>
    <xf numFmtId="1" fontId="41" fillId="2" borderId="11" xfId="0" applyNumberFormat="1" applyFont="1" applyFill="1" applyBorder="1" applyAlignment="1">
      <alignment horizontal="center" vertical="center" wrapText="1"/>
    </xf>
    <xf numFmtId="14" fontId="41" fillId="2" borderId="11" xfId="0" applyNumberFormat="1" applyFont="1" applyFill="1" applyBorder="1" applyAlignment="1">
      <alignment horizontal="center" vertical="center" wrapText="1"/>
    </xf>
    <xf numFmtId="9" fontId="41" fillId="2" borderId="11" xfId="0" applyNumberFormat="1" applyFont="1" applyFill="1" applyBorder="1" applyAlignment="1">
      <alignment horizontal="left" vertical="center" wrapText="1"/>
    </xf>
    <xf numFmtId="0" fontId="34" fillId="0" borderId="11" xfId="0" applyFont="1" applyBorder="1" applyAlignment="1">
      <alignment vertical="center" wrapText="1"/>
    </xf>
    <xf numFmtId="0" fontId="34" fillId="0" borderId="11" xfId="0" applyFont="1" applyBorder="1" applyAlignment="1">
      <alignment vertical="center" wrapText="1"/>
    </xf>
    <xf numFmtId="0" fontId="41" fillId="0" borderId="11" xfId="0" applyFont="1" applyFill="1" applyBorder="1" applyAlignment="1" applyProtection="1">
      <alignment vertical="center" wrapText="1"/>
    </xf>
    <xf numFmtId="14" fontId="41" fillId="0" borderId="11" xfId="0" applyNumberFormat="1" applyFont="1" applyFill="1" applyBorder="1" applyAlignment="1">
      <alignment horizontal="center" vertical="center" wrapText="1"/>
    </xf>
    <xf numFmtId="0" fontId="34" fillId="0" borderId="11" xfId="0" applyFont="1" applyBorder="1" applyAlignment="1">
      <alignment horizontal="left" vertical="center" wrapText="1"/>
    </xf>
    <xf numFmtId="0" fontId="41" fillId="0" borderId="11" xfId="0" applyFont="1" applyBorder="1" applyAlignment="1">
      <alignment horizontal="left" vertical="center" wrapText="1"/>
    </xf>
    <xf numFmtId="0" fontId="42" fillId="2" borderId="11" xfId="0" applyFont="1" applyFill="1" applyBorder="1" applyAlignment="1">
      <alignment horizontal="left" vertical="center" wrapText="1"/>
    </xf>
    <xf numFmtId="9" fontId="41" fillId="2" borderId="11" xfId="0" applyNumberFormat="1" applyFont="1" applyFill="1" applyBorder="1" applyAlignment="1">
      <alignment horizontal="center" vertical="center" wrapText="1"/>
    </xf>
    <xf numFmtId="0" fontId="34" fillId="0" borderId="11" xfId="0" applyFont="1" applyBorder="1" applyAlignment="1">
      <alignment horizontal="left" vertical="center" wrapText="1"/>
    </xf>
    <xf numFmtId="0" fontId="34" fillId="6" borderId="11" xfId="0" applyFont="1" applyFill="1" applyBorder="1" applyAlignment="1">
      <alignment horizontal="left" vertical="top" wrapText="1"/>
    </xf>
    <xf numFmtId="14" fontId="34" fillId="6" borderId="11" xfId="0" applyNumberFormat="1" applyFont="1" applyFill="1" applyBorder="1" applyAlignment="1">
      <alignment horizontal="left" vertical="top" wrapText="1"/>
    </xf>
    <xf numFmtId="1" fontId="34" fillId="6" borderId="11" xfId="0" applyNumberFormat="1" applyFont="1" applyFill="1" applyBorder="1" applyAlignment="1">
      <alignment horizontal="left" vertical="top" wrapText="1"/>
    </xf>
    <xf numFmtId="14" fontId="34" fillId="2" borderId="11" xfId="0" applyNumberFormat="1" applyFont="1" applyFill="1" applyBorder="1" applyAlignment="1">
      <alignment horizontal="left" vertical="top" wrapText="1"/>
    </xf>
    <xf numFmtId="0" fontId="34" fillId="2" borderId="11" xfId="0" applyFont="1" applyFill="1" applyBorder="1" applyAlignment="1">
      <alignment horizontal="left" vertical="top" wrapText="1"/>
    </xf>
    <xf numFmtId="0" fontId="45" fillId="2" borderId="11" xfId="0" applyFont="1" applyFill="1" applyBorder="1" applyAlignment="1">
      <alignment horizontal="left" vertical="top" wrapText="1"/>
    </xf>
    <xf numFmtId="0" fontId="46" fillId="0" borderId="11" xfId="0" applyFont="1" applyFill="1" applyBorder="1" applyAlignment="1">
      <alignment horizontal="center" vertical="center" wrapText="1"/>
    </xf>
    <xf numFmtId="0" fontId="47" fillId="2" borderId="11" xfId="0" applyFont="1" applyFill="1" applyBorder="1" applyAlignment="1">
      <alignment horizontal="center" vertical="center" wrapText="1"/>
    </xf>
    <xf numFmtId="9" fontId="34" fillId="2" borderId="11" xfId="0" applyNumberFormat="1" applyFont="1" applyFill="1" applyBorder="1" applyAlignment="1">
      <alignment horizontal="left" vertical="top" wrapText="1"/>
    </xf>
    <xf numFmtId="0" fontId="43" fillId="6" borderId="11" xfId="3" applyFont="1" applyFill="1" applyBorder="1" applyAlignment="1" applyProtection="1">
      <alignment horizontal="left" vertical="center" wrapText="1"/>
      <protection locked="0"/>
    </xf>
    <xf numFmtId="0" fontId="43" fillId="6" borderId="11" xfId="3" applyFont="1" applyFill="1" applyBorder="1" applyAlignment="1" applyProtection="1">
      <alignment horizontal="center" vertical="center" wrapText="1"/>
      <protection locked="0"/>
    </xf>
    <xf numFmtId="14" fontId="40" fillId="6" borderId="11" xfId="0" applyNumberFormat="1" applyFont="1" applyFill="1" applyBorder="1" applyAlignment="1">
      <alignment vertical="center" wrapText="1"/>
    </xf>
    <xf numFmtId="0" fontId="40" fillId="6" borderId="11" xfId="0" applyFont="1" applyFill="1" applyBorder="1" applyAlignment="1">
      <alignment horizontal="center" vertical="center" wrapText="1"/>
    </xf>
    <xf numFmtId="0" fontId="44" fillId="6" borderId="11" xfId="3" applyFont="1" applyFill="1" applyBorder="1" applyAlignment="1" applyProtection="1">
      <alignment horizontal="center" vertical="center" wrapText="1"/>
      <protection locked="0"/>
    </xf>
    <xf numFmtId="14" fontId="40" fillId="6" borderId="11" xfId="0" applyNumberFormat="1" applyFont="1" applyFill="1" applyBorder="1" applyAlignment="1">
      <alignment horizontal="center" vertical="center" wrapText="1"/>
    </xf>
    <xf numFmtId="0" fontId="40" fillId="6" borderId="11" xfId="0" applyFont="1" applyFill="1" applyBorder="1" applyAlignment="1">
      <alignment horizontal="center" vertical="center" wrapText="1"/>
    </xf>
    <xf numFmtId="0" fontId="40" fillId="6" borderId="11" xfId="3" applyFont="1" applyFill="1" applyBorder="1" applyAlignment="1" applyProtection="1">
      <alignment horizontal="center" vertical="center" wrapText="1"/>
      <protection locked="0"/>
    </xf>
    <xf numFmtId="0" fontId="40" fillId="6" borderId="11" xfId="3" applyFont="1" applyFill="1" applyBorder="1" applyAlignment="1">
      <alignment horizontal="center" vertical="center" wrapText="1"/>
    </xf>
    <xf numFmtId="0" fontId="40" fillId="6" borderId="11" xfId="0" applyFont="1" applyFill="1" applyBorder="1" applyAlignment="1">
      <alignment horizontal="left" vertical="top" wrapText="1"/>
    </xf>
    <xf numFmtId="14" fontId="40" fillId="6" borderId="11" xfId="0" applyNumberFormat="1" applyFont="1" applyFill="1" applyBorder="1" applyAlignment="1">
      <alignment horizontal="justify" vertical="top" wrapText="1"/>
    </xf>
    <xf numFmtId="0" fontId="40" fillId="6" borderId="11" xfId="0" applyFont="1" applyFill="1" applyBorder="1" applyAlignment="1">
      <alignment horizontal="center" vertical="top" wrapText="1"/>
    </xf>
  </cellXfs>
  <cellStyles count="4">
    <cellStyle name="Normal" xfId="0" builtinId="0"/>
    <cellStyle name="Normal 2" xfId="1"/>
    <cellStyle name="Normal 4 3" xfId="3"/>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43961</xdr:colOff>
      <xdr:row>1</xdr:row>
      <xdr:rowOff>36634</xdr:rowOff>
    </xdr:from>
    <xdr:to>
      <xdr:col>2</xdr:col>
      <xdr:colOff>783981</xdr:colOff>
      <xdr:row>2</xdr:row>
      <xdr:rowOff>43962</xdr:rowOff>
    </xdr:to>
    <xdr:pic>
      <xdr:nvPicPr>
        <xdr:cNvPr id="4"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38" y="227134"/>
          <a:ext cx="1692520" cy="82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554182</xdr:colOff>
      <xdr:row>0</xdr:row>
      <xdr:rowOff>0</xdr:rowOff>
    </xdr:from>
    <xdr:to>
      <xdr:col>3</xdr:col>
      <xdr:colOff>2486301</xdr:colOff>
      <xdr:row>6</xdr:row>
      <xdr:rowOff>83229</xdr:rowOff>
    </xdr:to>
    <xdr:pic>
      <xdr:nvPicPr>
        <xdr:cNvPr id="7" name="Imagen 2">
          <a:extLst>
            <a:ext uri="{FF2B5EF4-FFF2-40B4-BE49-F238E27FC236}">
              <a16:creationId xmlns:a16="http://schemas.microsoft.com/office/drawing/2014/main" id="{F3D2D03B-6651-47E3-86BA-59DDB8EEF1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1" y="0"/>
          <a:ext cx="1940778" cy="1018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1790700</xdr:colOff>
      <xdr:row>73</xdr:row>
      <xdr:rowOff>247650</xdr:rowOff>
    </xdr:from>
    <xdr:to>
      <xdr:col>8</xdr:col>
      <xdr:colOff>1709209</xdr:colOff>
      <xdr:row>73</xdr:row>
      <xdr:rowOff>895349</xdr:rowOff>
    </xdr:to>
    <xdr:pic>
      <xdr:nvPicPr>
        <xdr:cNvPr id="8" name="Imagen 1">
          <a:extLst>
            <a:ext uri="{FF2B5EF4-FFF2-40B4-BE49-F238E27FC236}">
              <a16:creationId xmlns:a16="http://schemas.microsoft.com/office/drawing/2014/main" id="{55D57540-D9F0-4CF1-A566-523781E5FBC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454" t="31108" r="37557" b="26359"/>
        <a:stretch/>
      </xdr:blipFill>
      <xdr:spPr bwMode="auto">
        <a:xfrm>
          <a:off x="2276475" y="16306800"/>
          <a:ext cx="108489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84859</xdr:colOff>
      <xdr:row>0</xdr:row>
      <xdr:rowOff>64943</xdr:rowOff>
    </xdr:from>
    <xdr:to>
      <xdr:col>3</xdr:col>
      <xdr:colOff>2016978</xdr:colOff>
      <xdr:row>6</xdr:row>
      <xdr:rowOff>148172</xdr:rowOff>
    </xdr:to>
    <xdr:pic>
      <xdr:nvPicPr>
        <xdr:cNvPr id="2" name="Imagen 2">
          <a:extLst>
            <a:ext uri="{FF2B5EF4-FFF2-40B4-BE49-F238E27FC236}">
              <a16:creationId xmlns:a16="http://schemas.microsoft.com/office/drawing/2014/main" id="{E9B3143B-6918-4325-BEFF-5870A225BA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9768" y="64943"/>
          <a:ext cx="1932119" cy="1018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2000251</xdr:colOff>
      <xdr:row>36</xdr:row>
      <xdr:rowOff>91229</xdr:rowOff>
    </xdr:from>
    <xdr:to>
      <xdr:col>15</xdr:col>
      <xdr:colOff>706830</xdr:colOff>
      <xdr:row>36</xdr:row>
      <xdr:rowOff>800966</xdr:rowOff>
    </xdr:to>
    <xdr:pic>
      <xdr:nvPicPr>
        <xdr:cNvPr id="5" name="Imagen 1">
          <a:extLst>
            <a:ext uri="{FF2B5EF4-FFF2-40B4-BE49-F238E27FC236}">
              <a16:creationId xmlns:a16="http://schemas.microsoft.com/office/drawing/2014/main" id="{1BA97ED0-F222-4366-9F8B-E63E71A3C9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684569" y="12127365"/>
          <a:ext cx="12665034" cy="70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554182</xdr:colOff>
      <xdr:row>0</xdr:row>
      <xdr:rowOff>0</xdr:rowOff>
    </xdr:from>
    <xdr:to>
      <xdr:col>4</xdr:col>
      <xdr:colOff>295551</xdr:colOff>
      <xdr:row>6</xdr:row>
      <xdr:rowOff>83229</xdr:rowOff>
    </xdr:to>
    <xdr:pic>
      <xdr:nvPicPr>
        <xdr:cNvPr id="2" name="Imagen 2">
          <a:extLst>
            <a:ext uri="{FF2B5EF4-FFF2-40B4-BE49-F238E27FC236}">
              <a16:creationId xmlns:a16="http://schemas.microsoft.com/office/drawing/2014/main" id="{351C935A-F5F3-45DF-9120-ED8A4957CB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957" y="0"/>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95250</xdr:colOff>
      <xdr:row>59</xdr:row>
      <xdr:rowOff>195138</xdr:rowOff>
    </xdr:from>
    <xdr:to>
      <xdr:col>14</xdr:col>
      <xdr:colOff>523875</xdr:colOff>
      <xdr:row>59</xdr:row>
      <xdr:rowOff>933452</xdr:rowOff>
    </xdr:to>
    <xdr:pic>
      <xdr:nvPicPr>
        <xdr:cNvPr id="3" name="Imagen 1">
          <a:extLst>
            <a:ext uri="{FF2B5EF4-FFF2-40B4-BE49-F238E27FC236}">
              <a16:creationId xmlns:a16="http://schemas.microsoft.com/office/drawing/2014/main" id="{501A162B-F336-402D-9ECE-93FF4D2DB4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829175" y="16254288"/>
          <a:ext cx="12630150" cy="73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84859</xdr:colOff>
      <xdr:row>0</xdr:row>
      <xdr:rowOff>64943</xdr:rowOff>
    </xdr:from>
    <xdr:to>
      <xdr:col>3</xdr:col>
      <xdr:colOff>2016978</xdr:colOff>
      <xdr:row>6</xdr:row>
      <xdr:rowOff>148172</xdr:rowOff>
    </xdr:to>
    <xdr:pic>
      <xdr:nvPicPr>
        <xdr:cNvPr id="2" name="Imagen 2">
          <a:extLst>
            <a:ext uri="{FF2B5EF4-FFF2-40B4-BE49-F238E27FC236}">
              <a16:creationId xmlns:a16="http://schemas.microsoft.com/office/drawing/2014/main" id="{DE7505CC-3E8F-41CD-A0E3-B0FE4CD4AB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634" y="64943"/>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2000251</xdr:colOff>
      <xdr:row>36</xdr:row>
      <xdr:rowOff>91229</xdr:rowOff>
    </xdr:from>
    <xdr:to>
      <xdr:col>15</xdr:col>
      <xdr:colOff>706830</xdr:colOff>
      <xdr:row>36</xdr:row>
      <xdr:rowOff>800966</xdr:rowOff>
    </xdr:to>
    <xdr:pic>
      <xdr:nvPicPr>
        <xdr:cNvPr id="3" name="Imagen 1">
          <a:extLst>
            <a:ext uri="{FF2B5EF4-FFF2-40B4-BE49-F238E27FC236}">
              <a16:creationId xmlns:a16="http://schemas.microsoft.com/office/drawing/2014/main" id="{8EA2800F-FB46-485D-BA06-58B9B3B1E1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676776" y="12187979"/>
          <a:ext cx="12632129" cy="70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554182</xdr:colOff>
      <xdr:row>0</xdr:row>
      <xdr:rowOff>0</xdr:rowOff>
    </xdr:from>
    <xdr:to>
      <xdr:col>4</xdr:col>
      <xdr:colOff>295551</xdr:colOff>
      <xdr:row>6</xdr:row>
      <xdr:rowOff>83229</xdr:rowOff>
    </xdr:to>
    <xdr:pic>
      <xdr:nvPicPr>
        <xdr:cNvPr id="2" name="Imagen 2">
          <a:extLst>
            <a:ext uri="{FF2B5EF4-FFF2-40B4-BE49-F238E27FC236}">
              <a16:creationId xmlns:a16="http://schemas.microsoft.com/office/drawing/2014/main" id="{19564728-41C3-425D-964D-A69A1BC9BE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957" y="0"/>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95250</xdr:colOff>
      <xdr:row>59</xdr:row>
      <xdr:rowOff>195138</xdr:rowOff>
    </xdr:from>
    <xdr:to>
      <xdr:col>14</xdr:col>
      <xdr:colOff>523875</xdr:colOff>
      <xdr:row>59</xdr:row>
      <xdr:rowOff>933452</xdr:rowOff>
    </xdr:to>
    <xdr:pic>
      <xdr:nvPicPr>
        <xdr:cNvPr id="3" name="Imagen 1">
          <a:extLst>
            <a:ext uri="{FF2B5EF4-FFF2-40B4-BE49-F238E27FC236}">
              <a16:creationId xmlns:a16="http://schemas.microsoft.com/office/drawing/2014/main" id="{8FBBBE26-76E0-4487-AE80-4C66C2C344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829175" y="16254288"/>
          <a:ext cx="12630150" cy="73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84859</xdr:colOff>
      <xdr:row>0</xdr:row>
      <xdr:rowOff>64943</xdr:rowOff>
    </xdr:from>
    <xdr:to>
      <xdr:col>3</xdr:col>
      <xdr:colOff>2016978</xdr:colOff>
      <xdr:row>6</xdr:row>
      <xdr:rowOff>148172</xdr:rowOff>
    </xdr:to>
    <xdr:pic>
      <xdr:nvPicPr>
        <xdr:cNvPr id="2" name="Imagen 2">
          <a:extLst>
            <a:ext uri="{FF2B5EF4-FFF2-40B4-BE49-F238E27FC236}">
              <a16:creationId xmlns:a16="http://schemas.microsoft.com/office/drawing/2014/main" id="{E5E4656D-DCCF-4BA3-A7DD-BFB16D16E4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634" y="64943"/>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2000251</xdr:colOff>
      <xdr:row>36</xdr:row>
      <xdr:rowOff>91229</xdr:rowOff>
    </xdr:from>
    <xdr:to>
      <xdr:col>15</xdr:col>
      <xdr:colOff>706830</xdr:colOff>
      <xdr:row>36</xdr:row>
      <xdr:rowOff>800966</xdr:rowOff>
    </xdr:to>
    <xdr:pic>
      <xdr:nvPicPr>
        <xdr:cNvPr id="3" name="Imagen 1">
          <a:extLst>
            <a:ext uri="{FF2B5EF4-FFF2-40B4-BE49-F238E27FC236}">
              <a16:creationId xmlns:a16="http://schemas.microsoft.com/office/drawing/2014/main" id="{6EE1102E-CBC5-405A-A53A-7D37274F54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4676776" y="12187979"/>
          <a:ext cx="12632129" cy="70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19" workbookViewId="0">
      <selection activeCell="L12" sqref="L12"/>
    </sheetView>
  </sheetViews>
  <sheetFormatPr baseColWidth="10"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95" t="s">
        <v>24</v>
      </c>
      <c r="C2" s="96"/>
      <c r="D2" s="96"/>
      <c r="E2" s="96"/>
      <c r="F2" s="96"/>
      <c r="G2" s="96"/>
      <c r="H2" s="96"/>
      <c r="I2" s="96"/>
      <c r="J2" s="96"/>
      <c r="K2" s="97"/>
      <c r="L2" s="27"/>
      <c r="M2" s="27"/>
      <c r="N2" s="27"/>
      <c r="O2" s="27"/>
      <c r="P2" s="27"/>
    </row>
    <row r="3" spans="2:16" s="28" customFormat="1" ht="24.75" customHeight="1">
      <c r="B3" s="98" t="s">
        <v>59</v>
      </c>
      <c r="C3" s="99"/>
      <c r="D3" s="99"/>
      <c r="E3" s="99"/>
      <c r="F3" s="99"/>
      <c r="G3" s="99"/>
      <c r="H3" s="99"/>
      <c r="I3" s="99"/>
      <c r="J3" s="99"/>
      <c r="K3" s="100"/>
      <c r="L3" s="29"/>
      <c r="M3" s="29"/>
      <c r="N3" s="29"/>
      <c r="O3" s="29"/>
      <c r="P3" s="29"/>
    </row>
    <row r="4" spans="2:16" ht="24.75" customHeight="1">
      <c r="B4" s="101"/>
      <c r="C4" s="102"/>
      <c r="D4" s="102"/>
      <c r="E4" s="102"/>
      <c r="F4" s="102"/>
      <c r="G4" s="102"/>
      <c r="H4" s="102"/>
      <c r="I4" s="102"/>
      <c r="J4" s="102"/>
      <c r="K4" s="103"/>
      <c r="L4" s="27"/>
      <c r="M4" s="27"/>
      <c r="N4" s="27"/>
      <c r="O4" s="27"/>
      <c r="P4" s="27"/>
    </row>
    <row r="5" spans="2:16" ht="24.75" customHeight="1">
      <c r="B5" s="101"/>
      <c r="C5" s="102"/>
      <c r="D5" s="102"/>
      <c r="E5" s="102"/>
      <c r="F5" s="102"/>
      <c r="G5" s="102"/>
      <c r="H5" s="102"/>
      <c r="I5" s="102"/>
      <c r="J5" s="102"/>
      <c r="K5" s="103"/>
      <c r="L5" s="27"/>
      <c r="M5" s="27"/>
      <c r="N5" s="27"/>
      <c r="O5" s="27"/>
      <c r="P5" s="27"/>
    </row>
    <row r="6" spans="2:16" ht="24.75" customHeight="1">
      <c r="B6" s="101"/>
      <c r="C6" s="102"/>
      <c r="D6" s="102"/>
      <c r="E6" s="102"/>
      <c r="F6" s="102"/>
      <c r="G6" s="102"/>
      <c r="H6" s="102"/>
      <c r="I6" s="102"/>
      <c r="J6" s="102"/>
      <c r="K6" s="103"/>
      <c r="L6" s="27"/>
      <c r="M6" s="27"/>
      <c r="N6" s="27"/>
      <c r="O6" s="27"/>
      <c r="P6" s="27"/>
    </row>
    <row r="7" spans="2:16" ht="24.75" customHeight="1">
      <c r="B7" s="101"/>
      <c r="C7" s="102"/>
      <c r="D7" s="102"/>
      <c r="E7" s="102"/>
      <c r="F7" s="102"/>
      <c r="G7" s="102"/>
      <c r="H7" s="102"/>
      <c r="I7" s="102"/>
      <c r="J7" s="102"/>
      <c r="K7" s="103"/>
      <c r="L7" s="27"/>
      <c r="M7" s="27"/>
      <c r="N7" s="27"/>
      <c r="O7" s="27"/>
      <c r="P7" s="27"/>
    </row>
    <row r="8" spans="2:16" ht="24.75" customHeight="1">
      <c r="B8" s="101"/>
      <c r="C8" s="102"/>
      <c r="D8" s="102"/>
      <c r="E8" s="102"/>
      <c r="F8" s="102"/>
      <c r="G8" s="102"/>
      <c r="H8" s="102"/>
      <c r="I8" s="102"/>
      <c r="J8" s="102"/>
      <c r="K8" s="103"/>
      <c r="L8" s="27"/>
      <c r="M8" s="27"/>
      <c r="N8" s="27"/>
      <c r="O8" s="27"/>
      <c r="P8" s="27"/>
    </row>
    <row r="9" spans="2:16" ht="24.75" customHeight="1">
      <c r="B9" s="101"/>
      <c r="C9" s="102"/>
      <c r="D9" s="102"/>
      <c r="E9" s="102"/>
      <c r="F9" s="102"/>
      <c r="G9" s="102"/>
      <c r="H9" s="102"/>
      <c r="I9" s="102"/>
      <c r="J9" s="102"/>
      <c r="K9" s="103"/>
      <c r="L9" s="27"/>
      <c r="M9" s="27"/>
      <c r="N9" s="27"/>
      <c r="O9" s="27"/>
      <c r="P9" s="27"/>
    </row>
    <row r="10" spans="2:16" ht="24.75" customHeight="1">
      <c r="B10" s="101"/>
      <c r="C10" s="102"/>
      <c r="D10" s="102"/>
      <c r="E10" s="102"/>
      <c r="F10" s="102"/>
      <c r="G10" s="102"/>
      <c r="H10" s="102"/>
      <c r="I10" s="102"/>
      <c r="J10" s="102"/>
      <c r="K10" s="103"/>
      <c r="L10" s="27"/>
      <c r="M10" s="27"/>
      <c r="N10" s="27"/>
      <c r="O10" s="27"/>
      <c r="P10" s="27"/>
    </row>
    <row r="11" spans="2:16" ht="24.75" customHeight="1">
      <c r="B11" s="101"/>
      <c r="C11" s="102"/>
      <c r="D11" s="102"/>
      <c r="E11" s="102"/>
      <c r="F11" s="102"/>
      <c r="G11" s="102"/>
      <c r="H11" s="102"/>
      <c r="I11" s="102"/>
      <c r="J11" s="102"/>
      <c r="K11" s="103"/>
      <c r="L11" s="27"/>
      <c r="M11" s="27"/>
      <c r="N11" s="27"/>
      <c r="O11" s="27"/>
      <c r="P11" s="27"/>
    </row>
    <row r="12" spans="2:16" ht="24.75" customHeight="1">
      <c r="B12" s="101"/>
      <c r="C12" s="102"/>
      <c r="D12" s="102"/>
      <c r="E12" s="102"/>
      <c r="F12" s="102"/>
      <c r="G12" s="102"/>
      <c r="H12" s="102"/>
      <c r="I12" s="102"/>
      <c r="J12" s="102"/>
      <c r="K12" s="103"/>
      <c r="L12" s="27"/>
      <c r="M12" s="27"/>
      <c r="N12" s="27"/>
      <c r="O12" s="27"/>
      <c r="P12" s="27"/>
    </row>
    <row r="13" spans="2:16" ht="24.75" customHeight="1">
      <c r="B13" s="101"/>
      <c r="C13" s="102"/>
      <c r="D13" s="102"/>
      <c r="E13" s="102"/>
      <c r="F13" s="102"/>
      <c r="G13" s="102"/>
      <c r="H13" s="102"/>
      <c r="I13" s="102"/>
      <c r="J13" s="102"/>
      <c r="K13" s="103"/>
      <c r="L13" s="27"/>
      <c r="M13" s="27"/>
      <c r="N13" s="27"/>
      <c r="O13" s="27"/>
      <c r="P13" s="27"/>
    </row>
    <row r="14" spans="2:16" ht="24.75" customHeight="1">
      <c r="B14" s="101"/>
      <c r="C14" s="102"/>
      <c r="D14" s="102"/>
      <c r="E14" s="102"/>
      <c r="F14" s="102"/>
      <c r="G14" s="102"/>
      <c r="H14" s="102"/>
      <c r="I14" s="102"/>
      <c r="J14" s="102"/>
      <c r="K14" s="103"/>
      <c r="L14" s="27"/>
      <c r="M14" s="27"/>
      <c r="N14" s="27"/>
      <c r="O14" s="27"/>
      <c r="P14" s="27"/>
    </row>
    <row r="15" spans="2:16" ht="24.75" customHeight="1">
      <c r="B15" s="101"/>
      <c r="C15" s="102"/>
      <c r="D15" s="102"/>
      <c r="E15" s="102"/>
      <c r="F15" s="102"/>
      <c r="G15" s="102"/>
      <c r="H15" s="102"/>
      <c r="I15" s="102"/>
      <c r="J15" s="102"/>
      <c r="K15" s="103"/>
      <c r="L15" s="27"/>
      <c r="M15" s="27"/>
      <c r="N15" s="27"/>
      <c r="O15" s="27"/>
      <c r="P15" s="27"/>
    </row>
    <row r="16" spans="2:16" ht="24.75" customHeight="1">
      <c r="B16" s="101"/>
      <c r="C16" s="102"/>
      <c r="D16" s="102"/>
      <c r="E16" s="102"/>
      <c r="F16" s="102"/>
      <c r="G16" s="102"/>
      <c r="H16" s="102"/>
      <c r="I16" s="102"/>
      <c r="J16" s="102"/>
      <c r="K16" s="103"/>
      <c r="L16" s="27"/>
      <c r="M16" s="27"/>
      <c r="N16" s="27"/>
      <c r="O16" s="27"/>
      <c r="P16" s="27"/>
    </row>
    <row r="17" spans="2:16" ht="24.75" customHeight="1">
      <c r="B17" s="101"/>
      <c r="C17" s="102"/>
      <c r="D17" s="102"/>
      <c r="E17" s="102"/>
      <c r="F17" s="102"/>
      <c r="G17" s="102"/>
      <c r="H17" s="102"/>
      <c r="I17" s="102"/>
      <c r="J17" s="102"/>
      <c r="K17" s="103"/>
      <c r="L17" s="27"/>
      <c r="M17" s="27"/>
      <c r="N17" s="27"/>
      <c r="O17" s="27"/>
      <c r="P17" s="27"/>
    </row>
    <row r="18" spans="2:16" ht="24" customHeight="1">
      <c r="B18" s="101"/>
      <c r="C18" s="102"/>
      <c r="D18" s="102"/>
      <c r="E18" s="102"/>
      <c r="F18" s="102"/>
      <c r="G18" s="102"/>
      <c r="H18" s="102"/>
      <c r="I18" s="102"/>
      <c r="J18" s="102"/>
      <c r="K18" s="103"/>
      <c r="L18" s="27"/>
      <c r="M18" s="27"/>
      <c r="N18" s="27"/>
      <c r="O18" s="27"/>
      <c r="P18" s="27"/>
    </row>
    <row r="19" spans="2:16">
      <c r="B19" s="101"/>
      <c r="C19" s="102"/>
      <c r="D19" s="102"/>
      <c r="E19" s="102"/>
      <c r="F19" s="102"/>
      <c r="G19" s="102"/>
      <c r="H19" s="102"/>
      <c r="I19" s="102"/>
      <c r="J19" s="102"/>
      <c r="K19" s="103"/>
      <c r="L19" s="27"/>
      <c r="M19" s="27"/>
      <c r="N19" s="27"/>
      <c r="O19" s="27"/>
      <c r="P19" s="27"/>
    </row>
    <row r="20" spans="2:16">
      <c r="B20" s="101"/>
      <c r="C20" s="102"/>
      <c r="D20" s="102"/>
      <c r="E20" s="102"/>
      <c r="F20" s="102"/>
      <c r="G20" s="102"/>
      <c r="H20" s="102"/>
      <c r="I20" s="102"/>
      <c r="J20" s="102"/>
      <c r="K20" s="103"/>
      <c r="L20" s="27"/>
      <c r="M20" s="27"/>
      <c r="N20" s="27"/>
      <c r="O20" s="27"/>
      <c r="P20" s="27"/>
    </row>
    <row r="21" spans="2:16">
      <c r="B21" s="101"/>
      <c r="C21" s="102"/>
      <c r="D21" s="102"/>
      <c r="E21" s="102"/>
      <c r="F21" s="102"/>
      <c r="G21" s="102"/>
      <c r="H21" s="102"/>
      <c r="I21" s="102"/>
      <c r="J21" s="102"/>
      <c r="K21" s="103"/>
      <c r="L21" s="27"/>
      <c r="M21" s="27"/>
      <c r="N21" s="27"/>
      <c r="O21" s="27"/>
      <c r="P21" s="27"/>
    </row>
    <row r="22" spans="2:16">
      <c r="B22" s="101"/>
      <c r="C22" s="102"/>
      <c r="D22" s="102"/>
      <c r="E22" s="102"/>
      <c r="F22" s="102"/>
      <c r="G22" s="102"/>
      <c r="H22" s="102"/>
      <c r="I22" s="102"/>
      <c r="J22" s="102"/>
      <c r="K22" s="103"/>
      <c r="L22" s="27"/>
      <c r="M22" s="27"/>
      <c r="N22" s="27"/>
      <c r="O22" s="27"/>
      <c r="P22" s="27"/>
    </row>
    <row r="23" spans="2:16">
      <c r="B23" s="101"/>
      <c r="C23" s="102"/>
      <c r="D23" s="102"/>
      <c r="E23" s="102"/>
      <c r="F23" s="102"/>
      <c r="G23" s="102"/>
      <c r="H23" s="102"/>
      <c r="I23" s="102"/>
      <c r="J23" s="102"/>
      <c r="K23" s="103"/>
      <c r="L23" s="27"/>
      <c r="M23" s="27"/>
      <c r="N23" s="27"/>
      <c r="O23" s="27"/>
      <c r="P23" s="27"/>
    </row>
    <row r="24" spans="2:16">
      <c r="B24" s="101"/>
      <c r="C24" s="102"/>
      <c r="D24" s="102"/>
      <c r="E24" s="102"/>
      <c r="F24" s="102"/>
      <c r="G24" s="102"/>
      <c r="H24" s="102"/>
      <c r="I24" s="102"/>
      <c r="J24" s="102"/>
      <c r="K24" s="103"/>
      <c r="L24" s="27"/>
      <c r="M24" s="27"/>
      <c r="N24" s="27"/>
      <c r="O24" s="27"/>
      <c r="P24" s="27"/>
    </row>
    <row r="25" spans="2:16">
      <c r="B25" s="101"/>
      <c r="C25" s="102"/>
      <c r="D25" s="102"/>
      <c r="E25" s="102"/>
      <c r="F25" s="102"/>
      <c r="G25" s="102"/>
      <c r="H25" s="102"/>
      <c r="I25" s="102"/>
      <c r="J25" s="102"/>
      <c r="K25" s="103"/>
      <c r="L25" s="27"/>
      <c r="M25" s="27"/>
      <c r="N25" s="27"/>
      <c r="O25" s="27"/>
      <c r="P25" s="27"/>
    </row>
    <row r="26" spans="2:16">
      <c r="B26" s="104"/>
      <c r="C26" s="105"/>
      <c r="D26" s="105"/>
      <c r="E26" s="105"/>
      <c r="F26" s="105"/>
      <c r="G26" s="105"/>
      <c r="H26" s="105"/>
      <c r="I26" s="105"/>
      <c r="J26" s="105"/>
      <c r="K26" s="106"/>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13"/>
  <sheetViews>
    <sheetView tabSelected="1" topLeftCell="H51" zoomScale="90" zoomScaleNormal="90" workbookViewId="0">
      <selection activeCell="Q53" sqref="Q53"/>
    </sheetView>
  </sheetViews>
  <sheetFormatPr baseColWidth="10" defaultRowHeight="14.25"/>
  <cols>
    <col min="1" max="1" width="1.5703125" style="1" customWidth="1"/>
    <col min="2" max="2" width="1.140625" style="1" customWidth="1"/>
    <col min="3" max="3" width="4.5703125" style="1" customWidth="1"/>
    <col min="4" max="4" width="38.42578125" style="1" customWidth="1"/>
    <col min="5" max="5" width="62.42578125" style="1" customWidth="1"/>
    <col min="6" max="6" width="15" style="1" customWidth="1"/>
    <col min="7" max="7" width="32.140625" style="1" customWidth="1"/>
    <col min="8" max="8" width="15.7109375" style="1" customWidth="1"/>
    <col min="9" max="9" width="26.5703125" style="1" customWidth="1"/>
    <col min="10" max="10" width="15.7109375" style="1" customWidth="1"/>
    <col min="11" max="11" width="23.140625" style="1" customWidth="1"/>
    <col min="12" max="13" width="13.28515625" style="1" customWidth="1"/>
    <col min="14" max="14" width="26.5703125" style="1" customWidth="1"/>
    <col min="15" max="15" width="28.85546875" style="1" customWidth="1"/>
    <col min="16"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35"/>
      <c r="D2" s="135"/>
      <c r="E2" s="135"/>
      <c r="F2" s="137" t="s">
        <v>0</v>
      </c>
      <c r="G2" s="137"/>
      <c r="H2" s="137"/>
      <c r="I2" s="137"/>
      <c r="J2" s="137"/>
      <c r="K2" s="137"/>
      <c r="L2" s="137"/>
      <c r="M2" s="137"/>
      <c r="N2" s="137"/>
      <c r="O2" s="137"/>
      <c r="P2" s="136" t="s">
        <v>1</v>
      </c>
      <c r="Q2" s="136"/>
      <c r="R2" s="136"/>
      <c r="S2" s="49"/>
      <c r="T2" s="31" t="s">
        <v>34</v>
      </c>
      <c r="U2" s="62"/>
    </row>
    <row r="3" spans="2:21" ht="12.75" customHeight="1">
      <c r="B3" s="36"/>
      <c r="C3" s="135"/>
      <c r="D3" s="135"/>
      <c r="E3" s="135"/>
      <c r="F3" s="137"/>
      <c r="G3" s="137"/>
      <c r="H3" s="137"/>
      <c r="I3" s="137"/>
      <c r="J3" s="137"/>
      <c r="K3" s="137"/>
      <c r="L3" s="137"/>
      <c r="M3" s="137"/>
      <c r="N3" s="137"/>
      <c r="O3" s="137"/>
      <c r="P3" s="136"/>
      <c r="Q3" s="136"/>
      <c r="R3" s="136"/>
      <c r="S3" s="49"/>
      <c r="T3" s="32" t="s">
        <v>35</v>
      </c>
      <c r="U3" s="62"/>
    </row>
    <row r="4" spans="2:21" ht="12.75" customHeight="1">
      <c r="B4" s="36"/>
      <c r="C4" s="135"/>
      <c r="D4" s="135"/>
      <c r="E4" s="135"/>
      <c r="F4" s="137"/>
      <c r="G4" s="137"/>
      <c r="H4" s="137"/>
      <c r="I4" s="137"/>
      <c r="J4" s="137"/>
      <c r="K4" s="137"/>
      <c r="L4" s="137"/>
      <c r="M4" s="137"/>
      <c r="N4" s="137"/>
      <c r="O4" s="137"/>
      <c r="P4" s="136"/>
      <c r="Q4" s="136"/>
      <c r="R4" s="136"/>
      <c r="S4" s="49"/>
      <c r="T4" s="32" t="s">
        <v>36</v>
      </c>
      <c r="U4" s="62"/>
    </row>
    <row r="5" spans="2:21" ht="12.75" customHeight="1">
      <c r="B5" s="36"/>
      <c r="C5" s="135"/>
      <c r="D5" s="135"/>
      <c r="E5" s="135"/>
      <c r="F5" s="137"/>
      <c r="G5" s="137"/>
      <c r="H5" s="137"/>
      <c r="I5" s="137"/>
      <c r="J5" s="137"/>
      <c r="K5" s="137"/>
      <c r="L5" s="137"/>
      <c r="M5" s="137"/>
      <c r="N5" s="137"/>
      <c r="O5" s="137"/>
      <c r="P5" s="136"/>
      <c r="Q5" s="136"/>
      <c r="R5" s="136"/>
      <c r="S5" s="49"/>
      <c r="T5" s="32" t="s">
        <v>37</v>
      </c>
      <c r="U5" s="62"/>
    </row>
    <row r="6" spans="2:21" ht="12.75" customHeight="1">
      <c r="B6" s="37"/>
      <c r="C6" s="135"/>
      <c r="D6" s="135"/>
      <c r="E6" s="135"/>
      <c r="F6" s="137"/>
      <c r="G6" s="137"/>
      <c r="H6" s="137"/>
      <c r="I6" s="137"/>
      <c r="J6" s="137"/>
      <c r="K6" s="137"/>
      <c r="L6" s="137"/>
      <c r="M6" s="137"/>
      <c r="N6" s="137"/>
      <c r="O6" s="137"/>
      <c r="P6" s="136"/>
      <c r="Q6" s="136"/>
      <c r="R6" s="136"/>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25" t="s">
        <v>67</v>
      </c>
      <c r="L9" s="125"/>
      <c r="M9" s="125"/>
      <c r="N9" s="125"/>
      <c r="O9" s="4"/>
      <c r="P9" s="19"/>
      <c r="Q9" s="19"/>
      <c r="R9" s="19"/>
      <c r="S9" s="19"/>
      <c r="T9" s="5"/>
      <c r="U9" s="62"/>
    </row>
    <row r="10" spans="2:21" ht="15">
      <c r="B10" s="3"/>
      <c r="C10" s="4"/>
      <c r="D10" s="4"/>
      <c r="E10" s="4"/>
      <c r="F10" s="4"/>
      <c r="G10" s="4"/>
      <c r="H10" s="4"/>
      <c r="I10" s="6" t="s">
        <v>3</v>
      </c>
      <c r="J10" s="4"/>
      <c r="K10" s="125">
        <v>1707022413</v>
      </c>
      <c r="L10" s="125"/>
      <c r="M10" s="125"/>
      <c r="N10" s="125"/>
      <c r="O10" s="4"/>
      <c r="P10" s="4"/>
      <c r="Q10" s="4"/>
      <c r="R10" s="4"/>
      <c r="S10" s="4"/>
      <c r="T10" s="5"/>
      <c r="U10" s="62"/>
    </row>
    <row r="11" spans="2:21" ht="15">
      <c r="B11" s="3"/>
      <c r="C11" s="4"/>
      <c r="D11" s="4"/>
      <c r="E11" s="4"/>
      <c r="F11" s="4"/>
      <c r="G11" s="4"/>
      <c r="H11" s="4"/>
      <c r="I11" s="6" t="s">
        <v>4</v>
      </c>
      <c r="J11" s="4"/>
      <c r="K11" s="126">
        <v>43828</v>
      </c>
      <c r="L11" s="125"/>
      <c r="M11" s="125"/>
      <c r="N11" s="125"/>
      <c r="O11" s="4"/>
      <c r="P11" s="4"/>
      <c r="Q11" s="4"/>
      <c r="R11" s="4"/>
      <c r="S11" s="4"/>
      <c r="T11" s="5"/>
      <c r="U11" s="62"/>
    </row>
    <row r="12" spans="2:21" ht="15">
      <c r="B12" s="3"/>
      <c r="C12" s="4"/>
      <c r="D12" s="4"/>
      <c r="E12" s="4"/>
      <c r="F12" s="4"/>
      <c r="G12" s="4"/>
      <c r="H12" s="4"/>
      <c r="I12" s="6" t="s">
        <v>29</v>
      </c>
      <c r="J12" s="4"/>
      <c r="K12" s="145"/>
      <c r="L12" s="145"/>
      <c r="M12" s="145"/>
      <c r="N12" s="145"/>
      <c r="O12" s="4"/>
      <c r="P12" s="4"/>
      <c r="Q12" s="4"/>
      <c r="R12" s="4"/>
      <c r="S12" s="4"/>
      <c r="T12" s="5"/>
      <c r="U12" s="62"/>
    </row>
    <row r="13" spans="2:21" ht="15">
      <c r="B13" s="3"/>
      <c r="C13" s="4"/>
      <c r="D13" s="4"/>
      <c r="E13" s="4"/>
      <c r="F13" s="4"/>
      <c r="G13" s="4"/>
      <c r="H13" s="4"/>
      <c r="I13" s="6" t="s">
        <v>13</v>
      </c>
      <c r="J13" s="4"/>
      <c r="K13" s="145"/>
      <c r="L13" s="145"/>
      <c r="M13" s="145"/>
      <c r="N13" s="145"/>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27" t="s">
        <v>14</v>
      </c>
      <c r="D16" s="128"/>
      <c r="E16" s="128"/>
      <c r="F16" s="128"/>
      <c r="G16" s="128"/>
      <c r="H16" s="128"/>
      <c r="I16" s="128"/>
      <c r="J16" s="128"/>
      <c r="K16" s="128"/>
      <c r="L16" s="128"/>
      <c r="M16" s="128"/>
      <c r="N16" s="128"/>
      <c r="O16" s="129"/>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34"/>
      <c r="D18" s="134"/>
      <c r="E18" s="134"/>
      <c r="F18" s="134"/>
      <c r="G18" s="134"/>
      <c r="H18" s="134"/>
      <c r="I18" s="134"/>
      <c r="J18" s="134"/>
      <c r="K18" s="134"/>
      <c r="L18" s="134"/>
      <c r="M18" s="134"/>
      <c r="N18" s="134"/>
      <c r="O18" s="134"/>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0" t="s">
        <v>11</v>
      </c>
      <c r="D20" s="131"/>
      <c r="E20" s="131"/>
      <c r="F20" s="131"/>
      <c r="G20" s="131"/>
      <c r="H20" s="131"/>
      <c r="I20" s="131"/>
      <c r="J20" s="131"/>
      <c r="K20" s="131"/>
      <c r="L20" s="131"/>
      <c r="M20" s="131"/>
      <c r="N20" s="131"/>
      <c r="O20" s="132"/>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c r="B22" s="3"/>
      <c r="C22" s="147" t="s">
        <v>69</v>
      </c>
      <c r="D22" s="147"/>
      <c r="E22" s="147"/>
      <c r="F22" s="147"/>
      <c r="G22" s="147"/>
      <c r="H22" s="147"/>
      <c r="I22" s="147"/>
      <c r="J22" s="147"/>
      <c r="K22" s="147"/>
      <c r="L22" s="147"/>
      <c r="M22" s="147"/>
      <c r="N22" s="147"/>
      <c r="O22" s="147"/>
      <c r="P22" s="4"/>
      <c r="Q22" s="4"/>
      <c r="R22" s="4"/>
      <c r="S22" s="4"/>
      <c r="T22" s="5"/>
      <c r="U22" s="62"/>
    </row>
    <row r="23" spans="2:21">
      <c r="B23" s="3"/>
      <c r="C23" s="133" t="s">
        <v>70</v>
      </c>
      <c r="D23" s="133"/>
      <c r="E23" s="133"/>
      <c r="F23" s="133"/>
      <c r="G23" s="133"/>
      <c r="H23" s="133"/>
      <c r="I23" s="133"/>
      <c r="J23" s="133"/>
      <c r="K23" s="133"/>
      <c r="L23" s="133"/>
      <c r="M23" s="133"/>
      <c r="N23" s="133"/>
      <c r="O23" s="133"/>
      <c r="P23" s="4"/>
      <c r="Q23" s="4"/>
      <c r="R23" s="4"/>
      <c r="S23" s="4"/>
      <c r="T23" s="5"/>
      <c r="U23" s="62"/>
    </row>
    <row r="24" spans="2:21">
      <c r="B24" s="3"/>
      <c r="C24" s="133" t="s">
        <v>71</v>
      </c>
      <c r="D24" s="133"/>
      <c r="E24" s="133"/>
      <c r="F24" s="133"/>
      <c r="G24" s="133"/>
      <c r="H24" s="133"/>
      <c r="I24" s="133"/>
      <c r="J24" s="133"/>
      <c r="K24" s="133"/>
      <c r="L24" s="133"/>
      <c r="M24" s="133"/>
      <c r="N24" s="133"/>
      <c r="O24" s="133"/>
      <c r="P24" s="4"/>
      <c r="Q24" s="4"/>
      <c r="R24" s="4"/>
      <c r="S24" s="4"/>
      <c r="T24" s="5"/>
      <c r="U24" s="62"/>
    </row>
    <row r="25" spans="2:21">
      <c r="B25" s="3"/>
      <c r="C25" s="133" t="s">
        <v>72</v>
      </c>
      <c r="D25" s="133"/>
      <c r="E25" s="133"/>
      <c r="F25" s="133"/>
      <c r="G25" s="133"/>
      <c r="H25" s="133"/>
      <c r="I25" s="133"/>
      <c r="J25" s="133"/>
      <c r="K25" s="133"/>
      <c r="L25" s="133"/>
      <c r="M25" s="133"/>
      <c r="N25" s="133"/>
      <c r="O25" s="133"/>
      <c r="P25" s="4"/>
      <c r="Q25" s="4"/>
      <c r="R25" s="4"/>
      <c r="S25" s="4"/>
      <c r="T25" s="5"/>
      <c r="U25" s="62"/>
    </row>
    <row r="26" spans="2:21">
      <c r="B26" s="3"/>
      <c r="C26" s="133" t="s">
        <v>74</v>
      </c>
      <c r="D26" s="133"/>
      <c r="E26" s="133"/>
      <c r="F26" s="133"/>
      <c r="G26" s="133"/>
      <c r="H26" s="133"/>
      <c r="I26" s="133"/>
      <c r="J26" s="133"/>
      <c r="K26" s="133"/>
      <c r="L26" s="133"/>
      <c r="M26" s="133"/>
      <c r="N26" s="133"/>
      <c r="O26" s="133"/>
      <c r="P26" s="4"/>
      <c r="Q26" s="4"/>
      <c r="R26" s="4"/>
      <c r="S26" s="4"/>
      <c r="T26" s="5"/>
      <c r="U26" s="62"/>
    </row>
    <row r="27" spans="2:21">
      <c r="B27" s="3"/>
      <c r="C27" s="133" t="s">
        <v>75</v>
      </c>
      <c r="D27" s="133"/>
      <c r="E27" s="133"/>
      <c r="F27" s="133"/>
      <c r="G27" s="133"/>
      <c r="H27" s="133"/>
      <c r="I27" s="133"/>
      <c r="J27" s="133"/>
      <c r="K27" s="133"/>
      <c r="L27" s="133"/>
      <c r="M27" s="133"/>
      <c r="N27" s="133"/>
      <c r="O27" s="133"/>
      <c r="P27" s="4"/>
      <c r="Q27" s="4"/>
      <c r="R27" s="4"/>
      <c r="S27" s="4"/>
      <c r="T27" s="5"/>
      <c r="U27" s="62"/>
    </row>
    <row r="28" spans="2:21" ht="15.75" customHeight="1">
      <c r="B28" s="3"/>
      <c r="C28" s="130" t="s">
        <v>21</v>
      </c>
      <c r="D28" s="131"/>
      <c r="E28" s="131"/>
      <c r="F28" s="131"/>
      <c r="G28" s="131"/>
      <c r="H28" s="131"/>
      <c r="I28" s="131"/>
      <c r="J28" s="131"/>
      <c r="K28" s="131"/>
      <c r="L28" s="131"/>
      <c r="M28" s="131"/>
      <c r="N28" s="131"/>
      <c r="O28" s="132"/>
      <c r="P28" s="24"/>
      <c r="Q28" s="24"/>
      <c r="R28" s="24"/>
      <c r="S28" s="24"/>
      <c r="T28" s="5"/>
      <c r="U28" s="62"/>
    </row>
    <row r="29" spans="2:21" ht="5.25" customHeight="1">
      <c r="B29" s="3"/>
      <c r="C29" s="9"/>
      <c r="D29" s="9"/>
      <c r="E29" s="9"/>
      <c r="F29" s="9"/>
      <c r="G29" s="9"/>
      <c r="H29" s="9"/>
      <c r="I29" s="9"/>
      <c r="J29" s="7"/>
      <c r="K29" s="7"/>
      <c r="L29" s="7"/>
      <c r="M29" s="7"/>
      <c r="N29" s="7"/>
      <c r="O29" s="7"/>
      <c r="P29" s="7"/>
      <c r="Q29" s="7"/>
      <c r="R29" s="7"/>
      <c r="S29" s="7"/>
      <c r="T29" s="5"/>
      <c r="U29" s="62"/>
    </row>
    <row r="30" spans="2:21">
      <c r="B30" s="3"/>
      <c r="C30" s="134" t="s">
        <v>68</v>
      </c>
      <c r="D30" s="134"/>
      <c r="E30" s="134"/>
      <c r="F30" s="134"/>
      <c r="G30" s="134"/>
      <c r="H30" s="134"/>
      <c r="I30" s="134"/>
      <c r="J30" s="134"/>
      <c r="K30" s="134"/>
      <c r="L30" s="134"/>
      <c r="M30" s="134"/>
      <c r="N30" s="134"/>
      <c r="O30" s="134"/>
      <c r="P30" s="7"/>
      <c r="Q30" s="7"/>
      <c r="R30" s="7"/>
      <c r="S30" s="7"/>
      <c r="T30" s="5"/>
      <c r="U30" s="62"/>
    </row>
    <row r="31" spans="2:21" ht="3.75" customHeight="1">
      <c r="B31" s="3"/>
      <c r="C31" s="4"/>
      <c r="D31" s="4"/>
      <c r="E31" s="18"/>
      <c r="F31" s="18"/>
      <c r="G31" s="18"/>
      <c r="H31" s="18"/>
      <c r="I31" s="18"/>
      <c r="J31" s="18"/>
      <c r="K31" s="18"/>
      <c r="L31" s="18"/>
      <c r="M31" s="18"/>
      <c r="N31" s="18"/>
      <c r="O31" s="7"/>
      <c r="P31" s="7"/>
      <c r="Q31" s="7"/>
      <c r="R31" s="7"/>
      <c r="S31" s="7"/>
      <c r="T31" s="5"/>
      <c r="U31" s="62"/>
    </row>
    <row r="32" spans="2:21">
      <c r="B32" s="3"/>
      <c r="C32" s="134" t="s">
        <v>73</v>
      </c>
      <c r="D32" s="134"/>
      <c r="E32" s="134"/>
      <c r="F32" s="134"/>
      <c r="G32" s="134"/>
      <c r="H32" s="134"/>
      <c r="I32" s="134"/>
      <c r="J32" s="134"/>
      <c r="K32" s="134"/>
      <c r="L32" s="134"/>
      <c r="M32" s="134"/>
      <c r="N32" s="134"/>
      <c r="O32" s="134"/>
      <c r="P32" s="30"/>
      <c r="Q32" s="7"/>
      <c r="R32" s="7"/>
      <c r="S32" s="7"/>
      <c r="T32" s="5"/>
      <c r="U32" s="62"/>
    </row>
    <row r="33" spans="2:21" ht="3.75" customHeight="1">
      <c r="B33" s="3"/>
      <c r="C33" s="9"/>
      <c r="D33" s="9"/>
      <c r="E33" s="9"/>
      <c r="F33" s="9"/>
      <c r="G33" s="9"/>
      <c r="H33" s="9"/>
      <c r="I33" s="9"/>
      <c r="J33" s="9"/>
      <c r="K33" s="9"/>
      <c r="L33" s="9"/>
      <c r="M33" s="9"/>
      <c r="N33" s="9"/>
      <c r="O33" s="7"/>
      <c r="P33" s="7"/>
      <c r="Q33" s="7"/>
      <c r="R33" s="7"/>
      <c r="S33" s="7"/>
      <c r="T33" s="5"/>
      <c r="U33" s="62"/>
    </row>
    <row r="34" spans="2:21" ht="5.25" customHeight="1">
      <c r="B34" s="3"/>
      <c r="C34" s="12"/>
      <c r="D34" s="12"/>
      <c r="E34" s="12"/>
      <c r="F34" s="12"/>
      <c r="G34" s="12"/>
      <c r="H34" s="12"/>
      <c r="I34" s="12"/>
      <c r="J34" s="12"/>
      <c r="K34" s="12"/>
      <c r="L34" s="12"/>
      <c r="M34" s="12"/>
      <c r="N34" s="4"/>
      <c r="O34" s="4"/>
      <c r="P34" s="4"/>
      <c r="Q34" s="4"/>
      <c r="R34" s="4"/>
      <c r="S34" s="4"/>
      <c r="T34" s="5"/>
      <c r="U34" s="62"/>
    </row>
    <row r="35" spans="2:21" ht="15.75" customHeight="1">
      <c r="B35" s="3"/>
      <c r="C35" s="127" t="s">
        <v>12</v>
      </c>
      <c r="D35" s="128"/>
      <c r="E35" s="128"/>
      <c r="F35" s="128"/>
      <c r="G35" s="128"/>
      <c r="H35" s="128"/>
      <c r="I35" s="128"/>
      <c r="J35" s="128"/>
      <c r="K35" s="128"/>
      <c r="L35" s="128"/>
      <c r="M35" s="128"/>
      <c r="N35" s="128"/>
      <c r="O35" s="129"/>
      <c r="P35" s="6"/>
      <c r="Q35" s="6"/>
      <c r="R35" s="6"/>
      <c r="S35" s="6"/>
      <c r="T35" s="5"/>
      <c r="U35" s="62"/>
    </row>
    <row r="36" spans="2:21" ht="6" customHeight="1">
      <c r="B36" s="3"/>
      <c r="C36" s="4"/>
      <c r="D36" s="4"/>
      <c r="E36" s="13"/>
      <c r="F36" s="13"/>
      <c r="G36" s="13"/>
      <c r="H36" s="13"/>
      <c r="I36" s="13"/>
      <c r="J36" s="13"/>
      <c r="K36" s="13"/>
      <c r="L36" s="13"/>
      <c r="M36" s="13"/>
      <c r="N36" s="13"/>
      <c r="O36" s="13"/>
      <c r="P36" s="13"/>
      <c r="Q36" s="13"/>
      <c r="R36" s="4"/>
      <c r="S36" s="4"/>
      <c r="T36" s="5"/>
      <c r="U36" s="62"/>
    </row>
    <row r="37" spans="2:21">
      <c r="B37" s="3"/>
      <c r="C37" s="110" t="s">
        <v>32</v>
      </c>
      <c r="D37" s="146" t="s">
        <v>39</v>
      </c>
      <c r="E37" s="111" t="s">
        <v>40</v>
      </c>
      <c r="F37" s="110" t="s">
        <v>41</v>
      </c>
      <c r="G37" s="110" t="s">
        <v>42</v>
      </c>
      <c r="H37" s="110" t="s">
        <v>43</v>
      </c>
      <c r="I37" s="111" t="s">
        <v>44</v>
      </c>
      <c r="J37" s="110" t="s">
        <v>45</v>
      </c>
      <c r="K37" s="110"/>
      <c r="L37" s="110" t="s">
        <v>46</v>
      </c>
      <c r="M37" s="110" t="s">
        <v>47</v>
      </c>
      <c r="N37" s="110" t="s">
        <v>48</v>
      </c>
      <c r="O37" s="110" t="s">
        <v>49</v>
      </c>
      <c r="P37" s="123" t="s">
        <v>50</v>
      </c>
      <c r="Q37" s="112" t="s">
        <v>30</v>
      </c>
      <c r="R37" s="113"/>
      <c r="S37" s="46"/>
      <c r="T37" s="5"/>
      <c r="U37" s="62"/>
    </row>
    <row r="38" spans="2:21">
      <c r="B38" s="3"/>
      <c r="C38" s="110"/>
      <c r="D38" s="124"/>
      <c r="E38" s="111"/>
      <c r="F38" s="110"/>
      <c r="G38" s="110"/>
      <c r="H38" s="110"/>
      <c r="I38" s="111"/>
      <c r="J38" s="48" t="s">
        <v>5</v>
      </c>
      <c r="K38" s="48" t="s">
        <v>6</v>
      </c>
      <c r="L38" s="110"/>
      <c r="M38" s="110"/>
      <c r="N38" s="110"/>
      <c r="O38" s="110"/>
      <c r="P38" s="124"/>
      <c r="Q38" s="50" t="s">
        <v>20</v>
      </c>
      <c r="R38" s="51" t="s">
        <v>19</v>
      </c>
      <c r="S38" s="25" t="s">
        <v>53</v>
      </c>
      <c r="T38" s="25" t="s">
        <v>54</v>
      </c>
      <c r="U38" s="62"/>
    </row>
    <row r="39" spans="2:21" s="14" customFormat="1" ht="75" customHeight="1">
      <c r="B39" s="15"/>
      <c r="C39" s="177">
        <v>1</v>
      </c>
      <c r="D39" s="189" t="s">
        <v>76</v>
      </c>
      <c r="E39" s="205" t="s">
        <v>103</v>
      </c>
      <c r="F39" s="205" t="s">
        <v>91</v>
      </c>
      <c r="G39" s="205" t="s">
        <v>98</v>
      </c>
      <c r="H39" s="205" t="s">
        <v>38</v>
      </c>
      <c r="I39" s="205" t="s">
        <v>130</v>
      </c>
      <c r="J39" s="205">
        <v>1</v>
      </c>
      <c r="K39" s="205" t="s">
        <v>96</v>
      </c>
      <c r="L39" s="206">
        <v>43891</v>
      </c>
      <c r="M39" s="206">
        <v>43982</v>
      </c>
      <c r="N39" s="205" t="s">
        <v>97</v>
      </c>
      <c r="O39" s="205" t="s">
        <v>132</v>
      </c>
      <c r="P39" s="89"/>
      <c r="Q39" s="89"/>
      <c r="R39" s="90"/>
      <c r="S39" s="183">
        <f>IF(H39="Baja",1,IF(H39="Media - baja",2,IF(H39="Media",3,IF(H39="Media - alta",4,5))))</f>
        <v>5</v>
      </c>
      <c r="T39" s="45">
        <f>R39*S39</f>
        <v>0</v>
      </c>
      <c r="U39" s="63"/>
    </row>
    <row r="40" spans="2:21" s="14" customFormat="1" ht="51">
      <c r="B40" s="15"/>
      <c r="C40" s="178"/>
      <c r="D40" s="189"/>
      <c r="E40" s="205" t="s">
        <v>99</v>
      </c>
      <c r="F40" s="205" t="s">
        <v>91</v>
      </c>
      <c r="G40" s="205" t="s">
        <v>94</v>
      </c>
      <c r="H40" s="205" t="s">
        <v>38</v>
      </c>
      <c r="I40" s="205" t="s">
        <v>130</v>
      </c>
      <c r="J40" s="205">
        <v>34</v>
      </c>
      <c r="K40" s="205" t="s">
        <v>93</v>
      </c>
      <c r="L40" s="206">
        <v>43983</v>
      </c>
      <c r="M40" s="206">
        <v>44347</v>
      </c>
      <c r="N40" s="205" t="s">
        <v>107</v>
      </c>
      <c r="O40" s="205" t="s">
        <v>131</v>
      </c>
      <c r="P40" s="89"/>
      <c r="Q40" s="89"/>
      <c r="R40" s="90"/>
      <c r="S40" s="183">
        <f>IF(H40="Baja",1,IF(H40="Media - baja",2,IF(H40="Media",3,IF(H40="Media - alta",4,5))))</f>
        <v>5</v>
      </c>
      <c r="T40" s="45">
        <f>R40*S40</f>
        <v>0</v>
      </c>
      <c r="U40" s="63"/>
    </row>
    <row r="41" spans="2:21" s="14" customFormat="1" ht="204">
      <c r="B41" s="15"/>
      <c r="C41" s="88">
        <v>2</v>
      </c>
      <c r="D41" s="190" t="s">
        <v>77</v>
      </c>
      <c r="E41" s="191" t="s">
        <v>90</v>
      </c>
      <c r="F41" s="192" t="s">
        <v>91</v>
      </c>
      <c r="G41" s="191" t="s">
        <v>138</v>
      </c>
      <c r="H41" s="192" t="s">
        <v>38</v>
      </c>
      <c r="I41" s="191" t="s">
        <v>92</v>
      </c>
      <c r="J41" s="193">
        <v>34</v>
      </c>
      <c r="K41" s="191" t="s">
        <v>139</v>
      </c>
      <c r="L41" s="194">
        <v>43876</v>
      </c>
      <c r="M41" s="194">
        <v>44012</v>
      </c>
      <c r="N41" s="191" t="s">
        <v>140</v>
      </c>
      <c r="O41" s="191" t="s">
        <v>140</v>
      </c>
      <c r="P41" s="191"/>
      <c r="Q41" s="191"/>
      <c r="R41" s="195"/>
      <c r="S41" s="183">
        <f t="shared" ref="S41:S68" si="0">IF(H41="Baja",1,IF(H41="Media - baja",2,IF(H41="Media",3,IF(H41="Media - alta",4,5))))</f>
        <v>5</v>
      </c>
      <c r="T41" s="45">
        <f t="shared" ref="T41:T68" si="1">R41*S41</f>
        <v>0</v>
      </c>
      <c r="U41" s="63"/>
    </row>
    <row r="42" spans="2:21" s="14" customFormat="1" ht="66" customHeight="1">
      <c r="B42" s="15"/>
      <c r="C42" s="179">
        <v>3</v>
      </c>
      <c r="D42" s="196" t="s">
        <v>78</v>
      </c>
      <c r="E42" s="205" t="s">
        <v>110</v>
      </c>
      <c r="F42" s="205" t="s">
        <v>91</v>
      </c>
      <c r="G42" s="205" t="s">
        <v>100</v>
      </c>
      <c r="H42" s="205" t="s">
        <v>38</v>
      </c>
      <c r="I42" s="205" t="s">
        <v>101</v>
      </c>
      <c r="J42" s="207">
        <v>1</v>
      </c>
      <c r="K42" s="205" t="s">
        <v>102</v>
      </c>
      <c r="L42" s="206">
        <v>43891</v>
      </c>
      <c r="M42" s="206">
        <v>43982</v>
      </c>
      <c r="N42" s="205" t="s">
        <v>108</v>
      </c>
      <c r="O42" s="205" t="s">
        <v>108</v>
      </c>
      <c r="P42" s="89"/>
      <c r="Q42" s="89"/>
      <c r="R42" s="90"/>
      <c r="S42" s="183">
        <f t="shared" si="0"/>
        <v>5</v>
      </c>
      <c r="T42" s="45">
        <f t="shared" si="1"/>
        <v>0</v>
      </c>
      <c r="U42" s="63"/>
    </row>
    <row r="43" spans="2:21" s="14" customFormat="1" ht="79.5" customHeight="1">
      <c r="B43" s="15"/>
      <c r="C43" s="180"/>
      <c r="D43" s="196"/>
      <c r="E43" s="205" t="s">
        <v>104</v>
      </c>
      <c r="F43" s="205" t="s">
        <v>91</v>
      </c>
      <c r="G43" s="205" t="s">
        <v>94</v>
      </c>
      <c r="H43" s="205" t="s">
        <v>38</v>
      </c>
      <c r="I43" s="205" t="s">
        <v>101</v>
      </c>
      <c r="J43" s="205">
        <v>34</v>
      </c>
      <c r="K43" s="205" t="s">
        <v>93</v>
      </c>
      <c r="L43" s="206">
        <v>43983</v>
      </c>
      <c r="M43" s="206">
        <v>44347</v>
      </c>
      <c r="N43" s="205" t="s">
        <v>108</v>
      </c>
      <c r="O43" s="205" t="s">
        <v>108</v>
      </c>
      <c r="P43" s="89"/>
      <c r="Q43" s="89"/>
      <c r="R43" s="90"/>
      <c r="S43" s="183">
        <f t="shared" si="0"/>
        <v>5</v>
      </c>
      <c r="T43" s="45">
        <f t="shared" si="1"/>
        <v>0</v>
      </c>
      <c r="U43" s="63"/>
    </row>
    <row r="44" spans="2:21" s="14" customFormat="1" ht="204">
      <c r="B44" s="15"/>
      <c r="C44" s="88">
        <v>4</v>
      </c>
      <c r="D44" s="197" t="s">
        <v>79</v>
      </c>
      <c r="E44" s="198" t="s">
        <v>141</v>
      </c>
      <c r="F44" s="192" t="s">
        <v>142</v>
      </c>
      <c r="G44" s="198" t="s">
        <v>143</v>
      </c>
      <c r="H44" s="192" t="s">
        <v>38</v>
      </c>
      <c r="I44" s="198" t="s">
        <v>144</v>
      </c>
      <c r="J44" s="192">
        <f>12*34</f>
        <v>408</v>
      </c>
      <c r="K44" s="198" t="s">
        <v>145</v>
      </c>
      <c r="L44" s="199">
        <v>43891</v>
      </c>
      <c r="M44" s="199">
        <v>44270</v>
      </c>
      <c r="N44" s="191" t="s">
        <v>140</v>
      </c>
      <c r="O44" s="191" t="s">
        <v>140</v>
      </c>
      <c r="P44" s="191"/>
      <c r="Q44" s="89"/>
      <c r="R44" s="90"/>
      <c r="S44" s="183">
        <f t="shared" si="0"/>
        <v>5</v>
      </c>
      <c r="T44" s="45">
        <f t="shared" si="1"/>
        <v>0</v>
      </c>
      <c r="U44" s="63"/>
    </row>
    <row r="45" spans="2:21" s="14" customFormat="1" ht="51">
      <c r="B45" s="15"/>
      <c r="C45" s="179">
        <v>5</v>
      </c>
      <c r="D45" s="189" t="s">
        <v>80</v>
      </c>
      <c r="E45" s="205" t="s">
        <v>103</v>
      </c>
      <c r="F45" s="205" t="s">
        <v>91</v>
      </c>
      <c r="G45" s="205" t="s">
        <v>98</v>
      </c>
      <c r="H45" s="205" t="s">
        <v>38</v>
      </c>
      <c r="I45" s="205" t="s">
        <v>130</v>
      </c>
      <c r="J45" s="205">
        <v>1</v>
      </c>
      <c r="K45" s="205" t="s">
        <v>96</v>
      </c>
      <c r="L45" s="206">
        <v>43891</v>
      </c>
      <c r="M45" s="206">
        <v>43982</v>
      </c>
      <c r="N45" s="205" t="s">
        <v>107</v>
      </c>
      <c r="O45" s="205" t="s">
        <v>107</v>
      </c>
      <c r="P45" s="89"/>
      <c r="Q45" s="89"/>
      <c r="R45" s="90"/>
      <c r="S45" s="183">
        <f t="shared" si="0"/>
        <v>5</v>
      </c>
      <c r="T45" s="45">
        <f t="shared" si="1"/>
        <v>0</v>
      </c>
      <c r="U45" s="63"/>
    </row>
    <row r="46" spans="2:21" s="14" customFormat="1" ht="57" customHeight="1">
      <c r="B46" s="15"/>
      <c r="C46" s="180"/>
      <c r="D46" s="189"/>
      <c r="E46" s="205" t="s">
        <v>99</v>
      </c>
      <c r="F46" s="205" t="s">
        <v>91</v>
      </c>
      <c r="G46" s="205" t="s">
        <v>94</v>
      </c>
      <c r="H46" s="205" t="s">
        <v>38</v>
      </c>
      <c r="I46" s="205" t="s">
        <v>130</v>
      </c>
      <c r="J46" s="205">
        <v>34</v>
      </c>
      <c r="K46" s="205" t="s">
        <v>93</v>
      </c>
      <c r="L46" s="206">
        <v>43983</v>
      </c>
      <c r="M46" s="206">
        <v>44347</v>
      </c>
      <c r="N46" s="205" t="s">
        <v>107</v>
      </c>
      <c r="O46" s="205" t="s">
        <v>107</v>
      </c>
      <c r="P46" s="89"/>
      <c r="Q46" s="89"/>
      <c r="R46" s="90"/>
      <c r="S46" s="183"/>
      <c r="T46" s="45"/>
      <c r="U46" s="63"/>
    </row>
    <row r="47" spans="2:21" s="14" customFormat="1" ht="80.25" customHeight="1">
      <c r="B47" s="15"/>
      <c r="C47" s="181">
        <v>6</v>
      </c>
      <c r="D47" s="200" t="s">
        <v>81</v>
      </c>
      <c r="E47" s="205" t="s">
        <v>133</v>
      </c>
      <c r="F47" s="205" t="s">
        <v>91</v>
      </c>
      <c r="G47" s="205" t="s">
        <v>133</v>
      </c>
      <c r="H47" s="205" t="s">
        <v>38</v>
      </c>
      <c r="I47" s="205" t="s">
        <v>133</v>
      </c>
      <c r="J47" s="205">
        <v>1</v>
      </c>
      <c r="K47" s="206" t="s">
        <v>134</v>
      </c>
      <c r="L47" s="206" t="s">
        <v>134</v>
      </c>
      <c r="M47" s="206" t="s">
        <v>134</v>
      </c>
      <c r="N47" s="205" t="s">
        <v>107</v>
      </c>
      <c r="O47" s="205" t="s">
        <v>107</v>
      </c>
      <c r="P47" s="89"/>
      <c r="Q47" s="89"/>
      <c r="R47" s="90"/>
      <c r="S47" s="183">
        <f t="shared" si="0"/>
        <v>5</v>
      </c>
      <c r="T47" s="45">
        <f t="shared" si="1"/>
        <v>0</v>
      </c>
      <c r="U47" s="63"/>
    </row>
    <row r="48" spans="2:21" s="14" customFormat="1" ht="126" customHeight="1">
      <c r="B48" s="15"/>
      <c r="C48" s="88">
        <v>7</v>
      </c>
      <c r="D48" s="201" t="s">
        <v>146</v>
      </c>
      <c r="E48" s="202" t="s">
        <v>147</v>
      </c>
      <c r="F48" s="192"/>
      <c r="G48" s="191"/>
      <c r="H48" s="192"/>
      <c r="I48" s="191"/>
      <c r="J48" s="203"/>
      <c r="K48" s="191"/>
      <c r="L48" s="208"/>
      <c r="M48" s="208"/>
      <c r="N48" s="209"/>
      <c r="O48" s="209"/>
      <c r="P48" s="89"/>
      <c r="Q48" s="89"/>
      <c r="R48" s="90"/>
      <c r="S48" s="183">
        <f t="shared" si="0"/>
        <v>5</v>
      </c>
      <c r="T48" s="45">
        <f t="shared" si="1"/>
        <v>0</v>
      </c>
      <c r="U48" s="63"/>
    </row>
    <row r="49" spans="2:21" s="14" customFormat="1" ht="51">
      <c r="B49" s="15"/>
      <c r="C49" s="179">
        <v>8</v>
      </c>
      <c r="D49" s="204" t="s">
        <v>82</v>
      </c>
      <c r="E49" s="205" t="s">
        <v>135</v>
      </c>
      <c r="F49" s="205" t="s">
        <v>91</v>
      </c>
      <c r="G49" s="205" t="s">
        <v>136</v>
      </c>
      <c r="H49" s="205" t="s">
        <v>38</v>
      </c>
      <c r="I49" s="205" t="s">
        <v>105</v>
      </c>
      <c r="J49" s="205">
        <v>1</v>
      </c>
      <c r="K49" s="205" t="s">
        <v>96</v>
      </c>
      <c r="L49" s="206">
        <v>43891</v>
      </c>
      <c r="M49" s="206">
        <v>43982</v>
      </c>
      <c r="N49" s="205" t="s">
        <v>108</v>
      </c>
      <c r="O49" s="205" t="s">
        <v>108</v>
      </c>
      <c r="P49" s="89"/>
      <c r="Q49" s="89"/>
      <c r="R49" s="90"/>
      <c r="S49" s="183">
        <f t="shared" si="0"/>
        <v>5</v>
      </c>
      <c r="T49" s="45">
        <f t="shared" si="1"/>
        <v>0</v>
      </c>
      <c r="U49" s="63"/>
    </row>
    <row r="50" spans="2:21" s="14" customFormat="1" ht="48" customHeight="1">
      <c r="B50" s="15"/>
      <c r="C50" s="180"/>
      <c r="D50" s="204"/>
      <c r="E50" s="205" t="s">
        <v>99</v>
      </c>
      <c r="F50" s="205" t="s">
        <v>91</v>
      </c>
      <c r="G50" s="205" t="s">
        <v>94</v>
      </c>
      <c r="H50" s="205" t="s">
        <v>38</v>
      </c>
      <c r="I50" s="205" t="s">
        <v>105</v>
      </c>
      <c r="J50" s="205">
        <v>34</v>
      </c>
      <c r="K50" s="205" t="s">
        <v>93</v>
      </c>
      <c r="L50" s="206">
        <v>43983</v>
      </c>
      <c r="M50" s="206">
        <v>44347</v>
      </c>
      <c r="N50" s="205" t="s">
        <v>108</v>
      </c>
      <c r="O50" s="205" t="s">
        <v>108</v>
      </c>
      <c r="P50" s="89"/>
      <c r="Q50" s="89"/>
      <c r="R50" s="90"/>
      <c r="S50" s="183"/>
      <c r="T50" s="45"/>
      <c r="U50" s="63"/>
    </row>
    <row r="51" spans="2:21" s="14" customFormat="1" ht="114.75" customHeight="1">
      <c r="B51" s="15"/>
      <c r="C51" s="179">
        <v>9</v>
      </c>
      <c r="D51" s="204" t="s">
        <v>83</v>
      </c>
      <c r="E51" s="205" t="s">
        <v>135</v>
      </c>
      <c r="F51" s="205" t="s">
        <v>91</v>
      </c>
      <c r="G51" s="205" t="s">
        <v>136</v>
      </c>
      <c r="H51" s="205" t="s">
        <v>38</v>
      </c>
      <c r="I51" s="205" t="s">
        <v>105</v>
      </c>
      <c r="J51" s="205">
        <v>1</v>
      </c>
      <c r="K51" s="205" t="s">
        <v>96</v>
      </c>
      <c r="L51" s="206">
        <v>43891</v>
      </c>
      <c r="M51" s="206">
        <v>43982</v>
      </c>
      <c r="N51" s="205" t="s">
        <v>108</v>
      </c>
      <c r="O51" s="205" t="s">
        <v>108</v>
      </c>
      <c r="P51" s="89"/>
      <c r="Q51" s="89"/>
      <c r="R51" s="90"/>
      <c r="S51" s="183">
        <f t="shared" si="0"/>
        <v>5</v>
      </c>
      <c r="T51" s="45">
        <f t="shared" si="1"/>
        <v>0</v>
      </c>
      <c r="U51" s="63"/>
    </row>
    <row r="52" spans="2:21" s="14" customFormat="1" ht="51" customHeight="1">
      <c r="B52" s="15"/>
      <c r="C52" s="180"/>
      <c r="D52" s="204"/>
      <c r="E52" s="205" t="s">
        <v>99</v>
      </c>
      <c r="F52" s="205" t="s">
        <v>91</v>
      </c>
      <c r="G52" s="205" t="s">
        <v>94</v>
      </c>
      <c r="H52" s="205" t="s">
        <v>38</v>
      </c>
      <c r="I52" s="205" t="s">
        <v>105</v>
      </c>
      <c r="J52" s="205">
        <v>34</v>
      </c>
      <c r="K52" s="205" t="s">
        <v>93</v>
      </c>
      <c r="L52" s="206">
        <v>43983</v>
      </c>
      <c r="M52" s="206">
        <v>44347</v>
      </c>
      <c r="N52" s="205" t="s">
        <v>108</v>
      </c>
      <c r="O52" s="205" t="s">
        <v>108</v>
      </c>
      <c r="P52" s="89"/>
      <c r="Q52" s="89"/>
      <c r="R52" s="90"/>
      <c r="S52" s="183"/>
      <c r="T52" s="45"/>
      <c r="U52" s="63"/>
    </row>
    <row r="53" spans="2:21" s="14" customFormat="1" ht="55.5" customHeight="1">
      <c r="B53" s="15"/>
      <c r="C53" s="182">
        <v>10</v>
      </c>
      <c r="D53" s="204" t="s">
        <v>84</v>
      </c>
      <c r="E53" s="214" t="s">
        <v>121</v>
      </c>
      <c r="F53" s="205" t="s">
        <v>91</v>
      </c>
      <c r="G53" s="215" t="s">
        <v>122</v>
      </c>
      <c r="H53" s="205" t="s">
        <v>38</v>
      </c>
      <c r="I53" s="216" t="s">
        <v>124</v>
      </c>
      <c r="J53" s="217">
        <v>1</v>
      </c>
      <c r="K53" s="218" t="s">
        <v>122</v>
      </c>
      <c r="L53" s="219">
        <v>43891</v>
      </c>
      <c r="M53" s="219">
        <v>44134</v>
      </c>
      <c r="N53" s="220" t="s">
        <v>128</v>
      </c>
      <c r="O53" s="220" t="s">
        <v>129</v>
      </c>
      <c r="P53" s="89"/>
      <c r="Q53" s="89"/>
      <c r="R53" s="90"/>
      <c r="S53" s="183"/>
      <c r="T53" s="45"/>
      <c r="U53" s="63"/>
    </row>
    <row r="54" spans="2:21" s="14" customFormat="1" ht="66" customHeight="1">
      <c r="B54" s="15"/>
      <c r="C54" s="178"/>
      <c r="D54" s="204"/>
      <c r="E54" s="214" t="s">
        <v>127</v>
      </c>
      <c r="F54" s="205" t="s">
        <v>91</v>
      </c>
      <c r="G54" s="215" t="s">
        <v>123</v>
      </c>
      <c r="H54" s="205" t="s">
        <v>38</v>
      </c>
      <c r="I54" s="216" t="s">
        <v>124</v>
      </c>
      <c r="J54" s="217">
        <v>6</v>
      </c>
      <c r="K54" s="221" t="s">
        <v>117</v>
      </c>
      <c r="L54" s="219">
        <v>44136</v>
      </c>
      <c r="M54" s="219">
        <v>44561</v>
      </c>
      <c r="N54" s="220"/>
      <c r="O54" s="220"/>
      <c r="P54" s="89"/>
      <c r="Q54" s="89"/>
      <c r="R54" s="90"/>
      <c r="S54" s="183"/>
      <c r="T54" s="45"/>
      <c r="U54" s="63"/>
    </row>
    <row r="55" spans="2:21" s="14" customFormat="1" ht="63.75">
      <c r="B55" s="15"/>
      <c r="C55" s="88">
        <v>11</v>
      </c>
      <c r="D55" s="190" t="s">
        <v>85</v>
      </c>
      <c r="E55" s="205" t="s">
        <v>111</v>
      </c>
      <c r="F55" s="205" t="s">
        <v>91</v>
      </c>
      <c r="G55" s="205" t="s">
        <v>94</v>
      </c>
      <c r="H55" s="205" t="s">
        <v>38</v>
      </c>
      <c r="I55" s="205" t="s">
        <v>106</v>
      </c>
      <c r="J55" s="205">
        <v>1</v>
      </c>
      <c r="K55" s="205" t="s">
        <v>137</v>
      </c>
      <c r="L55" s="206">
        <v>43983</v>
      </c>
      <c r="M55" s="206">
        <v>44347</v>
      </c>
      <c r="N55" s="205" t="s">
        <v>97</v>
      </c>
      <c r="O55" s="205" t="s">
        <v>97</v>
      </c>
      <c r="P55" s="89"/>
      <c r="Q55" s="89"/>
      <c r="R55" s="90"/>
      <c r="S55" s="183">
        <f t="shared" si="0"/>
        <v>5</v>
      </c>
      <c r="T55" s="45">
        <f t="shared" si="1"/>
        <v>0</v>
      </c>
      <c r="U55" s="63"/>
    </row>
    <row r="56" spans="2:21" s="14" customFormat="1" ht="51" customHeight="1">
      <c r="B56" s="15"/>
      <c r="C56" s="177">
        <v>12</v>
      </c>
      <c r="D56" s="204" t="s">
        <v>86</v>
      </c>
      <c r="E56" s="222" t="s">
        <v>114</v>
      </c>
      <c r="F56" s="223" t="s">
        <v>91</v>
      </c>
      <c r="G56" s="221" t="s">
        <v>116</v>
      </c>
      <c r="H56" s="219" t="s">
        <v>38</v>
      </c>
      <c r="I56" s="224" t="s">
        <v>126</v>
      </c>
      <c r="J56" s="217">
        <v>1</v>
      </c>
      <c r="K56" s="221" t="s">
        <v>116</v>
      </c>
      <c r="L56" s="219">
        <v>43891</v>
      </c>
      <c r="M56" s="219">
        <v>44012</v>
      </c>
      <c r="N56" s="225" t="s">
        <v>120</v>
      </c>
      <c r="O56" s="225" t="s">
        <v>120</v>
      </c>
      <c r="P56" s="89"/>
      <c r="Q56" s="89"/>
      <c r="R56" s="90"/>
      <c r="S56" s="183">
        <f t="shared" si="0"/>
        <v>5</v>
      </c>
      <c r="T56" s="45">
        <f t="shared" si="1"/>
        <v>0</v>
      </c>
      <c r="U56" s="63"/>
    </row>
    <row r="57" spans="2:21" s="14" customFormat="1" ht="45" customHeight="1">
      <c r="B57" s="15"/>
      <c r="C57" s="182"/>
      <c r="D57" s="204"/>
      <c r="E57" s="222" t="s">
        <v>125</v>
      </c>
      <c r="F57" s="223" t="s">
        <v>91</v>
      </c>
      <c r="G57" s="221" t="s">
        <v>118</v>
      </c>
      <c r="H57" s="219" t="s">
        <v>38</v>
      </c>
      <c r="I57" s="224"/>
      <c r="J57" s="217">
        <v>1</v>
      </c>
      <c r="K57" s="221" t="s">
        <v>118</v>
      </c>
      <c r="L57" s="219">
        <v>44013</v>
      </c>
      <c r="M57" s="219">
        <v>44104</v>
      </c>
      <c r="N57" s="220" t="s">
        <v>119</v>
      </c>
      <c r="O57" s="220" t="s">
        <v>119</v>
      </c>
      <c r="P57" s="89"/>
      <c r="Q57" s="89"/>
      <c r="R57" s="90"/>
      <c r="S57" s="183"/>
      <c r="T57" s="45"/>
      <c r="U57" s="63"/>
    </row>
    <row r="58" spans="2:21" s="14" customFormat="1" ht="57.75" customHeight="1">
      <c r="B58" s="15"/>
      <c r="C58" s="182"/>
      <c r="D58" s="204"/>
      <c r="E58" s="222" t="s">
        <v>115</v>
      </c>
      <c r="F58" s="223" t="s">
        <v>91</v>
      </c>
      <c r="G58" s="221" t="s">
        <v>117</v>
      </c>
      <c r="H58" s="219" t="s">
        <v>38</v>
      </c>
      <c r="I58" s="224"/>
      <c r="J58" s="217">
        <v>3</v>
      </c>
      <c r="K58" s="221" t="s">
        <v>117</v>
      </c>
      <c r="L58" s="219">
        <v>44105</v>
      </c>
      <c r="M58" s="219">
        <v>44377</v>
      </c>
      <c r="N58" s="220"/>
      <c r="O58" s="220"/>
      <c r="P58" s="89"/>
      <c r="Q58" s="89"/>
      <c r="R58" s="90"/>
      <c r="S58" s="183"/>
      <c r="T58" s="45"/>
      <c r="U58" s="63"/>
    </row>
    <row r="59" spans="2:21" s="14" customFormat="1" ht="38.25">
      <c r="B59" s="15"/>
      <c r="C59" s="88">
        <v>13</v>
      </c>
      <c r="D59" s="190" t="s">
        <v>87</v>
      </c>
      <c r="E59" s="210" t="s">
        <v>148</v>
      </c>
      <c r="F59" s="209"/>
      <c r="G59" s="211"/>
      <c r="H59" s="212"/>
      <c r="I59" s="211"/>
      <c r="J59" s="213"/>
      <c r="K59" s="209"/>
      <c r="L59" s="208"/>
      <c r="M59" s="208"/>
      <c r="N59" s="209"/>
      <c r="O59" s="209"/>
      <c r="P59" s="89"/>
      <c r="Q59" s="89"/>
      <c r="R59" s="90"/>
      <c r="S59" s="183">
        <f t="shared" si="0"/>
        <v>5</v>
      </c>
      <c r="T59" s="45">
        <f t="shared" si="1"/>
        <v>0</v>
      </c>
      <c r="U59" s="63"/>
    </row>
    <row r="60" spans="2:21" s="14" customFormat="1" ht="51">
      <c r="B60" s="15"/>
      <c r="C60" s="88">
        <v>14</v>
      </c>
      <c r="D60" s="190" t="s">
        <v>88</v>
      </c>
      <c r="E60" s="210" t="s">
        <v>149</v>
      </c>
      <c r="F60" s="209"/>
      <c r="G60" s="211"/>
      <c r="H60" s="211"/>
      <c r="I60" s="211"/>
      <c r="J60" s="213"/>
      <c r="K60" s="209"/>
      <c r="L60" s="208"/>
      <c r="M60" s="208"/>
      <c r="N60" s="209"/>
      <c r="O60" s="209"/>
      <c r="P60" s="89"/>
      <c r="Q60" s="89"/>
      <c r="R60" s="90"/>
      <c r="S60" s="183"/>
      <c r="T60" s="45"/>
      <c r="U60" s="63"/>
    </row>
    <row r="61" spans="2:21" s="14" customFormat="1" ht="51">
      <c r="B61" s="15"/>
      <c r="C61" s="179">
        <v>15</v>
      </c>
      <c r="D61" s="204" t="s">
        <v>89</v>
      </c>
      <c r="E61" s="205" t="s">
        <v>112</v>
      </c>
      <c r="F61" s="205" t="s">
        <v>91</v>
      </c>
      <c r="G61" s="205" t="s">
        <v>113</v>
      </c>
      <c r="H61" s="205" t="s">
        <v>38</v>
      </c>
      <c r="I61" s="205" t="s">
        <v>95</v>
      </c>
      <c r="J61" s="205">
        <v>1</v>
      </c>
      <c r="K61" s="205" t="s">
        <v>96</v>
      </c>
      <c r="L61" s="206">
        <v>43891</v>
      </c>
      <c r="M61" s="206">
        <v>43982</v>
      </c>
      <c r="N61" s="205" t="s">
        <v>107</v>
      </c>
      <c r="O61" s="205" t="s">
        <v>107</v>
      </c>
      <c r="P61" s="89"/>
      <c r="Q61" s="89"/>
      <c r="R61" s="90"/>
      <c r="S61" s="183"/>
      <c r="T61" s="45"/>
      <c r="U61" s="63"/>
    </row>
    <row r="62" spans="2:21" s="14" customFormat="1" ht="49.5" customHeight="1">
      <c r="B62" s="15"/>
      <c r="C62" s="180"/>
      <c r="D62" s="204"/>
      <c r="E62" s="205" t="s">
        <v>99</v>
      </c>
      <c r="F62" s="205" t="s">
        <v>91</v>
      </c>
      <c r="G62" s="205" t="s">
        <v>94</v>
      </c>
      <c r="H62" s="205" t="s">
        <v>38</v>
      </c>
      <c r="I62" s="205" t="s">
        <v>95</v>
      </c>
      <c r="J62" s="205">
        <v>34</v>
      </c>
      <c r="K62" s="205" t="s">
        <v>93</v>
      </c>
      <c r="L62" s="206">
        <v>43983</v>
      </c>
      <c r="M62" s="206">
        <v>44347</v>
      </c>
      <c r="N62" s="205" t="s">
        <v>109</v>
      </c>
      <c r="O62" s="205" t="s">
        <v>109</v>
      </c>
      <c r="P62" s="89"/>
      <c r="Q62" s="89"/>
      <c r="R62" s="90"/>
      <c r="S62" s="183"/>
      <c r="T62" s="45"/>
      <c r="U62" s="63"/>
    </row>
    <row r="63" spans="2:21" s="14" customFormat="1" ht="15">
      <c r="B63" s="15"/>
      <c r="C63" s="84">
        <v>16</v>
      </c>
      <c r="D63" s="184"/>
      <c r="E63" s="185"/>
      <c r="F63" s="185"/>
      <c r="G63" s="94"/>
      <c r="H63" s="94"/>
      <c r="I63" s="94"/>
      <c r="J63" s="186"/>
      <c r="K63" s="186"/>
      <c r="L63" s="94"/>
      <c r="M63" s="94"/>
      <c r="N63" s="94"/>
      <c r="O63" s="187"/>
      <c r="P63" s="187"/>
      <c r="Q63" s="187"/>
      <c r="R63" s="188"/>
      <c r="S63" s="22"/>
      <c r="T63" s="45"/>
      <c r="U63" s="63"/>
    </row>
    <row r="64" spans="2:21" s="14" customFormat="1" ht="15">
      <c r="B64" s="15"/>
      <c r="C64" s="84">
        <v>17</v>
      </c>
      <c r="D64" s="88"/>
      <c r="E64" s="85"/>
      <c r="F64" s="85"/>
      <c r="G64" s="91"/>
      <c r="H64" s="91"/>
      <c r="I64" s="91"/>
      <c r="J64" s="92"/>
      <c r="K64" s="92"/>
      <c r="L64" s="91"/>
      <c r="M64" s="91"/>
      <c r="N64" s="91"/>
      <c r="O64" s="86"/>
      <c r="P64" s="86"/>
      <c r="Q64" s="86"/>
      <c r="R64" s="87"/>
      <c r="S64" s="22"/>
      <c r="T64" s="45"/>
      <c r="U64" s="63"/>
    </row>
    <row r="65" spans="1:21" s="14" customFormat="1" ht="31.5" customHeight="1">
      <c r="B65" s="15"/>
      <c r="C65" s="84">
        <v>18</v>
      </c>
      <c r="D65" s="88"/>
      <c r="E65" s="85"/>
      <c r="F65" s="85"/>
      <c r="G65" s="91"/>
      <c r="H65" s="91"/>
      <c r="I65" s="91"/>
      <c r="J65" s="92"/>
      <c r="K65" s="92"/>
      <c r="L65" s="91"/>
      <c r="M65" s="91"/>
      <c r="N65" s="91"/>
      <c r="O65" s="86"/>
      <c r="P65" s="86"/>
      <c r="Q65" s="86"/>
      <c r="R65" s="87"/>
      <c r="S65" s="22"/>
      <c r="T65" s="45"/>
      <c r="U65" s="63"/>
    </row>
    <row r="66" spans="1:21" s="14" customFormat="1" ht="31.5" customHeight="1">
      <c r="B66" s="15"/>
      <c r="C66" s="84">
        <v>19</v>
      </c>
      <c r="D66" s="88"/>
      <c r="E66" s="85"/>
      <c r="F66" s="85"/>
      <c r="G66" s="91"/>
      <c r="H66" s="91"/>
      <c r="I66" s="91"/>
      <c r="J66" s="92"/>
      <c r="K66" s="92"/>
      <c r="L66" s="91"/>
      <c r="M66" s="91"/>
      <c r="N66" s="91"/>
      <c r="O66" s="86"/>
      <c r="P66" s="86"/>
      <c r="Q66" s="86"/>
      <c r="R66" s="87"/>
      <c r="S66" s="22"/>
      <c r="T66" s="45"/>
      <c r="U66" s="63"/>
    </row>
    <row r="67" spans="1:21" s="14" customFormat="1" ht="31.5" customHeight="1">
      <c r="B67" s="15"/>
      <c r="C67" s="84">
        <v>20</v>
      </c>
      <c r="D67" s="88"/>
      <c r="E67" s="85"/>
      <c r="F67" s="85"/>
      <c r="G67" s="91"/>
      <c r="H67" s="93"/>
      <c r="I67" s="91"/>
      <c r="J67" s="92"/>
      <c r="K67" s="92"/>
      <c r="L67" s="91"/>
      <c r="M67" s="91"/>
      <c r="N67" s="91"/>
      <c r="O67" s="86"/>
      <c r="P67" s="86"/>
      <c r="Q67" s="86"/>
      <c r="R67" s="87"/>
      <c r="S67" s="22">
        <f t="shared" si="0"/>
        <v>5</v>
      </c>
      <c r="T67" s="45">
        <f t="shared" si="1"/>
        <v>0</v>
      </c>
      <c r="U67" s="63"/>
    </row>
    <row r="68" spans="1:21" s="14" customFormat="1" ht="31.5" customHeight="1">
      <c r="B68" s="15"/>
      <c r="C68" s="84" t="s">
        <v>31</v>
      </c>
      <c r="D68" s="88"/>
      <c r="E68" s="85"/>
      <c r="F68" s="85"/>
      <c r="G68" s="91"/>
      <c r="H68" s="91"/>
      <c r="I68" s="91"/>
      <c r="J68" s="92"/>
      <c r="K68" s="92"/>
      <c r="L68" s="91"/>
      <c r="M68" s="91"/>
      <c r="N68" s="91"/>
      <c r="O68" s="86"/>
      <c r="P68" s="86"/>
      <c r="Q68" s="86"/>
      <c r="R68" s="87"/>
      <c r="S68" s="22">
        <f t="shared" si="0"/>
        <v>5</v>
      </c>
      <c r="T68" s="45">
        <f t="shared" si="1"/>
        <v>0</v>
      </c>
      <c r="U68" s="63"/>
    </row>
    <row r="69" spans="1:21" s="14" customFormat="1" ht="31.5" customHeight="1">
      <c r="B69" s="15"/>
      <c r="C69" s="39"/>
      <c r="D69" s="39"/>
      <c r="E69" s="38"/>
      <c r="F69" s="38"/>
      <c r="G69" s="38"/>
      <c r="H69" s="40"/>
      <c r="I69" s="38"/>
      <c r="J69" s="41"/>
      <c r="K69" s="38"/>
      <c r="L69" s="42"/>
      <c r="M69" s="42"/>
      <c r="N69" s="38"/>
      <c r="O69" s="38"/>
      <c r="P69" s="38"/>
      <c r="Q69" s="38"/>
      <c r="R69" s="43"/>
      <c r="S69" s="43"/>
      <c r="T69" s="43"/>
      <c r="U69" s="63"/>
    </row>
    <row r="70" spans="1:21" ht="21.75" customHeight="1">
      <c r="B70" s="65"/>
      <c r="C70" s="66"/>
      <c r="D70" s="66"/>
      <c r="E70" s="66"/>
      <c r="F70" s="66"/>
      <c r="G70" s="66"/>
      <c r="H70" s="66"/>
      <c r="I70" s="66"/>
      <c r="J70" s="66"/>
      <c r="K70" s="66"/>
      <c r="L70" s="66"/>
      <c r="M70" s="66"/>
      <c r="N70" s="66"/>
      <c r="O70" s="66"/>
      <c r="P70" s="66"/>
      <c r="Q70" s="66"/>
      <c r="R70" s="66"/>
      <c r="S70" s="66"/>
      <c r="T70" s="67"/>
      <c r="U70" s="62"/>
    </row>
    <row r="71" spans="1:21" ht="21.75" customHeight="1">
      <c r="A71" s="16"/>
      <c r="B71" s="120" t="s">
        <v>7</v>
      </c>
      <c r="C71" s="121"/>
      <c r="D71" s="121"/>
      <c r="E71" s="121"/>
      <c r="F71" s="121"/>
      <c r="G71" s="121"/>
      <c r="H71" s="121"/>
      <c r="I71" s="121"/>
      <c r="J71" s="121"/>
      <c r="K71" s="121"/>
      <c r="L71" s="121"/>
      <c r="M71" s="121"/>
      <c r="N71" s="121"/>
      <c r="O71" s="121"/>
      <c r="P71" s="121"/>
      <c r="Q71" s="121"/>
      <c r="R71" s="121"/>
      <c r="S71" s="121"/>
      <c r="T71" s="121"/>
      <c r="U71" s="122"/>
    </row>
    <row r="72" spans="1:21" ht="21.75" customHeight="1">
      <c r="A72" s="17"/>
      <c r="B72" s="117" t="s">
        <v>8</v>
      </c>
      <c r="C72" s="118"/>
      <c r="D72" s="118"/>
      <c r="E72" s="118"/>
      <c r="F72" s="118"/>
      <c r="G72" s="118"/>
      <c r="H72" s="118"/>
      <c r="I72" s="118"/>
      <c r="J72" s="118"/>
      <c r="K72" s="118"/>
      <c r="L72" s="118"/>
      <c r="M72" s="118"/>
      <c r="N72" s="118"/>
      <c r="O72" s="118"/>
      <c r="P72" s="118"/>
      <c r="Q72" s="118"/>
      <c r="R72" s="118"/>
      <c r="S72" s="118"/>
      <c r="T72" s="118"/>
      <c r="U72" s="119"/>
    </row>
    <row r="73" spans="1:21" ht="21.75" customHeight="1">
      <c r="B73" s="138" t="s">
        <v>9</v>
      </c>
      <c r="C73" s="139"/>
      <c r="D73" s="140"/>
      <c r="E73" s="141" t="s">
        <v>33</v>
      </c>
      <c r="F73" s="141"/>
      <c r="G73" s="141"/>
      <c r="H73" s="141" t="s">
        <v>51</v>
      </c>
      <c r="I73" s="141"/>
      <c r="J73" s="142">
        <v>3</v>
      </c>
      <c r="K73" s="143"/>
      <c r="L73" s="143"/>
      <c r="M73" s="144" t="s">
        <v>10</v>
      </c>
      <c r="N73" s="144"/>
      <c r="O73" s="144"/>
      <c r="P73" s="114">
        <v>43343</v>
      </c>
      <c r="Q73" s="115"/>
      <c r="R73" s="115"/>
      <c r="S73" s="115"/>
      <c r="T73" s="115"/>
      <c r="U73" s="116"/>
    </row>
    <row r="74" spans="1:21" ht="80.25" customHeight="1">
      <c r="B74" s="107"/>
      <c r="C74" s="108"/>
      <c r="D74" s="108"/>
      <c r="E74" s="108"/>
      <c r="F74" s="108"/>
      <c r="G74" s="108"/>
      <c r="H74" s="108"/>
      <c r="I74" s="108"/>
      <c r="J74" s="109"/>
      <c r="K74" s="109"/>
      <c r="L74" s="109"/>
      <c r="M74" s="108"/>
      <c r="N74" s="108"/>
      <c r="O74" s="108"/>
      <c r="P74" s="109"/>
      <c r="Q74" s="109"/>
      <c r="R74" s="109"/>
      <c r="S74" s="109"/>
      <c r="T74" s="109"/>
      <c r="U74" s="64"/>
    </row>
    <row r="109" spans="21:21" ht="15.75" customHeight="1">
      <c r="U109" s="18"/>
    </row>
    <row r="110" spans="21:21">
      <c r="U110" s="18"/>
    </row>
    <row r="111" spans="21:21" ht="15.75" customHeight="1">
      <c r="U111" s="18"/>
    </row>
    <row r="112" spans="21:21">
      <c r="U112" s="9"/>
    </row>
    <row r="113" spans="21:21" ht="15.75" customHeight="1">
      <c r="U113" s="18"/>
    </row>
  </sheetData>
  <protectedRanges>
    <protectedRange sqref="E56" name="Rango2_40_2_2_1_1"/>
    <protectedRange sqref="E57" name="Rango2_40_2_1_1_1_1"/>
    <protectedRange sqref="E53:E54" name="Rango2_1"/>
    <protectedRange sqref="G53:G54 K53" name="Rango2_1_1"/>
  </protectedRanges>
  <mergeCells count="65">
    <mergeCell ref="C2:E6"/>
    <mergeCell ref="P2:R6"/>
    <mergeCell ref="F2:O6"/>
    <mergeCell ref="B73:D73"/>
    <mergeCell ref="E73:G73"/>
    <mergeCell ref="H73:I73"/>
    <mergeCell ref="J73:L73"/>
    <mergeCell ref="M73:O73"/>
    <mergeCell ref="K12:N12"/>
    <mergeCell ref="K13:N13"/>
    <mergeCell ref="H37:H38"/>
    <mergeCell ref="D37:D38"/>
    <mergeCell ref="G37:G38"/>
    <mergeCell ref="C18:O18"/>
    <mergeCell ref="C22:O22"/>
    <mergeCell ref="N53:N54"/>
    <mergeCell ref="C30:O30"/>
    <mergeCell ref="C32:O32"/>
    <mergeCell ref="C35:O35"/>
    <mergeCell ref="I37:I38"/>
    <mergeCell ref="J37:K37"/>
    <mergeCell ref="L37:L38"/>
    <mergeCell ref="M37:M38"/>
    <mergeCell ref="O37:O38"/>
    <mergeCell ref="N37:N38"/>
    <mergeCell ref="K9:N9"/>
    <mergeCell ref="K10:N10"/>
    <mergeCell ref="K11:N11"/>
    <mergeCell ref="C16:O16"/>
    <mergeCell ref="C28:O28"/>
    <mergeCell ref="C23:O23"/>
    <mergeCell ref="C24:O24"/>
    <mergeCell ref="C25:O25"/>
    <mergeCell ref="C26:O26"/>
    <mergeCell ref="C27:O27"/>
    <mergeCell ref="C20:O20"/>
    <mergeCell ref="B74:T74"/>
    <mergeCell ref="C37:C38"/>
    <mergeCell ref="E37:E38"/>
    <mergeCell ref="F37:F38"/>
    <mergeCell ref="Q37:R37"/>
    <mergeCell ref="P73:U73"/>
    <mergeCell ref="B72:U72"/>
    <mergeCell ref="B71:U71"/>
    <mergeCell ref="P37:P38"/>
    <mergeCell ref="C39:C40"/>
    <mergeCell ref="D39:D40"/>
    <mergeCell ref="C42:C43"/>
    <mergeCell ref="D42:D43"/>
    <mergeCell ref="C45:C46"/>
    <mergeCell ref="D45:D46"/>
    <mergeCell ref="C49:C50"/>
    <mergeCell ref="D49:D50"/>
    <mergeCell ref="C51:C52"/>
    <mergeCell ref="D51:D52"/>
    <mergeCell ref="D53:D54"/>
    <mergeCell ref="N57:N58"/>
    <mergeCell ref="O57:O58"/>
    <mergeCell ref="C53:C54"/>
    <mergeCell ref="O53:O54"/>
    <mergeCell ref="C61:C62"/>
    <mergeCell ref="D61:D62"/>
    <mergeCell ref="C56:C58"/>
    <mergeCell ref="D56:D58"/>
    <mergeCell ref="I56:I58"/>
  </mergeCells>
  <dataValidations count="1">
    <dataValidation type="list" allowBlank="1" showInputMessage="1" showErrorMessage="1" sqref="H39:H69">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U21" sqref="U21"/>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60"/>
      <c r="D2" s="161"/>
      <c r="E2" s="166" t="s">
        <v>0</v>
      </c>
      <c r="F2" s="167"/>
      <c r="G2" s="167"/>
      <c r="H2" s="167"/>
      <c r="I2" s="167"/>
      <c r="J2" s="167"/>
      <c r="K2" s="167"/>
      <c r="L2" s="167"/>
      <c r="M2" s="167"/>
      <c r="N2" s="168"/>
      <c r="O2" s="136" t="s">
        <v>1</v>
      </c>
      <c r="P2" s="136"/>
      <c r="Q2" s="136"/>
      <c r="R2" s="44"/>
      <c r="S2" s="31" t="s">
        <v>34</v>
      </c>
    </row>
    <row r="3" spans="2:19" ht="12.75" customHeight="1">
      <c r="B3" s="79"/>
      <c r="C3" s="162"/>
      <c r="D3" s="163"/>
      <c r="E3" s="169"/>
      <c r="F3" s="170"/>
      <c r="G3" s="170"/>
      <c r="H3" s="170"/>
      <c r="I3" s="170"/>
      <c r="J3" s="170"/>
      <c r="K3" s="170"/>
      <c r="L3" s="170"/>
      <c r="M3" s="170"/>
      <c r="N3" s="171"/>
      <c r="O3" s="136"/>
      <c r="P3" s="136"/>
      <c r="Q3" s="136"/>
      <c r="R3" s="44"/>
      <c r="S3" s="32" t="s">
        <v>35</v>
      </c>
    </row>
    <row r="4" spans="2:19" ht="12.75" customHeight="1">
      <c r="B4" s="79"/>
      <c r="C4" s="162"/>
      <c r="D4" s="163"/>
      <c r="E4" s="169"/>
      <c r="F4" s="170"/>
      <c r="G4" s="170"/>
      <c r="H4" s="170"/>
      <c r="I4" s="170"/>
      <c r="J4" s="170"/>
      <c r="K4" s="170"/>
      <c r="L4" s="170"/>
      <c r="M4" s="170"/>
      <c r="N4" s="171"/>
      <c r="O4" s="136"/>
      <c r="P4" s="136"/>
      <c r="Q4" s="136"/>
      <c r="R4" s="44"/>
      <c r="S4" s="32" t="s">
        <v>36</v>
      </c>
    </row>
    <row r="5" spans="2:19" ht="12.75" customHeight="1">
      <c r="B5" s="79"/>
      <c r="C5" s="162"/>
      <c r="D5" s="163"/>
      <c r="E5" s="169"/>
      <c r="F5" s="170"/>
      <c r="G5" s="170"/>
      <c r="H5" s="170"/>
      <c r="I5" s="170"/>
      <c r="J5" s="170"/>
      <c r="K5" s="170"/>
      <c r="L5" s="170"/>
      <c r="M5" s="170"/>
      <c r="N5" s="171"/>
      <c r="O5" s="136"/>
      <c r="P5" s="136"/>
      <c r="Q5" s="136"/>
      <c r="R5" s="44"/>
      <c r="S5" s="32" t="s">
        <v>37</v>
      </c>
    </row>
    <row r="6" spans="2:19" ht="12.75" customHeight="1">
      <c r="B6" s="80"/>
      <c r="C6" s="164"/>
      <c r="D6" s="165"/>
      <c r="E6" s="172"/>
      <c r="F6" s="173"/>
      <c r="G6" s="173"/>
      <c r="H6" s="173"/>
      <c r="I6" s="173"/>
      <c r="J6" s="173"/>
      <c r="K6" s="173"/>
      <c r="L6" s="173"/>
      <c r="M6" s="173"/>
      <c r="N6" s="174"/>
      <c r="O6" s="136"/>
      <c r="P6" s="136"/>
      <c r="Q6" s="136"/>
      <c r="R6" s="44"/>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10" t="s">
        <v>32</v>
      </c>
      <c r="D9" s="111" t="s">
        <v>40</v>
      </c>
      <c r="E9" s="110" t="s">
        <v>42</v>
      </c>
      <c r="F9" s="110" t="s">
        <v>43</v>
      </c>
      <c r="G9" s="112" t="s">
        <v>60</v>
      </c>
      <c r="H9" s="113"/>
      <c r="I9" s="175" t="s">
        <v>61</v>
      </c>
      <c r="J9" s="175"/>
      <c r="K9" s="46"/>
      <c r="L9" s="5"/>
      <c r="M9" s="4"/>
      <c r="N9" s="159" t="s">
        <v>66</v>
      </c>
      <c r="O9" s="159"/>
      <c r="P9" s="4"/>
      <c r="Q9" s="62"/>
    </row>
    <row r="10" spans="2:19" ht="42" customHeight="1">
      <c r="B10" s="81"/>
      <c r="C10" s="110"/>
      <c r="D10" s="111"/>
      <c r="E10" s="110"/>
      <c r="F10" s="110"/>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'RG1'!E40</f>
        <v>Socializacion de Lineamientos. (Sujeta al desarrollo del plan de modernización tecnologica de la DIAN.(LEY 1819 DEL 2016 y 1943 del 2018))</v>
      </c>
      <c r="E11" s="47" t="str">
        <f>'RG1'!G40</f>
        <v>Capacitaciones</v>
      </c>
      <c r="F11" s="54" t="str">
        <f>'RG1'!H40</f>
        <v>Alta</v>
      </c>
      <c r="G11" s="22">
        <f>'RG1'!Q40</f>
        <v>0</v>
      </c>
      <c r="H11" s="23">
        <f>'RG1'!R40</f>
        <v>0</v>
      </c>
      <c r="I11" s="22"/>
      <c r="J11" s="23"/>
      <c r="K11" s="22">
        <f t="shared" ref="K11:K23" si="0">IF(F11="Baja",1,IF(F11="Media - baja",2,IF(F11="Media",3,IF(F11="Media - alta",4,5))))</f>
        <v>5</v>
      </c>
      <c r="L11" s="45">
        <f t="shared" ref="L11:L23" si="1">J11*K11</f>
        <v>0</v>
      </c>
      <c r="M11" s="75"/>
      <c r="N11" s="22" t="str">
        <f>IFERROR(INDEX($D$11:$D$31,MATCH(0,INDEX(COUNTIF($N$10:N10,$D$11:$D$31),),)),"")</f>
        <v>Socializacion de Lineamientos. (Sujeta al desarrollo del plan de modernización tecnologica de la DIAN.(LEY 1819 DEL 2016 y 1943 del 2018))</v>
      </c>
      <c r="O11" s="69">
        <f t="shared" ref="O11:O25" si="2">SUMIFS($L$11:$L$31,$D$11:$D$31,N11)/SUMIFS($K$11:$K$31,$D$11:$D$31,N11)</f>
        <v>0</v>
      </c>
      <c r="P11" s="75"/>
      <c r="Q11" s="63"/>
    </row>
    <row r="12" spans="2:19" s="14" customFormat="1" ht="31.5" customHeight="1">
      <c r="B12" s="82"/>
      <c r="C12" s="21">
        <v>2</v>
      </c>
      <c r="D12" s="47" t="str">
        <f>'RG1'!E41</f>
        <v>Realizar capacitación en el PR-CA-0270 Mandamiento de Pago Versión 3</v>
      </c>
      <c r="E12" s="47" t="str">
        <f>'RG1'!G41</f>
        <v>Realizar capacitación en el PR-CA-0270 Mandamiento de Pago Versión 3, en espedial lo indicado en la actividad 3. Proferir el Mandamiento de pago. Una vez recibido el expediente se debe proferir inmediatamente el mandamiento de pago, el cual ordena la cancelación de las obligaciones pendientes a cargo del deudor principal, solidario y/o subsidiario (según sea el caso)</v>
      </c>
      <c r="F12" s="54" t="str">
        <f>'RG1'!H41</f>
        <v>Alta</v>
      </c>
      <c r="G12" s="22">
        <f>'RG1'!Q41</f>
        <v>0</v>
      </c>
      <c r="H12" s="23">
        <f>'RG1'!R41</f>
        <v>0</v>
      </c>
      <c r="I12" s="22"/>
      <c r="J12" s="23"/>
      <c r="K12" s="22">
        <f t="shared" si="0"/>
        <v>5</v>
      </c>
      <c r="L12" s="45">
        <f t="shared" si="1"/>
        <v>0</v>
      </c>
      <c r="M12" s="75"/>
      <c r="N12" s="22" t="str">
        <f>IFERROR(INDEX($D$11:$D$31,MATCH(0,INDEX(COUNTIF($N$10:N11,$D$11:$D$31),),)),"")</f>
        <v>Realizar capacitación en el PR-CA-0270 Mandamiento de Pago Versión 3</v>
      </c>
      <c r="O12" s="69">
        <f t="shared" si="2"/>
        <v>0</v>
      </c>
      <c r="P12" s="75"/>
      <c r="Q12" s="63"/>
    </row>
    <row r="13" spans="2:19" s="14" customFormat="1" ht="31.5" customHeight="1">
      <c r="B13" s="82"/>
      <c r="C13" s="21">
        <v>3</v>
      </c>
      <c r="D13" s="47" t="str">
        <f>'RG1'!E42</f>
        <v>Comunicado a las Direcciones Seccionales para que se adelanten las remisibilidades a traves del SIE de Normalización de Saldos. (Sujeta al desarrollo del plan de modernización tecnologica de la DIAN.(LEY 1819 DEL 2016 y 1943 del 2018))</v>
      </c>
      <c r="E13" s="47" t="str">
        <f>'RG1'!G42</f>
        <v>Comunicado a las Direcciones Seccionales para que se adelanten las remisibilidades a traves del SIE de Normalización de Saldos.</v>
      </c>
      <c r="F13" s="54" t="str">
        <f>'RG1'!H42</f>
        <v>Alta</v>
      </c>
      <c r="G13" s="22">
        <f>'RG1'!Q42</f>
        <v>0</v>
      </c>
      <c r="H13" s="23">
        <f>'RG1'!R42</f>
        <v>0</v>
      </c>
      <c r="I13" s="22"/>
      <c r="J13" s="23"/>
      <c r="K13" s="22">
        <f t="shared" si="0"/>
        <v>5</v>
      </c>
      <c r="L13" s="45">
        <f t="shared" si="1"/>
        <v>0</v>
      </c>
      <c r="M13" s="75"/>
      <c r="N13" s="22" t="str">
        <f>IFERROR(INDEX($D$11:$D$31,MATCH(0,INDEX(COUNTIF($N$10:N12,$D$11:$D$31),),)),"")</f>
        <v>Comunicado a las Direcciones Seccionales para que se adelanten las remisibilidades a traves del SIE de Normalización de Saldos. (Sujeta al desarrollo del plan de modernización tecnologica de la DIAN.(LEY 1819 DEL 2016 y 1943 del 2018))</v>
      </c>
      <c r="O13" s="69">
        <f t="shared" si="2"/>
        <v>0</v>
      </c>
      <c r="P13" s="75"/>
      <c r="Q13" s="63"/>
    </row>
    <row r="14" spans="2:19" s="14" customFormat="1" ht="31.5" customHeight="1">
      <c r="B14" s="82"/>
      <c r="C14" s="21">
        <v>4</v>
      </c>
      <c r="D14" s="47" t="str">
        <f>'RG1'!E44</f>
        <v>Administrar y gestionar la cartera conforme lo establece el Modelo a traves de la cartilla CT-CA-086, con base en la segmentación y priorización informada en el inventario publicado</v>
      </c>
      <c r="E14" s="47" t="str">
        <f>'RG1'!G44</f>
        <v>Repartir y gestionar los expedientes de cobro conforme lo establecido en la Cartilla CT-CA-086 Vs 2 y realizar control y seguimiento a la ejecución del Proceso de Administración de Cartera en cuanto al cumplimiento de los términos establecidos, reportando mensualmente al buzón coordinacioncobranzas@dian.gov.co la gestión en el formato FT-CA- 5219 Seguimiento a evacuación mensual de carga laboral.</v>
      </c>
      <c r="F14" s="54" t="str">
        <f>'RG1'!H44</f>
        <v>Alta</v>
      </c>
      <c r="G14" s="22">
        <f>'RG1'!Q44</f>
        <v>0</v>
      </c>
      <c r="H14" s="23">
        <f>'RG1'!R44</f>
        <v>0</v>
      </c>
      <c r="I14" s="22"/>
      <c r="J14" s="23"/>
      <c r="K14" s="22">
        <f t="shared" si="0"/>
        <v>5</v>
      </c>
      <c r="L14" s="45">
        <f t="shared" si="1"/>
        <v>0</v>
      </c>
      <c r="M14" s="75"/>
      <c r="N14" s="22" t="str">
        <f>IFERROR(INDEX($D$11:$D$31,MATCH(0,INDEX(COUNTIF($N$10:N13,$D$11:$D$31),),)),"")</f>
        <v>Administrar y gestionar la cartera conforme lo establece el Modelo a traves de la cartilla CT-CA-086, con base en la segmentación y priorización informada en el inventario publicado</v>
      </c>
      <c r="O14" s="69">
        <f t="shared" si="2"/>
        <v>0</v>
      </c>
      <c r="P14" s="75"/>
      <c r="Q14" s="63"/>
    </row>
    <row r="15" spans="2:19" s="14" customFormat="1" ht="31.5" customHeight="1">
      <c r="B15" s="82"/>
      <c r="C15" s="21">
        <v>5</v>
      </c>
      <c r="D15" s="47" t="str">
        <f>'RG1'!E45</f>
        <v>Lineamiento para establecer controles en el manejo electrónico de expedientes. (Sujeta al desarrollo del plan de modernización tecnologica de la DIAN.(LEY 1819 DEL 2016 y 1943 del 2018))</v>
      </c>
      <c r="E15" s="47" t="str">
        <f>'RG1'!G45</f>
        <v>Lineamiento para establecer controles en el manejo de expedientes.</v>
      </c>
      <c r="F15" s="54" t="str">
        <f>'RG1'!H45</f>
        <v>Alta</v>
      </c>
      <c r="G15" s="22">
        <f>'RG1'!Q45</f>
        <v>0</v>
      </c>
      <c r="H15" s="23">
        <f>'RG1'!R45</f>
        <v>0</v>
      </c>
      <c r="I15" s="22"/>
      <c r="J15" s="23"/>
      <c r="K15" s="22">
        <f t="shared" si="0"/>
        <v>5</v>
      </c>
      <c r="L15" s="45">
        <f t="shared" si="1"/>
        <v>0</v>
      </c>
      <c r="M15" s="75"/>
      <c r="N15" s="22" t="str">
        <f>IFERROR(INDEX($D$11:$D$31,MATCH(0,INDEX(COUNTIF($N$10:N14,$D$11:$D$31),),)),"")</f>
        <v>Lineamiento para establecer controles en el manejo electrónico de expedientes. (Sujeta al desarrollo del plan de modernización tecnologica de la DIAN.(LEY 1819 DEL 2016 y 1943 del 2018))</v>
      </c>
      <c r="O15" s="69">
        <f t="shared" si="2"/>
        <v>0</v>
      </c>
      <c r="P15" s="75"/>
      <c r="Q15" s="63"/>
    </row>
    <row r="16" spans="2:19" s="14" customFormat="1" ht="31.5" customHeight="1">
      <c r="B16" s="82"/>
      <c r="C16" s="21">
        <v>6</v>
      </c>
      <c r="D16" s="47" t="str">
        <f>'RG1'!E47</f>
        <v>La actividad se encuentra sujeta al desarrollo del plan de modernización tecnologica de la DIAN. (LEY 1819 DEL 2016 y 1943 del 2018))</v>
      </c>
      <c r="E16" s="47" t="str">
        <f>'RG1'!G47</f>
        <v>La actividad se encuentra sujeta al desarrollo del plan de modernización tecnologica de la DIAN. (LEY 1819 DEL 2016 y 1943 del 2018))</v>
      </c>
      <c r="F16" s="54" t="str">
        <f>'RG1'!H47</f>
        <v>Alta</v>
      </c>
      <c r="G16" s="22">
        <f>'RG1'!Q47</f>
        <v>0</v>
      </c>
      <c r="H16" s="23">
        <f>'RG1'!R47</f>
        <v>0</v>
      </c>
      <c r="I16" s="22"/>
      <c r="J16" s="23"/>
      <c r="K16" s="22">
        <f t="shared" si="0"/>
        <v>5</v>
      </c>
      <c r="L16" s="45">
        <f t="shared" si="1"/>
        <v>0</v>
      </c>
      <c r="M16" s="75"/>
      <c r="N16" s="22" t="str">
        <f>IFERROR(INDEX($D$11:$D$31,MATCH(0,INDEX(COUNTIF($N$10:N15,$D$11:$D$31),),)),"")</f>
        <v>La actividad se encuentra sujeta al desarrollo del plan de modernización tecnologica de la DIAN. (LEY 1819 DEL 2016 y 1943 del 2018))</v>
      </c>
      <c r="O16" s="69">
        <f t="shared" si="2"/>
        <v>0</v>
      </c>
      <c r="P16" s="38"/>
      <c r="Q16" s="63"/>
    </row>
    <row r="17" spans="2:18" s="14" customFormat="1" ht="31.5" customHeight="1">
      <c r="B17" s="82"/>
      <c r="C17" s="21">
        <v>7</v>
      </c>
      <c r="D17" s="47" t="str">
        <f>'RG1'!E48</f>
        <v>No es viable implementar el control sugerido por la agencia, por cuanto la ley ordena que se tienen 5 años para obtener el cobro de las obligaciones fiscales antes de proferir el mandamiento de pago, pudiendo expedirlo en cualquier tiempo, dependiendo del resultado de la gestión previa al inico del proceso coactivo; sin embargo, en las actividades 24 a 26 del PR-CA-0326 Investigacion de bienes, se establecen los momentos en los cuales se debe proferir el mandamiento de pago, lo cual corresponde a un actuar de conformidad con la situación de cada proceso de cobro.</v>
      </c>
      <c r="E17" s="47">
        <f>'RG1'!G48</f>
        <v>0</v>
      </c>
      <c r="F17" s="54">
        <f>'RG1'!H48</f>
        <v>0</v>
      </c>
      <c r="G17" s="22">
        <f>'RG1'!Q48</f>
        <v>0</v>
      </c>
      <c r="H17" s="23">
        <f>'RG1'!R48</f>
        <v>0</v>
      </c>
      <c r="I17" s="22"/>
      <c r="J17" s="23"/>
      <c r="K17" s="22">
        <f t="shared" si="0"/>
        <v>5</v>
      </c>
      <c r="L17" s="45">
        <f t="shared" si="1"/>
        <v>0</v>
      </c>
      <c r="M17" s="75"/>
      <c r="N17" s="22" t="str">
        <f>IFERROR(INDEX($D$11:$D$31,MATCH(0,INDEX(COUNTIF($N$10:N16,$D$11:$D$31),),)),"")</f>
        <v>Lineamiento para el manejo de la heramienta del aplicativo SIPAC, que permite el control de Obligaciones próximas a prescribir. (Sujeta al desarrollo del plan de modernización tecnologica de la DIAN.(LEY 1819 DEL 2016 y 1943 del 2018))</v>
      </c>
      <c r="O17" s="69">
        <f t="shared" si="2"/>
        <v>0</v>
      </c>
      <c r="P17" s="38"/>
      <c r="Q17" s="63"/>
    </row>
    <row r="18" spans="2:18" s="14" customFormat="1" ht="31.5" customHeight="1">
      <c r="B18" s="82"/>
      <c r="C18" s="21">
        <v>8</v>
      </c>
      <c r="D18" s="47" t="str">
        <f>'RG1'!E49</f>
        <v>Lineamiento para el manejo de la heramienta del aplicativo SIPAC, que permite el control de Obligaciones próximas a prescribir. (Sujeta al desarrollo del plan de modernización tecnologica de la DIAN.(LEY 1819 DEL 2016 y 1943 del 2018))</v>
      </c>
      <c r="E18" s="47" t="str">
        <f>'RG1'!G49</f>
        <v xml:space="preserve">Lineamiento para el manejo de la heramienta del aplicativo SIPAC, que permite el control de Obligaciones próximas a prescribir. </v>
      </c>
      <c r="F18" s="54" t="str">
        <f>'RG1'!H49</f>
        <v>Alta</v>
      </c>
      <c r="G18" s="22">
        <f>'RG1'!Q49</f>
        <v>0</v>
      </c>
      <c r="H18" s="23">
        <f>'RG1'!R49</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t="str">
        <f>'RG1'!E51</f>
        <v>Lineamiento para el manejo de la heramienta del aplicativo SIPAC, que permite el control de Obligaciones próximas a prescribir. (Sujeta al desarrollo del plan de modernización tecnologica de la DIAN.(LEY 1819 DEL 2016 y 1943 del 2018))</v>
      </c>
      <c r="E19" s="47" t="str">
        <f>'RG1'!G51</f>
        <v xml:space="preserve">Lineamiento para el manejo de la heramienta del aplicativo SIPAC, que permite el control de Obligaciones próximas a prescribir. </v>
      </c>
      <c r="F19" s="54" t="str">
        <f>'RG1'!H51</f>
        <v>Alta</v>
      </c>
      <c r="G19" s="22">
        <f>'RG1'!Q51</f>
        <v>0</v>
      </c>
      <c r="H19" s="23">
        <f>'RG1'!R51</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t="e">
        <f>'RG1'!#REF!</f>
        <v>#REF!</v>
      </c>
      <c r="E20" s="47" t="e">
        <f>'RG1'!#REF!</f>
        <v>#REF!</v>
      </c>
      <c r="F20" s="54" t="e">
        <f>'RG1'!#REF!</f>
        <v>#REF!</v>
      </c>
      <c r="G20" s="22" t="e">
        <f>'RG1'!#REF!</f>
        <v>#REF!</v>
      </c>
      <c r="H20" s="23" t="e">
        <f>'RG1'!#REF!</f>
        <v>#REF!</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t="str">
        <f>'RG1'!E55</f>
        <v>Capacitación para dar a conocer a las Direcciones Seccionales de la nueva clasificación e identificación de las obligaciones en el inventario de cartera. (Sujeta al desarrollo del plan de modernización tecnologica de la DIAN.(LEY 1819 DEL 2016 y 1943 del 2018))</v>
      </c>
      <c r="E21" s="47" t="str">
        <f>'RG1'!G55</f>
        <v>Capacitaciones</v>
      </c>
      <c r="F21" s="54" t="str">
        <f>'RG1'!H55</f>
        <v>Alta</v>
      </c>
      <c r="G21" s="22">
        <f>'RG1'!Q55</f>
        <v>0</v>
      </c>
      <c r="H21" s="23">
        <f>'RG1'!R55</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t="str">
        <f>'RG1'!E56</f>
        <v>Presentar y priorizar la solicitud de servicio para la creación o ajuste de un Sistema de Información ante el centro de despacho, conforme el PR-SI-0002 Gestión de solicitudes para la creación o ajuste de sistemas de  información.</v>
      </c>
      <c r="E22" s="47" t="str">
        <f>'RG1'!G56</f>
        <v>Formato de solicitud de servicio para la creación o ajuste de un Sistema de Información</v>
      </c>
      <c r="F22" s="54" t="str">
        <f>'RG1'!H56</f>
        <v>Alta</v>
      </c>
      <c r="G22" s="22">
        <f>'RG1'!Q56</f>
        <v>0</v>
      </c>
      <c r="H22" s="23">
        <f>'RG1'!R56</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t="str">
        <f>'RG1'!E59</f>
        <v>Este control se encuentra inmerso en la acción descrita en el numeral 4</v>
      </c>
      <c r="E23" s="47">
        <f>'RG1'!G59</f>
        <v>0</v>
      </c>
      <c r="F23" s="54">
        <f>'RG1'!H59</f>
        <v>0</v>
      </c>
      <c r="G23" s="22">
        <f>'RG1'!Q59</f>
        <v>0</v>
      </c>
      <c r="H23" s="23">
        <f>'RG1'!R59</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t="str">
        <f>'RG1'!E60</f>
        <v>Como se ha informado en varias oportunidades, la prescripción de la acción de cobro no es un riesgo, es un hecho real que se puede configurar en cualquier tiempo; por tanto, la notificación de los actos no impide este hecho.</v>
      </c>
      <c r="E24" s="47">
        <f>'RG1'!G60</f>
        <v>0</v>
      </c>
      <c r="F24" s="54">
        <f>'RG1'!H60</f>
        <v>0</v>
      </c>
      <c r="G24" s="22">
        <f>'RG1'!Q60</f>
        <v>0</v>
      </c>
      <c r="H24" s="23">
        <f>'RG1'!R60</f>
        <v>0</v>
      </c>
      <c r="I24" s="23"/>
      <c r="J24" s="23"/>
      <c r="K24" s="22">
        <f t="shared" ref="K24:K30" si="3">IF(F24="Baja",1,IF(F24="Media - baja",2,IF(F24="Media",3,IF(F24="Media - alta",4,5))))</f>
        <v>5</v>
      </c>
      <c r="L24" s="45">
        <f t="shared" ref="L24:L30" si="4">J24*K24</f>
        <v>0</v>
      </c>
      <c r="M24" s="75"/>
      <c r="N24" s="22" t="str">
        <f>IFERROR(INDEX($D$11:$D$31,MATCH(0,INDEX(COUNTIF($N$10:N23,$D$11:$D$31),),)),"")</f>
        <v/>
      </c>
      <c r="O24" s="69" t="e">
        <f t="shared" si="2"/>
        <v>#DIV/0!</v>
      </c>
      <c r="P24" s="38"/>
      <c r="Q24" s="63"/>
    </row>
    <row r="25" spans="2:18" s="14" customFormat="1" ht="31.5" customHeight="1">
      <c r="B25" s="82"/>
      <c r="C25" s="21">
        <v>15</v>
      </c>
      <c r="D25" s="47" t="str">
        <f>'RG1'!E61</f>
        <v>Lineamiento para establecer el control del cobro de los actos administrativos. (Sujeta al desarrollo del plan de modernización tecnologica de la DIAN.(LEY 1819 DEL 2016 y 1943 del 2018))</v>
      </c>
      <c r="E25" s="47" t="str">
        <f>'RG1'!G61</f>
        <v xml:space="preserve">Lineamiento para establecer el control del cobro de los actos administrativos. </v>
      </c>
      <c r="F25" s="54" t="str">
        <f>'RG1'!H61</f>
        <v>Alta</v>
      </c>
      <c r="G25" s="22">
        <f>'RG1'!Q61</f>
        <v>0</v>
      </c>
      <c r="H25" s="23">
        <f>'RG1'!R61</f>
        <v>0</v>
      </c>
      <c r="I25" s="23"/>
      <c r="J25" s="23"/>
      <c r="K25" s="22">
        <f t="shared" si="3"/>
        <v>5</v>
      </c>
      <c r="L25" s="45">
        <f t="shared" si="4"/>
        <v>0</v>
      </c>
      <c r="M25" s="75"/>
      <c r="N25" s="22" t="str">
        <f>IFERROR(INDEX($D$11:$D$31,MATCH(0,INDEX(COUNTIF($N$10:N24,$D$11:$D$31),),)),"")</f>
        <v/>
      </c>
      <c r="O25" s="69" t="e">
        <f t="shared" si="2"/>
        <v>#DIV/0!</v>
      </c>
      <c r="P25" s="38"/>
      <c r="Q25" s="63"/>
    </row>
    <row r="26" spans="2:18" s="14" customFormat="1" ht="31.5" customHeight="1">
      <c r="B26" s="82"/>
      <c r="C26" s="21">
        <v>16</v>
      </c>
      <c r="D26" s="47">
        <f>'RG1'!E63</f>
        <v>0</v>
      </c>
      <c r="E26" s="47">
        <f>'RG1'!G63</f>
        <v>0</v>
      </c>
      <c r="F26" s="54">
        <f>'RG1'!H63</f>
        <v>0</v>
      </c>
      <c r="G26" s="22">
        <f>'RG1'!Q63</f>
        <v>0</v>
      </c>
      <c r="H26" s="23">
        <f>'RG1'!R63</f>
        <v>0</v>
      </c>
      <c r="I26" s="23"/>
      <c r="J26" s="23"/>
      <c r="K26" s="22">
        <f t="shared" si="3"/>
        <v>5</v>
      </c>
      <c r="L26" s="45">
        <f t="shared" si="4"/>
        <v>0</v>
      </c>
      <c r="M26" s="75"/>
      <c r="N26" s="75"/>
      <c r="O26" s="75"/>
      <c r="P26" s="38"/>
      <c r="Q26" s="63"/>
    </row>
    <row r="27" spans="2:18" s="14" customFormat="1" ht="31.5" customHeight="1">
      <c r="B27" s="82"/>
      <c r="C27" s="21">
        <v>17</v>
      </c>
      <c r="D27" s="47">
        <f>'RG1'!E64</f>
        <v>0</v>
      </c>
      <c r="E27" s="47">
        <f>'RG1'!G64</f>
        <v>0</v>
      </c>
      <c r="F27" s="54">
        <f>'RG1'!H64</f>
        <v>0</v>
      </c>
      <c r="G27" s="22">
        <f>'RG1'!Q64</f>
        <v>0</v>
      </c>
      <c r="H27" s="23">
        <f>'RG1'!R64</f>
        <v>0</v>
      </c>
      <c r="I27" s="23"/>
      <c r="J27" s="23"/>
      <c r="K27" s="22">
        <f t="shared" si="3"/>
        <v>5</v>
      </c>
      <c r="L27" s="45">
        <f t="shared" si="4"/>
        <v>0</v>
      </c>
      <c r="M27" s="75"/>
      <c r="N27" s="75"/>
      <c r="O27" s="75"/>
      <c r="P27" s="38"/>
      <c r="Q27" s="63"/>
    </row>
    <row r="28" spans="2:18" s="14" customFormat="1" ht="31.5" customHeight="1">
      <c r="B28" s="82"/>
      <c r="C28" s="21">
        <v>18</v>
      </c>
      <c r="D28" s="47">
        <f>'RG1'!E65</f>
        <v>0</v>
      </c>
      <c r="E28" s="47">
        <f>'RG1'!G65</f>
        <v>0</v>
      </c>
      <c r="F28" s="54">
        <f>'RG1'!H65</f>
        <v>0</v>
      </c>
      <c r="G28" s="22">
        <f>'RG1'!Q65</f>
        <v>0</v>
      </c>
      <c r="H28" s="23">
        <f>'RG1'!R65</f>
        <v>0</v>
      </c>
      <c r="I28" s="23"/>
      <c r="J28" s="23"/>
      <c r="K28" s="22">
        <f t="shared" si="3"/>
        <v>5</v>
      </c>
      <c r="L28" s="45">
        <f t="shared" si="4"/>
        <v>0</v>
      </c>
      <c r="M28" s="75"/>
      <c r="N28" s="75"/>
      <c r="O28" s="75"/>
      <c r="P28" s="38"/>
      <c r="Q28" s="63"/>
    </row>
    <row r="29" spans="2:18" s="14" customFormat="1" ht="31.5" customHeight="1">
      <c r="B29" s="82"/>
      <c r="C29" s="21">
        <v>19</v>
      </c>
      <c r="D29" s="47">
        <f>'RG1'!E66</f>
        <v>0</v>
      </c>
      <c r="E29" s="47">
        <f>'RG1'!G66</f>
        <v>0</v>
      </c>
      <c r="F29" s="54">
        <f>'RG1'!H66</f>
        <v>0</v>
      </c>
      <c r="G29" s="22">
        <f>'RG1'!Q66</f>
        <v>0</v>
      </c>
      <c r="H29" s="23">
        <f>'RG1'!R66</f>
        <v>0</v>
      </c>
      <c r="I29" s="23"/>
      <c r="J29" s="23"/>
      <c r="K29" s="22">
        <f t="shared" si="3"/>
        <v>5</v>
      </c>
      <c r="L29" s="45">
        <f t="shared" si="4"/>
        <v>0</v>
      </c>
      <c r="M29" s="75"/>
      <c r="N29" s="75"/>
      <c r="O29" s="75"/>
      <c r="P29" s="38"/>
      <c r="Q29" s="63"/>
    </row>
    <row r="30" spans="2:18" s="14" customFormat="1" ht="31.5" customHeight="1">
      <c r="B30" s="82"/>
      <c r="C30" s="21">
        <v>20</v>
      </c>
      <c r="D30" s="47">
        <f>'RG1'!E67</f>
        <v>0</v>
      </c>
      <c r="E30" s="47">
        <f>'RG1'!G67</f>
        <v>0</v>
      </c>
      <c r="F30" s="54">
        <f>'RG1'!H67</f>
        <v>0</v>
      </c>
      <c r="G30" s="22">
        <f>'RG1'!Q67</f>
        <v>0</v>
      </c>
      <c r="H30" s="23">
        <f>'RG1'!R67</f>
        <v>0</v>
      </c>
      <c r="I30" s="23"/>
      <c r="J30" s="23"/>
      <c r="K30" s="22">
        <f t="shared" si="3"/>
        <v>5</v>
      </c>
      <c r="L30" s="45">
        <f t="shared" si="4"/>
        <v>0</v>
      </c>
      <c r="M30" s="75"/>
      <c r="N30" s="75"/>
      <c r="O30" s="75"/>
      <c r="P30" s="38"/>
      <c r="Q30" s="63"/>
    </row>
    <row r="31" spans="2:18" s="14" customFormat="1" ht="31.5" customHeight="1">
      <c r="B31" s="82"/>
      <c r="C31" s="21" t="s">
        <v>31</v>
      </c>
      <c r="D31" s="47">
        <f>'RG1'!E68</f>
        <v>0</v>
      </c>
      <c r="E31" s="47">
        <f>'RG1'!G68</f>
        <v>0</v>
      </c>
      <c r="F31" s="54">
        <f>'RG1'!H68</f>
        <v>0</v>
      </c>
      <c r="G31" s="22">
        <f>'RG1'!Q68</f>
        <v>0</v>
      </c>
      <c r="H31" s="23">
        <f>'RG1'!R68</f>
        <v>0</v>
      </c>
      <c r="I31" s="23"/>
      <c r="J31" s="23"/>
      <c r="K31" s="22">
        <f t="shared" ref="K31" si="5">IF(F31="Baja",1,IF(F31="Media - baja",2,IF(F31="Media",3,IF(F31="Media - alta",4,5))))</f>
        <v>5</v>
      </c>
      <c r="L31" s="45">
        <f t="shared" ref="L31" si="6">J31*K31</f>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54" t="s">
        <v>7</v>
      </c>
      <c r="C34" s="155"/>
      <c r="D34" s="155"/>
      <c r="E34" s="155"/>
      <c r="F34" s="155"/>
      <c r="G34" s="155"/>
      <c r="H34" s="155"/>
      <c r="I34" s="155"/>
      <c r="J34" s="155"/>
      <c r="K34" s="155"/>
      <c r="L34" s="155"/>
      <c r="M34" s="155"/>
      <c r="N34" s="155"/>
      <c r="O34" s="155"/>
      <c r="P34" s="155"/>
      <c r="Q34" s="156"/>
      <c r="R34" s="70"/>
    </row>
    <row r="35" spans="1:18" ht="21.75" customHeight="1">
      <c r="A35" s="17"/>
      <c r="B35" s="138" t="s">
        <v>8</v>
      </c>
      <c r="C35" s="139"/>
      <c r="D35" s="139"/>
      <c r="E35" s="139"/>
      <c r="F35" s="139"/>
      <c r="G35" s="139"/>
      <c r="H35" s="139"/>
      <c r="I35" s="139"/>
      <c r="J35" s="139"/>
      <c r="K35" s="139"/>
      <c r="L35" s="139"/>
      <c r="M35" s="139"/>
      <c r="N35" s="139"/>
      <c r="O35" s="139"/>
      <c r="P35" s="139"/>
      <c r="Q35" s="140"/>
      <c r="R35" s="72"/>
    </row>
    <row r="36" spans="1:18" ht="21.75" customHeight="1">
      <c r="B36" s="138" t="s">
        <v>9</v>
      </c>
      <c r="C36" s="139"/>
      <c r="D36" s="140"/>
      <c r="E36" s="138" t="s">
        <v>33</v>
      </c>
      <c r="F36" s="140"/>
      <c r="G36" s="138" t="s">
        <v>51</v>
      </c>
      <c r="H36" s="140"/>
      <c r="I36" s="138">
        <v>3</v>
      </c>
      <c r="J36" s="139"/>
      <c r="K36" s="139"/>
      <c r="L36" s="139"/>
      <c r="M36" s="140"/>
      <c r="N36" s="148" t="s">
        <v>10</v>
      </c>
      <c r="O36" s="149"/>
      <c r="P36" s="157">
        <v>43343</v>
      </c>
      <c r="Q36" s="158"/>
      <c r="R36" s="71"/>
    </row>
    <row r="37" spans="1:18" ht="80.25" customHeight="1">
      <c r="B37" s="150"/>
      <c r="C37" s="151"/>
      <c r="D37" s="151"/>
      <c r="E37" s="151"/>
      <c r="F37" s="151"/>
      <c r="G37" s="151"/>
      <c r="H37" s="151"/>
      <c r="I37" s="151"/>
      <c r="J37" s="151"/>
      <c r="K37" s="151"/>
      <c r="L37" s="151"/>
      <c r="M37" s="151"/>
      <c r="N37" s="151"/>
      <c r="O37" s="151"/>
      <c r="P37" s="152"/>
      <c r="Q37" s="153"/>
      <c r="R37" s="64"/>
    </row>
  </sheetData>
  <mergeCells count="19">
    <mergeCell ref="O2:Q6"/>
    <mergeCell ref="N9:O9"/>
    <mergeCell ref="C2:D6"/>
    <mergeCell ref="E2:N6"/>
    <mergeCell ref="C9:C10"/>
    <mergeCell ref="D9:D10"/>
    <mergeCell ref="E9:E10"/>
    <mergeCell ref="F9:F10"/>
    <mergeCell ref="I9:J9"/>
    <mergeCell ref="I36:M36"/>
    <mergeCell ref="N36:O36"/>
    <mergeCell ref="G9:H9"/>
    <mergeCell ref="B36:D36"/>
    <mergeCell ref="B37:Q37"/>
    <mergeCell ref="E36:F36"/>
    <mergeCell ref="G36:H36"/>
    <mergeCell ref="B35:Q35"/>
    <mergeCell ref="B34:Q34"/>
    <mergeCell ref="P36:Q36"/>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I52" workbookViewId="0">
      <selection activeCell="O71" sqref="O71"/>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35"/>
      <c r="D2" s="135"/>
      <c r="E2" s="135"/>
      <c r="F2" s="137" t="s">
        <v>0</v>
      </c>
      <c r="G2" s="137"/>
      <c r="H2" s="137"/>
      <c r="I2" s="137"/>
      <c r="J2" s="137"/>
      <c r="K2" s="137"/>
      <c r="L2" s="137"/>
      <c r="M2" s="137"/>
      <c r="N2" s="137"/>
      <c r="O2" s="137"/>
      <c r="P2" s="136" t="s">
        <v>1</v>
      </c>
      <c r="Q2" s="136"/>
      <c r="R2" s="136"/>
      <c r="S2" s="49"/>
      <c r="T2" s="31" t="s">
        <v>34</v>
      </c>
      <c r="U2" s="62"/>
    </row>
    <row r="3" spans="2:21" ht="12.75" customHeight="1">
      <c r="B3" s="36"/>
      <c r="C3" s="135"/>
      <c r="D3" s="135"/>
      <c r="E3" s="135"/>
      <c r="F3" s="137"/>
      <c r="G3" s="137"/>
      <c r="H3" s="137"/>
      <c r="I3" s="137"/>
      <c r="J3" s="137"/>
      <c r="K3" s="137"/>
      <c r="L3" s="137"/>
      <c r="M3" s="137"/>
      <c r="N3" s="137"/>
      <c r="O3" s="137"/>
      <c r="P3" s="136"/>
      <c r="Q3" s="136"/>
      <c r="R3" s="136"/>
      <c r="S3" s="49"/>
      <c r="T3" s="32" t="s">
        <v>35</v>
      </c>
      <c r="U3" s="62"/>
    </row>
    <row r="4" spans="2:21" ht="12.75" customHeight="1">
      <c r="B4" s="36"/>
      <c r="C4" s="135"/>
      <c r="D4" s="135"/>
      <c r="E4" s="135"/>
      <c r="F4" s="137"/>
      <c r="G4" s="137"/>
      <c r="H4" s="137"/>
      <c r="I4" s="137"/>
      <c r="J4" s="137"/>
      <c r="K4" s="137"/>
      <c r="L4" s="137"/>
      <c r="M4" s="137"/>
      <c r="N4" s="137"/>
      <c r="O4" s="137"/>
      <c r="P4" s="136"/>
      <c r="Q4" s="136"/>
      <c r="R4" s="136"/>
      <c r="S4" s="49"/>
      <c r="T4" s="32" t="s">
        <v>36</v>
      </c>
      <c r="U4" s="62"/>
    </row>
    <row r="5" spans="2:21" ht="12.75" customHeight="1">
      <c r="B5" s="36"/>
      <c r="C5" s="135"/>
      <c r="D5" s="135"/>
      <c r="E5" s="135"/>
      <c r="F5" s="137"/>
      <c r="G5" s="137"/>
      <c r="H5" s="137"/>
      <c r="I5" s="137"/>
      <c r="J5" s="137"/>
      <c r="K5" s="137"/>
      <c r="L5" s="137"/>
      <c r="M5" s="137"/>
      <c r="N5" s="137"/>
      <c r="O5" s="137"/>
      <c r="P5" s="136"/>
      <c r="Q5" s="136"/>
      <c r="R5" s="136"/>
      <c r="S5" s="49"/>
      <c r="T5" s="32" t="s">
        <v>37</v>
      </c>
      <c r="U5" s="62"/>
    </row>
    <row r="6" spans="2:21" ht="12.75" customHeight="1">
      <c r="B6" s="37"/>
      <c r="C6" s="135"/>
      <c r="D6" s="135"/>
      <c r="E6" s="135"/>
      <c r="F6" s="137"/>
      <c r="G6" s="137"/>
      <c r="H6" s="137"/>
      <c r="I6" s="137"/>
      <c r="J6" s="137"/>
      <c r="K6" s="137"/>
      <c r="L6" s="137"/>
      <c r="M6" s="137"/>
      <c r="N6" s="137"/>
      <c r="O6" s="137"/>
      <c r="P6" s="136"/>
      <c r="Q6" s="136"/>
      <c r="R6" s="136"/>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45" t="s">
        <v>18</v>
      </c>
      <c r="L9" s="145"/>
      <c r="M9" s="145"/>
      <c r="N9" s="145"/>
      <c r="O9" s="4"/>
      <c r="P9" s="19"/>
      <c r="Q9" s="19"/>
      <c r="R9" s="19"/>
      <c r="S9" s="19"/>
      <c r="T9" s="5"/>
      <c r="U9" s="62"/>
    </row>
    <row r="10" spans="2:21" ht="15">
      <c r="B10" s="3"/>
      <c r="C10" s="4"/>
      <c r="D10" s="4"/>
      <c r="E10" s="4"/>
      <c r="F10" s="4"/>
      <c r="G10" s="4"/>
      <c r="H10" s="4"/>
      <c r="I10" s="6" t="s">
        <v>3</v>
      </c>
      <c r="J10" s="4"/>
      <c r="K10" s="145" t="s">
        <v>15</v>
      </c>
      <c r="L10" s="145"/>
      <c r="M10" s="145"/>
      <c r="N10" s="145"/>
      <c r="O10" s="4"/>
      <c r="P10" s="4"/>
      <c r="Q10" s="4"/>
      <c r="R10" s="4"/>
      <c r="S10" s="4"/>
      <c r="T10" s="5"/>
      <c r="U10" s="62"/>
    </row>
    <row r="11" spans="2:21" ht="15">
      <c r="B11" s="3"/>
      <c r="C11" s="4"/>
      <c r="D11" s="4"/>
      <c r="E11" s="4"/>
      <c r="F11" s="4"/>
      <c r="G11" s="4"/>
      <c r="H11" s="4"/>
      <c r="I11" s="6" t="s">
        <v>4</v>
      </c>
      <c r="J11" s="4"/>
      <c r="K11" s="145" t="s">
        <v>16</v>
      </c>
      <c r="L11" s="145"/>
      <c r="M11" s="145"/>
      <c r="N11" s="145"/>
      <c r="O11" s="4"/>
      <c r="P11" s="4"/>
      <c r="Q11" s="4"/>
      <c r="R11" s="4"/>
      <c r="S11" s="4"/>
      <c r="T11" s="5"/>
      <c r="U11" s="62"/>
    </row>
    <row r="12" spans="2:21" ht="15">
      <c r="B12" s="3"/>
      <c r="C12" s="4"/>
      <c r="D12" s="4"/>
      <c r="E12" s="4"/>
      <c r="F12" s="4"/>
      <c r="G12" s="4"/>
      <c r="H12" s="4"/>
      <c r="I12" s="6" t="s">
        <v>29</v>
      </c>
      <c r="J12" s="4"/>
      <c r="K12" s="145" t="s">
        <v>22</v>
      </c>
      <c r="L12" s="145"/>
      <c r="M12" s="145"/>
      <c r="N12" s="145"/>
      <c r="O12" s="4"/>
      <c r="P12" s="4"/>
      <c r="Q12" s="4"/>
      <c r="R12" s="4"/>
      <c r="S12" s="4"/>
      <c r="T12" s="5"/>
      <c r="U12" s="62"/>
    </row>
    <row r="13" spans="2:21" ht="15">
      <c r="B13" s="3"/>
      <c r="C13" s="4"/>
      <c r="D13" s="4"/>
      <c r="E13" s="4"/>
      <c r="F13" s="4"/>
      <c r="G13" s="4"/>
      <c r="H13" s="4"/>
      <c r="I13" s="6" t="s">
        <v>13</v>
      </c>
      <c r="J13" s="4"/>
      <c r="K13" s="145" t="s">
        <v>23</v>
      </c>
      <c r="L13" s="145"/>
      <c r="M13" s="145"/>
      <c r="N13" s="145"/>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27" t="s">
        <v>14</v>
      </c>
      <c r="D16" s="128"/>
      <c r="E16" s="128"/>
      <c r="F16" s="128"/>
      <c r="G16" s="128"/>
      <c r="H16" s="128"/>
      <c r="I16" s="128"/>
      <c r="J16" s="128"/>
      <c r="K16" s="128"/>
      <c r="L16" s="128"/>
      <c r="M16" s="128"/>
      <c r="N16" s="128"/>
      <c r="O16" s="129"/>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34" t="s">
        <v>26</v>
      </c>
      <c r="D18" s="134"/>
      <c r="E18" s="134"/>
      <c r="F18" s="134"/>
      <c r="G18" s="134"/>
      <c r="H18" s="134"/>
      <c r="I18" s="134"/>
      <c r="J18" s="134"/>
      <c r="K18" s="134"/>
      <c r="L18" s="134"/>
      <c r="M18" s="134"/>
      <c r="N18" s="134"/>
      <c r="O18" s="134"/>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0" t="s">
        <v>11</v>
      </c>
      <c r="D20" s="131"/>
      <c r="E20" s="131"/>
      <c r="F20" s="131"/>
      <c r="G20" s="131"/>
      <c r="H20" s="131"/>
      <c r="I20" s="131"/>
      <c r="J20" s="131"/>
      <c r="K20" s="131"/>
      <c r="L20" s="131"/>
      <c r="M20" s="131"/>
      <c r="N20" s="131"/>
      <c r="O20" s="132"/>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76" t="s">
        <v>25</v>
      </c>
      <c r="D22" s="176"/>
      <c r="E22" s="176"/>
      <c r="F22" s="176"/>
      <c r="G22" s="176"/>
      <c r="H22" s="176"/>
      <c r="I22" s="176"/>
      <c r="J22" s="176"/>
      <c r="K22" s="176"/>
      <c r="L22" s="176"/>
      <c r="M22" s="176"/>
      <c r="N22" s="176"/>
      <c r="O22" s="176"/>
      <c r="P22" s="4"/>
      <c r="Q22" s="4"/>
      <c r="R22" s="4"/>
      <c r="S22" s="4"/>
      <c r="T22" s="5"/>
      <c r="U22" s="62"/>
    </row>
    <row r="23" spans="2:21" ht="15.75" customHeight="1">
      <c r="B23" s="3"/>
      <c r="C23" s="130" t="s">
        <v>17</v>
      </c>
      <c r="D23" s="131"/>
      <c r="E23" s="131"/>
      <c r="F23" s="131"/>
      <c r="G23" s="131"/>
      <c r="H23" s="131"/>
      <c r="I23" s="131"/>
      <c r="J23" s="131"/>
      <c r="K23" s="131"/>
      <c r="L23" s="131"/>
      <c r="M23" s="131"/>
      <c r="N23" s="131"/>
      <c r="O23" s="132"/>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34" t="s">
        <v>27</v>
      </c>
      <c r="D25" s="134"/>
      <c r="E25" s="134"/>
      <c r="F25" s="134"/>
      <c r="G25" s="134"/>
      <c r="H25" s="134"/>
      <c r="I25" s="134"/>
      <c r="J25" s="134"/>
      <c r="K25" s="134"/>
      <c r="L25" s="134"/>
      <c r="M25" s="134"/>
      <c r="N25" s="134"/>
      <c r="O25" s="134"/>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34" t="s">
        <v>28</v>
      </c>
      <c r="D27" s="134"/>
      <c r="E27" s="134"/>
      <c r="F27" s="134"/>
      <c r="G27" s="134"/>
      <c r="H27" s="134"/>
      <c r="I27" s="134"/>
      <c r="J27" s="134"/>
      <c r="K27" s="134"/>
      <c r="L27" s="134"/>
      <c r="M27" s="134"/>
      <c r="N27" s="134"/>
      <c r="O27" s="134"/>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27" t="s">
        <v>12</v>
      </c>
      <c r="D30" s="128"/>
      <c r="E30" s="128"/>
      <c r="F30" s="128"/>
      <c r="G30" s="128"/>
      <c r="H30" s="128"/>
      <c r="I30" s="128"/>
      <c r="J30" s="128"/>
      <c r="K30" s="128"/>
      <c r="L30" s="128"/>
      <c r="M30" s="128"/>
      <c r="N30" s="128"/>
      <c r="O30" s="129"/>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10" t="s">
        <v>32</v>
      </c>
      <c r="D32" s="146" t="s">
        <v>39</v>
      </c>
      <c r="E32" s="111" t="s">
        <v>40</v>
      </c>
      <c r="F32" s="110" t="s">
        <v>41</v>
      </c>
      <c r="G32" s="110" t="s">
        <v>42</v>
      </c>
      <c r="H32" s="110" t="s">
        <v>43</v>
      </c>
      <c r="I32" s="111" t="s">
        <v>44</v>
      </c>
      <c r="J32" s="110" t="s">
        <v>45</v>
      </c>
      <c r="K32" s="110"/>
      <c r="L32" s="110" t="s">
        <v>46</v>
      </c>
      <c r="M32" s="110" t="s">
        <v>47</v>
      </c>
      <c r="N32" s="110" t="s">
        <v>48</v>
      </c>
      <c r="O32" s="110" t="s">
        <v>49</v>
      </c>
      <c r="P32" s="123" t="s">
        <v>50</v>
      </c>
      <c r="Q32" s="112" t="s">
        <v>30</v>
      </c>
      <c r="R32" s="113"/>
      <c r="S32" s="46"/>
      <c r="T32" s="5"/>
      <c r="U32" s="62"/>
    </row>
    <row r="33" spans="2:21" ht="33" customHeight="1">
      <c r="B33" s="3"/>
      <c r="C33" s="110"/>
      <c r="D33" s="124"/>
      <c r="E33" s="111"/>
      <c r="F33" s="110"/>
      <c r="G33" s="110"/>
      <c r="H33" s="110"/>
      <c r="I33" s="111"/>
      <c r="J33" s="48" t="s">
        <v>5</v>
      </c>
      <c r="K33" s="48" t="s">
        <v>6</v>
      </c>
      <c r="L33" s="110"/>
      <c r="M33" s="110"/>
      <c r="N33" s="110"/>
      <c r="O33" s="110"/>
      <c r="P33" s="124"/>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20" t="s">
        <v>7</v>
      </c>
      <c r="C57" s="121"/>
      <c r="D57" s="121"/>
      <c r="E57" s="121"/>
      <c r="F57" s="121"/>
      <c r="G57" s="121"/>
      <c r="H57" s="121"/>
      <c r="I57" s="121"/>
      <c r="J57" s="121"/>
      <c r="K57" s="121"/>
      <c r="L57" s="121"/>
      <c r="M57" s="121"/>
      <c r="N57" s="121"/>
      <c r="O57" s="121"/>
      <c r="P57" s="121"/>
      <c r="Q57" s="121"/>
      <c r="R57" s="121"/>
      <c r="S57" s="121"/>
      <c r="T57" s="121"/>
      <c r="U57" s="122"/>
    </row>
    <row r="58" spans="1:21" ht="21.75" customHeight="1">
      <c r="A58" s="17"/>
      <c r="B58" s="117" t="s">
        <v>8</v>
      </c>
      <c r="C58" s="118"/>
      <c r="D58" s="118"/>
      <c r="E58" s="118"/>
      <c r="F58" s="118"/>
      <c r="G58" s="118"/>
      <c r="H58" s="118"/>
      <c r="I58" s="118"/>
      <c r="J58" s="118"/>
      <c r="K58" s="118"/>
      <c r="L58" s="118"/>
      <c r="M58" s="118"/>
      <c r="N58" s="118"/>
      <c r="O58" s="118"/>
      <c r="P58" s="118"/>
      <c r="Q58" s="118"/>
      <c r="R58" s="118"/>
      <c r="S58" s="118"/>
      <c r="T58" s="118"/>
      <c r="U58" s="119"/>
    </row>
    <row r="59" spans="1:21" ht="21.75" customHeight="1">
      <c r="B59" s="138" t="s">
        <v>9</v>
      </c>
      <c r="C59" s="139"/>
      <c r="D59" s="140"/>
      <c r="E59" s="141" t="s">
        <v>33</v>
      </c>
      <c r="F59" s="141"/>
      <c r="G59" s="141"/>
      <c r="H59" s="141" t="s">
        <v>51</v>
      </c>
      <c r="I59" s="141"/>
      <c r="J59" s="142">
        <v>3</v>
      </c>
      <c r="K59" s="143"/>
      <c r="L59" s="143"/>
      <c r="M59" s="144" t="s">
        <v>10</v>
      </c>
      <c r="N59" s="144"/>
      <c r="O59" s="144"/>
      <c r="P59" s="114">
        <v>43343</v>
      </c>
      <c r="Q59" s="115"/>
      <c r="R59" s="115"/>
      <c r="S59" s="115"/>
      <c r="T59" s="115"/>
      <c r="U59" s="116"/>
    </row>
    <row r="60" spans="1:21" ht="80.25" customHeight="1">
      <c r="B60" s="107"/>
      <c r="C60" s="108"/>
      <c r="D60" s="108"/>
      <c r="E60" s="108"/>
      <c r="F60" s="108"/>
      <c r="G60" s="108"/>
      <c r="H60" s="108"/>
      <c r="I60" s="108"/>
      <c r="J60" s="109"/>
      <c r="K60" s="109"/>
      <c r="L60" s="109"/>
      <c r="M60" s="108"/>
      <c r="N60" s="108"/>
      <c r="O60" s="108"/>
      <c r="P60" s="109"/>
      <c r="Q60" s="109"/>
      <c r="R60" s="109"/>
      <c r="S60" s="109"/>
      <c r="T60" s="109"/>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16" zoomScale="55" zoomScaleNormal="55" workbookViewId="0">
      <selection activeCell="P47" sqref="P47"/>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60"/>
      <c r="D2" s="161"/>
      <c r="E2" s="166" t="s">
        <v>0</v>
      </c>
      <c r="F2" s="167"/>
      <c r="G2" s="167"/>
      <c r="H2" s="167"/>
      <c r="I2" s="167"/>
      <c r="J2" s="167"/>
      <c r="K2" s="167"/>
      <c r="L2" s="167"/>
      <c r="M2" s="167"/>
      <c r="N2" s="168"/>
      <c r="O2" s="136" t="s">
        <v>1</v>
      </c>
      <c r="P2" s="136"/>
      <c r="Q2" s="136"/>
      <c r="R2" s="49"/>
      <c r="S2" s="31" t="s">
        <v>34</v>
      </c>
    </row>
    <row r="3" spans="2:19" ht="12.75" customHeight="1">
      <c r="B3" s="79"/>
      <c r="C3" s="162"/>
      <c r="D3" s="163"/>
      <c r="E3" s="169"/>
      <c r="F3" s="170"/>
      <c r="G3" s="170"/>
      <c r="H3" s="170"/>
      <c r="I3" s="170"/>
      <c r="J3" s="170"/>
      <c r="K3" s="170"/>
      <c r="L3" s="170"/>
      <c r="M3" s="170"/>
      <c r="N3" s="171"/>
      <c r="O3" s="136"/>
      <c r="P3" s="136"/>
      <c r="Q3" s="136"/>
      <c r="R3" s="49"/>
      <c r="S3" s="32" t="s">
        <v>35</v>
      </c>
    </row>
    <row r="4" spans="2:19" ht="12.75" customHeight="1">
      <c r="B4" s="79"/>
      <c r="C4" s="162"/>
      <c r="D4" s="163"/>
      <c r="E4" s="169"/>
      <c r="F4" s="170"/>
      <c r="G4" s="170"/>
      <c r="H4" s="170"/>
      <c r="I4" s="170"/>
      <c r="J4" s="170"/>
      <c r="K4" s="170"/>
      <c r="L4" s="170"/>
      <c r="M4" s="170"/>
      <c r="N4" s="171"/>
      <c r="O4" s="136"/>
      <c r="P4" s="136"/>
      <c r="Q4" s="136"/>
      <c r="R4" s="49"/>
      <c r="S4" s="32" t="s">
        <v>36</v>
      </c>
    </row>
    <row r="5" spans="2:19" ht="12.75" customHeight="1">
      <c r="B5" s="79"/>
      <c r="C5" s="162"/>
      <c r="D5" s="163"/>
      <c r="E5" s="169"/>
      <c r="F5" s="170"/>
      <c r="G5" s="170"/>
      <c r="H5" s="170"/>
      <c r="I5" s="170"/>
      <c r="J5" s="170"/>
      <c r="K5" s="170"/>
      <c r="L5" s="170"/>
      <c r="M5" s="170"/>
      <c r="N5" s="171"/>
      <c r="O5" s="136"/>
      <c r="P5" s="136"/>
      <c r="Q5" s="136"/>
      <c r="R5" s="49"/>
      <c r="S5" s="32" t="s">
        <v>37</v>
      </c>
    </row>
    <row r="6" spans="2:19" ht="12.75" customHeight="1">
      <c r="B6" s="80"/>
      <c r="C6" s="164"/>
      <c r="D6" s="165"/>
      <c r="E6" s="172"/>
      <c r="F6" s="173"/>
      <c r="G6" s="173"/>
      <c r="H6" s="173"/>
      <c r="I6" s="173"/>
      <c r="J6" s="173"/>
      <c r="K6" s="173"/>
      <c r="L6" s="173"/>
      <c r="M6" s="173"/>
      <c r="N6" s="174"/>
      <c r="O6" s="136"/>
      <c r="P6" s="136"/>
      <c r="Q6" s="136"/>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10" t="s">
        <v>32</v>
      </c>
      <c r="D9" s="111" t="s">
        <v>40</v>
      </c>
      <c r="E9" s="110" t="s">
        <v>42</v>
      </c>
      <c r="F9" s="110" t="s">
        <v>43</v>
      </c>
      <c r="G9" s="112" t="s">
        <v>60</v>
      </c>
      <c r="H9" s="113"/>
      <c r="I9" s="175" t="s">
        <v>61</v>
      </c>
      <c r="J9" s="175"/>
      <c r="K9" s="46"/>
      <c r="L9" s="5"/>
      <c r="M9" s="4"/>
      <c r="N9" s="159" t="s">
        <v>66</v>
      </c>
      <c r="O9" s="159"/>
      <c r="P9" s="4"/>
      <c r="Q9" s="62"/>
    </row>
    <row r="10" spans="2:19" ht="42" customHeight="1">
      <c r="B10" s="81"/>
      <c r="C10" s="110"/>
      <c r="D10" s="111"/>
      <c r="E10" s="110"/>
      <c r="F10" s="110"/>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'RG2'!E34</f>
        <v>Acción No.1</v>
      </c>
      <c r="E11" s="47" t="str">
        <f>'RG2'!G34</f>
        <v>Tarea No.1</v>
      </c>
      <c r="F11" s="54">
        <f>'RG2'!H34</f>
        <v>0</v>
      </c>
      <c r="G11" s="22">
        <f>'RG2'!Q34</f>
        <v>0</v>
      </c>
      <c r="H11" s="23">
        <f>'RG2'!R34</f>
        <v>0</v>
      </c>
      <c r="I11" s="22"/>
      <c r="J11" s="23"/>
      <c r="K11" s="22">
        <f t="shared" ref="K11:K31" si="0">IF(F11="Baja",1,IF(F11="Media - baja",2,IF(F11="Media",3,IF(F11="Media - alta",4,5))))</f>
        <v>5</v>
      </c>
      <c r="L11" s="45">
        <f t="shared" ref="L11:L31" si="1">J11*K11</f>
        <v>0</v>
      </c>
      <c r="M11" s="75"/>
      <c r="N11" s="22" t="str">
        <f>IFERROR(INDEX($D$11:$D$31,MATCH(0,INDEX(COUNTIF($N$10:N10,$D$11:$D$31),),)),"")</f>
        <v>Acción No.1</v>
      </c>
      <c r="O11" s="69">
        <f t="shared" ref="O11:O25" si="2">SUMIFS($L$11:$L$31,$D$11:$D$31,N11)/SUMIFS($K$11:$K$31,$D$11:$D$31,N11)</f>
        <v>0</v>
      </c>
      <c r="P11" s="75"/>
      <c r="Q11" s="63"/>
    </row>
    <row r="12" spans="2:19" s="14" customFormat="1" ht="31.5" customHeight="1">
      <c r="B12" s="82"/>
      <c r="C12" s="21">
        <v>2</v>
      </c>
      <c r="D12" s="47" t="str">
        <f>'RG2'!E35</f>
        <v>Acción No.1</v>
      </c>
      <c r="E12" s="47" t="str">
        <f>'RG2'!G35</f>
        <v>Tarea No.2</v>
      </c>
      <c r="F12" s="54">
        <f>'RG2'!H35</f>
        <v>0</v>
      </c>
      <c r="G12" s="22">
        <f>'RG2'!Q35</f>
        <v>0</v>
      </c>
      <c r="H12" s="23">
        <f>'RG2'!R35</f>
        <v>0</v>
      </c>
      <c r="I12" s="22"/>
      <c r="J12" s="23"/>
      <c r="K12" s="22">
        <f t="shared" si="0"/>
        <v>5</v>
      </c>
      <c r="L12" s="45">
        <f t="shared" si="1"/>
        <v>0</v>
      </c>
      <c r="M12" s="75"/>
      <c r="N12" s="22">
        <f>IFERROR(INDEX($D$11:$D$31,MATCH(0,INDEX(COUNTIF($N$10:N11,$D$11:$D$31),),)),"")</f>
        <v>0</v>
      </c>
      <c r="O12" s="69">
        <f t="shared" si="2"/>
        <v>0</v>
      </c>
      <c r="P12" s="75"/>
      <c r="Q12" s="63"/>
    </row>
    <row r="13" spans="2:19" s="14" customFormat="1" ht="31.5" customHeight="1">
      <c r="B13" s="82"/>
      <c r="C13" s="21">
        <v>3</v>
      </c>
      <c r="D13" s="47" t="str">
        <f>'RG2'!E36</f>
        <v>Acción No.1</v>
      </c>
      <c r="E13" s="47" t="str">
        <f>'RG2'!G36</f>
        <v>Tarea No.3</v>
      </c>
      <c r="F13" s="54">
        <f>'RG2'!H36</f>
        <v>0</v>
      </c>
      <c r="G13" s="22">
        <f>'RG2'!Q36</f>
        <v>0</v>
      </c>
      <c r="H13" s="23">
        <f>'RG2'!R36</f>
        <v>0</v>
      </c>
      <c r="I13" s="22"/>
      <c r="J13" s="23"/>
      <c r="K13" s="22">
        <f t="shared" si="0"/>
        <v>5</v>
      </c>
      <c r="L13" s="45">
        <f t="shared" si="1"/>
        <v>0</v>
      </c>
      <c r="M13" s="75"/>
      <c r="N13" s="22" t="str">
        <f>IFERROR(INDEX($D$11:$D$31,MATCH(0,INDEX(COUNTIF($N$10:N12,$D$11:$D$31),),)),"")</f>
        <v/>
      </c>
      <c r="O13" s="69" t="e">
        <f t="shared" si="2"/>
        <v>#DIV/0!</v>
      </c>
      <c r="P13" s="75"/>
      <c r="Q13" s="63"/>
    </row>
    <row r="14" spans="2:19" s="14" customFormat="1" ht="31.5" customHeight="1">
      <c r="B14" s="82"/>
      <c r="C14" s="21">
        <v>4</v>
      </c>
      <c r="D14" s="47">
        <f>'RG2'!E37</f>
        <v>0</v>
      </c>
      <c r="E14" s="47">
        <f>'RG2'!G37</f>
        <v>0</v>
      </c>
      <c r="F14" s="54">
        <f>'RG2'!H37</f>
        <v>0</v>
      </c>
      <c r="G14" s="22">
        <f>'RG2'!Q37</f>
        <v>0</v>
      </c>
      <c r="H14" s="23">
        <f>'RG2'!R37</f>
        <v>0</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f>'RG2'!E38</f>
        <v>0</v>
      </c>
      <c r="E15" s="47">
        <f>'RG2'!G38</f>
        <v>0</v>
      </c>
      <c r="F15" s="54">
        <f>'RG2'!H38</f>
        <v>0</v>
      </c>
      <c r="G15" s="22">
        <f>'RG2'!Q38</f>
        <v>0</v>
      </c>
      <c r="H15" s="23">
        <f>'RG2'!R38</f>
        <v>0</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f>'RG2'!E39</f>
        <v>0</v>
      </c>
      <c r="E16" s="47">
        <f>'RG2'!G39</f>
        <v>0</v>
      </c>
      <c r="F16" s="54">
        <f>'RG2'!H39</f>
        <v>0</v>
      </c>
      <c r="G16" s="22">
        <f>'RG2'!Q39</f>
        <v>0</v>
      </c>
      <c r="H16" s="23">
        <f>'RG2'!R39</f>
        <v>0</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f>'RG2'!E40</f>
        <v>0</v>
      </c>
      <c r="E17" s="47">
        <f>'RG2'!G40</f>
        <v>0</v>
      </c>
      <c r="F17" s="54">
        <f>'RG2'!H40</f>
        <v>0</v>
      </c>
      <c r="G17" s="22">
        <f>'RG2'!Q40</f>
        <v>0</v>
      </c>
      <c r="H17" s="23">
        <f>'RG2'!R40</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'RG2'!E41</f>
        <v>0</v>
      </c>
      <c r="E18" s="47">
        <f>'RG2'!G41</f>
        <v>0</v>
      </c>
      <c r="F18" s="54">
        <f>'RG2'!H41</f>
        <v>0</v>
      </c>
      <c r="G18" s="22">
        <f>'RG2'!Q41</f>
        <v>0</v>
      </c>
      <c r="H18" s="23">
        <f>'RG2'!R41</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'RG2'!E42</f>
        <v>0</v>
      </c>
      <c r="E19" s="47">
        <f>'RG2'!G42</f>
        <v>0</v>
      </c>
      <c r="F19" s="54">
        <f>'RG2'!H42</f>
        <v>0</v>
      </c>
      <c r="G19" s="22">
        <f>'RG2'!Q42</f>
        <v>0</v>
      </c>
      <c r="H19" s="23">
        <f>'RG2'!R42</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'RG2'!E43</f>
        <v>0</v>
      </c>
      <c r="E20" s="47">
        <f>'RG2'!G43</f>
        <v>0</v>
      </c>
      <c r="F20" s="54">
        <f>'RG2'!H43</f>
        <v>0</v>
      </c>
      <c r="G20" s="22">
        <f>'RG2'!Q43</f>
        <v>0</v>
      </c>
      <c r="H20" s="23">
        <f>'RG2'!R43</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'RG2'!E44</f>
        <v>0</v>
      </c>
      <c r="E21" s="47">
        <f>'RG2'!G44</f>
        <v>0</v>
      </c>
      <c r="F21" s="54">
        <f>'RG2'!H44</f>
        <v>0</v>
      </c>
      <c r="G21" s="22">
        <f>'RG2'!Q44</f>
        <v>0</v>
      </c>
      <c r="H21" s="23">
        <f>'RG2'!R44</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'RG2'!E45</f>
        <v>0</v>
      </c>
      <c r="E22" s="47">
        <f>'RG2'!G45</f>
        <v>0</v>
      </c>
      <c r="F22" s="54">
        <f>'RG2'!H45</f>
        <v>0</v>
      </c>
      <c r="G22" s="22">
        <f>'RG2'!Q45</f>
        <v>0</v>
      </c>
      <c r="H22" s="23">
        <f>'RG2'!R45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'RG2'!E46</f>
        <v>0</v>
      </c>
      <c r="E23" s="47">
        <f>'RG2'!G46</f>
        <v>0</v>
      </c>
      <c r="F23" s="54">
        <f>'RG2'!H46</f>
        <v>0</v>
      </c>
      <c r="G23" s="22">
        <f>'RG2'!Q46</f>
        <v>0</v>
      </c>
      <c r="H23" s="23">
        <f>'RG2'!R46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'RG2'!E47</f>
        <v>0</v>
      </c>
      <c r="E24" s="47">
        <f>'RG2'!G47</f>
        <v>0</v>
      </c>
      <c r="F24" s="54">
        <f>'RG2'!H47</f>
        <v>0</v>
      </c>
      <c r="G24" s="22">
        <f>'RG2'!Q47</f>
        <v>0</v>
      </c>
      <c r="H24" s="23">
        <f>'RG2'!R47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'RG2'!E48</f>
        <v>0</v>
      </c>
      <c r="E25" s="47">
        <f>'RG2'!G48</f>
        <v>0</v>
      </c>
      <c r="F25" s="54">
        <f>'RG2'!H48</f>
        <v>0</v>
      </c>
      <c r="G25" s="22">
        <f>'RG2'!Q48</f>
        <v>0</v>
      </c>
      <c r="H25" s="23">
        <f>'RG2'!R48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'RG2'!E49</f>
        <v>0</v>
      </c>
      <c r="E26" s="47">
        <f>'RG2'!G49</f>
        <v>0</v>
      </c>
      <c r="F26" s="54">
        <f>'RG2'!H49</f>
        <v>0</v>
      </c>
      <c r="G26" s="22">
        <f>'RG2'!Q49</f>
        <v>0</v>
      </c>
      <c r="H26" s="23">
        <f>'RG2'!R49</f>
        <v>0</v>
      </c>
      <c r="I26" s="23"/>
      <c r="J26" s="23"/>
      <c r="K26" s="22">
        <f t="shared" si="0"/>
        <v>5</v>
      </c>
      <c r="L26" s="45">
        <f t="shared" si="1"/>
        <v>0</v>
      </c>
      <c r="M26" s="75"/>
      <c r="N26" s="75"/>
      <c r="O26" s="75"/>
      <c r="P26" s="38"/>
      <c r="Q26" s="63"/>
    </row>
    <row r="27" spans="2:18" s="14" customFormat="1" ht="31.5" customHeight="1">
      <c r="B27" s="82"/>
      <c r="C27" s="21">
        <v>17</v>
      </c>
      <c r="D27" s="47">
        <f>'RG2'!E50</f>
        <v>0</v>
      </c>
      <c r="E27" s="47">
        <f>'RG2'!G50</f>
        <v>0</v>
      </c>
      <c r="F27" s="54">
        <f>'RG2'!H50</f>
        <v>0</v>
      </c>
      <c r="G27" s="22">
        <f>'RG2'!Q50</f>
        <v>0</v>
      </c>
      <c r="H27" s="23">
        <f>'RG2'!R50</f>
        <v>0</v>
      </c>
      <c r="I27" s="23"/>
      <c r="J27" s="23"/>
      <c r="K27" s="22">
        <f t="shared" si="0"/>
        <v>5</v>
      </c>
      <c r="L27" s="45">
        <f t="shared" si="1"/>
        <v>0</v>
      </c>
      <c r="M27" s="75"/>
      <c r="N27" s="75"/>
      <c r="O27" s="75"/>
      <c r="P27" s="38"/>
      <c r="Q27" s="63"/>
    </row>
    <row r="28" spans="2:18" s="14" customFormat="1" ht="31.5" customHeight="1">
      <c r="B28" s="82"/>
      <c r="C28" s="21">
        <v>18</v>
      </c>
      <c r="D28" s="47">
        <f>'RG2'!E51</f>
        <v>0</v>
      </c>
      <c r="E28" s="47">
        <f>'RG2'!G51</f>
        <v>0</v>
      </c>
      <c r="F28" s="54">
        <f>'RG2'!H51</f>
        <v>0</v>
      </c>
      <c r="G28" s="22">
        <f>'RG2'!Q51</f>
        <v>0</v>
      </c>
      <c r="H28" s="23">
        <f>'RG2'!R51</f>
        <v>0</v>
      </c>
      <c r="I28" s="23"/>
      <c r="J28" s="23"/>
      <c r="K28" s="22">
        <f t="shared" si="0"/>
        <v>5</v>
      </c>
      <c r="L28" s="45">
        <f t="shared" si="1"/>
        <v>0</v>
      </c>
      <c r="M28" s="75"/>
      <c r="N28" s="75"/>
      <c r="O28" s="75"/>
      <c r="P28" s="38"/>
      <c r="Q28" s="63"/>
    </row>
    <row r="29" spans="2:18" s="14" customFormat="1" ht="31.5" customHeight="1">
      <c r="B29" s="82"/>
      <c r="C29" s="21">
        <v>19</v>
      </c>
      <c r="D29" s="47">
        <f>'RG2'!E52</f>
        <v>0</v>
      </c>
      <c r="E29" s="47">
        <f>'RG2'!G52</f>
        <v>0</v>
      </c>
      <c r="F29" s="54">
        <f>'RG2'!H52</f>
        <v>0</v>
      </c>
      <c r="G29" s="22">
        <f>'RG2'!Q52</f>
        <v>0</v>
      </c>
      <c r="H29" s="23">
        <f>'RG2'!R52</f>
        <v>0</v>
      </c>
      <c r="I29" s="23"/>
      <c r="J29" s="23"/>
      <c r="K29" s="22">
        <f t="shared" si="0"/>
        <v>5</v>
      </c>
      <c r="L29" s="45">
        <f t="shared" si="1"/>
        <v>0</v>
      </c>
      <c r="M29" s="75"/>
      <c r="N29" s="75"/>
      <c r="O29" s="75"/>
      <c r="P29" s="38"/>
      <c r="Q29" s="63"/>
    </row>
    <row r="30" spans="2:18" s="14" customFormat="1" ht="31.5" customHeight="1">
      <c r="B30" s="82"/>
      <c r="C30" s="21">
        <v>20</v>
      </c>
      <c r="D30" s="47">
        <f>'RG2'!E53</f>
        <v>0</v>
      </c>
      <c r="E30" s="47">
        <f>'RG2'!G53</f>
        <v>0</v>
      </c>
      <c r="F30" s="54">
        <f>'RG2'!H53</f>
        <v>0</v>
      </c>
      <c r="G30" s="22">
        <f>'RG2'!Q53</f>
        <v>0</v>
      </c>
      <c r="H30" s="23">
        <f>'RG2'!R53</f>
        <v>0</v>
      </c>
      <c r="I30" s="23"/>
      <c r="J30" s="23"/>
      <c r="K30" s="22">
        <f t="shared" si="0"/>
        <v>5</v>
      </c>
      <c r="L30" s="45">
        <f t="shared" si="1"/>
        <v>0</v>
      </c>
      <c r="M30" s="75"/>
      <c r="N30" s="75"/>
      <c r="O30" s="75"/>
      <c r="P30" s="38"/>
      <c r="Q30" s="63"/>
    </row>
    <row r="31" spans="2:18" s="14" customFormat="1" ht="31.5" customHeight="1">
      <c r="B31" s="82"/>
      <c r="C31" s="21" t="s">
        <v>31</v>
      </c>
      <c r="D31" s="47">
        <f>'RG2'!E54</f>
        <v>0</v>
      </c>
      <c r="E31" s="47">
        <f>'RG2'!G54</f>
        <v>0</v>
      </c>
      <c r="F31" s="54">
        <f>'RG2'!H54</f>
        <v>0</v>
      </c>
      <c r="G31" s="22">
        <f>'RG2'!Q54</f>
        <v>0</v>
      </c>
      <c r="H31" s="23">
        <f>'RG2'!R54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54" t="s">
        <v>7</v>
      </c>
      <c r="C34" s="155"/>
      <c r="D34" s="155"/>
      <c r="E34" s="155"/>
      <c r="F34" s="155"/>
      <c r="G34" s="155"/>
      <c r="H34" s="155"/>
      <c r="I34" s="155"/>
      <c r="J34" s="155"/>
      <c r="K34" s="155"/>
      <c r="L34" s="155"/>
      <c r="M34" s="155"/>
      <c r="N34" s="155"/>
      <c r="O34" s="155"/>
      <c r="P34" s="155"/>
      <c r="Q34" s="156"/>
      <c r="R34" s="70"/>
    </row>
    <row r="35" spans="1:18" ht="21.75" customHeight="1">
      <c r="A35" s="17"/>
      <c r="B35" s="138" t="s">
        <v>8</v>
      </c>
      <c r="C35" s="139"/>
      <c r="D35" s="139"/>
      <c r="E35" s="139"/>
      <c r="F35" s="139"/>
      <c r="G35" s="139"/>
      <c r="H35" s="139"/>
      <c r="I35" s="139"/>
      <c r="J35" s="139"/>
      <c r="K35" s="139"/>
      <c r="L35" s="139"/>
      <c r="M35" s="139"/>
      <c r="N35" s="139"/>
      <c r="O35" s="139"/>
      <c r="P35" s="139"/>
      <c r="Q35" s="140"/>
      <c r="R35" s="72"/>
    </row>
    <row r="36" spans="1:18" ht="21.75" customHeight="1">
      <c r="B36" s="138" t="s">
        <v>9</v>
      </c>
      <c r="C36" s="139"/>
      <c r="D36" s="140"/>
      <c r="E36" s="138" t="s">
        <v>33</v>
      </c>
      <c r="F36" s="140"/>
      <c r="G36" s="138" t="s">
        <v>51</v>
      </c>
      <c r="H36" s="140"/>
      <c r="I36" s="138">
        <v>3</v>
      </c>
      <c r="J36" s="139"/>
      <c r="K36" s="139"/>
      <c r="L36" s="139"/>
      <c r="M36" s="140"/>
      <c r="N36" s="148" t="s">
        <v>10</v>
      </c>
      <c r="O36" s="149"/>
      <c r="P36" s="157">
        <v>43343</v>
      </c>
      <c r="Q36" s="158"/>
      <c r="R36" s="71"/>
    </row>
    <row r="37" spans="1:18" ht="80.25" customHeight="1">
      <c r="B37" s="150"/>
      <c r="C37" s="151"/>
      <c r="D37" s="151"/>
      <c r="E37" s="151"/>
      <c r="F37" s="151"/>
      <c r="G37" s="151"/>
      <c r="H37" s="151"/>
      <c r="I37" s="151"/>
      <c r="J37" s="151"/>
      <c r="K37" s="151"/>
      <c r="L37" s="151"/>
      <c r="M37" s="151"/>
      <c r="N37" s="151"/>
      <c r="O37" s="151"/>
      <c r="P37" s="152"/>
      <c r="Q37" s="153"/>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H46" workbookViewId="0">
      <selection activeCell="P63" sqref="P63"/>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35"/>
      <c r="D2" s="135"/>
      <c r="E2" s="135"/>
      <c r="F2" s="137" t="s">
        <v>0</v>
      </c>
      <c r="G2" s="137"/>
      <c r="H2" s="137"/>
      <c r="I2" s="137"/>
      <c r="J2" s="137"/>
      <c r="K2" s="137"/>
      <c r="L2" s="137"/>
      <c r="M2" s="137"/>
      <c r="N2" s="137"/>
      <c r="O2" s="137"/>
      <c r="P2" s="136" t="s">
        <v>1</v>
      </c>
      <c r="Q2" s="136"/>
      <c r="R2" s="136"/>
      <c r="S2" s="49"/>
      <c r="T2" s="31" t="s">
        <v>34</v>
      </c>
      <c r="U2" s="62"/>
    </row>
    <row r="3" spans="2:21" ht="12.75" customHeight="1">
      <c r="B3" s="36"/>
      <c r="C3" s="135"/>
      <c r="D3" s="135"/>
      <c r="E3" s="135"/>
      <c r="F3" s="137"/>
      <c r="G3" s="137"/>
      <c r="H3" s="137"/>
      <c r="I3" s="137"/>
      <c r="J3" s="137"/>
      <c r="K3" s="137"/>
      <c r="L3" s="137"/>
      <c r="M3" s="137"/>
      <c r="N3" s="137"/>
      <c r="O3" s="137"/>
      <c r="P3" s="136"/>
      <c r="Q3" s="136"/>
      <c r="R3" s="136"/>
      <c r="S3" s="49"/>
      <c r="T3" s="32" t="s">
        <v>35</v>
      </c>
      <c r="U3" s="62"/>
    </row>
    <row r="4" spans="2:21" ht="12.75" customHeight="1">
      <c r="B4" s="36"/>
      <c r="C4" s="135"/>
      <c r="D4" s="135"/>
      <c r="E4" s="135"/>
      <c r="F4" s="137"/>
      <c r="G4" s="137"/>
      <c r="H4" s="137"/>
      <c r="I4" s="137"/>
      <c r="J4" s="137"/>
      <c r="K4" s="137"/>
      <c r="L4" s="137"/>
      <c r="M4" s="137"/>
      <c r="N4" s="137"/>
      <c r="O4" s="137"/>
      <c r="P4" s="136"/>
      <c r="Q4" s="136"/>
      <c r="R4" s="136"/>
      <c r="S4" s="49"/>
      <c r="T4" s="32" t="s">
        <v>36</v>
      </c>
      <c r="U4" s="62"/>
    </row>
    <row r="5" spans="2:21" ht="12.75" customHeight="1">
      <c r="B5" s="36"/>
      <c r="C5" s="135"/>
      <c r="D5" s="135"/>
      <c r="E5" s="135"/>
      <c r="F5" s="137"/>
      <c r="G5" s="137"/>
      <c r="H5" s="137"/>
      <c r="I5" s="137"/>
      <c r="J5" s="137"/>
      <c r="K5" s="137"/>
      <c r="L5" s="137"/>
      <c r="M5" s="137"/>
      <c r="N5" s="137"/>
      <c r="O5" s="137"/>
      <c r="P5" s="136"/>
      <c r="Q5" s="136"/>
      <c r="R5" s="136"/>
      <c r="S5" s="49"/>
      <c r="T5" s="32" t="s">
        <v>37</v>
      </c>
      <c r="U5" s="62"/>
    </row>
    <row r="6" spans="2:21" ht="12.75" customHeight="1">
      <c r="B6" s="37"/>
      <c r="C6" s="135"/>
      <c r="D6" s="135"/>
      <c r="E6" s="135"/>
      <c r="F6" s="137"/>
      <c r="G6" s="137"/>
      <c r="H6" s="137"/>
      <c r="I6" s="137"/>
      <c r="J6" s="137"/>
      <c r="K6" s="137"/>
      <c r="L6" s="137"/>
      <c r="M6" s="137"/>
      <c r="N6" s="137"/>
      <c r="O6" s="137"/>
      <c r="P6" s="136"/>
      <c r="Q6" s="136"/>
      <c r="R6" s="136"/>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45" t="s">
        <v>18</v>
      </c>
      <c r="L9" s="145"/>
      <c r="M9" s="145"/>
      <c r="N9" s="145"/>
      <c r="O9" s="4"/>
      <c r="P9" s="19"/>
      <c r="Q9" s="19"/>
      <c r="R9" s="19"/>
      <c r="S9" s="19"/>
      <c r="T9" s="5"/>
      <c r="U9" s="62"/>
    </row>
    <row r="10" spans="2:21" ht="15">
      <c r="B10" s="3"/>
      <c r="C10" s="4"/>
      <c r="D10" s="4"/>
      <c r="E10" s="4"/>
      <c r="F10" s="4"/>
      <c r="G10" s="4"/>
      <c r="H10" s="4"/>
      <c r="I10" s="6" t="s">
        <v>3</v>
      </c>
      <c r="J10" s="4"/>
      <c r="K10" s="145" t="s">
        <v>15</v>
      </c>
      <c r="L10" s="145"/>
      <c r="M10" s="145"/>
      <c r="N10" s="145"/>
      <c r="O10" s="4"/>
      <c r="P10" s="4"/>
      <c r="Q10" s="4"/>
      <c r="R10" s="4"/>
      <c r="S10" s="4"/>
      <c r="T10" s="5"/>
      <c r="U10" s="62"/>
    </row>
    <row r="11" spans="2:21" ht="15">
      <c r="B11" s="3"/>
      <c r="C11" s="4"/>
      <c r="D11" s="4"/>
      <c r="E11" s="4"/>
      <c r="F11" s="4"/>
      <c r="G11" s="4"/>
      <c r="H11" s="4"/>
      <c r="I11" s="6" t="s">
        <v>4</v>
      </c>
      <c r="J11" s="4"/>
      <c r="K11" s="145" t="s">
        <v>16</v>
      </c>
      <c r="L11" s="145"/>
      <c r="M11" s="145"/>
      <c r="N11" s="145"/>
      <c r="O11" s="4"/>
      <c r="P11" s="4"/>
      <c r="Q11" s="4"/>
      <c r="R11" s="4"/>
      <c r="S11" s="4"/>
      <c r="T11" s="5"/>
      <c r="U11" s="62"/>
    </row>
    <row r="12" spans="2:21" ht="15">
      <c r="B12" s="3"/>
      <c r="C12" s="4"/>
      <c r="D12" s="4"/>
      <c r="E12" s="4"/>
      <c r="F12" s="4"/>
      <c r="G12" s="4"/>
      <c r="H12" s="4"/>
      <c r="I12" s="6" t="s">
        <v>29</v>
      </c>
      <c r="J12" s="4"/>
      <c r="K12" s="145" t="s">
        <v>22</v>
      </c>
      <c r="L12" s="145"/>
      <c r="M12" s="145"/>
      <c r="N12" s="145"/>
      <c r="O12" s="4"/>
      <c r="P12" s="4"/>
      <c r="Q12" s="4"/>
      <c r="R12" s="4"/>
      <c r="S12" s="4"/>
      <c r="T12" s="5"/>
      <c r="U12" s="62"/>
    </row>
    <row r="13" spans="2:21" ht="15">
      <c r="B13" s="3"/>
      <c r="C13" s="4"/>
      <c r="D13" s="4"/>
      <c r="E13" s="4"/>
      <c r="F13" s="4"/>
      <c r="G13" s="4"/>
      <c r="H13" s="4"/>
      <c r="I13" s="6" t="s">
        <v>13</v>
      </c>
      <c r="J13" s="4"/>
      <c r="K13" s="145" t="s">
        <v>23</v>
      </c>
      <c r="L13" s="145"/>
      <c r="M13" s="145"/>
      <c r="N13" s="145"/>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27" t="s">
        <v>14</v>
      </c>
      <c r="D16" s="128"/>
      <c r="E16" s="128"/>
      <c r="F16" s="128"/>
      <c r="G16" s="128"/>
      <c r="H16" s="128"/>
      <c r="I16" s="128"/>
      <c r="J16" s="128"/>
      <c r="K16" s="128"/>
      <c r="L16" s="128"/>
      <c r="M16" s="128"/>
      <c r="N16" s="128"/>
      <c r="O16" s="129"/>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34" t="s">
        <v>26</v>
      </c>
      <c r="D18" s="134"/>
      <c r="E18" s="134"/>
      <c r="F18" s="134"/>
      <c r="G18" s="134"/>
      <c r="H18" s="134"/>
      <c r="I18" s="134"/>
      <c r="J18" s="134"/>
      <c r="K18" s="134"/>
      <c r="L18" s="134"/>
      <c r="M18" s="134"/>
      <c r="N18" s="134"/>
      <c r="O18" s="134"/>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0" t="s">
        <v>11</v>
      </c>
      <c r="D20" s="131"/>
      <c r="E20" s="131"/>
      <c r="F20" s="131"/>
      <c r="G20" s="131"/>
      <c r="H20" s="131"/>
      <c r="I20" s="131"/>
      <c r="J20" s="131"/>
      <c r="K20" s="131"/>
      <c r="L20" s="131"/>
      <c r="M20" s="131"/>
      <c r="N20" s="131"/>
      <c r="O20" s="132"/>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76" t="s">
        <v>25</v>
      </c>
      <c r="D22" s="176"/>
      <c r="E22" s="176"/>
      <c r="F22" s="176"/>
      <c r="G22" s="176"/>
      <c r="H22" s="176"/>
      <c r="I22" s="176"/>
      <c r="J22" s="176"/>
      <c r="K22" s="176"/>
      <c r="L22" s="176"/>
      <c r="M22" s="176"/>
      <c r="N22" s="176"/>
      <c r="O22" s="176"/>
      <c r="P22" s="4"/>
      <c r="Q22" s="4"/>
      <c r="R22" s="4"/>
      <c r="S22" s="4"/>
      <c r="T22" s="5"/>
      <c r="U22" s="62"/>
    </row>
    <row r="23" spans="2:21" ht="15.75" customHeight="1">
      <c r="B23" s="3"/>
      <c r="C23" s="130" t="s">
        <v>17</v>
      </c>
      <c r="D23" s="131"/>
      <c r="E23" s="131"/>
      <c r="F23" s="131"/>
      <c r="G23" s="131"/>
      <c r="H23" s="131"/>
      <c r="I23" s="131"/>
      <c r="J23" s="131"/>
      <c r="K23" s="131"/>
      <c r="L23" s="131"/>
      <c r="M23" s="131"/>
      <c r="N23" s="131"/>
      <c r="O23" s="132"/>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34" t="s">
        <v>27</v>
      </c>
      <c r="D25" s="134"/>
      <c r="E25" s="134"/>
      <c r="F25" s="134"/>
      <c r="G25" s="134"/>
      <c r="H25" s="134"/>
      <c r="I25" s="134"/>
      <c r="J25" s="134"/>
      <c r="K25" s="134"/>
      <c r="L25" s="134"/>
      <c r="M25" s="134"/>
      <c r="N25" s="134"/>
      <c r="O25" s="134"/>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34" t="s">
        <v>28</v>
      </c>
      <c r="D27" s="134"/>
      <c r="E27" s="134"/>
      <c r="F27" s="134"/>
      <c r="G27" s="134"/>
      <c r="H27" s="134"/>
      <c r="I27" s="134"/>
      <c r="J27" s="134"/>
      <c r="K27" s="134"/>
      <c r="L27" s="134"/>
      <c r="M27" s="134"/>
      <c r="N27" s="134"/>
      <c r="O27" s="134"/>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27" t="s">
        <v>12</v>
      </c>
      <c r="D30" s="128"/>
      <c r="E30" s="128"/>
      <c r="F30" s="128"/>
      <c r="G30" s="128"/>
      <c r="H30" s="128"/>
      <c r="I30" s="128"/>
      <c r="J30" s="128"/>
      <c r="K30" s="128"/>
      <c r="L30" s="128"/>
      <c r="M30" s="128"/>
      <c r="N30" s="128"/>
      <c r="O30" s="129"/>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10" t="s">
        <v>32</v>
      </c>
      <c r="D32" s="146" t="s">
        <v>39</v>
      </c>
      <c r="E32" s="111" t="s">
        <v>40</v>
      </c>
      <c r="F32" s="110" t="s">
        <v>41</v>
      </c>
      <c r="G32" s="110" t="s">
        <v>42</v>
      </c>
      <c r="H32" s="110" t="s">
        <v>43</v>
      </c>
      <c r="I32" s="111" t="s">
        <v>44</v>
      </c>
      <c r="J32" s="110" t="s">
        <v>45</v>
      </c>
      <c r="K32" s="110"/>
      <c r="L32" s="110" t="s">
        <v>46</v>
      </c>
      <c r="M32" s="110" t="s">
        <v>47</v>
      </c>
      <c r="N32" s="110" t="s">
        <v>48</v>
      </c>
      <c r="O32" s="110" t="s">
        <v>49</v>
      </c>
      <c r="P32" s="123" t="s">
        <v>50</v>
      </c>
      <c r="Q32" s="112" t="s">
        <v>30</v>
      </c>
      <c r="R32" s="113"/>
      <c r="S32" s="46"/>
      <c r="T32" s="5"/>
      <c r="U32" s="62"/>
    </row>
    <row r="33" spans="2:21" ht="33" customHeight="1">
      <c r="B33" s="3"/>
      <c r="C33" s="110"/>
      <c r="D33" s="124"/>
      <c r="E33" s="111"/>
      <c r="F33" s="110"/>
      <c r="G33" s="110"/>
      <c r="H33" s="110"/>
      <c r="I33" s="111"/>
      <c r="J33" s="48" t="s">
        <v>5</v>
      </c>
      <c r="K33" s="48" t="s">
        <v>6</v>
      </c>
      <c r="L33" s="110"/>
      <c r="M33" s="110"/>
      <c r="N33" s="110"/>
      <c r="O33" s="110"/>
      <c r="P33" s="124"/>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20" t="s">
        <v>7</v>
      </c>
      <c r="C57" s="121"/>
      <c r="D57" s="121"/>
      <c r="E57" s="121"/>
      <c r="F57" s="121"/>
      <c r="G57" s="121"/>
      <c r="H57" s="121"/>
      <c r="I57" s="121"/>
      <c r="J57" s="121"/>
      <c r="K57" s="121"/>
      <c r="L57" s="121"/>
      <c r="M57" s="121"/>
      <c r="N57" s="121"/>
      <c r="O57" s="121"/>
      <c r="P57" s="121"/>
      <c r="Q57" s="121"/>
      <c r="R57" s="121"/>
      <c r="S57" s="121"/>
      <c r="T57" s="121"/>
      <c r="U57" s="122"/>
    </row>
    <row r="58" spans="1:21" ht="21.75" customHeight="1">
      <c r="A58" s="17"/>
      <c r="B58" s="117" t="s">
        <v>8</v>
      </c>
      <c r="C58" s="118"/>
      <c r="D58" s="118"/>
      <c r="E58" s="118"/>
      <c r="F58" s="118"/>
      <c r="G58" s="118"/>
      <c r="H58" s="118"/>
      <c r="I58" s="118"/>
      <c r="J58" s="118"/>
      <c r="K58" s="118"/>
      <c r="L58" s="118"/>
      <c r="M58" s="118"/>
      <c r="N58" s="118"/>
      <c r="O58" s="118"/>
      <c r="P58" s="118"/>
      <c r="Q58" s="118"/>
      <c r="R58" s="118"/>
      <c r="S58" s="118"/>
      <c r="T58" s="118"/>
      <c r="U58" s="119"/>
    </row>
    <row r="59" spans="1:21" ht="21.75" customHeight="1">
      <c r="B59" s="138" t="s">
        <v>9</v>
      </c>
      <c r="C59" s="139"/>
      <c r="D59" s="140"/>
      <c r="E59" s="141" t="s">
        <v>33</v>
      </c>
      <c r="F59" s="141"/>
      <c r="G59" s="141"/>
      <c r="H59" s="141" t="s">
        <v>51</v>
      </c>
      <c r="I59" s="141"/>
      <c r="J59" s="142">
        <v>3</v>
      </c>
      <c r="K59" s="143"/>
      <c r="L59" s="143"/>
      <c r="M59" s="144" t="s">
        <v>10</v>
      </c>
      <c r="N59" s="144"/>
      <c r="O59" s="144"/>
      <c r="P59" s="114">
        <v>43343</v>
      </c>
      <c r="Q59" s="115"/>
      <c r="R59" s="115"/>
      <c r="S59" s="115"/>
      <c r="T59" s="115"/>
      <c r="U59" s="116"/>
    </row>
    <row r="60" spans="1:21" ht="80.25" customHeight="1">
      <c r="B60" s="107"/>
      <c r="C60" s="108"/>
      <c r="D60" s="108"/>
      <c r="E60" s="108"/>
      <c r="F60" s="108"/>
      <c r="G60" s="108"/>
      <c r="H60" s="108"/>
      <c r="I60" s="108"/>
      <c r="J60" s="109"/>
      <c r="K60" s="109"/>
      <c r="L60" s="109"/>
      <c r="M60" s="108"/>
      <c r="N60" s="108"/>
      <c r="O60" s="108"/>
      <c r="P60" s="109"/>
      <c r="Q60" s="109"/>
      <c r="R60" s="109"/>
      <c r="S60" s="109"/>
      <c r="T60" s="109"/>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4" zoomScale="55" zoomScaleNormal="55" workbookViewId="0">
      <selection activeCell="V35" sqref="V35"/>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60"/>
      <c r="D2" s="161"/>
      <c r="E2" s="166" t="s">
        <v>0</v>
      </c>
      <c r="F2" s="167"/>
      <c r="G2" s="167"/>
      <c r="H2" s="167"/>
      <c r="I2" s="167"/>
      <c r="J2" s="167"/>
      <c r="K2" s="167"/>
      <c r="L2" s="167"/>
      <c r="M2" s="167"/>
      <c r="N2" s="168"/>
      <c r="O2" s="136" t="s">
        <v>1</v>
      </c>
      <c r="P2" s="136"/>
      <c r="Q2" s="136"/>
      <c r="R2" s="49"/>
      <c r="S2" s="31" t="s">
        <v>34</v>
      </c>
    </row>
    <row r="3" spans="2:19" ht="12.75" customHeight="1">
      <c r="B3" s="79"/>
      <c r="C3" s="162"/>
      <c r="D3" s="163"/>
      <c r="E3" s="169"/>
      <c r="F3" s="170"/>
      <c r="G3" s="170"/>
      <c r="H3" s="170"/>
      <c r="I3" s="170"/>
      <c r="J3" s="170"/>
      <c r="K3" s="170"/>
      <c r="L3" s="170"/>
      <c r="M3" s="170"/>
      <c r="N3" s="171"/>
      <c r="O3" s="136"/>
      <c r="P3" s="136"/>
      <c r="Q3" s="136"/>
      <c r="R3" s="49"/>
      <c r="S3" s="32" t="s">
        <v>35</v>
      </c>
    </row>
    <row r="4" spans="2:19" ht="12.75" customHeight="1">
      <c r="B4" s="79"/>
      <c r="C4" s="162"/>
      <c r="D4" s="163"/>
      <c r="E4" s="169"/>
      <c r="F4" s="170"/>
      <c r="G4" s="170"/>
      <c r="H4" s="170"/>
      <c r="I4" s="170"/>
      <c r="J4" s="170"/>
      <c r="K4" s="170"/>
      <c r="L4" s="170"/>
      <c r="M4" s="170"/>
      <c r="N4" s="171"/>
      <c r="O4" s="136"/>
      <c r="P4" s="136"/>
      <c r="Q4" s="136"/>
      <c r="R4" s="49"/>
      <c r="S4" s="32" t="s">
        <v>36</v>
      </c>
    </row>
    <row r="5" spans="2:19" ht="12.75" customHeight="1">
      <c r="B5" s="79"/>
      <c r="C5" s="162"/>
      <c r="D5" s="163"/>
      <c r="E5" s="169"/>
      <c r="F5" s="170"/>
      <c r="G5" s="170"/>
      <c r="H5" s="170"/>
      <c r="I5" s="170"/>
      <c r="J5" s="170"/>
      <c r="K5" s="170"/>
      <c r="L5" s="170"/>
      <c r="M5" s="170"/>
      <c r="N5" s="171"/>
      <c r="O5" s="136"/>
      <c r="P5" s="136"/>
      <c r="Q5" s="136"/>
      <c r="R5" s="49"/>
      <c r="S5" s="32" t="s">
        <v>37</v>
      </c>
    </row>
    <row r="6" spans="2:19" ht="12.75" customHeight="1">
      <c r="B6" s="80"/>
      <c r="C6" s="164"/>
      <c r="D6" s="165"/>
      <c r="E6" s="172"/>
      <c r="F6" s="173"/>
      <c r="G6" s="173"/>
      <c r="H6" s="173"/>
      <c r="I6" s="173"/>
      <c r="J6" s="173"/>
      <c r="K6" s="173"/>
      <c r="L6" s="173"/>
      <c r="M6" s="173"/>
      <c r="N6" s="174"/>
      <c r="O6" s="136"/>
      <c r="P6" s="136"/>
      <c r="Q6" s="136"/>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10" t="s">
        <v>32</v>
      </c>
      <c r="D9" s="111" t="s">
        <v>40</v>
      </c>
      <c r="E9" s="110" t="s">
        <v>42</v>
      </c>
      <c r="F9" s="110" t="s">
        <v>43</v>
      </c>
      <c r="G9" s="112" t="s">
        <v>60</v>
      </c>
      <c r="H9" s="113"/>
      <c r="I9" s="175" t="s">
        <v>61</v>
      </c>
      <c r="J9" s="175"/>
      <c r="K9" s="46"/>
      <c r="L9" s="5"/>
      <c r="M9" s="4"/>
      <c r="N9" s="159" t="s">
        <v>66</v>
      </c>
      <c r="O9" s="159"/>
      <c r="P9" s="4"/>
      <c r="Q9" s="62"/>
    </row>
    <row r="10" spans="2:19" ht="42" customHeight="1">
      <c r="B10" s="81"/>
      <c r="C10" s="110"/>
      <c r="D10" s="111"/>
      <c r="E10" s="110"/>
      <c r="F10" s="110"/>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'RG1'!E40</f>
        <v>Socializacion de Lineamientos. (Sujeta al desarrollo del plan de modernización tecnologica de la DIAN.(LEY 1819 DEL 2016 y 1943 del 2018))</v>
      </c>
      <c r="E11" s="47" t="str">
        <f>'RG1'!G40</f>
        <v>Capacitaciones</v>
      </c>
      <c r="F11" s="54" t="str">
        <f>'RG1'!H40</f>
        <v>Alta</v>
      </c>
      <c r="G11" s="22">
        <f>'RG1'!Q40</f>
        <v>0</v>
      </c>
      <c r="H11" s="23">
        <f>'RG1'!R40</f>
        <v>0</v>
      </c>
      <c r="I11" s="22"/>
      <c r="J11" s="23"/>
      <c r="K11" s="22">
        <f t="shared" ref="K11:K31" si="0">IF(F11="Baja",1,IF(F11="Media - baja",2,IF(F11="Media",3,IF(F11="Media - alta",4,5))))</f>
        <v>5</v>
      </c>
      <c r="L11" s="45">
        <f t="shared" ref="L11:L31" si="1">J11*K11</f>
        <v>0</v>
      </c>
      <c r="M11" s="75"/>
      <c r="N11" s="22" t="str">
        <f>IFERROR(INDEX($D$11:$D$31,MATCH(0,INDEX(COUNTIF($N$10:N10,$D$11:$D$31),),)),"")</f>
        <v>Socializacion de Lineamientos. (Sujeta al desarrollo del plan de modernización tecnologica de la DIAN.(LEY 1819 DEL 2016 y 1943 del 2018))</v>
      </c>
      <c r="O11" s="69">
        <f t="shared" ref="O11:O25" si="2">SUMIFS($L$11:$L$31,$D$11:$D$31,N11)/SUMIFS($K$11:$K$31,$D$11:$D$31,N11)</f>
        <v>0</v>
      </c>
      <c r="P11" s="75"/>
      <c r="Q11" s="63"/>
    </row>
    <row r="12" spans="2:19" s="14" customFormat="1" ht="31.5" customHeight="1">
      <c r="B12" s="82"/>
      <c r="C12" s="21">
        <v>2</v>
      </c>
      <c r="D12" s="47" t="str">
        <f>'RG1'!E41</f>
        <v>Realizar capacitación en el PR-CA-0270 Mandamiento de Pago Versión 3</v>
      </c>
      <c r="E12" s="47" t="str">
        <f>'RG1'!G41</f>
        <v>Realizar capacitación en el PR-CA-0270 Mandamiento de Pago Versión 3, en espedial lo indicado en la actividad 3. Proferir el Mandamiento de pago. Una vez recibido el expediente se debe proferir inmediatamente el mandamiento de pago, el cual ordena la cancelación de las obligaciones pendientes a cargo del deudor principal, solidario y/o subsidiario (según sea el caso)</v>
      </c>
      <c r="F12" s="54" t="str">
        <f>'RG1'!H41</f>
        <v>Alta</v>
      </c>
      <c r="G12" s="22">
        <f>'RG1'!Q41</f>
        <v>0</v>
      </c>
      <c r="H12" s="23">
        <f>'RG1'!R41</f>
        <v>0</v>
      </c>
      <c r="I12" s="22"/>
      <c r="J12" s="23"/>
      <c r="K12" s="22">
        <f t="shared" si="0"/>
        <v>5</v>
      </c>
      <c r="L12" s="45">
        <f t="shared" si="1"/>
        <v>0</v>
      </c>
      <c r="M12" s="75"/>
      <c r="N12" s="22" t="str">
        <f>IFERROR(INDEX($D$11:$D$31,MATCH(0,INDEX(COUNTIF($N$10:N11,$D$11:$D$31),),)),"")</f>
        <v>Realizar capacitación en el PR-CA-0270 Mandamiento de Pago Versión 3</v>
      </c>
      <c r="O12" s="69">
        <f t="shared" si="2"/>
        <v>0</v>
      </c>
      <c r="P12" s="75"/>
      <c r="Q12" s="63"/>
    </row>
    <row r="13" spans="2:19" s="14" customFormat="1" ht="31.5" customHeight="1">
      <c r="B13" s="82"/>
      <c r="C13" s="21">
        <v>3</v>
      </c>
      <c r="D13" s="47" t="str">
        <f>'RG1'!E42</f>
        <v>Comunicado a las Direcciones Seccionales para que se adelanten las remisibilidades a traves del SIE de Normalización de Saldos. (Sujeta al desarrollo del plan de modernización tecnologica de la DIAN.(LEY 1819 DEL 2016 y 1943 del 2018))</v>
      </c>
      <c r="E13" s="47" t="str">
        <f>'RG1'!G42</f>
        <v>Comunicado a las Direcciones Seccionales para que se adelanten las remisibilidades a traves del SIE de Normalización de Saldos.</v>
      </c>
      <c r="F13" s="54" t="str">
        <f>'RG1'!H42</f>
        <v>Alta</v>
      </c>
      <c r="G13" s="22">
        <f>'RG1'!Q42</f>
        <v>0</v>
      </c>
      <c r="H13" s="23">
        <f>'RG1'!R42</f>
        <v>0</v>
      </c>
      <c r="I13" s="22"/>
      <c r="J13" s="23"/>
      <c r="K13" s="22">
        <f t="shared" si="0"/>
        <v>5</v>
      </c>
      <c r="L13" s="45">
        <f t="shared" si="1"/>
        <v>0</v>
      </c>
      <c r="M13" s="75"/>
      <c r="N13" s="22" t="str">
        <f>IFERROR(INDEX($D$11:$D$31,MATCH(0,INDEX(COUNTIF($N$10:N12,$D$11:$D$31),),)),"")</f>
        <v>Comunicado a las Direcciones Seccionales para que se adelanten las remisibilidades a traves del SIE de Normalización de Saldos. (Sujeta al desarrollo del plan de modernización tecnologica de la DIAN.(LEY 1819 DEL 2016 y 1943 del 2018))</v>
      </c>
      <c r="O13" s="69">
        <f t="shared" si="2"/>
        <v>0</v>
      </c>
      <c r="P13" s="75"/>
      <c r="Q13" s="63"/>
    </row>
    <row r="14" spans="2:19" s="14" customFormat="1" ht="31.5" customHeight="1">
      <c r="B14" s="82"/>
      <c r="C14" s="21">
        <v>4</v>
      </c>
      <c r="D14" s="47" t="str">
        <f>'RG1'!E44</f>
        <v>Administrar y gestionar la cartera conforme lo establece el Modelo a traves de la cartilla CT-CA-086, con base en la segmentación y priorización informada en el inventario publicado</v>
      </c>
      <c r="E14" s="47" t="str">
        <f>'RG1'!G44</f>
        <v>Repartir y gestionar los expedientes de cobro conforme lo establecido en la Cartilla CT-CA-086 Vs 2 y realizar control y seguimiento a la ejecución del Proceso de Administración de Cartera en cuanto al cumplimiento de los términos establecidos, reportando mensualmente al buzón coordinacioncobranzas@dian.gov.co la gestión en el formato FT-CA- 5219 Seguimiento a evacuación mensual de carga laboral.</v>
      </c>
      <c r="F14" s="54" t="str">
        <f>'RG1'!H44</f>
        <v>Alta</v>
      </c>
      <c r="G14" s="22">
        <f>'RG1'!Q44</f>
        <v>0</v>
      </c>
      <c r="H14" s="23">
        <f>'RG1'!R44</f>
        <v>0</v>
      </c>
      <c r="I14" s="22"/>
      <c r="J14" s="23"/>
      <c r="K14" s="22">
        <f t="shared" si="0"/>
        <v>5</v>
      </c>
      <c r="L14" s="45">
        <f t="shared" si="1"/>
        <v>0</v>
      </c>
      <c r="M14" s="75"/>
      <c r="N14" s="22" t="str">
        <f>IFERROR(INDEX($D$11:$D$31,MATCH(0,INDEX(COUNTIF($N$10:N13,$D$11:$D$31),),)),"")</f>
        <v>Administrar y gestionar la cartera conforme lo establece el Modelo a traves de la cartilla CT-CA-086, con base en la segmentación y priorización informada en el inventario publicado</v>
      </c>
      <c r="O14" s="69">
        <f t="shared" si="2"/>
        <v>0</v>
      </c>
      <c r="P14" s="75"/>
      <c r="Q14" s="63"/>
    </row>
    <row r="15" spans="2:19" s="14" customFormat="1" ht="31.5" customHeight="1">
      <c r="B15" s="82"/>
      <c r="C15" s="21">
        <v>5</v>
      </c>
      <c r="D15" s="47" t="str">
        <f>'RG1'!E45</f>
        <v>Lineamiento para establecer controles en el manejo electrónico de expedientes. (Sujeta al desarrollo del plan de modernización tecnologica de la DIAN.(LEY 1819 DEL 2016 y 1943 del 2018))</v>
      </c>
      <c r="E15" s="47" t="str">
        <f>'RG1'!G45</f>
        <v>Lineamiento para establecer controles en el manejo de expedientes.</v>
      </c>
      <c r="F15" s="54" t="str">
        <f>'RG1'!H45</f>
        <v>Alta</v>
      </c>
      <c r="G15" s="22">
        <f>'RG1'!Q45</f>
        <v>0</v>
      </c>
      <c r="H15" s="23">
        <f>'RG1'!R45</f>
        <v>0</v>
      </c>
      <c r="I15" s="22"/>
      <c r="J15" s="23"/>
      <c r="K15" s="22">
        <f t="shared" si="0"/>
        <v>5</v>
      </c>
      <c r="L15" s="45">
        <f t="shared" si="1"/>
        <v>0</v>
      </c>
      <c r="M15" s="75"/>
      <c r="N15" s="22" t="str">
        <f>IFERROR(INDEX($D$11:$D$31,MATCH(0,INDEX(COUNTIF($N$10:N14,$D$11:$D$31),),)),"")</f>
        <v>Lineamiento para establecer controles en el manejo electrónico de expedientes. (Sujeta al desarrollo del plan de modernización tecnologica de la DIAN.(LEY 1819 DEL 2016 y 1943 del 2018))</v>
      </c>
      <c r="O15" s="69">
        <f t="shared" si="2"/>
        <v>0</v>
      </c>
      <c r="P15" s="75"/>
      <c r="Q15" s="63"/>
    </row>
    <row r="16" spans="2:19" s="14" customFormat="1" ht="31.5" customHeight="1">
      <c r="B16" s="82"/>
      <c r="C16" s="21">
        <v>6</v>
      </c>
      <c r="D16" s="47" t="str">
        <f>'RG1'!E47</f>
        <v>La actividad se encuentra sujeta al desarrollo del plan de modernización tecnologica de la DIAN. (LEY 1819 DEL 2016 y 1943 del 2018))</v>
      </c>
      <c r="E16" s="47" t="str">
        <f>'RG1'!G47</f>
        <v>La actividad se encuentra sujeta al desarrollo del plan de modernización tecnologica de la DIAN. (LEY 1819 DEL 2016 y 1943 del 2018))</v>
      </c>
      <c r="F16" s="54" t="str">
        <f>'RG1'!H47</f>
        <v>Alta</v>
      </c>
      <c r="G16" s="22">
        <f>'RG1'!Q47</f>
        <v>0</v>
      </c>
      <c r="H16" s="23">
        <f>'RG1'!R47</f>
        <v>0</v>
      </c>
      <c r="I16" s="22"/>
      <c r="J16" s="23"/>
      <c r="K16" s="22">
        <f t="shared" si="0"/>
        <v>5</v>
      </c>
      <c r="L16" s="45">
        <f t="shared" si="1"/>
        <v>0</v>
      </c>
      <c r="M16" s="75"/>
      <c r="N16" s="22" t="str">
        <f>IFERROR(INDEX($D$11:$D$31,MATCH(0,INDEX(COUNTIF($N$10:N15,$D$11:$D$31),),)),"")</f>
        <v>La actividad se encuentra sujeta al desarrollo del plan de modernización tecnologica de la DIAN. (LEY 1819 DEL 2016 y 1943 del 2018))</v>
      </c>
      <c r="O16" s="69">
        <f t="shared" si="2"/>
        <v>0</v>
      </c>
      <c r="P16" s="38"/>
      <c r="Q16" s="63"/>
    </row>
    <row r="17" spans="2:18" s="14" customFormat="1" ht="31.5" customHeight="1">
      <c r="B17" s="82"/>
      <c r="C17" s="21">
        <v>7</v>
      </c>
      <c r="D17" s="47" t="str">
        <f>'RG1'!E48</f>
        <v>No es viable implementar el control sugerido por la agencia, por cuanto la ley ordena que se tienen 5 años para obtener el cobro de las obligaciones fiscales antes de proferir el mandamiento de pago, pudiendo expedirlo en cualquier tiempo, dependiendo del resultado de la gestión previa al inico del proceso coactivo; sin embargo, en las actividades 24 a 26 del PR-CA-0326 Investigacion de bienes, se establecen los momentos en los cuales se debe proferir el mandamiento de pago, lo cual corresponde a un actuar de conformidad con la situación de cada proceso de cobro.</v>
      </c>
      <c r="E17" s="47">
        <f>'RG1'!G48</f>
        <v>0</v>
      </c>
      <c r="F17" s="54">
        <f>'RG1'!H48</f>
        <v>0</v>
      </c>
      <c r="G17" s="22">
        <f>'RG1'!Q48</f>
        <v>0</v>
      </c>
      <c r="H17" s="23">
        <f>'RG1'!R48</f>
        <v>0</v>
      </c>
      <c r="I17" s="22"/>
      <c r="J17" s="23"/>
      <c r="K17" s="22">
        <f t="shared" si="0"/>
        <v>5</v>
      </c>
      <c r="L17" s="45">
        <f t="shared" si="1"/>
        <v>0</v>
      </c>
      <c r="M17" s="75"/>
      <c r="N17" s="22" t="str">
        <f>IFERROR(INDEX($D$11:$D$31,MATCH(0,INDEX(COUNTIF($N$10:N16,$D$11:$D$31),),)),"")</f>
        <v>Lineamiento para el manejo de la heramienta del aplicativo SIPAC, que permite el control de Obligaciones próximas a prescribir. (Sujeta al desarrollo del plan de modernización tecnologica de la DIAN.(LEY 1819 DEL 2016 y 1943 del 2018))</v>
      </c>
      <c r="O17" s="69">
        <f t="shared" si="2"/>
        <v>0</v>
      </c>
      <c r="P17" s="38"/>
      <c r="Q17" s="63"/>
    </row>
    <row r="18" spans="2:18" s="14" customFormat="1" ht="31.5" customHeight="1">
      <c r="B18" s="82"/>
      <c r="C18" s="21">
        <v>8</v>
      </c>
      <c r="D18" s="47" t="str">
        <f>'RG1'!E49</f>
        <v>Lineamiento para el manejo de la heramienta del aplicativo SIPAC, que permite el control de Obligaciones próximas a prescribir. (Sujeta al desarrollo del plan de modernización tecnologica de la DIAN.(LEY 1819 DEL 2016 y 1943 del 2018))</v>
      </c>
      <c r="E18" s="47" t="str">
        <f>'RG1'!G49</f>
        <v xml:space="preserve">Lineamiento para el manejo de la heramienta del aplicativo SIPAC, que permite el control de Obligaciones próximas a prescribir. </v>
      </c>
      <c r="F18" s="54" t="str">
        <f>'RG1'!H49</f>
        <v>Alta</v>
      </c>
      <c r="G18" s="22">
        <f>'RG1'!Q49</f>
        <v>0</v>
      </c>
      <c r="H18" s="23">
        <f>'RG1'!R49</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t="str">
        <f>'RG1'!E51</f>
        <v>Lineamiento para el manejo de la heramienta del aplicativo SIPAC, que permite el control de Obligaciones próximas a prescribir. (Sujeta al desarrollo del plan de modernización tecnologica de la DIAN.(LEY 1819 DEL 2016 y 1943 del 2018))</v>
      </c>
      <c r="E19" s="47" t="str">
        <f>'RG1'!G51</f>
        <v xml:space="preserve">Lineamiento para el manejo de la heramienta del aplicativo SIPAC, que permite el control de Obligaciones próximas a prescribir. </v>
      </c>
      <c r="F19" s="54" t="str">
        <f>'RG1'!H51</f>
        <v>Alta</v>
      </c>
      <c r="G19" s="22">
        <f>'RG1'!Q51</f>
        <v>0</v>
      </c>
      <c r="H19" s="23">
        <f>'RG1'!R51</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t="e">
        <f>'RG1'!#REF!</f>
        <v>#REF!</v>
      </c>
      <c r="E20" s="47" t="e">
        <f>'RG1'!#REF!</f>
        <v>#REF!</v>
      </c>
      <c r="F20" s="54" t="e">
        <f>'RG1'!#REF!</f>
        <v>#REF!</v>
      </c>
      <c r="G20" s="22" t="e">
        <f>'RG1'!#REF!</f>
        <v>#REF!</v>
      </c>
      <c r="H20" s="23" t="e">
        <f>'RG1'!#REF!</f>
        <v>#REF!</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t="str">
        <f>'RG1'!E55</f>
        <v>Capacitación para dar a conocer a las Direcciones Seccionales de la nueva clasificación e identificación de las obligaciones en el inventario de cartera. (Sujeta al desarrollo del plan de modernización tecnologica de la DIAN.(LEY 1819 DEL 2016 y 1943 del 2018))</v>
      </c>
      <c r="E21" s="47" t="str">
        <f>'RG1'!G55</f>
        <v>Capacitaciones</v>
      </c>
      <c r="F21" s="54" t="str">
        <f>'RG1'!H55</f>
        <v>Alta</v>
      </c>
      <c r="G21" s="22">
        <f>'RG1'!Q55</f>
        <v>0</v>
      </c>
      <c r="H21" s="23">
        <f>'RG1'!R55</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t="str">
        <f>'RG1'!E56</f>
        <v>Presentar y priorizar la solicitud de servicio para la creación o ajuste de un Sistema de Información ante el centro de despacho, conforme el PR-SI-0002 Gestión de solicitudes para la creación o ajuste de sistemas de  información.</v>
      </c>
      <c r="E22" s="47" t="str">
        <f>'RG1'!G56</f>
        <v>Formato de solicitud de servicio para la creación o ajuste de un Sistema de Información</v>
      </c>
      <c r="F22" s="54" t="str">
        <f>'RG1'!H56</f>
        <v>Alta</v>
      </c>
      <c r="G22" s="22">
        <f>'RG1'!Q56</f>
        <v>0</v>
      </c>
      <c r="H22" s="23">
        <f>'RG1'!R56</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t="str">
        <f>'RG1'!E59</f>
        <v>Este control se encuentra inmerso en la acción descrita en el numeral 4</v>
      </c>
      <c r="E23" s="47">
        <f>'RG1'!G59</f>
        <v>0</v>
      </c>
      <c r="F23" s="54">
        <f>'RG1'!H59</f>
        <v>0</v>
      </c>
      <c r="G23" s="22">
        <f>'RG1'!Q59</f>
        <v>0</v>
      </c>
      <c r="H23" s="23">
        <f>'RG1'!R59</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t="str">
        <f>'RG1'!E60</f>
        <v>Como se ha informado en varias oportunidades, la prescripción de la acción de cobro no es un riesgo, es un hecho real que se puede configurar en cualquier tiempo; por tanto, la notificación de los actos no impide este hecho.</v>
      </c>
      <c r="E24" s="47">
        <f>'RG1'!G60</f>
        <v>0</v>
      </c>
      <c r="F24" s="54">
        <f>'RG1'!H60</f>
        <v>0</v>
      </c>
      <c r="G24" s="22">
        <f>'RG1'!Q60</f>
        <v>0</v>
      </c>
      <c r="H24" s="23">
        <f>'RG1'!R60</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t="str">
        <f>'RG1'!E61</f>
        <v>Lineamiento para establecer el control del cobro de los actos administrativos. (Sujeta al desarrollo del plan de modernización tecnologica de la DIAN.(LEY 1819 DEL 2016 y 1943 del 2018))</v>
      </c>
      <c r="E25" s="47" t="str">
        <f>'RG1'!G61</f>
        <v xml:space="preserve">Lineamiento para establecer el control del cobro de los actos administrativos. </v>
      </c>
      <c r="F25" s="54" t="str">
        <f>'RG1'!H61</f>
        <v>Alta</v>
      </c>
      <c r="G25" s="22">
        <f>'RG1'!Q61</f>
        <v>0</v>
      </c>
      <c r="H25" s="23">
        <f>'RG1'!R61</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'RG1'!E63</f>
        <v>0</v>
      </c>
      <c r="E26" s="47">
        <f>'RG1'!G63</f>
        <v>0</v>
      </c>
      <c r="F26" s="54">
        <f>'RG1'!H63</f>
        <v>0</v>
      </c>
      <c r="G26" s="22">
        <f>'RG1'!Q63</f>
        <v>0</v>
      </c>
      <c r="H26" s="23">
        <f>'RG1'!R63</f>
        <v>0</v>
      </c>
      <c r="I26" s="23"/>
      <c r="J26" s="23"/>
      <c r="K26" s="22">
        <f t="shared" si="0"/>
        <v>5</v>
      </c>
      <c r="L26" s="45">
        <f t="shared" si="1"/>
        <v>0</v>
      </c>
      <c r="M26" s="75"/>
      <c r="N26" s="75"/>
      <c r="O26" s="75"/>
      <c r="P26" s="38"/>
      <c r="Q26" s="63"/>
    </row>
    <row r="27" spans="2:18" s="14" customFormat="1" ht="31.5" customHeight="1">
      <c r="B27" s="82"/>
      <c r="C27" s="21">
        <v>17</v>
      </c>
      <c r="D27" s="47">
        <f>'RG1'!E64</f>
        <v>0</v>
      </c>
      <c r="E27" s="47">
        <f>'RG1'!G64</f>
        <v>0</v>
      </c>
      <c r="F27" s="54">
        <f>'RG1'!H64</f>
        <v>0</v>
      </c>
      <c r="G27" s="22">
        <f>'RG1'!Q64</f>
        <v>0</v>
      </c>
      <c r="H27" s="23">
        <f>'RG1'!R64</f>
        <v>0</v>
      </c>
      <c r="I27" s="23"/>
      <c r="J27" s="23"/>
      <c r="K27" s="22">
        <f t="shared" si="0"/>
        <v>5</v>
      </c>
      <c r="L27" s="45">
        <f t="shared" si="1"/>
        <v>0</v>
      </c>
      <c r="M27" s="75"/>
      <c r="N27" s="75"/>
      <c r="O27" s="75"/>
      <c r="P27" s="38"/>
      <c r="Q27" s="63"/>
    </row>
    <row r="28" spans="2:18" s="14" customFormat="1" ht="31.5" customHeight="1">
      <c r="B28" s="82"/>
      <c r="C28" s="21">
        <v>18</v>
      </c>
      <c r="D28" s="47">
        <f>'RG1'!E65</f>
        <v>0</v>
      </c>
      <c r="E28" s="47">
        <f>'RG1'!G65</f>
        <v>0</v>
      </c>
      <c r="F28" s="54">
        <f>'RG1'!H65</f>
        <v>0</v>
      </c>
      <c r="G28" s="22">
        <f>'RG1'!Q65</f>
        <v>0</v>
      </c>
      <c r="H28" s="23">
        <f>'RG1'!R65</f>
        <v>0</v>
      </c>
      <c r="I28" s="23"/>
      <c r="J28" s="23"/>
      <c r="K28" s="22">
        <f t="shared" si="0"/>
        <v>5</v>
      </c>
      <c r="L28" s="45">
        <f t="shared" si="1"/>
        <v>0</v>
      </c>
      <c r="M28" s="75"/>
      <c r="N28" s="75"/>
      <c r="O28" s="75"/>
      <c r="P28" s="38"/>
      <c r="Q28" s="63"/>
    </row>
    <row r="29" spans="2:18" s="14" customFormat="1" ht="31.5" customHeight="1">
      <c r="B29" s="82"/>
      <c r="C29" s="21">
        <v>19</v>
      </c>
      <c r="D29" s="47">
        <f>'RG1'!E66</f>
        <v>0</v>
      </c>
      <c r="E29" s="47">
        <f>'RG1'!G66</f>
        <v>0</v>
      </c>
      <c r="F29" s="54">
        <f>'RG1'!H66</f>
        <v>0</v>
      </c>
      <c r="G29" s="22">
        <f>'RG1'!Q66</f>
        <v>0</v>
      </c>
      <c r="H29" s="23">
        <f>'RG1'!R66</f>
        <v>0</v>
      </c>
      <c r="I29" s="23"/>
      <c r="J29" s="23"/>
      <c r="K29" s="22">
        <f t="shared" si="0"/>
        <v>5</v>
      </c>
      <c r="L29" s="45">
        <f t="shared" si="1"/>
        <v>0</v>
      </c>
      <c r="M29" s="75"/>
      <c r="N29" s="75"/>
      <c r="O29" s="75"/>
      <c r="P29" s="38"/>
      <c r="Q29" s="63"/>
    </row>
    <row r="30" spans="2:18" s="14" customFormat="1" ht="31.5" customHeight="1">
      <c r="B30" s="82"/>
      <c r="C30" s="21">
        <v>20</v>
      </c>
      <c r="D30" s="47">
        <f>'RG1'!E67</f>
        <v>0</v>
      </c>
      <c r="E30" s="47">
        <f>'RG1'!G67</f>
        <v>0</v>
      </c>
      <c r="F30" s="54">
        <f>'RG1'!H67</f>
        <v>0</v>
      </c>
      <c r="G30" s="22">
        <f>'RG1'!Q67</f>
        <v>0</v>
      </c>
      <c r="H30" s="23">
        <f>'RG1'!R67</f>
        <v>0</v>
      </c>
      <c r="I30" s="23"/>
      <c r="J30" s="23"/>
      <c r="K30" s="22">
        <f t="shared" si="0"/>
        <v>5</v>
      </c>
      <c r="L30" s="45">
        <f t="shared" si="1"/>
        <v>0</v>
      </c>
      <c r="M30" s="75"/>
      <c r="N30" s="75"/>
      <c r="O30" s="75"/>
      <c r="P30" s="38"/>
      <c r="Q30" s="63"/>
    </row>
    <row r="31" spans="2:18" s="14" customFormat="1" ht="31.5" customHeight="1">
      <c r="B31" s="82"/>
      <c r="C31" s="21" t="s">
        <v>31</v>
      </c>
      <c r="D31" s="47">
        <f>'RG1'!E68</f>
        <v>0</v>
      </c>
      <c r="E31" s="47">
        <f>'RG1'!G68</f>
        <v>0</v>
      </c>
      <c r="F31" s="54">
        <f>'RG1'!H68</f>
        <v>0</v>
      </c>
      <c r="G31" s="22">
        <f>'RG1'!Q68</f>
        <v>0</v>
      </c>
      <c r="H31" s="23">
        <f>'RG1'!R68</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54" t="s">
        <v>7</v>
      </c>
      <c r="C34" s="155"/>
      <c r="D34" s="155"/>
      <c r="E34" s="155"/>
      <c r="F34" s="155"/>
      <c r="G34" s="155"/>
      <c r="H34" s="155"/>
      <c r="I34" s="155"/>
      <c r="J34" s="155"/>
      <c r="K34" s="155"/>
      <c r="L34" s="155"/>
      <c r="M34" s="155"/>
      <c r="N34" s="155"/>
      <c r="O34" s="155"/>
      <c r="P34" s="155"/>
      <c r="Q34" s="156"/>
      <c r="R34" s="70"/>
    </row>
    <row r="35" spans="1:18" ht="21.75" customHeight="1">
      <c r="A35" s="17"/>
      <c r="B35" s="138" t="s">
        <v>8</v>
      </c>
      <c r="C35" s="139"/>
      <c r="D35" s="139"/>
      <c r="E35" s="139"/>
      <c r="F35" s="139"/>
      <c r="G35" s="139"/>
      <c r="H35" s="139"/>
      <c r="I35" s="139"/>
      <c r="J35" s="139"/>
      <c r="K35" s="139"/>
      <c r="L35" s="139"/>
      <c r="M35" s="139"/>
      <c r="N35" s="139"/>
      <c r="O35" s="139"/>
      <c r="P35" s="139"/>
      <c r="Q35" s="140"/>
      <c r="R35" s="72"/>
    </row>
    <row r="36" spans="1:18" ht="21.75" customHeight="1">
      <c r="B36" s="138" t="s">
        <v>9</v>
      </c>
      <c r="C36" s="139"/>
      <c r="D36" s="140"/>
      <c r="E36" s="138" t="s">
        <v>33</v>
      </c>
      <c r="F36" s="140"/>
      <c r="G36" s="138" t="s">
        <v>51</v>
      </c>
      <c r="H36" s="140"/>
      <c r="I36" s="138">
        <v>3</v>
      </c>
      <c r="J36" s="139"/>
      <c r="K36" s="139"/>
      <c r="L36" s="139"/>
      <c r="M36" s="140"/>
      <c r="N36" s="148" t="s">
        <v>10</v>
      </c>
      <c r="O36" s="149"/>
      <c r="P36" s="157">
        <v>43343</v>
      </c>
      <c r="Q36" s="158"/>
      <c r="R36" s="71"/>
    </row>
    <row r="37" spans="1:18" ht="80.25" customHeight="1">
      <c r="B37" s="150"/>
      <c r="C37" s="151"/>
      <c r="D37" s="151"/>
      <c r="E37" s="151"/>
      <c r="F37" s="151"/>
      <c r="G37" s="151"/>
      <c r="H37" s="151"/>
      <c r="I37" s="151"/>
      <c r="J37" s="151"/>
      <c r="K37" s="151"/>
      <c r="L37" s="151"/>
      <c r="M37" s="151"/>
      <c r="N37" s="151"/>
      <c r="O37" s="151"/>
      <c r="P37" s="152"/>
      <c r="Q37" s="153"/>
      <c r="R37" s="64"/>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F61D55-50AC-4C45-B402-8C172B0099FA}"/>
</file>

<file path=customXml/itemProps2.xml><?xml version="1.0" encoding="utf-8"?>
<ds:datastoreItem xmlns:ds="http://schemas.openxmlformats.org/officeDocument/2006/customXml" ds:itemID="{7D919D4F-2F66-4DAB-8852-A5BB15F26625}"/>
</file>

<file path=customXml/itemProps3.xml><?xml version="1.0" encoding="utf-8"?>
<ds:datastoreItem xmlns:ds="http://schemas.openxmlformats.org/officeDocument/2006/customXml" ds:itemID="{B108151B-AE4F-4005-9224-D6D3ECAE45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Elvia Rosa Rincon Vargas</cp:lastModifiedBy>
  <cp:lastPrinted>2015-10-07T23:19:01Z</cp:lastPrinted>
  <dcterms:created xsi:type="dcterms:W3CDTF">2015-06-22T21:28:44Z</dcterms:created>
  <dcterms:modified xsi:type="dcterms:W3CDTF">2020-02-05T16:14:23Z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