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D:\Coord. Gestión de Cobranzas\Gestión 2017-2020\3. 50% Órganos de Control\Agencia del ITRC\1707022420 Oportunidad de las medidas cautelares\"/>
    </mc:Choice>
  </mc:AlternateContent>
  <bookViews>
    <workbookView xWindow="-105" yWindow="-105" windowWidth="23250" windowHeight="12600" activeTab="1"/>
  </bookViews>
  <sheets>
    <sheet name="Instrucciones" sheetId="14" r:id="rId1"/>
    <sheet name="RG1" sheetId="10" r:id="rId2"/>
    <sheet name="Monitoreo y Seguimiento RG1" sheetId="18" r:id="rId3"/>
  </sheets>
  <definedNames>
    <definedName name="_xlnm.Print_Area" localSheetId="2">'Monitoreo y Seguimiento RG1'!$A$1:$S$31</definedName>
    <definedName name="_xlnm.Print_Area" localSheetId="1">'RG1'!$A$1:$T$56</definedName>
    <definedName name="_xlnm.Print_Titles" localSheetId="2">'Monitoreo y Seguimiento RG1'!$9:$10</definedName>
    <definedName name="_xlnm.Print_Titles" localSheetId="1">'RG1'!$35:$36</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5" i="10" l="1"/>
  <c r="J44" i="10" l="1"/>
  <c r="J48" i="10"/>
  <c r="J47" i="10"/>
  <c r="J46" i="10"/>
  <c r="J39" i="10"/>
  <c r="J37" i="10"/>
  <c r="G11" i="18" l="1"/>
  <c r="D31" i="18" l="1"/>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O11" i="18" l="1"/>
  <c r="N12" i="18"/>
  <c r="S48" i="10"/>
  <c r="T48" i="10" s="1"/>
  <c r="S49" i="10"/>
  <c r="T49" i="10" s="1"/>
  <c r="S39" i="10"/>
  <c r="T39" i="10" s="1"/>
  <c r="S46" i="10"/>
  <c r="T46" i="10" s="1"/>
  <c r="S47" i="10"/>
  <c r="T47" i="10" s="1"/>
  <c r="S37" i="10"/>
  <c r="T37" i="10" s="1"/>
  <c r="O12" i="18" l="1"/>
  <c r="N13" i="18"/>
  <c r="O13" i="18" l="1"/>
  <c r="N14" i="18"/>
  <c r="O14" i="18" l="1"/>
  <c r="N15" i="18"/>
  <c r="O15" i="18" s="1"/>
  <c r="N16" i="18" l="1"/>
  <c r="O16" i="18" l="1"/>
  <c r="N17" i="18"/>
  <c r="N18" i="18" s="1"/>
  <c r="O18" i="18" l="1"/>
  <c r="N19" i="18"/>
  <c r="O17" i="18"/>
  <c r="O19" i="18" l="1"/>
  <c r="N20" i="18"/>
  <c r="O20" i="18" l="1"/>
  <c r="N21" i="18"/>
  <c r="O21" i="18" l="1"/>
  <c r="N22" i="18"/>
  <c r="O22" i="18" l="1"/>
  <c r="N23" i="18"/>
  <c r="O23" i="18" l="1"/>
  <c r="N24" i="18"/>
  <c r="O24" i="18" l="1"/>
  <c r="N25" i="18"/>
  <c r="O25" i="18" l="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5"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5"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5"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5"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5"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5"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5"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5"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5"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5"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5"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5"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5"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6"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6"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6"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6"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6"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<sst xmlns="http://schemas.openxmlformats.org/spreadsheetml/2006/main" count="194" uniqueCount="119">
  <si>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</si>
  <si>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</si>
  <si>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</si>
  <si>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</si>
  <si>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</si>
  <si>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</si>
  <si>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</si>
  <si>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</si>
  <si>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</si>
  <si>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</si>
  <si>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</si>
  <si>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</si>
  <si>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</si>
  <si>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</si>
  <si>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</si>
  <si>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 xml:space="preserve">% Avance </t>
  </si>
  <si>
    <t xml:space="preserve">Descripción  - evidencias </t>
  </si>
  <si>
    <t>Indicar la fecha en que la ITRC formalizó el  PPFC</t>
  </si>
  <si>
    <t>Señalar la fecha de corte del seguimiento (trimestre o periodo)</t>
  </si>
  <si>
    <t>Lineamientos para diligenciar el Plan de Prevención de Fraude  y Corrupción - PPFC</t>
  </si>
  <si>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</si>
  <si>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</si>
  <si>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</si>
  <si>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</si>
  <si>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</si>
  <si>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</si>
  <si>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</si>
  <si>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</si>
  <si>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</si>
  <si>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</si>
  <si>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</si>
  <si>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</si>
  <si>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</si>
  <si>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</si>
  <si>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</si>
  <si>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</si>
  <si>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</si>
  <si>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</si>
  <si>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</si>
  <si>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</si>
  <si>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</si>
  <si>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</si>
  <si>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</si>
  <si>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</si>
  <si>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</si>
  <si>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</si>
  <si>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</si>
  <si>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</si>
  <si>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</si>
  <si>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</si>
  <si>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</si>
  <si>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</si>
  <si>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</si>
  <si>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Consolidado de Avance por Acción</t>
  </si>
  <si>
    <t>UAE Dirección de Impuesto y Aduanas Nacionales DIAN.</t>
  </si>
  <si>
    <t>ID del Riesgo de Corrupción :  RFC 1. RFC 005 Pérdida de oportunidad y efectividad para ejercer la acción de cobro de los aportantes, contribuyentes u operadores por direccionamiento de las actuaciones administrativas para favorecer a un tercero.</t>
  </si>
  <si>
    <t>ID del Riesgo de Gestión  :  N/A</t>
  </si>
  <si>
    <t>ID del hallazgo II. fallas en la aplicación de los procedimientos y en los controles de gestión documental, unido a que el Sistema Informático SIPAC está siendo subutilizado.</t>
  </si>
  <si>
    <t>ID del hallazgo III. Levantamiento de medidas cautelares sin el cumplimiento de lo estipulado por los procedimientos PR-CA-0271 Cobro coactivo – Ejecución de Bienes del Deudor Versión 1 del 6/8/2014 y PR-CA-0345 Levantamiento de Medidas Cautelares Versión 1 del 28/6/2018, según su vigencia.</t>
  </si>
  <si>
    <t>ID del hallazgo IV. Desactualización y falta de implementación de los procedimientos relacionados con el proceso de Administración de Cartera evidenciado en los procedimientos PR-CA-0270 Cobro Coactivo – Mandamiento de Pago, PR-CA-0326 Investigación de Bienes, PR-CA-0327 Decretar Medida Cautelares, PR-CA-0345 Levantamiento de Medidas Cautelares.</t>
  </si>
  <si>
    <t>ID del hallazgo V. Falta de trazabilidad del cumplimiento de lo relacionado con la Notificación de los actos administrativos y en especial el Mandamiento de pago como lo establece el Estatuto Tributario en su Artículo 826.</t>
  </si>
  <si>
    <r>
      <t xml:space="preserve">ID del hallazgo I. Ineficacia de la medida cautelar por inactividad procesal injustificada que conlleva a la prescripción de obligaciones </t>
    </r>
    <r>
      <rPr>
        <sz val="12"/>
        <color rgb="FFFF0000"/>
        <rFont val="Calibri"/>
        <family val="2"/>
        <scheme val="minor"/>
      </rPr>
      <t>fiscales</t>
    </r>
    <r>
      <rPr>
        <sz val="12"/>
        <color rgb="FF1E417D"/>
        <rFont val="Calibri"/>
        <family val="2"/>
        <scheme val="minor"/>
      </rPr>
      <t xml:space="preserve"> disminuyendo el recaudo por valor de $ 1.337.851.514 y obligación a punto de prescribir por valor de $83.709.000.</t>
    </r>
  </si>
  <si>
    <r>
      <t>3. Identificación de los Rie</t>
    </r>
    <r>
      <rPr>
        <b/>
        <sz val="12"/>
        <color theme="4" tint="-0.499984740745262"/>
        <rFont val="Calibri"/>
        <family val="2"/>
        <scheme val="minor"/>
      </rPr>
      <t>sgos de Fraude y Corrupción</t>
    </r>
    <r>
      <rPr>
        <b/>
        <sz val="12"/>
        <color rgb="FF1E417D"/>
        <rFont val="Calibri"/>
        <family val="2"/>
        <scheme val="minor"/>
      </rPr>
      <t xml:space="preserve"> que se mitigan</t>
    </r>
  </si>
  <si>
    <t>Aplicar lo establecido en el procedimiento PR-FI-0163 "Organización de Documentos en Dependencias de la UAE DIAN" Actividad 16. Organizar la carpeta o expediente a su cargo y en el IN-FI-0132 "Organización de unidades documentales en dependencias de la UAE DIAN". Adicionalmente dar aplicación a los requisitos del numeral 7.1 "Entradas - Acto administrativo con formato" y demás conceptos y actividades afines a este subproceso con respecto al PR-FI-0159.</t>
  </si>
  <si>
    <t>Correo
electrónico con la
Información del
levantamiento de
la medida
cautelar</t>
  </si>
  <si>
    <t>Unidad documental / Expediente</t>
  </si>
  <si>
    <t>Realizar verificaciones con el fin de garantizar la correcta notificación de actos administrativos de acuerdo con lo reglamentado en el E.T.</t>
  </si>
  <si>
    <t>Servicio informatico</t>
  </si>
  <si>
    <t>De mejora</t>
  </si>
  <si>
    <t>Dirección de Gestión de Ingresos - Subdirección de Gestión de Recaudo y Cobranzas - Coordinación de Administración de Aplicativos de Recaudo y Cobranzas - Coordinación de Gestión de Cobranzas</t>
  </si>
  <si>
    <t>Dirección de Gestión Organizacional - SG de Tecnología de la Información y las Telecomunicaciones</t>
  </si>
  <si>
    <t>Evitar la inactividad procesal, las actuaciones distantes en el tiempo y la prescripción de la acción de cobro sin gestión.</t>
  </si>
  <si>
    <t>Garantizar el debido proceso</t>
  </si>
  <si>
    <t>Asegurar la completitud de los documentos que conforman el expediente de cobro y la trazabilidad del proceso</t>
  </si>
  <si>
    <t>Mitigar el riesgo de perdida de oportunidad para recuperar el crédito fiscal al interior de la DIAN</t>
  </si>
  <si>
    <t>Contar con un sistema de información integrado que refleje la situación fiscal y procesal real de los contribuyentes</t>
  </si>
  <si>
    <t>Preventiva</t>
  </si>
  <si>
    <t xml:space="preserve">Elaborar y enviar Requerimiento de alto nivel y especificaciones funcionales y no funcionales
</t>
  </si>
  <si>
    <t>Realizar Análisis y diseño</t>
  </si>
  <si>
    <t>Documento</t>
  </si>
  <si>
    <t>Desarrollo o construcción</t>
  </si>
  <si>
    <t>Ejecución de Pruebas, implementación y estabilización</t>
  </si>
  <si>
    <t>Reportar trimestralmente al GIT de Documentación o quien haga sus veces los casos de actos administrativos devueltos por correo por deficiencia en el trámite de notificación realizado por la Empresa 4/72.</t>
  </si>
  <si>
    <t>Repartir los expedientes de cobro conforme lo establecido en la Cartilla CT-CA-086 Vs 2 y realizar control y seguimiento a la ejecución del Proceso de Administración de Cartera, en cuanto al cumplimiento de los términos establecidos, verificando mensualmente su cumplimiento en una muestra de 20 expedientes enviando informe del resultado al buzón coordinacioncobranzas@dian.gov.co</t>
  </si>
  <si>
    <t>Informe de resultado de la verificación</t>
  </si>
  <si>
    <t>Jefes de las dependencias de cobranzas de las 34 seccionales: Arauca, Armenia, Barrancabermeja, Barranquilla, Bogotá, Bucaramanga, Buenaventura, Cali, Cartagena, Cúcuta, Florencia, Girardot, Grandes Contribuyentes, Ibagué, Leticia, Manizales, Medellín, Montería, Neiva, Palmira, Pasto, Pereira, Popayán, Quibdó, Riohacha, San Andrés, Santa Marta, Sincelejo, Sogamoso, Tuluá, Tunja, Valledupar, Villavicencio y Yopal</t>
  </si>
  <si>
    <t>Dependencias de Documentación o quien haga sus veces de las 34 seccionales: Arauca, Armenia, Barrancabermeja, Barranquilla, Bogotá, Bucaramanga, Buenaventura, Cali, Cartagena, Cúcuta, Florencia, Girardot, Grandes Contribuyentes, Ibagué, Leticia, Manizales, Medellín, Montería, Neiva, Palmira, Pasto, Pereira, Popayán, Quibdó, Riohacha, San Andrés, Santa Marta, Sincelejo, Sogamoso, Tuluá, Tunja, Valledupar, Villavicencio y Yopal</t>
  </si>
  <si>
    <t>Reporte</t>
  </si>
  <si>
    <t>Controlar la gestión oportuna de cobro con el fin de recuperar el crédito fiscal</t>
  </si>
  <si>
    <t>Garantizar la identificación oportuna de bienes de propiedad del deudor así como su ubicación</t>
  </si>
  <si>
    <t>Controlar que la investigación de bienes se realice de manera oportuna y en utilización de todas las herramientas disponibles por la entidad</t>
  </si>
  <si>
    <t>Controlar la correcta ejecución del procedimiento de gestión documental</t>
  </si>
  <si>
    <r>
      <t>Ejecutar la actividad 3 del PR-CA-0345 Levantamiento de medidas cautelares, la cual establece que se debe "</t>
    </r>
    <r>
      <rPr>
        <i/>
        <sz val="12"/>
        <rFont val="Calibri"/>
        <family val="2"/>
        <scheme val="minor"/>
      </rPr>
      <t>Informar a otras direcciones seccionales el levantamiento de la medida cautelar. Cuando la causal del levantamiento de la medida cautelar es por extinción de la obligación, informar por correo electrónico a los Jefes de Cobro de otras Direcciones Seccionales sobre la existencia del bien embargado a favor de la UAE DIAN y su
inminente desembargo. Esperar por lo menos durante 5 días la solicitud de embargo de remanentes, de ser el caso"</t>
    </r>
  </si>
  <si>
    <t>Controlar que no se materialice el riesgo de pérdida de bienes y de la oportunidad de recuperar el crédito fiscal a través de la ejecución del mismo.</t>
  </si>
  <si>
    <t>Controlar el inventario de cartera y la gestión adelantada para recuperarla</t>
  </si>
  <si>
    <t>Controlar el cumplimiento de los requisitos de ley evitando vicios procesales</t>
  </si>
  <si>
    <t>24 de enero de 2020</t>
  </si>
  <si>
    <r>
      <t xml:space="preserve">Administrar y gestionar la cartera conforme lo establece el Modelo a traves de la cartilla CT-CA-086, con base en la segmentación y priorización informada en el inventario publicado
</t>
    </r>
    <r>
      <rPr>
        <sz val="12"/>
        <color rgb="FFFF0000"/>
        <rFont val="Calibri"/>
        <family val="2"/>
        <scheme val="minor"/>
      </rPr>
      <t>En esta acción se encuentra inmersa la recomendación gerencial #1</t>
    </r>
  </si>
  <si>
    <t>Controlar que las actuaciones adelantadas en ejecución del proceso administrativo de cobro se profieran en forma eficaz (en oportunidad y con calidad - actos debidamente firmados)</t>
  </si>
  <si>
    <r>
      <t xml:space="preserve">Dar cumplimiento a lo establecido en el Procedimiento de Investigación de bienes, en especial lo descrito en las actividades 2 Investigar bienes en bases de datos y 4 Consultar bases de datos
</t>
    </r>
    <r>
      <rPr>
        <sz val="12"/>
        <color rgb="FFFF0000"/>
        <rFont val="Calibri"/>
        <family val="2"/>
        <scheme val="minor"/>
      </rPr>
      <t>En esta acción se encuentra inmersa la recomendación estratégica #4</t>
    </r>
  </si>
  <si>
    <r>
      <t xml:space="preserve">Implementar una solución informatica, sujeta al plan de modernización tecnologica de la DIAN.(LEY 1819 DEL 2016)
</t>
    </r>
    <r>
      <rPr>
        <sz val="12"/>
        <color rgb="FFFF0000"/>
        <rFont val="Calibri"/>
        <family val="2"/>
        <scheme val="minor"/>
      </rPr>
      <t>En esta acción se encuentran inmersas las recomendaciones estratégicas # 2 y 3</t>
    </r>
  </si>
  <si>
    <r>
      <t xml:space="preserve">Dar cumplimiento a lo establecido en el procedimiento Decretar medidas cautelares PR-CA-0327, en especial lo descrito en la actividad 9 Proferir la resolución y comunicado de embargo
</t>
    </r>
    <r>
      <rPr>
        <sz val="12"/>
        <color rgb="FFFF0000"/>
        <rFont val="Calibri"/>
        <family val="2"/>
        <scheme val="minor"/>
      </rPr>
      <t>En esta acción se encuentra inmersa la recomendación estratégica #5</t>
    </r>
  </si>
  <si>
    <t>Controlar el cumplimiento de la actividad 9 del PR-CA-0327Decretar medidas cautelares</t>
  </si>
  <si>
    <t>Verificar trimestralmente el control de legalidad de las actuaciones procesales, evaluando la gestión en una muetra representativa de expedientes con bienes embargados para rematar y enviar informe del resultado al buzón coordinacioncobranzas@dian.gov.co</t>
  </si>
  <si>
    <t>Verificar trimestralmente el cumplimiento de las actividades señaladas en una muetra representativa de expedientes y enviar informe del resultado al buzón coordinacioncobranzas@dian.gov.co</t>
  </si>
  <si>
    <t>Verificar trimestralmente el cumplimiento de la actividad señalada en una muetra representativa de expedientes y enviar informe del resultado al buzón coordinacioncobranzas@dian.gov.co</t>
  </si>
  <si>
    <t>Asegurar la recuperación del crédito fiscal</t>
  </si>
  <si>
    <t>30/02/2021</t>
  </si>
  <si>
    <r>
      <t xml:space="preserve">Realizar control de legalidad durante la ejecución de todo el proceso por parte del Funcionario responsable del expediente.
</t>
    </r>
    <r>
      <rPr>
        <sz val="12"/>
        <color rgb="FFFF0000"/>
        <rFont val="Calibri"/>
        <family val="2"/>
        <scheme val="minor"/>
      </rPr>
      <t>En esta acción se encuentra inmersa la recomendación estratégica #1</t>
    </r>
  </si>
  <si>
    <t>Verificar trimestralmente en una muestra representativa de expedientes el cumplimiento del PR-FI-0163 "Organización de Documentos en Dependencias de la UAE DIAN", el IN-FI-0132 "Organización de unidades documentales en dependencias de la UAE DIAN" y del numeral 7.1 "Entradas - Acto administrativo con formato" y demás conceptos y actividades afines a este subproceso con respecto al PR-FI-0159, enviando informe del resultado al buzón coordinacioncobranzas@dian.gov.co</t>
  </si>
  <si>
    <t>Verificar trimestralmente el cumplimiento de la actividad 3 del PR-CA-0345 Levantamiento de medidas cautelares en una muestra representativa de expedientes terminados y enviar informe del resultado al buzón coordinacioncobranzas@dian.gov.co</t>
  </si>
  <si>
    <t>La Dirección de Gestión de Ingresos remitió el 25 de junio de 2019 a la Dirección de Gestión Organizacioal las especificaciones de alto nivel para el servicio informático</t>
  </si>
  <si>
    <t>Controlar la posible materialización de riesgos operacionales y de corrupción establecidos en la matriz versión 2</t>
  </si>
  <si>
    <t>Identificar si es necesario ajustar la versión 2 de la matriz de riesgos del proceso de administración de cartera</t>
  </si>
  <si>
    <t>FT 1674 Control Registro de Asistencia Reuniones</t>
  </si>
  <si>
    <t>Coordinación de Gestión de Cobranzas</t>
  </si>
  <si>
    <t>Desarrollar mesa de trabajo con los expertos en los procedimientos del proceso de administración de cartera y la Coordinación de Administración y Perfilamiento de Riesgos</t>
  </si>
  <si>
    <t>Coordinación de Administración y Perfilamiento de Riesgos de la Subdirección de Gestión de Análisis Operacional - Dirección de Gestión Organizacional</t>
  </si>
  <si>
    <r>
      <t xml:space="preserve">Se revisarán los riesgos establecidos en la matriz del proceso de administración de cartera, valorando la efectividad de los controles implementados para mitigar su materialización.
</t>
    </r>
    <r>
      <rPr>
        <sz val="12"/>
        <color rgb="FFFF0000"/>
        <rFont val="Calibri"/>
        <family val="2"/>
        <scheme val="minor"/>
      </rPr>
      <t>En esta acción se encuentran las recomendaciones gerenciales 2 y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</si>
</sst>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sz val="11"/>
      <color rgb="FF1E417D"/>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b/>
      <sz val="11"/>
      <color theme="0"/>
      <name val="Myriad Pro"/>
      <family val="2"/>
    </font>
    <font>
      <b/>
      <sz val="12"/>
      <color theme="0"/>
      <name val="Calibri"/>
      <family val="2"/>
      <scheme val="minor"/>
    </font>
    <font>
      <sz val="12"/>
      <color theme="4" tint="-0.249977111117893"/>
      <name val="Calibri"/>
      <family val="2"/>
      <scheme val="minor"/>
    </font>
    <font>
      <b/>
      <sz val="12"/>
      <color theme="4" tint="-0.499984740745262"/>
      <name val="Calibri"/>
      <family val="2"/>
      <scheme val="minor"/>
    </font>
    <font>
      <b/>
      <sz val="12"/>
      <color theme="4" tint="-0.249977111117893"/>
      <name val="Calibri"/>
      <family val="2"/>
      <scheme val="minor"/>
    </font>
    <font>
      <b/>
      <sz val="12"/>
      <color rgb="FF1E417D"/>
      <name val="Calibri"/>
      <family val="2"/>
      <scheme val="minor"/>
    </font>
    <font>
      <sz val="12"/>
      <color theme="8" tint="-0.499984740745262"/>
      <name val="Calibri"/>
      <family val="2"/>
      <scheme val="minor"/>
    </font>
    <font>
      <sz val="12"/>
      <color theme="0" tint="-0.34998626667073579"/>
      <name val="Calibri"/>
      <family val="2"/>
      <scheme val="minor"/>
    </font>
    <font>
      <sz val="12"/>
      <color rgb="FFFF0000"/>
      <name val="Calibri"/>
      <family val="2"/>
      <scheme val="minor"/>
    </font>
    <font>
      <sz val="12"/>
      <color rgb="FF1E417D"/>
      <name val="Calibri"/>
      <family val="2"/>
      <scheme val="minor"/>
    </font>
    <font>
      <sz val="12"/>
      <color theme="3"/>
      <name val="Calibri"/>
      <family val="2"/>
      <scheme val="minor"/>
    </font>
    <font>
      <b/>
      <sz val="12"/>
      <color rgb="FF008000"/>
      <name val="Calibri"/>
      <family val="2"/>
      <scheme val="minor"/>
    </font>
    <font>
      <sz val="12"/>
      <color theme="0"/>
      <name val="Calibri"/>
      <family val="2"/>
      <scheme val="minor"/>
    </font>
    <font>
      <sz val="12"/>
      <name val="Calibri"/>
      <family val="2"/>
      <scheme val="minor"/>
    </font>
    <font>
      <sz val="12"/>
      <color theme="4" tint="-0.499984740745262"/>
      <name val="Calibri"/>
      <family val="2"/>
      <scheme val="minor"/>
    </font>
    <font>
      <b/>
      <sz val="12"/>
      <name val="Calibri"/>
      <family val="2"/>
      <scheme val="minor"/>
    </font>
    <font>
      <sz val="12"/>
      <color indexed="8"/>
      <name val="Calibri"/>
      <family val="2"/>
      <scheme val="minor"/>
    </font>
    <font>
      <i/>
      <sz val="12"/>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47">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right style="hair">
        <color theme="3"/>
      </right>
      <top style="hair">
        <color theme="3"/>
      </top>
      <bottom style="hair">
        <color theme="3"/>
      </bottom>
      <diagonal/>
    </border>
    <border>
      <left style="hair">
        <color theme="3"/>
      </left>
      <right/>
      <top style="hair">
        <color theme="3"/>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23" fillId="0" borderId="0" applyFont="0" applyFill="0" applyBorder="0" applyAlignment="0" applyProtection="0"/>
  </cellStyleXfs>
  <cellXfs count="205">
    <xf numFmtId="0" fontId="0" fillId="0" borderId="0" xfId="0"/>
    <xf numFmtId="0" fontId="2" fillId="2" borderId="0" xfId="0" applyFont="1" applyFill="1"/>
    <xf numFmtId="0" fontId="2" fillId="2" borderId="1" xfId="0" applyFont="1" applyFill="1" applyBorder="1"/>
    <xf numFmtId="0" fontId="2" fillId="2" borderId="0" xfId="0" applyFont="1" applyFill="1" applyBorder="1"/>
    <xf numFmtId="0" fontId="2" fillId="2" borderId="3" xfId="0" applyFont="1" applyFill="1" applyBorder="1"/>
    <xf numFmtId="0" fontId="5" fillId="2" borderId="0" xfId="0" applyFont="1" applyFill="1" applyBorder="1" applyAlignment="1">
      <alignment horizontal="left"/>
    </xf>
    <xf numFmtId="0" fontId="2" fillId="2" borderId="0" xfId="0" applyFont="1" applyFill="1" applyAlignment="1">
      <alignment horizontal="justify" vertical="top" wrapText="1"/>
    </xf>
    <xf numFmtId="0" fontId="7" fillId="0" borderId="0" xfId="1" applyFont="1"/>
    <xf numFmtId="0" fontId="8" fillId="2" borderId="0" xfId="1" applyFont="1" applyFill="1" applyBorder="1" applyAlignment="1">
      <alignment vertical="center"/>
    </xf>
    <xf numFmtId="0" fontId="3" fillId="2" borderId="0" xfId="0" applyFont="1" applyFill="1" applyBorder="1" applyAlignment="1">
      <alignment horizontal="left"/>
    </xf>
    <xf numFmtId="0" fontId="10" fillId="2" borderId="11" xfId="0" applyFont="1" applyFill="1" applyBorder="1" applyAlignment="1">
      <alignment horizontal="center" vertical="top" wrapText="1"/>
    </xf>
    <xf numFmtId="0" fontId="11" fillId="2" borderId="11" xfId="0" applyFont="1" applyFill="1" applyBorder="1" applyAlignment="1">
      <alignment horizontal="center" vertical="top" wrapText="1"/>
    </xf>
    <xf numFmtId="9" fontId="11" fillId="2" borderId="11" xfId="0" applyNumberFormat="1" applyFont="1" applyFill="1" applyBorder="1" applyAlignment="1">
      <alignment horizontal="center" vertical="top" wrapText="1"/>
    </xf>
    <xf numFmtId="0" fontId="12" fillId="5" borderId="11" xfId="0" applyFont="1" applyFill="1" applyBorder="1" applyAlignment="1">
      <alignment horizontal="center" vertical="center" wrapText="1"/>
    </xf>
    <xf numFmtId="0" fontId="7" fillId="2" borderId="0" xfId="0" applyFont="1" applyFill="1"/>
    <xf numFmtId="0" fontId="7" fillId="2" borderId="0" xfId="0" applyFont="1" applyFill="1" applyBorder="1"/>
    <xf numFmtId="0" fontId="13" fillId="2" borderId="0" xfId="0" applyFont="1" applyFill="1"/>
    <xf numFmtId="0" fontId="13" fillId="2" borderId="0" xfId="0" applyFont="1" applyFill="1" applyBorder="1"/>
    <xf numFmtId="0" fontId="16" fillId="2" borderId="1" xfId="0" applyFont="1" applyFill="1" applyBorder="1" applyAlignment="1">
      <alignment vertical="center" wrapText="1"/>
    </xf>
    <xf numFmtId="0" fontId="16" fillId="2" borderId="3" xfId="0" applyFont="1" applyFill="1" applyBorder="1" applyAlignment="1">
      <alignment vertical="center" wrapText="1"/>
    </xf>
    <xf numFmtId="0" fontId="16" fillId="2" borderId="6" xfId="0" applyFont="1" applyFill="1" applyBorder="1" applyAlignment="1">
      <alignment vertical="center" wrapText="1"/>
    </xf>
    <xf numFmtId="0" fontId="2" fillId="2" borderId="0" xfId="0" applyFont="1" applyFill="1" applyBorder="1" applyAlignment="1">
      <alignment horizontal="center"/>
    </xf>
    <xf numFmtId="0" fontId="10" fillId="2" borderId="0" xfId="0" applyFont="1" applyFill="1" applyBorder="1" applyAlignment="1">
      <alignment horizontal="justify" vertical="top" wrapText="1"/>
    </xf>
    <xf numFmtId="0" fontId="10" fillId="2" borderId="0" xfId="0" applyFont="1" applyFill="1" applyBorder="1" applyAlignment="1">
      <alignment horizontal="center" vertical="top" wrapText="1"/>
    </xf>
    <xf numFmtId="0" fontId="17" fillId="2" borderId="0" xfId="0" applyFont="1" applyFill="1" applyBorder="1" applyAlignment="1">
      <alignment horizontal="center" vertical="top" wrapText="1"/>
    </xf>
    <xf numFmtId="9" fontId="10" fillId="2" borderId="0" xfId="0" applyNumberFormat="1" applyFont="1" applyFill="1" applyBorder="1" applyAlignment="1">
      <alignment horizontal="center" vertical="top" wrapText="1"/>
    </xf>
    <xf numFmtId="14" fontId="10" fillId="2" borderId="0" xfId="0" applyNumberFormat="1" applyFont="1" applyFill="1" applyBorder="1" applyAlignment="1">
      <alignment horizontal="justify" vertical="top" wrapText="1"/>
    </xf>
    <xf numFmtId="0" fontId="18"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6" fillId="5" borderId="0" xfId="0" applyFont="1" applyFill="1" applyBorder="1" applyAlignment="1">
      <alignment vertical="center" wrapText="1"/>
    </xf>
    <xf numFmtId="0" fontId="11" fillId="2" borderId="12" xfId="0" applyFont="1" applyFill="1" applyBorder="1" applyAlignment="1">
      <alignment horizontal="center" vertical="top" wrapText="1"/>
    </xf>
    <xf numFmtId="0" fontId="6" fillId="4" borderId="12"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2" borderId="30" xfId="0" applyFont="1" applyFill="1" applyBorder="1"/>
    <xf numFmtId="0" fontId="2" fillId="2" borderId="30" xfId="0" applyFont="1" applyFill="1" applyBorder="1" applyAlignment="1">
      <alignment horizontal="justify" vertical="top" wrapText="1"/>
    </xf>
    <xf numFmtId="0" fontId="2" fillId="2" borderId="27" xfId="0" applyFont="1" applyFill="1" applyBorder="1"/>
    <xf numFmtId="0" fontId="21" fillId="2" borderId="0" xfId="0" applyFont="1" applyFill="1" applyBorder="1" applyAlignment="1">
      <alignment horizontal="left"/>
    </xf>
    <xf numFmtId="9" fontId="11" fillId="2" borderId="11" xfId="2" applyFont="1" applyFill="1" applyBorder="1" applyAlignment="1">
      <alignment horizontal="center" vertical="top" wrapText="1"/>
    </xf>
    <xf numFmtId="0" fontId="22" fillId="0" borderId="34" xfId="1" applyFont="1" applyBorder="1" applyAlignment="1">
      <alignment vertical="center"/>
    </xf>
    <xf numFmtId="14" fontId="22" fillId="2" borderId="34" xfId="1" applyNumberFormat="1" applyFont="1" applyFill="1" applyBorder="1" applyAlignment="1">
      <alignment vertical="center"/>
    </xf>
    <xf numFmtId="0" fontId="22" fillId="2" borderId="30" xfId="1" applyFont="1" applyFill="1" applyBorder="1" applyAlignment="1">
      <alignment vertical="center"/>
    </xf>
    <xf numFmtId="0" fontId="3" fillId="2" borderId="30" xfId="0" applyFont="1" applyFill="1" applyBorder="1" applyAlignment="1">
      <alignment horizontal="left"/>
    </xf>
    <xf numFmtId="0" fontId="5" fillId="2" borderId="30" xfId="0" applyFont="1" applyFill="1" applyBorder="1" applyAlignment="1">
      <alignment horizontal="left"/>
    </xf>
    <xf numFmtId="0" fontId="2" fillId="2" borderId="0" xfId="0" applyFont="1" applyFill="1" applyBorder="1" applyAlignment="1">
      <alignment horizontal="justify" vertical="top" wrapText="1"/>
    </xf>
    <xf numFmtId="0" fontId="10" fillId="2" borderId="30" xfId="0" applyFont="1" applyFill="1" applyBorder="1" applyAlignment="1">
      <alignment horizontal="justify" vertical="top" wrapText="1"/>
    </xf>
    <xf numFmtId="0" fontId="21" fillId="2" borderId="30" xfId="0" applyFont="1" applyFill="1" applyBorder="1" applyAlignment="1">
      <alignment horizontal="left"/>
    </xf>
    <xf numFmtId="0" fontId="2" fillId="2" borderId="35" xfId="0" applyFont="1" applyFill="1" applyBorder="1" applyAlignment="1"/>
    <xf numFmtId="0" fontId="2" fillId="2" borderId="23" xfId="0" applyFont="1" applyFill="1" applyBorder="1" applyAlignment="1"/>
    <xf numFmtId="0" fontId="2" fillId="2" borderId="24" xfId="0" applyFont="1" applyFill="1" applyBorder="1" applyAlignment="1"/>
    <xf numFmtId="0" fontId="2" fillId="2" borderId="23" xfId="0" applyFont="1" applyFill="1" applyBorder="1"/>
    <xf numFmtId="0" fontId="2" fillId="2" borderId="23" xfId="0" applyFont="1" applyFill="1" applyBorder="1" applyAlignment="1">
      <alignment horizontal="justify" vertical="top" wrapText="1"/>
    </xf>
    <xf numFmtId="0" fontId="20" fillId="2" borderId="23" xfId="0" applyFont="1" applyFill="1" applyBorder="1"/>
    <xf numFmtId="0" fontId="26" fillId="2" borderId="1" xfId="0" applyFont="1" applyFill="1" applyBorder="1" applyAlignment="1">
      <alignment vertical="center" wrapText="1"/>
    </xf>
    <xf numFmtId="0" fontId="26" fillId="2" borderId="3" xfId="0" applyFont="1" applyFill="1" applyBorder="1" applyAlignment="1">
      <alignment vertical="center" wrapText="1"/>
    </xf>
    <xf numFmtId="0" fontId="26" fillId="2" borderId="6" xfId="0" applyFont="1" applyFill="1" applyBorder="1" applyAlignment="1">
      <alignment vertical="center" wrapText="1"/>
    </xf>
    <xf numFmtId="0" fontId="27" fillId="2" borderId="0" xfId="0" applyFont="1" applyFill="1"/>
    <xf numFmtId="0" fontId="27" fillId="2" borderId="14" xfId="0" applyFont="1" applyFill="1" applyBorder="1" applyAlignment="1"/>
    <xf numFmtId="0" fontId="28" fillId="2" borderId="0" xfId="0" applyFont="1" applyFill="1" applyBorder="1" applyAlignment="1">
      <alignment horizontal="center" vertical="center" wrapText="1"/>
    </xf>
    <xf numFmtId="0" fontId="27" fillId="2" borderId="30" xfId="0" applyFont="1" applyFill="1" applyBorder="1"/>
    <xf numFmtId="0" fontId="27" fillId="2" borderId="17" xfId="0" applyFont="1" applyFill="1" applyBorder="1" applyAlignment="1"/>
    <xf numFmtId="0" fontId="27" fillId="2" borderId="18" xfId="0" applyFont="1" applyFill="1" applyBorder="1" applyAlignment="1"/>
    <xf numFmtId="0" fontId="27" fillId="2" borderId="2" xfId="0" applyFont="1" applyFill="1" applyBorder="1"/>
    <xf numFmtId="0" fontId="27" fillId="2" borderId="0" xfId="0" applyFont="1" applyFill="1" applyBorder="1"/>
    <xf numFmtId="0" fontId="27" fillId="2" borderId="0" xfId="0" applyFont="1" applyFill="1" applyBorder="1" applyAlignment="1">
      <alignment horizontal="center"/>
    </xf>
    <xf numFmtId="0" fontId="29" fillId="2" borderId="0" xfId="0" applyFont="1" applyFill="1" applyBorder="1" applyAlignment="1">
      <alignment horizontal="left"/>
    </xf>
    <xf numFmtId="0" fontId="27" fillId="2" borderId="1" xfId="0" applyFont="1" applyFill="1" applyBorder="1"/>
    <xf numFmtId="0" fontId="27" fillId="2" borderId="3" xfId="0" applyFont="1" applyFill="1" applyBorder="1"/>
    <xf numFmtId="0" fontId="30" fillId="2" borderId="0" xfId="0" applyFont="1" applyFill="1" applyBorder="1" applyAlignment="1">
      <alignment horizontal="left"/>
    </xf>
    <xf numFmtId="0" fontId="33" fillId="2" borderId="0" xfId="0" applyFont="1" applyFill="1" applyBorder="1"/>
    <xf numFmtId="0" fontId="27" fillId="2" borderId="0" xfId="0" applyFont="1" applyFill="1" applyBorder="1" applyAlignment="1"/>
    <xf numFmtId="0" fontId="34" fillId="2" borderId="0" xfId="0" applyFont="1" applyFill="1" applyBorder="1" applyAlignment="1">
      <alignment horizontal="left" vertical="center" wrapText="1"/>
    </xf>
    <xf numFmtId="0" fontId="34" fillId="2" borderId="0" xfId="0" applyFont="1" applyFill="1" applyBorder="1"/>
    <xf numFmtId="0" fontId="34" fillId="2" borderId="0" xfId="0" applyFont="1" applyFill="1" applyBorder="1" applyAlignment="1"/>
    <xf numFmtId="0" fontId="30" fillId="2" borderId="0" xfId="0" applyFont="1" applyFill="1" applyBorder="1" applyAlignment="1">
      <alignment horizontal="center" vertical="center"/>
    </xf>
    <xf numFmtId="0" fontId="35" fillId="2" borderId="0" xfId="0" applyFont="1" applyFill="1" applyBorder="1"/>
    <xf numFmtId="0" fontId="30" fillId="2" borderId="0" xfId="0" applyFont="1" applyFill="1" applyBorder="1" applyAlignment="1">
      <alignment horizontal="left" wrapText="1"/>
    </xf>
    <xf numFmtId="0" fontId="34" fillId="2" borderId="0" xfId="0" applyFont="1" applyFill="1" applyBorder="1" applyAlignment="1">
      <alignment vertical="center" wrapText="1"/>
    </xf>
    <xf numFmtId="0" fontId="27" fillId="2" borderId="0" xfId="0" applyFont="1" applyFill="1" applyBorder="1" applyAlignment="1">
      <alignment horizontal="left" vertical="center" wrapText="1"/>
    </xf>
    <xf numFmtId="0" fontId="36" fillId="2" borderId="0" xfId="0" applyFont="1" applyFill="1" applyBorder="1" applyAlignment="1">
      <alignment horizontal="left"/>
    </xf>
    <xf numFmtId="0" fontId="37" fillId="5" borderId="0" xfId="0" applyFont="1" applyFill="1" applyBorder="1" applyAlignment="1">
      <alignment vertical="center" wrapText="1"/>
    </xf>
    <xf numFmtId="0" fontId="37" fillId="5" borderId="11" xfId="0" applyFont="1" applyFill="1" applyBorder="1" applyAlignment="1">
      <alignment horizontal="center" vertical="center" wrapText="1"/>
    </xf>
    <xf numFmtId="0" fontId="27" fillId="2" borderId="2" xfId="0" applyFont="1" applyFill="1" applyBorder="1" applyAlignment="1">
      <alignment horizontal="justify" vertical="top" wrapText="1"/>
    </xf>
    <xf numFmtId="0" fontId="27" fillId="2" borderId="3" xfId="0" applyFont="1" applyFill="1" applyBorder="1" applyAlignment="1">
      <alignment horizontal="center" vertical="top" wrapText="1"/>
    </xf>
    <xf numFmtId="0" fontId="27" fillId="2" borderId="30" xfId="0" applyFont="1" applyFill="1" applyBorder="1" applyAlignment="1">
      <alignment horizontal="justify" vertical="top" wrapText="1"/>
    </xf>
    <xf numFmtId="0" fontId="27" fillId="2" borderId="0" xfId="0" applyFont="1" applyFill="1" applyAlignment="1">
      <alignment horizontal="justify" vertical="top" wrapText="1"/>
    </xf>
    <xf numFmtId="0" fontId="28" fillId="2" borderId="0" xfId="0" applyFont="1" applyFill="1" applyBorder="1" applyAlignment="1">
      <alignment horizontal="center" vertical="top" wrapText="1"/>
    </xf>
    <xf numFmtId="0" fontId="28" fillId="2" borderId="0" xfId="0" applyFont="1" applyFill="1" applyBorder="1" applyAlignment="1">
      <alignment horizontal="justify" vertical="top" wrapText="1"/>
    </xf>
    <xf numFmtId="0" fontId="40" fillId="2" borderId="0" xfId="0" applyFont="1" applyFill="1" applyBorder="1" applyAlignment="1">
      <alignment horizontal="center" vertical="top" wrapText="1"/>
    </xf>
    <xf numFmtId="9" fontId="28" fillId="2" borderId="0" xfId="0" applyNumberFormat="1" applyFont="1" applyFill="1" applyBorder="1" applyAlignment="1">
      <alignment horizontal="center" vertical="top" wrapText="1"/>
    </xf>
    <xf numFmtId="14" fontId="28" fillId="2" borderId="0" xfId="0" applyNumberFormat="1" applyFont="1" applyFill="1" applyBorder="1" applyAlignment="1">
      <alignment horizontal="justify" vertical="top" wrapText="1"/>
    </xf>
    <xf numFmtId="9" fontId="28" fillId="2" borderId="0" xfId="0" applyNumberFormat="1" applyFont="1" applyFill="1" applyBorder="1" applyAlignment="1">
      <alignment horizontal="justify" vertical="top" wrapText="1"/>
    </xf>
    <xf numFmtId="0" fontId="1" fillId="0" borderId="0" xfId="1" applyFont="1"/>
    <xf numFmtId="0" fontId="41" fillId="2" borderId="0" xfId="1" applyFont="1" applyFill="1" applyBorder="1" applyAlignment="1">
      <alignment vertical="center"/>
    </xf>
    <xf numFmtId="0" fontId="27" fillId="2" borderId="27" xfId="0" applyFont="1" applyFill="1" applyBorder="1"/>
    <xf numFmtId="0" fontId="37" fillId="4" borderId="21" xfId="0" applyFont="1" applyFill="1" applyBorder="1" applyAlignment="1">
      <alignment horizontal="center" vertical="center" wrapText="1"/>
    </xf>
    <xf numFmtId="9" fontId="43" fillId="2" borderId="19" xfId="0" applyNumberFormat="1" applyFont="1" applyFill="1" applyBorder="1" applyAlignment="1">
      <alignment horizontal="center" vertical="center" wrapText="1"/>
    </xf>
    <xf numFmtId="0" fontId="43" fillId="0" borderId="19" xfId="0" applyFont="1" applyFill="1" applyBorder="1" applyAlignment="1">
      <alignment horizontal="justify" vertical="center" wrapText="1"/>
    </xf>
    <xf numFmtId="0" fontId="43" fillId="0" borderId="19" xfId="0" applyFont="1" applyFill="1" applyBorder="1" applyAlignment="1">
      <alignment horizontal="center" vertical="center" wrapText="1"/>
    </xf>
    <xf numFmtId="14" fontId="43" fillId="0" borderId="19" xfId="0" applyNumberFormat="1" applyFont="1" applyFill="1" applyBorder="1" applyAlignment="1">
      <alignment horizontal="center" vertical="center" wrapText="1"/>
    </xf>
    <xf numFmtId="0" fontId="39" fillId="2" borderId="42" xfId="0" applyFont="1" applyFill="1" applyBorder="1" applyAlignment="1">
      <alignment horizontal="center" vertical="top" wrapText="1"/>
    </xf>
    <xf numFmtId="0" fontId="37" fillId="4" borderId="43" xfId="0" applyFont="1" applyFill="1" applyBorder="1" applyAlignment="1">
      <alignment horizontal="center" vertical="center" wrapText="1"/>
    </xf>
    <xf numFmtId="0" fontId="40" fillId="2" borderId="19" xfId="0" applyFont="1" applyFill="1" applyBorder="1" applyAlignment="1">
      <alignment horizontal="center" vertical="top" wrapText="1"/>
    </xf>
    <xf numFmtId="0" fontId="38" fillId="0" borderId="19" xfId="0" applyFont="1" applyFill="1" applyBorder="1" applyAlignment="1" applyProtection="1">
      <alignment vertical="center" wrapText="1"/>
    </xf>
    <xf numFmtId="0" fontId="38" fillId="2" borderId="19" xfId="0" applyFont="1" applyFill="1" applyBorder="1" applyAlignment="1">
      <alignment horizontal="center" vertical="top" wrapText="1"/>
    </xf>
    <xf numFmtId="0" fontId="38" fillId="2" borderId="19" xfId="0" applyFont="1" applyFill="1" applyBorder="1" applyAlignment="1">
      <alignment horizontal="center" vertical="center" wrapText="1"/>
    </xf>
    <xf numFmtId="14" fontId="38" fillId="2" borderId="19" xfId="0" applyNumberFormat="1" applyFont="1" applyFill="1" applyBorder="1" applyAlignment="1">
      <alignment horizontal="center" vertical="top" wrapText="1"/>
    </xf>
    <xf numFmtId="9" fontId="38" fillId="2" borderId="19" xfId="0" applyNumberFormat="1" applyFont="1" applyFill="1" applyBorder="1" applyAlignment="1">
      <alignment horizontal="center" vertical="top" wrapText="1"/>
    </xf>
    <xf numFmtId="0" fontId="40" fillId="2" borderId="19" xfId="0" applyFont="1" applyFill="1" applyBorder="1" applyAlignment="1">
      <alignment horizontal="center" vertical="center" wrapText="1"/>
    </xf>
    <xf numFmtId="0" fontId="38" fillId="2" borderId="19" xfId="0" applyFont="1" applyFill="1" applyBorder="1" applyAlignment="1">
      <alignment horizontal="left" vertical="center" wrapText="1"/>
    </xf>
    <xf numFmtId="9" fontId="38" fillId="2" borderId="19" xfId="0" applyNumberFormat="1"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10" fillId="2" borderId="35" xfId="0" applyFont="1" applyFill="1" applyBorder="1" applyAlignment="1">
      <alignment horizontal="left" vertical="top" wrapText="1"/>
    </xf>
    <xf numFmtId="0" fontId="10" fillId="2" borderId="33" xfId="0" applyFont="1" applyFill="1" applyBorder="1" applyAlignment="1">
      <alignment horizontal="left" vertical="top" wrapText="1"/>
    </xf>
    <xf numFmtId="0" fontId="10" fillId="2" borderId="34" xfId="0" applyFont="1" applyFill="1" applyBorder="1" applyAlignment="1">
      <alignment horizontal="left" vertical="top" wrapText="1"/>
    </xf>
    <xf numFmtId="0" fontId="10" fillId="2" borderId="23"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30" xfId="0" applyFont="1" applyFill="1" applyBorder="1" applyAlignment="1">
      <alignment horizontal="left" vertical="top" wrapText="1"/>
    </xf>
    <xf numFmtId="0" fontId="10" fillId="2" borderId="36" xfId="0" applyFont="1" applyFill="1" applyBorder="1" applyAlignment="1">
      <alignment horizontal="left" vertical="top" wrapText="1"/>
    </xf>
    <xf numFmtId="0" fontId="10" fillId="2" borderId="37" xfId="0" applyFont="1" applyFill="1" applyBorder="1" applyAlignment="1">
      <alignment horizontal="left" vertical="top" wrapText="1"/>
    </xf>
    <xf numFmtId="0" fontId="10" fillId="2" borderId="31" xfId="0" applyFont="1" applyFill="1" applyBorder="1" applyAlignment="1">
      <alignment horizontal="left" vertical="top" wrapText="1"/>
    </xf>
    <xf numFmtId="0" fontId="27" fillId="2" borderId="19" xfId="0" applyFont="1" applyFill="1" applyBorder="1" applyAlignment="1">
      <alignment horizontal="center"/>
    </xf>
    <xf numFmtId="0" fontId="28" fillId="2" borderId="19" xfId="0" applyFont="1" applyFill="1" applyBorder="1" applyAlignment="1">
      <alignment horizontal="center" vertical="center" wrapText="1"/>
    </xf>
    <xf numFmtId="0" fontId="34" fillId="2" borderId="25" xfId="1" applyFont="1" applyFill="1" applyBorder="1" applyAlignment="1">
      <alignment horizontal="center" vertical="center"/>
    </xf>
    <xf numFmtId="0" fontId="34" fillId="2" borderId="26" xfId="1" applyFont="1" applyFill="1" applyBorder="1" applyAlignment="1">
      <alignment horizontal="center" vertical="center"/>
    </xf>
    <xf numFmtId="0" fontId="34" fillId="2" borderId="27" xfId="1" applyFont="1" applyFill="1" applyBorder="1" applyAlignment="1">
      <alignment horizontal="center" vertical="center"/>
    </xf>
    <xf numFmtId="0" fontId="34" fillId="2" borderId="19" xfId="1" applyFont="1" applyFill="1" applyBorder="1" applyAlignment="1">
      <alignment horizontal="center" vertical="center"/>
    </xf>
    <xf numFmtId="0" fontId="34" fillId="2" borderId="20" xfId="1" applyFont="1" applyFill="1" applyBorder="1" applyAlignment="1">
      <alignment horizontal="center" vertical="center" wrapText="1"/>
    </xf>
    <xf numFmtId="0" fontId="34" fillId="2" borderId="10" xfId="1" applyFont="1" applyFill="1" applyBorder="1" applyAlignment="1">
      <alignment horizontal="center" vertical="center" wrapText="1"/>
    </xf>
    <xf numFmtId="14" fontId="34" fillId="2" borderId="19" xfId="1" applyNumberFormat="1" applyFont="1" applyFill="1" applyBorder="1" applyAlignment="1">
      <alignment horizontal="center" vertical="center"/>
    </xf>
    <xf numFmtId="0" fontId="32" fillId="3" borderId="0" xfId="0" applyFont="1" applyFill="1" applyBorder="1" applyAlignment="1">
      <alignment horizontal="left" vertical="center"/>
    </xf>
    <xf numFmtId="0" fontId="37" fillId="4" borderId="11" xfId="0" applyFont="1" applyFill="1" applyBorder="1" applyAlignment="1">
      <alignment horizontal="center" vertical="center" wrapText="1"/>
    </xf>
    <xf numFmtId="0" fontId="37" fillId="4" borderId="21"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34" fillId="3" borderId="0" xfId="0" applyFont="1" applyFill="1" applyBorder="1" applyAlignment="1">
      <alignment horizontal="left" vertical="center" wrapText="1"/>
    </xf>
    <xf numFmtId="0" fontId="34" fillId="3" borderId="22" xfId="0" applyFont="1" applyFill="1" applyBorder="1" applyAlignment="1">
      <alignment horizontal="left" vertical="center" wrapText="1"/>
    </xf>
    <xf numFmtId="0" fontId="30" fillId="2" borderId="7" xfId="0" applyFont="1" applyFill="1" applyBorder="1" applyAlignment="1">
      <alignment horizontal="left" wrapText="1"/>
    </xf>
    <xf numFmtId="0" fontId="30" fillId="2" borderId="8" xfId="0" applyFont="1" applyFill="1" applyBorder="1" applyAlignment="1">
      <alignment horizontal="left" wrapText="1"/>
    </xf>
    <xf numFmtId="0" fontId="30" fillId="2" borderId="9" xfId="0" applyFont="1" applyFill="1" applyBorder="1" applyAlignment="1">
      <alignment horizontal="left" wrapText="1"/>
    </xf>
    <xf numFmtId="0" fontId="30" fillId="2" borderId="7" xfId="0" applyFont="1" applyFill="1" applyBorder="1" applyAlignment="1">
      <alignment horizontal="left"/>
    </xf>
    <xf numFmtId="0" fontId="30" fillId="2" borderId="8" xfId="0" applyFont="1" applyFill="1" applyBorder="1" applyAlignment="1">
      <alignment horizontal="left"/>
    </xf>
    <xf numFmtId="0" fontId="30" fillId="2" borderId="9" xfId="0" applyFont="1" applyFill="1" applyBorder="1" applyAlignment="1">
      <alignment horizontal="left"/>
    </xf>
    <xf numFmtId="0" fontId="37" fillId="4" borderId="11" xfId="0" applyFont="1" applyFill="1" applyBorder="1" applyAlignment="1">
      <alignment horizontal="center" vertical="center"/>
    </xf>
    <xf numFmtId="0" fontId="37" fillId="4" borderId="21" xfId="0" applyFont="1" applyFill="1" applyBorder="1" applyAlignment="1">
      <alignment horizontal="center" vertical="center"/>
    </xf>
    <xf numFmtId="0" fontId="31" fillId="3" borderId="0" xfId="0" applyFont="1" applyFill="1" applyBorder="1" applyAlignment="1">
      <alignment horizontal="left" vertical="center"/>
    </xf>
    <xf numFmtId="0" fontId="34" fillId="0" borderId="4" xfId="1" applyFont="1" applyBorder="1" applyAlignment="1">
      <alignment horizontal="center" vertical="center"/>
    </xf>
    <xf numFmtId="0" fontId="34" fillId="0" borderId="5" xfId="1" applyFont="1" applyBorder="1" applyAlignment="1">
      <alignment horizontal="center" vertical="center"/>
    </xf>
    <xf numFmtId="0" fontId="34" fillId="0" borderId="10" xfId="1" applyFont="1" applyBorder="1" applyAlignment="1">
      <alignment horizontal="center" vertical="center"/>
    </xf>
    <xf numFmtId="0" fontId="37" fillId="4" borderId="28" xfId="0" applyFont="1" applyFill="1" applyBorder="1" applyAlignment="1">
      <alignment horizontal="center" vertical="center" wrapText="1"/>
    </xf>
    <xf numFmtId="0" fontId="37" fillId="4" borderId="29" xfId="0" applyFont="1" applyFill="1" applyBorder="1" applyAlignment="1">
      <alignment horizontal="center" vertical="center" wrapText="1"/>
    </xf>
    <xf numFmtId="14" fontId="34" fillId="2" borderId="35" xfId="1" applyNumberFormat="1" applyFont="1" applyFill="1" applyBorder="1" applyAlignment="1">
      <alignment horizontal="center" vertical="center"/>
    </xf>
    <xf numFmtId="14" fontId="34" fillId="2" borderId="33" xfId="1" applyNumberFormat="1" applyFont="1" applyFill="1" applyBorder="1" applyAlignment="1">
      <alignment horizontal="center" vertical="center"/>
    </xf>
    <xf numFmtId="14" fontId="34" fillId="2" borderId="34" xfId="1" applyNumberFormat="1" applyFont="1" applyFill="1" applyBorder="1" applyAlignment="1">
      <alignment horizontal="center" vertical="center"/>
    </xf>
    <xf numFmtId="0" fontId="34" fillId="2" borderId="2" xfId="1" applyFont="1" applyFill="1" applyBorder="1" applyAlignment="1">
      <alignment horizontal="center" vertical="center"/>
    </xf>
    <xf numFmtId="0" fontId="34" fillId="2" borderId="0" xfId="1" applyFont="1" applyFill="1" applyBorder="1" applyAlignment="1">
      <alignment horizontal="center" vertical="center"/>
    </xf>
    <xf numFmtId="0" fontId="34" fillId="2" borderId="30" xfId="1" applyFont="1" applyFill="1" applyBorder="1" applyAlignment="1">
      <alignment horizontal="center" vertical="center"/>
    </xf>
    <xf numFmtId="0" fontId="34" fillId="0" borderId="32" xfId="1" applyFont="1" applyBorder="1" applyAlignment="1">
      <alignment horizontal="right" vertical="center"/>
    </xf>
    <xf numFmtId="0" fontId="34" fillId="0" borderId="33" xfId="1" applyFont="1" applyBorder="1" applyAlignment="1">
      <alignment horizontal="right" vertical="center"/>
    </xf>
    <xf numFmtId="0" fontId="34" fillId="0" borderId="34" xfId="1" applyFont="1" applyBorder="1" applyAlignment="1">
      <alignment horizontal="right" vertical="center"/>
    </xf>
    <xf numFmtId="0" fontId="38" fillId="0" borderId="44" xfId="0" applyFont="1" applyFill="1" applyBorder="1" applyAlignment="1" applyProtection="1">
      <alignment horizontal="left" vertical="center" wrapText="1"/>
    </xf>
    <xf numFmtId="0" fontId="38" fillId="0" borderId="45" xfId="0" applyFont="1" applyFill="1" applyBorder="1" applyAlignment="1" applyProtection="1">
      <alignment horizontal="left" vertical="center" wrapText="1"/>
    </xf>
    <xf numFmtId="0" fontId="38" fillId="0" borderId="46" xfId="0" applyFont="1" applyFill="1" applyBorder="1" applyAlignment="1" applyProtection="1">
      <alignment horizontal="left" vertical="center" wrapText="1"/>
    </xf>
    <xf numFmtId="0" fontId="40" fillId="2" borderId="44" xfId="0" applyFont="1" applyFill="1" applyBorder="1" applyAlignment="1">
      <alignment horizontal="center" vertical="center" wrapText="1"/>
    </xf>
    <xf numFmtId="0" fontId="40" fillId="2" borderId="45" xfId="0" applyFont="1" applyFill="1" applyBorder="1" applyAlignment="1">
      <alignment horizontal="center" vertical="center" wrapText="1"/>
    </xf>
    <xf numFmtId="0" fontId="40" fillId="2" borderId="46"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25" fillId="5" borderId="29" xfId="0" applyFont="1" applyFill="1" applyBorder="1" applyAlignment="1">
      <alignment horizontal="center" vertical="center" wrapText="1"/>
    </xf>
    <xf numFmtId="0" fontId="2" fillId="2" borderId="35" xfId="0" applyFont="1" applyFill="1" applyBorder="1" applyAlignment="1">
      <alignment horizontal="center"/>
    </xf>
    <xf numFmtId="0" fontId="2" fillId="2" borderId="34" xfId="0" applyFont="1" applyFill="1" applyBorder="1" applyAlignment="1">
      <alignment horizontal="center"/>
    </xf>
    <xf numFmtId="0" fontId="2" fillId="2" borderId="23" xfId="0" applyFont="1" applyFill="1" applyBorder="1" applyAlignment="1">
      <alignment horizontal="center"/>
    </xf>
    <xf numFmtId="0" fontId="2" fillId="2" borderId="30" xfId="0" applyFont="1" applyFill="1" applyBorder="1" applyAlignment="1">
      <alignment horizontal="center"/>
    </xf>
    <xf numFmtId="0" fontId="2" fillId="2" borderId="36" xfId="0" applyFont="1" applyFill="1" applyBorder="1" applyAlignment="1">
      <alignment horizontal="center"/>
    </xf>
    <xf numFmtId="0" fontId="2" fillId="2" borderId="31" xfId="0" applyFont="1" applyFill="1" applyBorder="1" applyAlignment="1">
      <alignment horizontal="center"/>
    </xf>
    <xf numFmtId="0" fontId="19" fillId="2" borderId="35"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1" xfId="0" applyFont="1" applyFill="1" applyBorder="1" applyAlignment="1">
      <alignment horizontal="center" vertical="center"/>
    </xf>
    <xf numFmtId="0" fontId="6" fillId="5" borderId="29" xfId="0" applyFont="1" applyFill="1" applyBorder="1" applyAlignment="1">
      <alignment horizontal="center" vertical="center" wrapText="1"/>
    </xf>
    <xf numFmtId="0" fontId="22" fillId="2" borderId="25" xfId="1" applyFont="1" applyFill="1" applyBorder="1" applyAlignment="1">
      <alignment horizontal="center" vertical="center"/>
    </xf>
    <xf numFmtId="0" fontId="22" fillId="2" borderId="26" xfId="1" applyFont="1" applyFill="1" applyBorder="1" applyAlignment="1">
      <alignment horizontal="center" vertical="center"/>
    </xf>
    <xf numFmtId="0" fontId="22" fillId="2" borderId="27" xfId="1" applyFont="1" applyFill="1" applyBorder="1" applyAlignment="1">
      <alignment horizontal="center" vertical="center"/>
    </xf>
    <xf numFmtId="14" fontId="22" fillId="2" borderId="25" xfId="1" applyNumberFormat="1" applyFont="1" applyFill="1" applyBorder="1" applyAlignment="1">
      <alignment horizontal="center" vertical="center"/>
    </xf>
    <xf numFmtId="14" fontId="22" fillId="2" borderId="27" xfId="1" applyNumberFormat="1" applyFont="1" applyFill="1" applyBorder="1" applyAlignment="1">
      <alignment horizontal="center" vertical="center"/>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4" fillId="0" borderId="36" xfId="1" applyFont="1" applyBorder="1" applyAlignment="1">
      <alignment horizontal="center" vertical="center"/>
    </xf>
    <xf numFmtId="0" fontId="4" fillId="0" borderId="37"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22" fillId="0" borderId="25" xfId="1" applyFont="1" applyBorder="1" applyAlignment="1">
      <alignment horizontal="right" vertical="center"/>
    </xf>
    <xf numFmtId="0" fontId="22" fillId="0" borderId="26" xfId="1" applyFont="1" applyBorder="1" applyAlignment="1">
      <alignment horizontal="right" vertical="center"/>
    </xf>
    <xf numFmtId="0" fontId="22" fillId="0" borderId="27" xfId="1" applyFont="1" applyBorder="1" applyAlignment="1">
      <alignment horizontal="right" vertical="center"/>
    </xf>
    <xf numFmtId="14" fontId="22" fillId="2" borderId="38" xfId="1" applyNumberFormat="1" applyFont="1" applyFill="1" applyBorder="1" applyAlignment="1">
      <alignment horizontal="center" vertical="center"/>
    </xf>
    <xf numFmtId="14" fontId="22" fillId="2" borderId="39" xfId="1" applyNumberFormat="1" applyFont="1" applyFill="1" applyBorder="1" applyAlignment="1">
      <alignment horizontal="center" vertical="center"/>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54</xdr:row>
      <xdr:rowOff>295275</xdr:rowOff>
    </xdr:from>
    <xdr:to>
      <xdr:col>9</xdr:col>
      <xdr:colOff>1447800</xdr:colOff>
      <xdr:row>54</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6" name="Imagen 9">
          <a:extLst>
            <a:ext uri="{FF2B5EF4-FFF2-40B4-BE49-F238E27FC236}">
              <a16:creationId xmlns:a16="http://schemas.microsoft.com/office/drawing/2014/main" id="{68234D6E-C90D-446D-9501-204C69EBE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80909"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22" workbookViewId="0">
      <selection activeCell="B2" sqref="B2:K2"/>
    </sheetView>
  </sheetViews>
  <sheetFormatPr baseColWidth="10" defaultColWidth="11.42578125" defaultRowHeight="14.25"/>
  <cols>
    <col min="1" max="1" width="4.42578125" style="14" customWidth="1"/>
    <col min="2" max="11" width="14.28515625" style="14" customWidth="1"/>
    <col min="12" max="16384" width="11.42578125" style="14"/>
  </cols>
  <sheetData>
    <row r="1" spans="2:16">
      <c r="B1" s="15"/>
      <c r="C1" s="15"/>
      <c r="D1" s="15"/>
      <c r="E1" s="15"/>
      <c r="F1" s="15"/>
      <c r="G1" s="15"/>
      <c r="H1" s="15"/>
      <c r="I1" s="15"/>
      <c r="J1" s="15"/>
      <c r="K1" s="15"/>
      <c r="L1" s="15"/>
      <c r="M1" s="15"/>
      <c r="N1" s="15"/>
      <c r="O1" s="15"/>
      <c r="P1" s="15"/>
    </row>
    <row r="2" spans="2:16" ht="63.75" customHeight="1">
      <c r="B2" s="113" t="s">
        <v>19</v>
      </c>
      <c r="C2" s="114"/>
      <c r="D2" s="114"/>
      <c r="E2" s="114"/>
      <c r="F2" s="114"/>
      <c r="G2" s="114"/>
      <c r="H2" s="114"/>
      <c r="I2" s="114"/>
      <c r="J2" s="114"/>
      <c r="K2" s="115"/>
      <c r="L2" s="15"/>
      <c r="M2" s="15"/>
      <c r="N2" s="15"/>
      <c r="O2" s="15"/>
      <c r="P2" s="15"/>
    </row>
    <row r="3" spans="2:16" s="16" customFormat="1" ht="24.75" customHeight="1">
      <c r="B3" s="116" t="s">
        <v>50</v>
      </c>
      <c r="C3" s="117"/>
      <c r="D3" s="117"/>
      <c r="E3" s="117"/>
      <c r="F3" s="117"/>
      <c r="G3" s="117"/>
      <c r="H3" s="117"/>
      <c r="I3" s="117"/>
      <c r="J3" s="117"/>
      <c r="K3" s="118"/>
      <c r="L3" s="17"/>
      <c r="M3" s="17"/>
      <c r="N3" s="17"/>
      <c r="O3" s="17"/>
      <c r="P3" s="17"/>
    </row>
    <row r="4" spans="2:16" ht="24.75" customHeight="1">
      <c r="B4" s="119"/>
      <c r="C4" s="120"/>
      <c r="D4" s="120"/>
      <c r="E4" s="120"/>
      <c r="F4" s="120"/>
      <c r="G4" s="120"/>
      <c r="H4" s="120"/>
      <c r="I4" s="120"/>
      <c r="J4" s="120"/>
      <c r="K4" s="121"/>
      <c r="L4" s="15"/>
      <c r="M4" s="15"/>
      <c r="N4" s="15"/>
      <c r="O4" s="15"/>
      <c r="P4" s="15"/>
    </row>
    <row r="5" spans="2:16" ht="24.75" customHeight="1">
      <c r="B5" s="119"/>
      <c r="C5" s="120"/>
      <c r="D5" s="120"/>
      <c r="E5" s="120"/>
      <c r="F5" s="120"/>
      <c r="G5" s="120"/>
      <c r="H5" s="120"/>
      <c r="I5" s="120"/>
      <c r="J5" s="120"/>
      <c r="K5" s="121"/>
      <c r="L5" s="15"/>
      <c r="M5" s="15"/>
      <c r="N5" s="15"/>
      <c r="O5" s="15"/>
      <c r="P5" s="15"/>
    </row>
    <row r="6" spans="2:16" ht="24.75" customHeight="1">
      <c r="B6" s="119"/>
      <c r="C6" s="120"/>
      <c r="D6" s="120"/>
      <c r="E6" s="120"/>
      <c r="F6" s="120"/>
      <c r="G6" s="120"/>
      <c r="H6" s="120"/>
      <c r="I6" s="120"/>
      <c r="J6" s="120"/>
      <c r="K6" s="121"/>
      <c r="L6" s="15"/>
      <c r="M6" s="15"/>
      <c r="N6" s="15"/>
      <c r="O6" s="15"/>
      <c r="P6" s="15"/>
    </row>
    <row r="7" spans="2:16" ht="24.75" customHeight="1">
      <c r="B7" s="119"/>
      <c r="C7" s="120"/>
      <c r="D7" s="120"/>
      <c r="E7" s="120"/>
      <c r="F7" s="120"/>
      <c r="G7" s="120"/>
      <c r="H7" s="120"/>
      <c r="I7" s="120"/>
      <c r="J7" s="120"/>
      <c r="K7" s="121"/>
      <c r="L7" s="15"/>
      <c r="M7" s="15"/>
      <c r="N7" s="15"/>
      <c r="O7" s="15"/>
      <c r="P7" s="15"/>
    </row>
    <row r="8" spans="2:16" ht="24.75" customHeight="1">
      <c r="B8" s="119"/>
      <c r="C8" s="120"/>
      <c r="D8" s="120"/>
      <c r="E8" s="120"/>
      <c r="F8" s="120"/>
      <c r="G8" s="120"/>
      <c r="H8" s="120"/>
      <c r="I8" s="120"/>
      <c r="J8" s="120"/>
      <c r="K8" s="121"/>
      <c r="L8" s="15"/>
      <c r="M8" s="15"/>
      <c r="N8" s="15"/>
      <c r="O8" s="15"/>
      <c r="P8" s="15"/>
    </row>
    <row r="9" spans="2:16" ht="24.75" customHeight="1">
      <c r="B9" s="119"/>
      <c r="C9" s="120"/>
      <c r="D9" s="120"/>
      <c r="E9" s="120"/>
      <c r="F9" s="120"/>
      <c r="G9" s="120"/>
      <c r="H9" s="120"/>
      <c r="I9" s="120"/>
      <c r="J9" s="120"/>
      <c r="K9" s="121"/>
      <c r="L9" s="15"/>
      <c r="M9" s="15"/>
      <c r="N9" s="15"/>
      <c r="O9" s="15"/>
      <c r="P9" s="15"/>
    </row>
    <row r="10" spans="2:16" ht="24.75" customHeight="1">
      <c r="B10" s="119"/>
      <c r="C10" s="120"/>
      <c r="D10" s="120"/>
      <c r="E10" s="120"/>
      <c r="F10" s="120"/>
      <c r="G10" s="120"/>
      <c r="H10" s="120"/>
      <c r="I10" s="120"/>
      <c r="J10" s="120"/>
      <c r="K10" s="121"/>
      <c r="L10" s="15"/>
      <c r="M10" s="15"/>
      <c r="N10" s="15"/>
      <c r="O10" s="15"/>
      <c r="P10" s="15"/>
    </row>
    <row r="11" spans="2:16" ht="24.75" customHeight="1">
      <c r="B11" s="119"/>
      <c r="C11" s="120"/>
      <c r="D11" s="120"/>
      <c r="E11" s="120"/>
      <c r="F11" s="120"/>
      <c r="G11" s="120"/>
      <c r="H11" s="120"/>
      <c r="I11" s="120"/>
      <c r="J11" s="120"/>
      <c r="K11" s="121"/>
      <c r="L11" s="15"/>
      <c r="M11" s="15"/>
      <c r="N11" s="15"/>
      <c r="O11" s="15"/>
      <c r="P11" s="15"/>
    </row>
    <row r="12" spans="2:16" ht="24.75" customHeight="1">
      <c r="B12" s="119"/>
      <c r="C12" s="120"/>
      <c r="D12" s="120"/>
      <c r="E12" s="120"/>
      <c r="F12" s="120"/>
      <c r="G12" s="120"/>
      <c r="H12" s="120"/>
      <c r="I12" s="120"/>
      <c r="J12" s="120"/>
      <c r="K12" s="121"/>
      <c r="L12" s="15"/>
      <c r="M12" s="15"/>
      <c r="N12" s="15"/>
      <c r="O12" s="15"/>
      <c r="P12" s="15"/>
    </row>
    <row r="13" spans="2:16" ht="24.75" customHeight="1">
      <c r="B13" s="119"/>
      <c r="C13" s="120"/>
      <c r="D13" s="120"/>
      <c r="E13" s="120"/>
      <c r="F13" s="120"/>
      <c r="G13" s="120"/>
      <c r="H13" s="120"/>
      <c r="I13" s="120"/>
      <c r="J13" s="120"/>
      <c r="K13" s="121"/>
      <c r="L13" s="15"/>
      <c r="M13" s="15"/>
      <c r="N13" s="15"/>
      <c r="O13" s="15"/>
      <c r="P13" s="15"/>
    </row>
    <row r="14" spans="2:16" ht="24.75" customHeight="1">
      <c r="B14" s="119"/>
      <c r="C14" s="120"/>
      <c r="D14" s="120"/>
      <c r="E14" s="120"/>
      <c r="F14" s="120"/>
      <c r="G14" s="120"/>
      <c r="H14" s="120"/>
      <c r="I14" s="120"/>
      <c r="J14" s="120"/>
      <c r="K14" s="121"/>
      <c r="L14" s="15"/>
      <c r="M14" s="15"/>
      <c r="N14" s="15"/>
      <c r="O14" s="15"/>
      <c r="P14" s="15"/>
    </row>
    <row r="15" spans="2:16" ht="24.75" customHeight="1">
      <c r="B15" s="119"/>
      <c r="C15" s="120"/>
      <c r="D15" s="120"/>
      <c r="E15" s="120"/>
      <c r="F15" s="120"/>
      <c r="G15" s="120"/>
      <c r="H15" s="120"/>
      <c r="I15" s="120"/>
      <c r="J15" s="120"/>
      <c r="K15" s="121"/>
      <c r="L15" s="15"/>
      <c r="M15" s="15"/>
      <c r="N15" s="15"/>
      <c r="O15" s="15"/>
      <c r="P15" s="15"/>
    </row>
    <row r="16" spans="2:16" ht="24.75" customHeight="1">
      <c r="B16" s="119"/>
      <c r="C16" s="120"/>
      <c r="D16" s="120"/>
      <c r="E16" s="120"/>
      <c r="F16" s="120"/>
      <c r="G16" s="120"/>
      <c r="H16" s="120"/>
      <c r="I16" s="120"/>
      <c r="J16" s="120"/>
      <c r="K16" s="121"/>
      <c r="L16" s="15"/>
      <c r="M16" s="15"/>
      <c r="N16" s="15"/>
      <c r="O16" s="15"/>
      <c r="P16" s="15"/>
    </row>
    <row r="17" spans="2:16" ht="24.75" customHeight="1">
      <c r="B17" s="119"/>
      <c r="C17" s="120"/>
      <c r="D17" s="120"/>
      <c r="E17" s="120"/>
      <c r="F17" s="120"/>
      <c r="G17" s="120"/>
      <c r="H17" s="120"/>
      <c r="I17" s="120"/>
      <c r="J17" s="120"/>
      <c r="K17" s="121"/>
      <c r="L17" s="15"/>
      <c r="M17" s="15"/>
      <c r="N17" s="15"/>
      <c r="O17" s="15"/>
      <c r="P17" s="15"/>
    </row>
    <row r="18" spans="2:16" ht="24" customHeight="1">
      <c r="B18" s="119"/>
      <c r="C18" s="120"/>
      <c r="D18" s="120"/>
      <c r="E18" s="120"/>
      <c r="F18" s="120"/>
      <c r="G18" s="120"/>
      <c r="H18" s="120"/>
      <c r="I18" s="120"/>
      <c r="J18" s="120"/>
      <c r="K18" s="121"/>
      <c r="L18" s="15"/>
      <c r="M18" s="15"/>
      <c r="N18" s="15"/>
      <c r="O18" s="15"/>
      <c r="P18" s="15"/>
    </row>
    <row r="19" spans="2:16">
      <c r="B19" s="119"/>
      <c r="C19" s="120"/>
      <c r="D19" s="120"/>
      <c r="E19" s="120"/>
      <c r="F19" s="120"/>
      <c r="G19" s="120"/>
      <c r="H19" s="120"/>
      <c r="I19" s="120"/>
      <c r="J19" s="120"/>
      <c r="K19" s="121"/>
      <c r="L19" s="15"/>
      <c r="M19" s="15"/>
      <c r="N19" s="15"/>
      <c r="O19" s="15"/>
      <c r="P19" s="15"/>
    </row>
    <row r="20" spans="2:16">
      <c r="B20" s="119"/>
      <c r="C20" s="120"/>
      <c r="D20" s="120"/>
      <c r="E20" s="120"/>
      <c r="F20" s="120"/>
      <c r="G20" s="120"/>
      <c r="H20" s="120"/>
      <c r="I20" s="120"/>
      <c r="J20" s="120"/>
      <c r="K20" s="121"/>
      <c r="L20" s="15"/>
      <c r="M20" s="15"/>
      <c r="N20" s="15"/>
      <c r="O20" s="15"/>
      <c r="P20" s="15"/>
    </row>
    <row r="21" spans="2:16">
      <c r="B21" s="119"/>
      <c r="C21" s="120"/>
      <c r="D21" s="120"/>
      <c r="E21" s="120"/>
      <c r="F21" s="120"/>
      <c r="G21" s="120"/>
      <c r="H21" s="120"/>
      <c r="I21" s="120"/>
      <c r="J21" s="120"/>
      <c r="K21" s="121"/>
      <c r="L21" s="15"/>
      <c r="M21" s="15"/>
      <c r="N21" s="15"/>
      <c r="O21" s="15"/>
      <c r="P21" s="15"/>
    </row>
    <row r="22" spans="2:16">
      <c r="B22" s="119"/>
      <c r="C22" s="120"/>
      <c r="D22" s="120"/>
      <c r="E22" s="120"/>
      <c r="F22" s="120"/>
      <c r="G22" s="120"/>
      <c r="H22" s="120"/>
      <c r="I22" s="120"/>
      <c r="J22" s="120"/>
      <c r="K22" s="121"/>
      <c r="L22" s="15"/>
      <c r="M22" s="15"/>
      <c r="N22" s="15"/>
      <c r="O22" s="15"/>
      <c r="P22" s="15"/>
    </row>
    <row r="23" spans="2:16">
      <c r="B23" s="119"/>
      <c r="C23" s="120"/>
      <c r="D23" s="120"/>
      <c r="E23" s="120"/>
      <c r="F23" s="120"/>
      <c r="G23" s="120"/>
      <c r="H23" s="120"/>
      <c r="I23" s="120"/>
      <c r="J23" s="120"/>
      <c r="K23" s="121"/>
      <c r="L23" s="15"/>
      <c r="M23" s="15"/>
      <c r="N23" s="15"/>
      <c r="O23" s="15"/>
      <c r="P23" s="15"/>
    </row>
    <row r="24" spans="2:16">
      <c r="B24" s="119"/>
      <c r="C24" s="120"/>
      <c r="D24" s="120"/>
      <c r="E24" s="120"/>
      <c r="F24" s="120"/>
      <c r="G24" s="120"/>
      <c r="H24" s="120"/>
      <c r="I24" s="120"/>
      <c r="J24" s="120"/>
      <c r="K24" s="121"/>
      <c r="L24" s="15"/>
      <c r="M24" s="15"/>
      <c r="N24" s="15"/>
      <c r="O24" s="15"/>
      <c r="P24" s="15"/>
    </row>
    <row r="25" spans="2:16">
      <c r="B25" s="119"/>
      <c r="C25" s="120"/>
      <c r="D25" s="120"/>
      <c r="E25" s="120"/>
      <c r="F25" s="120"/>
      <c r="G25" s="120"/>
      <c r="H25" s="120"/>
      <c r="I25" s="120"/>
      <c r="J25" s="120"/>
      <c r="K25" s="121"/>
      <c r="L25" s="15"/>
      <c r="M25" s="15"/>
      <c r="N25" s="15"/>
      <c r="O25" s="15"/>
      <c r="P25" s="15"/>
    </row>
    <row r="26" spans="2:16">
      <c r="B26" s="122"/>
      <c r="C26" s="123"/>
      <c r="D26" s="123"/>
      <c r="E26" s="123"/>
      <c r="F26" s="123"/>
      <c r="G26" s="123"/>
      <c r="H26" s="123"/>
      <c r="I26" s="123"/>
      <c r="J26" s="123"/>
      <c r="K26" s="124"/>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4"/>
  <sheetViews>
    <sheetView tabSelected="1" topLeftCell="C35" zoomScale="80" zoomScaleNormal="80" workbookViewId="0">
      <pane ySplit="2" topLeftCell="A37" activePane="bottomLeft" state="frozen"/>
      <selection activeCell="C35" sqref="C35"/>
      <selection pane="bottomLeft" activeCell="E38" sqref="E38"/>
    </sheetView>
  </sheetViews>
  <sheetFormatPr baseColWidth="10" defaultColWidth="11.42578125" defaultRowHeight="15.75"/>
  <cols>
    <col min="1" max="1" width="1.5703125" style="58" customWidth="1"/>
    <col min="2" max="2" width="1.140625" style="58" customWidth="1"/>
    <col min="3" max="3" width="4.5703125" style="58" customWidth="1"/>
    <col min="4" max="4" width="46.140625" style="58" customWidth="1"/>
    <col min="5" max="5" width="42.42578125" style="58" customWidth="1"/>
    <col min="6" max="6" width="21.5703125" style="58" customWidth="1"/>
    <col min="7" max="7" width="49.7109375" style="58" customWidth="1"/>
    <col min="8" max="8" width="15.7109375" style="58" customWidth="1"/>
    <col min="9" max="9" width="27.85546875" style="58" customWidth="1"/>
    <col min="10" max="10" width="24" style="58" customWidth="1"/>
    <col min="11" max="11" width="23.140625" style="58" customWidth="1"/>
    <col min="12" max="13" width="13.28515625" style="58" customWidth="1"/>
    <col min="14" max="14" width="35.85546875" style="58" customWidth="1"/>
    <col min="15" max="15" width="38.85546875" style="58" customWidth="1"/>
    <col min="16" max="16" width="34.85546875" style="58" customWidth="1"/>
    <col min="17" max="17" width="41.42578125" style="58" customWidth="1"/>
    <col min="18" max="18" width="15.28515625" style="58" customWidth="1"/>
    <col min="19" max="19" width="25.7109375" style="58" hidden="1" customWidth="1"/>
    <col min="20" max="20" width="20.5703125" style="58" hidden="1" customWidth="1"/>
    <col min="21" max="21" width="5.85546875" style="58" customWidth="1"/>
    <col min="22" max="16384" width="11.42578125" style="58"/>
  </cols>
  <sheetData>
    <row r="1" spans="2:21" ht="9" customHeight="1"/>
    <row r="2" spans="2:21" ht="15" customHeight="1">
      <c r="B2" s="59"/>
      <c r="C2" s="125"/>
      <c r="D2" s="125"/>
      <c r="E2" s="125"/>
      <c r="F2" s="126" t="s">
        <v>0</v>
      </c>
      <c r="G2" s="126"/>
      <c r="H2" s="126"/>
      <c r="I2" s="126"/>
      <c r="J2" s="126"/>
      <c r="K2" s="126"/>
      <c r="L2" s="126"/>
      <c r="M2" s="126"/>
      <c r="N2" s="126"/>
      <c r="O2" s="126"/>
      <c r="P2" s="126" t="s">
        <v>1</v>
      </c>
      <c r="Q2" s="126"/>
      <c r="R2" s="126"/>
      <c r="S2" s="60"/>
      <c r="T2" s="55" t="s">
        <v>25</v>
      </c>
      <c r="U2" s="61"/>
    </row>
    <row r="3" spans="2:21" ht="12.75" customHeight="1">
      <c r="B3" s="62"/>
      <c r="C3" s="125"/>
      <c r="D3" s="125"/>
      <c r="E3" s="125"/>
      <c r="F3" s="126"/>
      <c r="G3" s="126"/>
      <c r="H3" s="126"/>
      <c r="I3" s="126"/>
      <c r="J3" s="126"/>
      <c r="K3" s="126"/>
      <c r="L3" s="126"/>
      <c r="M3" s="126"/>
      <c r="N3" s="126"/>
      <c r="O3" s="126"/>
      <c r="P3" s="126"/>
      <c r="Q3" s="126"/>
      <c r="R3" s="126"/>
      <c r="S3" s="60"/>
      <c r="T3" s="56" t="s">
        <v>26</v>
      </c>
      <c r="U3" s="61"/>
    </row>
    <row r="4" spans="2:21" ht="12.75" customHeight="1">
      <c r="B4" s="62"/>
      <c r="C4" s="125"/>
      <c r="D4" s="125"/>
      <c r="E4" s="125"/>
      <c r="F4" s="126"/>
      <c r="G4" s="126"/>
      <c r="H4" s="126"/>
      <c r="I4" s="126"/>
      <c r="J4" s="126"/>
      <c r="K4" s="126"/>
      <c r="L4" s="126"/>
      <c r="M4" s="126"/>
      <c r="N4" s="126"/>
      <c r="O4" s="126"/>
      <c r="P4" s="126"/>
      <c r="Q4" s="126"/>
      <c r="R4" s="126"/>
      <c r="S4" s="60"/>
      <c r="T4" s="56" t="s">
        <v>27</v>
      </c>
      <c r="U4" s="61"/>
    </row>
    <row r="5" spans="2:21" ht="12.75" customHeight="1">
      <c r="B5" s="62"/>
      <c r="C5" s="125"/>
      <c r="D5" s="125"/>
      <c r="E5" s="125"/>
      <c r="F5" s="126"/>
      <c r="G5" s="126"/>
      <c r="H5" s="126"/>
      <c r="I5" s="126"/>
      <c r="J5" s="126"/>
      <c r="K5" s="126"/>
      <c r="L5" s="126"/>
      <c r="M5" s="126"/>
      <c r="N5" s="126"/>
      <c r="O5" s="126"/>
      <c r="P5" s="126"/>
      <c r="Q5" s="126"/>
      <c r="R5" s="126"/>
      <c r="S5" s="60"/>
      <c r="T5" s="56" t="s">
        <v>28</v>
      </c>
      <c r="U5" s="61"/>
    </row>
    <row r="6" spans="2:21" ht="12.75" customHeight="1">
      <c r="B6" s="63"/>
      <c r="C6" s="125"/>
      <c r="D6" s="125"/>
      <c r="E6" s="125"/>
      <c r="F6" s="126"/>
      <c r="G6" s="126"/>
      <c r="H6" s="126"/>
      <c r="I6" s="126"/>
      <c r="J6" s="126"/>
      <c r="K6" s="126"/>
      <c r="L6" s="126"/>
      <c r="M6" s="126"/>
      <c r="N6" s="126"/>
      <c r="O6" s="126"/>
      <c r="P6" s="126"/>
      <c r="Q6" s="126"/>
      <c r="R6" s="126"/>
      <c r="S6" s="60"/>
      <c r="T6" s="57" t="s">
        <v>29</v>
      </c>
      <c r="U6" s="61"/>
    </row>
    <row r="7" spans="2:21">
      <c r="B7" s="64"/>
      <c r="C7" s="65"/>
      <c r="D7" s="65"/>
      <c r="E7" s="65"/>
      <c r="F7" s="65"/>
      <c r="G7" s="65"/>
      <c r="H7" s="65"/>
      <c r="I7" s="66"/>
      <c r="J7" s="66"/>
      <c r="K7" s="66"/>
      <c r="L7" s="66"/>
      <c r="M7" s="66"/>
      <c r="N7" s="65"/>
      <c r="O7" s="67"/>
      <c r="P7" s="67"/>
      <c r="Q7" s="67"/>
      <c r="R7" s="67"/>
      <c r="S7" s="67"/>
      <c r="T7" s="68"/>
      <c r="U7" s="61"/>
    </row>
    <row r="8" spans="2:21">
      <c r="B8" s="64"/>
      <c r="C8" s="65"/>
      <c r="D8" s="65"/>
      <c r="E8" s="65"/>
      <c r="F8" s="65"/>
      <c r="G8" s="65"/>
      <c r="H8" s="65"/>
      <c r="I8" s="66"/>
      <c r="J8" s="66"/>
      <c r="K8" s="66"/>
      <c r="L8" s="66"/>
      <c r="M8" s="66"/>
      <c r="N8" s="65"/>
      <c r="O8" s="67"/>
      <c r="P8" s="67"/>
      <c r="Q8" s="67"/>
      <c r="R8" s="67"/>
      <c r="S8" s="67"/>
      <c r="T8" s="69"/>
      <c r="U8" s="61"/>
    </row>
    <row r="9" spans="2:21">
      <c r="B9" s="64"/>
      <c r="C9" s="65"/>
      <c r="D9" s="65"/>
      <c r="E9" s="65"/>
      <c r="F9" s="65"/>
      <c r="G9" s="65"/>
      <c r="H9" s="65"/>
      <c r="I9" s="70" t="s">
        <v>2</v>
      </c>
      <c r="J9" s="65"/>
      <c r="K9" s="148" t="s">
        <v>54</v>
      </c>
      <c r="L9" s="134"/>
      <c r="M9" s="134"/>
      <c r="N9" s="134"/>
      <c r="O9" s="65"/>
      <c r="P9" s="67"/>
      <c r="Q9" s="67"/>
      <c r="R9" s="67"/>
      <c r="S9" s="67"/>
      <c r="T9" s="69"/>
      <c r="U9" s="61"/>
    </row>
    <row r="10" spans="2:21">
      <c r="B10" s="64"/>
      <c r="C10" s="65"/>
      <c r="D10" s="65"/>
      <c r="E10" s="65"/>
      <c r="F10" s="65"/>
      <c r="G10" s="65"/>
      <c r="H10" s="65"/>
      <c r="I10" s="70" t="s">
        <v>3</v>
      </c>
      <c r="J10" s="65"/>
      <c r="K10" s="148">
        <v>17070022420</v>
      </c>
      <c r="L10" s="148"/>
      <c r="M10" s="148"/>
      <c r="N10" s="148"/>
      <c r="O10" s="65"/>
      <c r="P10" s="65"/>
      <c r="Q10" s="65"/>
      <c r="R10" s="65"/>
      <c r="S10" s="65"/>
      <c r="T10" s="69"/>
      <c r="U10" s="61"/>
    </row>
    <row r="11" spans="2:21">
      <c r="B11" s="64"/>
      <c r="C11" s="65"/>
      <c r="D11" s="65"/>
      <c r="E11" s="65"/>
      <c r="F11" s="65"/>
      <c r="G11" s="65"/>
      <c r="H11" s="65"/>
      <c r="I11" s="70" t="s">
        <v>4</v>
      </c>
      <c r="J11" s="65"/>
      <c r="K11" s="148" t="s">
        <v>96</v>
      </c>
      <c r="L11" s="148"/>
      <c r="M11" s="148"/>
      <c r="N11" s="148"/>
      <c r="O11" s="65"/>
      <c r="P11" s="65"/>
      <c r="Q11" s="65"/>
      <c r="R11" s="65"/>
      <c r="S11" s="65"/>
      <c r="T11" s="69"/>
      <c r="U11" s="61"/>
    </row>
    <row r="12" spans="2:21">
      <c r="B12" s="64"/>
      <c r="C12" s="65"/>
      <c r="D12" s="65"/>
      <c r="E12" s="65"/>
      <c r="F12" s="65"/>
      <c r="G12" s="65"/>
      <c r="H12" s="65"/>
      <c r="I12" s="70" t="s">
        <v>20</v>
      </c>
      <c r="J12" s="65"/>
      <c r="K12" s="134" t="s">
        <v>17</v>
      </c>
      <c r="L12" s="134"/>
      <c r="M12" s="134"/>
      <c r="N12" s="134"/>
      <c r="O12" s="65"/>
      <c r="P12" s="65"/>
      <c r="Q12" s="65"/>
      <c r="R12" s="65"/>
      <c r="S12" s="65"/>
      <c r="T12" s="69"/>
      <c r="U12" s="61"/>
    </row>
    <row r="13" spans="2:21">
      <c r="B13" s="64"/>
      <c r="C13" s="65"/>
      <c r="D13" s="65"/>
      <c r="E13" s="65"/>
      <c r="F13" s="65"/>
      <c r="G13" s="65"/>
      <c r="H13" s="65"/>
      <c r="I13" s="70" t="s">
        <v>13</v>
      </c>
      <c r="J13" s="65"/>
      <c r="K13" s="134" t="s">
        <v>18</v>
      </c>
      <c r="L13" s="134"/>
      <c r="M13" s="134"/>
      <c r="N13" s="134"/>
      <c r="O13" s="65"/>
      <c r="P13" s="65"/>
      <c r="Q13" s="65"/>
      <c r="R13" s="65"/>
      <c r="S13" s="65"/>
      <c r="T13" s="69"/>
      <c r="U13" s="61"/>
    </row>
    <row r="14" spans="2:21">
      <c r="B14" s="64"/>
      <c r="C14" s="65"/>
      <c r="D14" s="65"/>
      <c r="E14" s="65"/>
      <c r="F14" s="65"/>
      <c r="G14" s="65"/>
      <c r="H14" s="65"/>
      <c r="I14" s="71"/>
      <c r="J14" s="65"/>
      <c r="K14" s="72"/>
      <c r="L14" s="66"/>
      <c r="M14" s="66"/>
      <c r="N14" s="66"/>
      <c r="O14" s="65"/>
      <c r="P14" s="65"/>
      <c r="Q14" s="65"/>
      <c r="R14" s="65"/>
      <c r="S14" s="65"/>
      <c r="T14" s="69"/>
      <c r="U14" s="61"/>
    </row>
    <row r="15" spans="2:21" ht="5.25" customHeight="1">
      <c r="B15" s="64"/>
      <c r="C15" s="73"/>
      <c r="D15" s="73"/>
      <c r="E15" s="73"/>
      <c r="F15" s="73"/>
      <c r="G15" s="73"/>
      <c r="H15" s="73"/>
      <c r="I15" s="73"/>
      <c r="J15" s="74"/>
      <c r="K15" s="74"/>
      <c r="L15" s="65"/>
      <c r="M15" s="65"/>
      <c r="N15" s="65"/>
      <c r="O15" s="65"/>
      <c r="P15" s="65"/>
      <c r="Q15" s="65"/>
      <c r="R15" s="65"/>
      <c r="S15" s="65"/>
      <c r="T15" s="69"/>
      <c r="U15" s="61"/>
    </row>
    <row r="16" spans="2:21" ht="15" customHeight="1">
      <c r="B16" s="64"/>
      <c r="C16" s="143" t="s">
        <v>14</v>
      </c>
      <c r="D16" s="144"/>
      <c r="E16" s="144"/>
      <c r="F16" s="144"/>
      <c r="G16" s="144"/>
      <c r="H16" s="144"/>
      <c r="I16" s="144"/>
      <c r="J16" s="144"/>
      <c r="K16" s="144"/>
      <c r="L16" s="144"/>
      <c r="M16" s="144"/>
      <c r="N16" s="144"/>
      <c r="O16" s="145"/>
      <c r="P16" s="65"/>
      <c r="Q16" s="65"/>
      <c r="R16" s="65"/>
      <c r="S16" s="65"/>
      <c r="T16" s="69"/>
      <c r="U16" s="61"/>
    </row>
    <row r="17" spans="2:21" ht="5.25" customHeight="1">
      <c r="B17" s="64"/>
      <c r="C17" s="74"/>
      <c r="D17" s="74"/>
      <c r="E17" s="74"/>
      <c r="F17" s="74"/>
      <c r="G17" s="74"/>
      <c r="H17" s="74"/>
      <c r="I17" s="74"/>
      <c r="J17" s="74"/>
      <c r="K17" s="74"/>
      <c r="L17" s="74"/>
      <c r="M17" s="74"/>
      <c r="N17" s="74"/>
      <c r="O17" s="74"/>
      <c r="P17" s="65"/>
      <c r="Q17" s="65"/>
      <c r="R17" s="65"/>
      <c r="S17" s="65"/>
      <c r="T17" s="69"/>
      <c r="U17" s="61"/>
    </row>
    <row r="18" spans="2:21" ht="17.25" customHeight="1">
      <c r="B18" s="64"/>
      <c r="C18" s="138" t="s">
        <v>56</v>
      </c>
      <c r="D18" s="138"/>
      <c r="E18" s="138"/>
      <c r="F18" s="138"/>
      <c r="G18" s="138"/>
      <c r="H18" s="138"/>
      <c r="I18" s="138"/>
      <c r="J18" s="138"/>
      <c r="K18" s="138"/>
      <c r="L18" s="138"/>
      <c r="M18" s="138"/>
      <c r="N18" s="138"/>
      <c r="O18" s="138"/>
      <c r="P18" s="65"/>
      <c r="Q18" s="65"/>
      <c r="R18" s="65"/>
      <c r="S18" s="65"/>
      <c r="T18" s="69"/>
      <c r="U18" s="61"/>
    </row>
    <row r="19" spans="2:21" ht="4.5" customHeight="1">
      <c r="B19" s="64"/>
      <c r="C19" s="73"/>
      <c r="D19" s="73"/>
      <c r="E19" s="73"/>
      <c r="F19" s="73"/>
      <c r="G19" s="73"/>
      <c r="H19" s="73"/>
      <c r="I19" s="73"/>
      <c r="J19" s="73"/>
      <c r="K19" s="73"/>
      <c r="L19" s="75"/>
      <c r="M19" s="75"/>
      <c r="N19" s="76"/>
      <c r="O19" s="74"/>
      <c r="P19" s="65"/>
      <c r="Q19" s="65"/>
      <c r="R19" s="65"/>
      <c r="S19" s="65"/>
      <c r="T19" s="69"/>
      <c r="U19" s="61"/>
    </row>
    <row r="20" spans="2:21" ht="15.75" customHeight="1">
      <c r="B20" s="64"/>
      <c r="C20" s="140" t="s">
        <v>11</v>
      </c>
      <c r="D20" s="141"/>
      <c r="E20" s="141"/>
      <c r="F20" s="141"/>
      <c r="G20" s="141"/>
      <c r="H20" s="141"/>
      <c r="I20" s="141"/>
      <c r="J20" s="141"/>
      <c r="K20" s="141"/>
      <c r="L20" s="141"/>
      <c r="M20" s="141"/>
      <c r="N20" s="141"/>
      <c r="O20" s="142"/>
      <c r="P20" s="65"/>
      <c r="Q20" s="65"/>
      <c r="R20" s="65"/>
      <c r="S20" s="65"/>
      <c r="T20" s="69"/>
      <c r="U20" s="61"/>
    </row>
    <row r="21" spans="2:21" ht="6" customHeight="1">
      <c r="B21" s="64"/>
      <c r="C21" s="77"/>
      <c r="D21" s="77"/>
      <c r="E21" s="77"/>
      <c r="F21" s="77"/>
      <c r="G21" s="77"/>
      <c r="H21" s="77"/>
      <c r="I21" s="77"/>
      <c r="J21" s="77"/>
      <c r="K21" s="77"/>
      <c r="L21" s="77"/>
      <c r="M21" s="77"/>
      <c r="N21" s="77"/>
      <c r="O21" s="77"/>
      <c r="P21" s="77"/>
      <c r="Q21" s="77"/>
      <c r="R21" s="77"/>
      <c r="S21" s="77"/>
      <c r="T21" s="69"/>
      <c r="U21" s="61"/>
    </row>
    <row r="22" spans="2:21" ht="20.25" customHeight="1">
      <c r="B22" s="64"/>
      <c r="C22" s="139" t="s">
        <v>61</v>
      </c>
      <c r="D22" s="139"/>
      <c r="E22" s="139"/>
      <c r="F22" s="139"/>
      <c r="G22" s="139"/>
      <c r="H22" s="139"/>
      <c r="I22" s="139"/>
      <c r="J22" s="139"/>
      <c r="K22" s="139"/>
      <c r="L22" s="139"/>
      <c r="M22" s="139"/>
      <c r="N22" s="139"/>
      <c r="O22" s="139"/>
      <c r="P22" s="77"/>
      <c r="Q22" s="77"/>
      <c r="R22" s="77"/>
      <c r="S22" s="77"/>
      <c r="T22" s="69"/>
      <c r="U22" s="61"/>
    </row>
    <row r="23" spans="2:21" ht="20.25" customHeight="1">
      <c r="B23" s="64"/>
      <c r="C23" s="139" t="s">
        <v>57</v>
      </c>
      <c r="D23" s="139"/>
      <c r="E23" s="139"/>
      <c r="F23" s="139"/>
      <c r="G23" s="139"/>
      <c r="H23" s="139"/>
      <c r="I23" s="139"/>
      <c r="J23" s="139"/>
      <c r="K23" s="139"/>
      <c r="L23" s="139"/>
      <c r="M23" s="139"/>
      <c r="N23" s="139"/>
      <c r="O23" s="139"/>
      <c r="P23" s="77"/>
      <c r="Q23" s="77"/>
      <c r="R23" s="77"/>
      <c r="S23" s="77"/>
      <c r="T23" s="69"/>
      <c r="U23" s="61"/>
    </row>
    <row r="24" spans="2:21">
      <c r="B24" s="64"/>
      <c r="C24" s="139" t="s">
        <v>58</v>
      </c>
      <c r="D24" s="139"/>
      <c r="E24" s="139"/>
      <c r="F24" s="139"/>
      <c r="G24" s="139"/>
      <c r="H24" s="139"/>
      <c r="I24" s="139"/>
      <c r="J24" s="139"/>
      <c r="K24" s="139"/>
      <c r="L24" s="139"/>
      <c r="M24" s="139"/>
      <c r="N24" s="139"/>
      <c r="O24" s="139"/>
      <c r="P24" s="77"/>
      <c r="Q24" s="77"/>
      <c r="R24" s="77"/>
      <c r="S24" s="77"/>
      <c r="T24" s="69"/>
      <c r="U24" s="61"/>
    </row>
    <row r="25" spans="2:21" ht="39" customHeight="1">
      <c r="B25" s="64"/>
      <c r="C25" s="139" t="s">
        <v>59</v>
      </c>
      <c r="D25" s="139"/>
      <c r="E25" s="139"/>
      <c r="F25" s="139"/>
      <c r="G25" s="139"/>
      <c r="H25" s="139"/>
      <c r="I25" s="139"/>
      <c r="J25" s="139"/>
      <c r="K25" s="139"/>
      <c r="L25" s="139"/>
      <c r="M25" s="139"/>
      <c r="N25" s="139"/>
      <c r="O25" s="139"/>
      <c r="P25" s="77"/>
      <c r="Q25" s="77"/>
      <c r="R25" s="77"/>
      <c r="S25" s="77"/>
      <c r="T25" s="69"/>
      <c r="U25" s="61"/>
    </row>
    <row r="26" spans="2:21" ht="21" customHeight="1">
      <c r="B26" s="64"/>
      <c r="C26" s="139" t="s">
        <v>60</v>
      </c>
      <c r="D26" s="139"/>
      <c r="E26" s="139"/>
      <c r="F26" s="139"/>
      <c r="G26" s="139"/>
      <c r="H26" s="139"/>
      <c r="I26" s="139"/>
      <c r="J26" s="139"/>
      <c r="K26" s="139"/>
      <c r="L26" s="139"/>
      <c r="M26" s="139"/>
      <c r="N26" s="139"/>
      <c r="O26" s="139"/>
      <c r="P26" s="65"/>
      <c r="Q26" s="65"/>
      <c r="R26" s="65"/>
      <c r="S26" s="65"/>
      <c r="T26" s="69"/>
      <c r="U26" s="61"/>
    </row>
    <row r="27" spans="2:21" ht="15.75" customHeight="1">
      <c r="B27" s="64"/>
      <c r="C27" s="140" t="s">
        <v>62</v>
      </c>
      <c r="D27" s="141"/>
      <c r="E27" s="141"/>
      <c r="F27" s="141"/>
      <c r="G27" s="141"/>
      <c r="H27" s="141"/>
      <c r="I27" s="141"/>
      <c r="J27" s="141"/>
      <c r="K27" s="141"/>
      <c r="L27" s="141"/>
      <c r="M27" s="141"/>
      <c r="N27" s="141"/>
      <c r="O27" s="142"/>
      <c r="P27" s="78"/>
      <c r="Q27" s="78"/>
      <c r="R27" s="78"/>
      <c r="S27" s="78"/>
      <c r="T27" s="69"/>
      <c r="U27" s="61"/>
    </row>
    <row r="28" spans="2:21" ht="5.25" customHeight="1">
      <c r="B28" s="64"/>
      <c r="C28" s="73"/>
      <c r="D28" s="73"/>
      <c r="E28" s="73"/>
      <c r="F28" s="73"/>
      <c r="G28" s="73"/>
      <c r="H28" s="73"/>
      <c r="I28" s="73"/>
      <c r="J28" s="74"/>
      <c r="K28" s="74"/>
      <c r="L28" s="74"/>
      <c r="M28" s="74"/>
      <c r="N28" s="74"/>
      <c r="O28" s="74"/>
      <c r="P28" s="74"/>
      <c r="Q28" s="74"/>
      <c r="R28" s="74"/>
      <c r="S28" s="74"/>
      <c r="T28" s="69"/>
      <c r="U28" s="61"/>
    </row>
    <row r="29" spans="2:21" ht="34.5" customHeight="1">
      <c r="B29" s="64"/>
      <c r="C29" s="138" t="s">
        <v>55</v>
      </c>
      <c r="D29" s="138"/>
      <c r="E29" s="138"/>
      <c r="F29" s="138"/>
      <c r="G29" s="138"/>
      <c r="H29" s="138"/>
      <c r="I29" s="138"/>
      <c r="J29" s="138"/>
      <c r="K29" s="138"/>
      <c r="L29" s="138"/>
      <c r="M29" s="138"/>
      <c r="N29" s="138"/>
      <c r="O29" s="138"/>
      <c r="P29" s="74"/>
      <c r="Q29" s="74"/>
      <c r="R29" s="74"/>
      <c r="S29" s="74"/>
      <c r="T29" s="69"/>
      <c r="U29" s="61"/>
    </row>
    <row r="30" spans="2:21" ht="3.75" customHeight="1">
      <c r="B30" s="64"/>
      <c r="C30" s="65"/>
      <c r="D30" s="65"/>
      <c r="E30" s="79"/>
      <c r="F30" s="79"/>
      <c r="G30" s="79"/>
      <c r="H30" s="79"/>
      <c r="I30" s="79"/>
      <c r="J30" s="79"/>
      <c r="K30" s="79"/>
      <c r="L30" s="79"/>
      <c r="M30" s="79"/>
      <c r="N30" s="79"/>
      <c r="O30" s="74"/>
      <c r="P30" s="74"/>
      <c r="Q30" s="74"/>
      <c r="R30" s="74"/>
      <c r="S30" s="74"/>
      <c r="T30" s="69"/>
      <c r="U30" s="61"/>
    </row>
    <row r="31" spans="2:21" ht="3.75" customHeight="1">
      <c r="B31" s="64"/>
      <c r="C31" s="73"/>
      <c r="D31" s="73"/>
      <c r="E31" s="73"/>
      <c r="F31" s="73"/>
      <c r="G31" s="73"/>
      <c r="H31" s="73"/>
      <c r="I31" s="73"/>
      <c r="J31" s="73"/>
      <c r="K31" s="73"/>
      <c r="L31" s="73"/>
      <c r="M31" s="73"/>
      <c r="N31" s="73"/>
      <c r="O31" s="74"/>
      <c r="P31" s="74"/>
      <c r="Q31" s="74"/>
      <c r="R31" s="74"/>
      <c r="S31" s="74"/>
      <c r="T31" s="69"/>
      <c r="U31" s="61"/>
    </row>
    <row r="32" spans="2:21" ht="5.25" customHeight="1">
      <c r="B32" s="64"/>
      <c r="C32" s="80"/>
      <c r="D32" s="80"/>
      <c r="E32" s="80"/>
      <c r="F32" s="80"/>
      <c r="G32" s="80"/>
      <c r="H32" s="80"/>
      <c r="I32" s="80"/>
      <c r="J32" s="80"/>
      <c r="K32" s="80"/>
      <c r="L32" s="80"/>
      <c r="M32" s="80"/>
      <c r="N32" s="65"/>
      <c r="O32" s="65"/>
      <c r="P32" s="65"/>
      <c r="Q32" s="65"/>
      <c r="R32" s="65"/>
      <c r="S32" s="65"/>
      <c r="T32" s="69"/>
      <c r="U32" s="61"/>
    </row>
    <row r="33" spans="2:21" ht="15.75" customHeight="1">
      <c r="B33" s="64"/>
      <c r="C33" s="143" t="s">
        <v>12</v>
      </c>
      <c r="D33" s="144"/>
      <c r="E33" s="144"/>
      <c r="F33" s="144"/>
      <c r="G33" s="144"/>
      <c r="H33" s="144"/>
      <c r="I33" s="144"/>
      <c r="J33" s="144"/>
      <c r="K33" s="144"/>
      <c r="L33" s="144"/>
      <c r="M33" s="144"/>
      <c r="N33" s="144"/>
      <c r="O33" s="145"/>
      <c r="P33" s="70"/>
      <c r="Q33" s="70"/>
      <c r="R33" s="70"/>
      <c r="S33" s="70"/>
      <c r="T33" s="69"/>
      <c r="U33" s="61"/>
    </row>
    <row r="34" spans="2:21" ht="6" customHeight="1">
      <c r="B34" s="64"/>
      <c r="C34" s="65"/>
      <c r="D34" s="65"/>
      <c r="E34" s="81"/>
      <c r="F34" s="81"/>
      <c r="G34" s="81"/>
      <c r="H34" s="81"/>
      <c r="I34" s="81"/>
      <c r="J34" s="81"/>
      <c r="K34" s="81"/>
      <c r="L34" s="81"/>
      <c r="M34" s="81"/>
      <c r="N34" s="81"/>
      <c r="O34" s="81"/>
      <c r="P34" s="81"/>
      <c r="Q34" s="81"/>
      <c r="R34" s="65"/>
      <c r="S34" s="65"/>
      <c r="T34" s="69"/>
      <c r="U34" s="61"/>
    </row>
    <row r="35" spans="2:21" ht="33" customHeight="1">
      <c r="B35" s="64"/>
      <c r="C35" s="135" t="s">
        <v>23</v>
      </c>
      <c r="D35" s="136" t="s">
        <v>30</v>
      </c>
      <c r="E35" s="146" t="s">
        <v>31</v>
      </c>
      <c r="F35" s="135" t="s">
        <v>32</v>
      </c>
      <c r="G35" s="135" t="s">
        <v>33</v>
      </c>
      <c r="H35" s="135" t="s">
        <v>34</v>
      </c>
      <c r="I35" s="146" t="s">
        <v>35</v>
      </c>
      <c r="J35" s="135" t="s">
        <v>36</v>
      </c>
      <c r="K35" s="135"/>
      <c r="L35" s="135" t="s">
        <v>37</v>
      </c>
      <c r="M35" s="135" t="s">
        <v>38</v>
      </c>
      <c r="N35" s="135" t="s">
        <v>39</v>
      </c>
      <c r="O35" s="135" t="s">
        <v>40</v>
      </c>
      <c r="P35" s="137" t="s">
        <v>41</v>
      </c>
      <c r="Q35" s="152" t="s">
        <v>21</v>
      </c>
      <c r="R35" s="153"/>
      <c r="S35" s="82"/>
      <c r="T35" s="69"/>
      <c r="U35" s="61"/>
    </row>
    <row r="36" spans="2:21" ht="33" customHeight="1">
      <c r="B36" s="64"/>
      <c r="C36" s="136"/>
      <c r="D36" s="137"/>
      <c r="E36" s="147"/>
      <c r="F36" s="136"/>
      <c r="G36" s="136"/>
      <c r="H36" s="136"/>
      <c r="I36" s="147"/>
      <c r="J36" s="97" t="s">
        <v>5</v>
      </c>
      <c r="K36" s="97" t="s">
        <v>6</v>
      </c>
      <c r="L36" s="136"/>
      <c r="M36" s="136"/>
      <c r="N36" s="136"/>
      <c r="O36" s="136"/>
      <c r="P36" s="137"/>
      <c r="Q36" s="103" t="s">
        <v>16</v>
      </c>
      <c r="R36" s="97" t="s">
        <v>15</v>
      </c>
      <c r="S36" s="83" t="s">
        <v>44</v>
      </c>
      <c r="T36" s="83" t="s">
        <v>45</v>
      </c>
      <c r="U36" s="61"/>
    </row>
    <row r="37" spans="2:21" s="87" customFormat="1" ht="204.75">
      <c r="B37" s="84"/>
      <c r="C37" s="110">
        <v>1</v>
      </c>
      <c r="D37" s="105" t="s">
        <v>88</v>
      </c>
      <c r="E37" s="105" t="s">
        <v>97</v>
      </c>
      <c r="F37" s="107" t="s">
        <v>76</v>
      </c>
      <c r="G37" s="105" t="s">
        <v>83</v>
      </c>
      <c r="H37" s="107" t="s">
        <v>29</v>
      </c>
      <c r="I37" s="105" t="s">
        <v>71</v>
      </c>
      <c r="J37" s="107">
        <f>12*34</f>
        <v>408</v>
      </c>
      <c r="K37" s="105" t="s">
        <v>84</v>
      </c>
      <c r="L37" s="101">
        <v>43876</v>
      </c>
      <c r="M37" s="101" t="s">
        <v>107</v>
      </c>
      <c r="N37" s="111" t="s">
        <v>85</v>
      </c>
      <c r="O37" s="111" t="s">
        <v>85</v>
      </c>
      <c r="P37" s="107"/>
      <c r="Q37" s="107"/>
      <c r="R37" s="112"/>
      <c r="S37" s="102">
        <f>IF(H37="Baja",1,IF(H37="Media - baja",2,IF(H37="Media",3,IF(H37="Media - alta",4,5))))</f>
        <v>5</v>
      </c>
      <c r="T37" s="85">
        <f>R37*S37</f>
        <v>0</v>
      </c>
      <c r="U37" s="86"/>
    </row>
    <row r="38" spans="2:21" s="87" customFormat="1" ht="126">
      <c r="B38" s="84"/>
      <c r="C38" s="110">
        <v>2</v>
      </c>
      <c r="D38" s="105" t="s">
        <v>112</v>
      </c>
      <c r="E38" s="105" t="s">
        <v>118</v>
      </c>
      <c r="F38" s="107" t="s">
        <v>68</v>
      </c>
      <c r="G38" s="105" t="s">
        <v>116</v>
      </c>
      <c r="H38" s="107" t="s">
        <v>29</v>
      </c>
      <c r="I38" s="105" t="s">
        <v>113</v>
      </c>
      <c r="J38" s="107">
        <v>1</v>
      </c>
      <c r="K38" s="105" t="s">
        <v>114</v>
      </c>
      <c r="L38" s="101">
        <v>43876</v>
      </c>
      <c r="M38" s="101">
        <v>44012</v>
      </c>
      <c r="N38" s="111" t="s">
        <v>115</v>
      </c>
      <c r="O38" s="111" t="s">
        <v>115</v>
      </c>
      <c r="P38" s="111" t="s">
        <v>117</v>
      </c>
      <c r="Q38" s="107"/>
      <c r="R38" s="112"/>
      <c r="S38" s="102"/>
      <c r="T38" s="85"/>
      <c r="U38" s="86"/>
    </row>
    <row r="39" spans="2:21" s="87" customFormat="1" ht="204.75">
      <c r="B39" s="84"/>
      <c r="C39" s="110">
        <v>3</v>
      </c>
      <c r="D39" s="105" t="s">
        <v>98</v>
      </c>
      <c r="E39" s="105" t="s">
        <v>108</v>
      </c>
      <c r="F39" s="107" t="s">
        <v>76</v>
      </c>
      <c r="G39" s="105" t="s">
        <v>103</v>
      </c>
      <c r="H39" s="107" t="s">
        <v>29</v>
      </c>
      <c r="I39" s="105" t="s">
        <v>72</v>
      </c>
      <c r="J39" s="107">
        <f>4*34</f>
        <v>136</v>
      </c>
      <c r="K39" s="105" t="s">
        <v>84</v>
      </c>
      <c r="L39" s="101">
        <v>43876</v>
      </c>
      <c r="M39" s="101" t="s">
        <v>107</v>
      </c>
      <c r="N39" s="111" t="s">
        <v>85</v>
      </c>
      <c r="O39" s="111" t="s">
        <v>85</v>
      </c>
      <c r="P39" s="107"/>
      <c r="Q39" s="107"/>
      <c r="R39" s="112"/>
      <c r="S39" s="102">
        <f t="shared" ref="S39:S49" si="0">IF(H39="Baja",1,IF(H39="Media - baja",2,IF(H39="Media",3,IF(H39="Media - alta",4,5))))</f>
        <v>5</v>
      </c>
      <c r="T39" s="85">
        <f t="shared" ref="T39:T49" si="1">R39*S39</f>
        <v>0</v>
      </c>
      <c r="U39" s="86"/>
    </row>
    <row r="40" spans="2:21" s="87" customFormat="1" ht="90">
      <c r="B40" s="84"/>
      <c r="C40" s="166">
        <v>4</v>
      </c>
      <c r="D40" s="163" t="s">
        <v>94</v>
      </c>
      <c r="E40" s="163" t="s">
        <v>100</v>
      </c>
      <c r="F40" s="163" t="s">
        <v>68</v>
      </c>
      <c r="G40" s="105" t="s">
        <v>77</v>
      </c>
      <c r="H40" s="107" t="s">
        <v>29</v>
      </c>
      <c r="I40" s="163" t="s">
        <v>75</v>
      </c>
      <c r="J40" s="100">
        <v>1</v>
      </c>
      <c r="K40" s="99" t="s">
        <v>79</v>
      </c>
      <c r="L40" s="101">
        <v>43831</v>
      </c>
      <c r="M40" s="101">
        <v>43861</v>
      </c>
      <c r="N40" s="99" t="s">
        <v>69</v>
      </c>
      <c r="O40" s="99" t="s">
        <v>69</v>
      </c>
      <c r="P40" s="99" t="s">
        <v>70</v>
      </c>
      <c r="Q40" s="99" t="s">
        <v>111</v>
      </c>
      <c r="R40" s="98">
        <v>1</v>
      </c>
      <c r="S40" s="102"/>
      <c r="T40" s="85"/>
      <c r="U40" s="86"/>
    </row>
    <row r="41" spans="2:21" s="87" customFormat="1" ht="90">
      <c r="B41" s="84"/>
      <c r="C41" s="167"/>
      <c r="D41" s="164"/>
      <c r="E41" s="164"/>
      <c r="F41" s="164"/>
      <c r="G41" s="105" t="s">
        <v>78</v>
      </c>
      <c r="H41" s="107" t="s">
        <v>29</v>
      </c>
      <c r="I41" s="164"/>
      <c r="J41" s="100">
        <v>1</v>
      </c>
      <c r="K41" s="99" t="s">
        <v>79</v>
      </c>
      <c r="L41" s="101">
        <v>43862</v>
      </c>
      <c r="M41" s="101">
        <v>44043</v>
      </c>
      <c r="N41" s="99" t="s">
        <v>70</v>
      </c>
      <c r="O41" s="99" t="s">
        <v>70</v>
      </c>
      <c r="P41" s="99" t="s">
        <v>69</v>
      </c>
      <c r="Q41" s="99"/>
      <c r="R41" s="98"/>
      <c r="S41" s="102"/>
      <c r="T41" s="85"/>
      <c r="U41" s="86"/>
    </row>
    <row r="42" spans="2:21" s="87" customFormat="1" ht="90">
      <c r="B42" s="84"/>
      <c r="C42" s="167"/>
      <c r="D42" s="164"/>
      <c r="E42" s="164"/>
      <c r="F42" s="164"/>
      <c r="G42" s="105" t="s">
        <v>80</v>
      </c>
      <c r="H42" s="107" t="s">
        <v>29</v>
      </c>
      <c r="I42" s="164"/>
      <c r="J42" s="100">
        <v>1</v>
      </c>
      <c r="K42" s="99" t="s">
        <v>67</v>
      </c>
      <c r="L42" s="101">
        <v>44044</v>
      </c>
      <c r="M42" s="101">
        <v>44408</v>
      </c>
      <c r="N42" s="99" t="s">
        <v>70</v>
      </c>
      <c r="O42" s="99" t="s">
        <v>70</v>
      </c>
      <c r="P42" s="99" t="s">
        <v>69</v>
      </c>
      <c r="Q42" s="99"/>
      <c r="R42" s="98"/>
      <c r="S42" s="102"/>
      <c r="T42" s="85"/>
      <c r="U42" s="86"/>
    </row>
    <row r="43" spans="2:21" s="87" customFormat="1" ht="90">
      <c r="B43" s="84"/>
      <c r="C43" s="168"/>
      <c r="D43" s="165"/>
      <c r="E43" s="165"/>
      <c r="F43" s="165"/>
      <c r="G43" s="105" t="s">
        <v>81</v>
      </c>
      <c r="H43" s="107" t="s">
        <v>29</v>
      </c>
      <c r="I43" s="165"/>
      <c r="J43" s="100">
        <v>1</v>
      </c>
      <c r="K43" s="99" t="s">
        <v>67</v>
      </c>
      <c r="L43" s="101">
        <v>44409</v>
      </c>
      <c r="M43" s="101">
        <v>44561</v>
      </c>
      <c r="N43" s="99" t="s">
        <v>70</v>
      </c>
      <c r="O43" s="99" t="s">
        <v>70</v>
      </c>
      <c r="P43" s="99" t="s">
        <v>69</v>
      </c>
      <c r="Q43" s="99"/>
      <c r="R43" s="98"/>
      <c r="S43" s="102"/>
      <c r="T43" s="85"/>
      <c r="U43" s="86"/>
    </row>
    <row r="44" spans="2:21" s="87" customFormat="1" ht="204.75">
      <c r="B44" s="84"/>
      <c r="C44" s="110">
        <v>5</v>
      </c>
      <c r="D44" s="105" t="s">
        <v>90</v>
      </c>
      <c r="E44" s="105" t="s">
        <v>99</v>
      </c>
      <c r="F44" s="107" t="s">
        <v>68</v>
      </c>
      <c r="G44" s="105" t="s">
        <v>104</v>
      </c>
      <c r="H44" s="107" t="s">
        <v>29</v>
      </c>
      <c r="I44" s="105" t="s">
        <v>89</v>
      </c>
      <c r="J44" s="107">
        <f>4*34</f>
        <v>136</v>
      </c>
      <c r="K44" s="105" t="s">
        <v>84</v>
      </c>
      <c r="L44" s="101">
        <v>43876</v>
      </c>
      <c r="M44" s="101" t="s">
        <v>107</v>
      </c>
      <c r="N44" s="111" t="s">
        <v>85</v>
      </c>
      <c r="O44" s="111" t="s">
        <v>85</v>
      </c>
      <c r="P44" s="107"/>
      <c r="Q44" s="107"/>
      <c r="R44" s="112"/>
      <c r="S44" s="102"/>
      <c r="T44" s="85"/>
      <c r="U44" s="86"/>
    </row>
    <row r="45" spans="2:21" s="87" customFormat="1" ht="204.75">
      <c r="B45" s="84"/>
      <c r="C45" s="110">
        <v>6</v>
      </c>
      <c r="D45" s="105" t="s">
        <v>102</v>
      </c>
      <c r="E45" s="105" t="s">
        <v>101</v>
      </c>
      <c r="F45" s="107" t="s">
        <v>68</v>
      </c>
      <c r="G45" s="105" t="s">
        <v>105</v>
      </c>
      <c r="H45" s="107" t="s">
        <v>29</v>
      </c>
      <c r="I45" s="105" t="s">
        <v>106</v>
      </c>
      <c r="J45" s="107">
        <f>4*34</f>
        <v>136</v>
      </c>
      <c r="K45" s="105" t="s">
        <v>84</v>
      </c>
      <c r="L45" s="101">
        <v>43876</v>
      </c>
      <c r="M45" s="101" t="s">
        <v>107</v>
      </c>
      <c r="N45" s="111" t="s">
        <v>85</v>
      </c>
      <c r="O45" s="111" t="s">
        <v>85</v>
      </c>
      <c r="P45" s="107"/>
      <c r="Q45" s="107"/>
      <c r="R45" s="112"/>
      <c r="S45" s="102"/>
      <c r="T45" s="85"/>
      <c r="U45" s="86"/>
    </row>
    <row r="46" spans="2:21" s="87" customFormat="1" ht="204.75">
      <c r="B46" s="84"/>
      <c r="C46" s="110">
        <v>7</v>
      </c>
      <c r="D46" s="105" t="s">
        <v>91</v>
      </c>
      <c r="E46" s="105" t="s">
        <v>63</v>
      </c>
      <c r="F46" s="107" t="s">
        <v>68</v>
      </c>
      <c r="G46" s="105" t="s">
        <v>109</v>
      </c>
      <c r="H46" s="107" t="s">
        <v>29</v>
      </c>
      <c r="I46" s="105" t="s">
        <v>73</v>
      </c>
      <c r="J46" s="107">
        <f>4*34</f>
        <v>136</v>
      </c>
      <c r="K46" s="105" t="s">
        <v>65</v>
      </c>
      <c r="L46" s="101">
        <v>43876</v>
      </c>
      <c r="M46" s="101" t="s">
        <v>107</v>
      </c>
      <c r="N46" s="111" t="s">
        <v>85</v>
      </c>
      <c r="O46" s="111" t="s">
        <v>85</v>
      </c>
      <c r="P46" s="107"/>
      <c r="Q46" s="107"/>
      <c r="R46" s="112"/>
      <c r="S46" s="102">
        <f t="shared" si="0"/>
        <v>5</v>
      </c>
      <c r="T46" s="85">
        <f t="shared" si="1"/>
        <v>0</v>
      </c>
      <c r="U46" s="86"/>
    </row>
    <row r="47" spans="2:21" s="87" customFormat="1" ht="220.5">
      <c r="B47" s="84"/>
      <c r="C47" s="110">
        <v>8</v>
      </c>
      <c r="D47" s="105" t="s">
        <v>93</v>
      </c>
      <c r="E47" s="105" t="s">
        <v>92</v>
      </c>
      <c r="F47" s="107" t="s">
        <v>68</v>
      </c>
      <c r="G47" s="105" t="s">
        <v>110</v>
      </c>
      <c r="H47" s="107" t="s">
        <v>29</v>
      </c>
      <c r="I47" s="105" t="s">
        <v>74</v>
      </c>
      <c r="J47" s="107">
        <f>4*34</f>
        <v>136</v>
      </c>
      <c r="K47" s="105" t="s">
        <v>64</v>
      </c>
      <c r="L47" s="101">
        <v>43876</v>
      </c>
      <c r="M47" s="101" t="s">
        <v>107</v>
      </c>
      <c r="N47" s="111" t="s">
        <v>85</v>
      </c>
      <c r="O47" s="111" t="s">
        <v>85</v>
      </c>
      <c r="P47" s="107"/>
      <c r="Q47" s="107"/>
      <c r="R47" s="112"/>
      <c r="S47" s="102">
        <f t="shared" si="0"/>
        <v>5</v>
      </c>
      <c r="T47" s="85">
        <f t="shared" si="1"/>
        <v>0</v>
      </c>
      <c r="U47" s="86"/>
    </row>
    <row r="48" spans="2:21" s="87" customFormat="1" ht="220.5">
      <c r="B48" s="84"/>
      <c r="C48" s="110">
        <v>9</v>
      </c>
      <c r="D48" s="105" t="s">
        <v>95</v>
      </c>
      <c r="E48" s="105" t="s">
        <v>66</v>
      </c>
      <c r="F48" s="107" t="s">
        <v>76</v>
      </c>
      <c r="G48" s="105" t="s">
        <v>82</v>
      </c>
      <c r="H48" s="107" t="s">
        <v>29</v>
      </c>
      <c r="I48" s="105" t="s">
        <v>72</v>
      </c>
      <c r="J48" s="107">
        <f>4*34</f>
        <v>136</v>
      </c>
      <c r="K48" s="99" t="s">
        <v>87</v>
      </c>
      <c r="L48" s="101">
        <v>43862</v>
      </c>
      <c r="M48" s="101">
        <v>44242</v>
      </c>
      <c r="N48" s="111" t="s">
        <v>85</v>
      </c>
      <c r="O48" s="111" t="s">
        <v>85</v>
      </c>
      <c r="P48" s="111" t="s">
        <v>86</v>
      </c>
      <c r="Q48" s="107"/>
      <c r="R48" s="112"/>
      <c r="S48" s="102">
        <f t="shared" si="0"/>
        <v>5</v>
      </c>
      <c r="T48" s="85">
        <f t="shared" si="1"/>
        <v>0</v>
      </c>
      <c r="U48" s="86"/>
    </row>
    <row r="49" spans="1:21" s="87" customFormat="1" ht="31.5" customHeight="1">
      <c r="B49" s="84"/>
      <c r="C49" s="104" t="s">
        <v>22</v>
      </c>
      <c r="D49" s="104"/>
      <c r="E49" s="106"/>
      <c r="F49" s="106"/>
      <c r="G49" s="106"/>
      <c r="H49" s="106"/>
      <c r="I49" s="106"/>
      <c r="J49" s="109"/>
      <c r="K49" s="106"/>
      <c r="L49" s="108"/>
      <c r="M49" s="108"/>
      <c r="N49" s="106"/>
      <c r="O49" s="106"/>
      <c r="P49" s="106"/>
      <c r="Q49" s="106"/>
      <c r="R49" s="109"/>
      <c r="S49" s="102">
        <f t="shared" si="0"/>
        <v>5</v>
      </c>
      <c r="T49" s="85">
        <f t="shared" si="1"/>
        <v>0</v>
      </c>
      <c r="U49" s="86"/>
    </row>
    <row r="50" spans="1:21" s="87" customFormat="1" ht="31.5" customHeight="1">
      <c r="B50" s="84"/>
      <c r="C50" s="88"/>
      <c r="D50" s="88"/>
      <c r="E50" s="89"/>
      <c r="F50" s="89"/>
      <c r="G50" s="89"/>
      <c r="H50" s="90"/>
      <c r="I50" s="89"/>
      <c r="J50" s="91"/>
      <c r="K50" s="89"/>
      <c r="L50" s="92"/>
      <c r="M50" s="92"/>
      <c r="N50" s="89"/>
      <c r="O50" s="89"/>
      <c r="P50" s="89"/>
      <c r="Q50" s="89"/>
      <c r="R50" s="93"/>
      <c r="S50" s="93"/>
      <c r="T50" s="93"/>
      <c r="U50" s="86"/>
    </row>
    <row r="51" spans="1:21" ht="21.75" customHeight="1">
      <c r="B51" s="64"/>
      <c r="C51" s="81"/>
      <c r="D51" s="81"/>
      <c r="E51" s="81"/>
      <c r="F51" s="81"/>
      <c r="G51" s="81"/>
      <c r="H51" s="81"/>
      <c r="I51" s="81"/>
      <c r="J51" s="81"/>
      <c r="K51" s="81"/>
      <c r="L51" s="81"/>
      <c r="M51" s="81"/>
      <c r="N51" s="81"/>
      <c r="O51" s="81"/>
      <c r="P51" s="81"/>
      <c r="Q51" s="81"/>
      <c r="R51" s="81"/>
      <c r="S51" s="81"/>
      <c r="T51" s="69"/>
      <c r="U51" s="61"/>
    </row>
    <row r="52" spans="1:21" ht="21.75" customHeight="1">
      <c r="A52" s="94"/>
      <c r="B52" s="160" t="s">
        <v>7</v>
      </c>
      <c r="C52" s="161"/>
      <c r="D52" s="161"/>
      <c r="E52" s="161"/>
      <c r="F52" s="161"/>
      <c r="G52" s="161"/>
      <c r="H52" s="161"/>
      <c r="I52" s="161"/>
      <c r="J52" s="161"/>
      <c r="K52" s="161"/>
      <c r="L52" s="161"/>
      <c r="M52" s="161"/>
      <c r="N52" s="161"/>
      <c r="O52" s="161"/>
      <c r="P52" s="161"/>
      <c r="Q52" s="161"/>
      <c r="R52" s="161"/>
      <c r="S52" s="161"/>
      <c r="T52" s="161"/>
      <c r="U52" s="162"/>
    </row>
    <row r="53" spans="1:21" ht="21.75" customHeight="1">
      <c r="A53" s="95"/>
      <c r="B53" s="157" t="s">
        <v>8</v>
      </c>
      <c r="C53" s="158"/>
      <c r="D53" s="158"/>
      <c r="E53" s="158"/>
      <c r="F53" s="158"/>
      <c r="G53" s="158"/>
      <c r="H53" s="158"/>
      <c r="I53" s="158"/>
      <c r="J53" s="158"/>
      <c r="K53" s="158"/>
      <c r="L53" s="158"/>
      <c r="M53" s="158"/>
      <c r="N53" s="158"/>
      <c r="O53" s="158"/>
      <c r="P53" s="158"/>
      <c r="Q53" s="158"/>
      <c r="R53" s="158"/>
      <c r="S53" s="158"/>
      <c r="T53" s="158"/>
      <c r="U53" s="159"/>
    </row>
    <row r="54" spans="1:21" ht="21.75" customHeight="1">
      <c r="B54" s="127" t="s">
        <v>9</v>
      </c>
      <c r="C54" s="128"/>
      <c r="D54" s="129"/>
      <c r="E54" s="130" t="s">
        <v>24</v>
      </c>
      <c r="F54" s="130"/>
      <c r="G54" s="130"/>
      <c r="H54" s="130" t="s">
        <v>42</v>
      </c>
      <c r="I54" s="130"/>
      <c r="J54" s="131">
        <v>3</v>
      </c>
      <c r="K54" s="132"/>
      <c r="L54" s="132"/>
      <c r="M54" s="133" t="s">
        <v>10</v>
      </c>
      <c r="N54" s="133"/>
      <c r="O54" s="133"/>
      <c r="P54" s="154">
        <v>43343</v>
      </c>
      <c r="Q54" s="155"/>
      <c r="R54" s="155"/>
      <c r="S54" s="155"/>
      <c r="T54" s="155"/>
      <c r="U54" s="156"/>
    </row>
    <row r="55" spans="1:21" ht="80.25" customHeight="1">
      <c r="B55" s="149"/>
      <c r="C55" s="150"/>
      <c r="D55" s="150"/>
      <c r="E55" s="150"/>
      <c r="F55" s="150"/>
      <c r="G55" s="150"/>
      <c r="H55" s="150"/>
      <c r="I55" s="150"/>
      <c r="J55" s="151"/>
      <c r="K55" s="151"/>
      <c r="L55" s="151"/>
      <c r="M55" s="150"/>
      <c r="N55" s="150"/>
      <c r="O55" s="150"/>
      <c r="P55" s="151"/>
      <c r="Q55" s="151"/>
      <c r="R55" s="151"/>
      <c r="S55" s="151"/>
      <c r="T55" s="151"/>
      <c r="U55" s="96"/>
    </row>
    <row r="90" spans="21:21" ht="15.75" customHeight="1">
      <c r="U90" s="79"/>
    </row>
    <row r="91" spans="21:21">
      <c r="U91" s="79"/>
    </row>
    <row r="92" spans="21:21" ht="15.75" customHeight="1">
      <c r="U92" s="79"/>
    </row>
    <row r="93" spans="21:21">
      <c r="U93" s="73"/>
    </row>
    <row r="94" spans="21:21" ht="15.75" customHeight="1">
      <c r="U94" s="79"/>
    </row>
  </sheetData>
  <mergeCells count="47">
    <mergeCell ref="B55:T55"/>
    <mergeCell ref="C35:C36"/>
    <mergeCell ref="E35:E36"/>
    <mergeCell ref="F35:F36"/>
    <mergeCell ref="Q35:R35"/>
    <mergeCell ref="P54:U54"/>
    <mergeCell ref="B53:U53"/>
    <mergeCell ref="B52:U52"/>
    <mergeCell ref="P35:P36"/>
    <mergeCell ref="E40:E43"/>
    <mergeCell ref="I40:I43"/>
    <mergeCell ref="F40:F43"/>
    <mergeCell ref="D40:D43"/>
    <mergeCell ref="C40:C43"/>
    <mergeCell ref="K9:N9"/>
    <mergeCell ref="K10:N10"/>
    <mergeCell ref="K11:N11"/>
    <mergeCell ref="C16:O16"/>
    <mergeCell ref="C27:O27"/>
    <mergeCell ref="C22:O22"/>
    <mergeCell ref="C23:O23"/>
    <mergeCell ref="C24:O24"/>
    <mergeCell ref="C25:O25"/>
    <mergeCell ref="C29:O29"/>
    <mergeCell ref="C33:O33"/>
    <mergeCell ref="I35:I36"/>
    <mergeCell ref="J35:K35"/>
    <mergeCell ref="L35:L36"/>
    <mergeCell ref="M35:M36"/>
    <mergeCell ref="O35:O36"/>
    <mergeCell ref="N35:N36"/>
    <mergeCell ref="C2:E6"/>
    <mergeCell ref="P2:R6"/>
    <mergeCell ref="F2:O6"/>
    <mergeCell ref="B54:D54"/>
    <mergeCell ref="E54:G54"/>
    <mergeCell ref="H54:I54"/>
    <mergeCell ref="J54:L54"/>
    <mergeCell ref="M54:O54"/>
    <mergeCell ref="K12:N12"/>
    <mergeCell ref="K13:N13"/>
    <mergeCell ref="H35:H36"/>
    <mergeCell ref="D35:D36"/>
    <mergeCell ref="G35:G36"/>
    <mergeCell ref="C18:O18"/>
    <mergeCell ref="C26:O26"/>
    <mergeCell ref="C20:O20"/>
  </mergeCells>
  <dataValidations count="1">
    <dataValidation type="list" allowBlank="1" showInputMessage="1" showErrorMessage="1" sqref="H37:H45 H46:H5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topLeftCell="A19" zoomScale="55" zoomScaleNormal="55" workbookViewId="0">
      <selection activeCell="E28" sqref="E28"/>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49"/>
      <c r="C2" s="171"/>
      <c r="D2" s="172"/>
      <c r="E2" s="177" t="s">
        <v>0</v>
      </c>
      <c r="F2" s="178"/>
      <c r="G2" s="178"/>
      <c r="H2" s="178"/>
      <c r="I2" s="178"/>
      <c r="J2" s="178"/>
      <c r="K2" s="178"/>
      <c r="L2" s="178"/>
      <c r="M2" s="178"/>
      <c r="N2" s="179"/>
      <c r="O2" s="169" t="s">
        <v>1</v>
      </c>
      <c r="P2" s="169"/>
      <c r="Q2" s="169"/>
      <c r="R2" s="27"/>
      <c r="S2" s="18" t="s">
        <v>25</v>
      </c>
    </row>
    <row r="3" spans="2:19" ht="12.75" customHeight="1">
      <c r="B3" s="50"/>
      <c r="C3" s="173"/>
      <c r="D3" s="174"/>
      <c r="E3" s="180"/>
      <c r="F3" s="181"/>
      <c r="G3" s="181"/>
      <c r="H3" s="181"/>
      <c r="I3" s="181"/>
      <c r="J3" s="181"/>
      <c r="K3" s="181"/>
      <c r="L3" s="181"/>
      <c r="M3" s="181"/>
      <c r="N3" s="182"/>
      <c r="O3" s="169"/>
      <c r="P3" s="169"/>
      <c r="Q3" s="169"/>
      <c r="R3" s="27"/>
      <c r="S3" s="19" t="s">
        <v>26</v>
      </c>
    </row>
    <row r="4" spans="2:19" ht="12.75" customHeight="1">
      <c r="B4" s="50"/>
      <c r="C4" s="173"/>
      <c r="D4" s="174"/>
      <c r="E4" s="180"/>
      <c r="F4" s="181"/>
      <c r="G4" s="181"/>
      <c r="H4" s="181"/>
      <c r="I4" s="181"/>
      <c r="J4" s="181"/>
      <c r="K4" s="181"/>
      <c r="L4" s="181"/>
      <c r="M4" s="181"/>
      <c r="N4" s="182"/>
      <c r="O4" s="169"/>
      <c r="P4" s="169"/>
      <c r="Q4" s="169"/>
      <c r="R4" s="27"/>
      <c r="S4" s="19" t="s">
        <v>27</v>
      </c>
    </row>
    <row r="5" spans="2:19" ht="12.75" customHeight="1">
      <c r="B5" s="50"/>
      <c r="C5" s="173"/>
      <c r="D5" s="174"/>
      <c r="E5" s="180"/>
      <c r="F5" s="181"/>
      <c r="G5" s="181"/>
      <c r="H5" s="181"/>
      <c r="I5" s="181"/>
      <c r="J5" s="181"/>
      <c r="K5" s="181"/>
      <c r="L5" s="181"/>
      <c r="M5" s="181"/>
      <c r="N5" s="182"/>
      <c r="O5" s="169"/>
      <c r="P5" s="169"/>
      <c r="Q5" s="169"/>
      <c r="R5" s="27"/>
      <c r="S5" s="19" t="s">
        <v>28</v>
      </c>
    </row>
    <row r="6" spans="2:19" ht="12.75" customHeight="1">
      <c r="B6" s="51"/>
      <c r="C6" s="175"/>
      <c r="D6" s="176"/>
      <c r="E6" s="183"/>
      <c r="F6" s="184"/>
      <c r="G6" s="184"/>
      <c r="H6" s="184"/>
      <c r="I6" s="184"/>
      <c r="J6" s="184"/>
      <c r="K6" s="184"/>
      <c r="L6" s="184"/>
      <c r="M6" s="184"/>
      <c r="N6" s="185"/>
      <c r="O6" s="169"/>
      <c r="P6" s="169"/>
      <c r="Q6" s="169"/>
      <c r="R6" s="27"/>
      <c r="S6" s="20" t="s">
        <v>29</v>
      </c>
    </row>
    <row r="7" spans="2:19" ht="15">
      <c r="B7" s="52"/>
      <c r="C7" s="3"/>
      <c r="D7" s="3"/>
      <c r="E7" s="3"/>
      <c r="F7" s="3"/>
      <c r="G7" s="3"/>
      <c r="H7" s="3"/>
      <c r="I7" s="3"/>
      <c r="J7" s="3"/>
      <c r="K7" s="21"/>
      <c r="L7" s="21"/>
      <c r="M7" s="21"/>
      <c r="N7" s="21"/>
      <c r="O7" s="21"/>
      <c r="P7" s="3"/>
      <c r="Q7" s="44"/>
      <c r="R7" s="9"/>
      <c r="S7" s="2"/>
    </row>
    <row r="8" spans="2:19" ht="6" customHeight="1">
      <c r="B8" s="52"/>
      <c r="C8" s="3"/>
      <c r="D8" s="3"/>
      <c r="E8" s="5"/>
      <c r="F8" s="5"/>
      <c r="G8" s="5"/>
      <c r="H8" s="5"/>
      <c r="I8" s="5"/>
      <c r="J8" s="5"/>
      <c r="K8" s="5"/>
      <c r="L8" s="5"/>
      <c r="M8" s="5"/>
      <c r="N8" s="5"/>
      <c r="O8" s="5"/>
      <c r="P8" s="5"/>
      <c r="Q8" s="45"/>
      <c r="R8" s="3"/>
      <c r="S8" s="4"/>
    </row>
    <row r="9" spans="2:19" ht="33" customHeight="1">
      <c r="B9" s="52"/>
      <c r="C9" s="186" t="s">
        <v>23</v>
      </c>
      <c r="D9" s="187" t="s">
        <v>31</v>
      </c>
      <c r="E9" s="186" t="s">
        <v>33</v>
      </c>
      <c r="F9" s="186" t="s">
        <v>34</v>
      </c>
      <c r="G9" s="194" t="s">
        <v>51</v>
      </c>
      <c r="H9" s="195"/>
      <c r="I9" s="188" t="s">
        <v>52</v>
      </c>
      <c r="J9" s="188"/>
      <c r="K9" s="29"/>
      <c r="L9" s="4"/>
      <c r="M9" s="3"/>
      <c r="N9" s="170" t="s">
        <v>53</v>
      </c>
      <c r="O9" s="170"/>
      <c r="P9" s="3"/>
      <c r="Q9" s="36"/>
    </row>
    <row r="10" spans="2:19" ht="42" customHeight="1">
      <c r="B10" s="52"/>
      <c r="C10" s="186"/>
      <c r="D10" s="187"/>
      <c r="E10" s="186"/>
      <c r="F10" s="186"/>
      <c r="G10" s="31" t="s">
        <v>16</v>
      </c>
      <c r="H10" s="32" t="s">
        <v>47</v>
      </c>
      <c r="I10" s="13" t="s">
        <v>49</v>
      </c>
      <c r="J10" s="13" t="s">
        <v>48</v>
      </c>
      <c r="K10" s="13" t="s">
        <v>44</v>
      </c>
      <c r="L10" s="13" t="s">
        <v>45</v>
      </c>
      <c r="M10" s="3"/>
      <c r="N10" s="33" t="s">
        <v>43</v>
      </c>
      <c r="O10" s="34" t="s">
        <v>46</v>
      </c>
      <c r="P10" s="46"/>
      <c r="Q10" s="36"/>
    </row>
    <row r="11" spans="2:19" s="6" customFormat="1" ht="33" customHeight="1">
      <c r="B11" s="53"/>
      <c r="C11" s="10">
        <v>1</v>
      </c>
      <c r="D11" s="30" t="str">
        <f>'RG1'!E37</f>
        <v>Administrar y gestionar la cartera conforme lo establece el Modelo a traves de la cartilla CT-CA-086, con base en la segmentación y priorización informada en el inventario publicado
En esta acción se encuentra inmersa la recomendación gerencial #1</v>
      </c>
      <c r="E11" s="30" t="str">
        <f>'RG1'!G37</f>
        <v>Repartir los expedientes de cobro conforme lo establecido en la Cartilla CT-CA-086 Vs 2 y realizar control y seguimiento a la ejecución del Proceso de Administración de Cartera, en cuanto al cumplimiento de los términos establecidos, verificando mensualmente su cumplimiento en una muestra de 20 expedientes enviando informe del resultado al buzón coordinacioncobranzas@dian.gov.co</v>
      </c>
      <c r="F11" s="35" t="str">
        <f>'RG1'!H37</f>
        <v>Alta</v>
      </c>
      <c r="G11" s="11">
        <f>'RG1'!Q37</f>
        <v>0</v>
      </c>
      <c r="H11" s="12">
        <f>'RG1'!R37</f>
        <v>0</v>
      </c>
      <c r="I11" s="11"/>
      <c r="J11" s="12"/>
      <c r="K11" s="11">
        <f t="shared" ref="K11:K23" si="0">IF(F11="Baja",1,IF(F11="Media - baja",2,IF(F11="Media",3,IF(F11="Media - alta",4,5))))</f>
        <v>5</v>
      </c>
      <c r="L11" s="28">
        <f t="shared" ref="L11:L23" si="1">J11*K11</f>
        <v>0</v>
      </c>
      <c r="M11" s="46"/>
      <c r="N11" s="11" t="str">
        <f>IFERROR(INDEX($D$11:$D$31,MATCH(0,INDEX(COUNTIF($N$10:N10,$D$11:$D$31),),)),"")</f>
        <v>Administrar y gestionar la cartera conforme lo establece el Modelo a traves de la cartilla CT-CA-086, con base en la segmentación y priorización informada en el inventario publicado
En esta acción se encuentra inmersa la recomendación gerencial #1</v>
      </c>
      <c r="O11" s="40">
        <f t="shared" ref="O11:O25" si="2">SUMIFS($L$11:$L$31,$D$11:$D$31,N11)/SUMIFS($K$11:$K$31,$D$11:$D$31,N11)</f>
        <v>0</v>
      </c>
      <c r="P11" s="46"/>
      <c r="Q11" s="37"/>
    </row>
    <row r="12" spans="2:19" s="6" customFormat="1" ht="31.5" customHeight="1">
      <c r="B12" s="53"/>
      <c r="C12" s="10">
        <v>2</v>
      </c>
      <c r="D12" s="30" t="str">
        <f>'RG1'!E39</f>
        <v>Realizar control de legalidad durante la ejecución de todo el proceso por parte del Funcionario responsable del expediente.
En esta acción se encuentra inmersa la recomendación estratégica #1</v>
      </c>
      <c r="E12" s="30" t="str">
        <f>'RG1'!G39</f>
        <v>Verificar trimestralmente el control de legalidad de las actuaciones procesales, evaluando la gestión en una muetra representativa de expedientes con bienes embargados para rematar y enviar informe del resultado al buzón coordinacioncobranzas@dian.gov.co</v>
      </c>
      <c r="F12" s="35" t="str">
        <f>'RG1'!H39</f>
        <v>Alta</v>
      </c>
      <c r="G12" s="11">
        <f>'RG1'!Q39</f>
        <v>0</v>
      </c>
      <c r="H12" s="12">
        <f>'RG1'!R39</f>
        <v>0</v>
      </c>
      <c r="I12" s="11"/>
      <c r="J12" s="12"/>
      <c r="K12" s="11">
        <f t="shared" si="0"/>
        <v>5</v>
      </c>
      <c r="L12" s="28">
        <f t="shared" si="1"/>
        <v>0</v>
      </c>
      <c r="M12" s="46"/>
      <c r="N12" s="11" t="str">
        <f>IFERROR(INDEX($D$11:$D$31,MATCH(0,INDEX(COUNTIF($N$10:N11,$D$11:$D$31),),)),"")</f>
        <v>Realizar control de legalidad durante la ejecución de todo el proceso por parte del Funcionario responsable del expediente.
En esta acción se encuentra inmersa la recomendación estratégica #1</v>
      </c>
      <c r="O12" s="40">
        <f t="shared" si="2"/>
        <v>0</v>
      </c>
      <c r="P12" s="46"/>
      <c r="Q12" s="37"/>
    </row>
    <row r="13" spans="2:19" s="6" customFormat="1" ht="31.5" customHeight="1">
      <c r="B13" s="53"/>
      <c r="C13" s="10">
        <v>3</v>
      </c>
      <c r="D13" s="30" t="str">
        <f>'RG1'!E46</f>
        <v>Aplicar lo establecido en el procedimiento PR-FI-0163 "Organización de Documentos en Dependencias de la UAE DIAN" Actividad 16. Organizar la carpeta o expediente a su cargo y en el IN-FI-0132 "Organización de unidades documentales en dependencias de la UAE DIAN". Adicionalmente dar aplicación a los requisitos del numeral 7.1 "Entradas - Acto administrativo con formato" y demás conceptos y actividades afines a este subproceso con respecto al PR-FI-0159.</v>
      </c>
      <c r="E13" s="30" t="str">
        <f>'RG1'!G46</f>
        <v>Verificar trimestralmente en una muestra representativa de expedientes el cumplimiento del PR-FI-0163 "Organización de Documentos en Dependencias de la UAE DIAN", el IN-FI-0132 "Organización de unidades documentales en dependencias de la UAE DIAN" y del numeral 7.1 "Entradas - Acto administrativo con formato" y demás conceptos y actividades afines a este subproceso con respecto al PR-FI-0159, enviando informe del resultado al buzón coordinacioncobranzas@dian.gov.co</v>
      </c>
      <c r="F13" s="35" t="str">
        <f>'RG1'!H46</f>
        <v>Alta</v>
      </c>
      <c r="G13" s="11">
        <f>'RG1'!Q46</f>
        <v>0</v>
      </c>
      <c r="H13" s="12">
        <f>'RG1'!R46</f>
        <v>0</v>
      </c>
      <c r="I13" s="11"/>
      <c r="J13" s="12"/>
      <c r="K13" s="11">
        <f t="shared" si="0"/>
        <v>5</v>
      </c>
      <c r="L13" s="28">
        <f t="shared" si="1"/>
        <v>0</v>
      </c>
      <c r="M13" s="46"/>
      <c r="N13" s="11" t="str">
        <f>IFERROR(INDEX($D$11:$D$31,MATCH(0,INDEX(COUNTIF($N$10:N12,$D$11:$D$31),),)),"")</f>
        <v>Implementar una solución informatica, sujeta al plan de modernización tecnologica de la DIAN.(LEY 1819 DEL 2016)
En esta acción se encuentran inmersas las recomendaciones estratégicas # 2 y 3</v>
      </c>
      <c r="O13" s="40">
        <f t="shared" si="2"/>
        <v>0</v>
      </c>
      <c r="P13" s="46"/>
      <c r="Q13" s="37"/>
    </row>
    <row r="14" spans="2:19" s="6" customFormat="1" ht="31.5" customHeight="1">
      <c r="B14" s="53"/>
      <c r="C14" s="10">
        <v>4</v>
      </c>
      <c r="D14" s="30" t="str">
        <f>'RG1'!E47</f>
        <v>Ejecutar la actividad 3 del PR-CA-0345 Levantamiento de medidas cautelares, la cual establece que se debe "Informar a otras direcciones seccionales el levantamiento de la medida cautelar. Cuando la causal del levantamiento de la medida cautelar es por extinción de la obligación, informar por correo electrónico a los Jefes de Cobro de otras Direcciones Seccionales sobre la existencia del bien embargado a favor de la UAE DIAN y su
inminente desembargo. Esperar por lo menos durante 5 días la solicitud de embargo de remanentes, de ser el caso"</v>
      </c>
      <c r="E14" s="30" t="str">
        <f>'RG1'!G47</f>
        <v>Verificar trimestralmente el cumplimiento de la actividad 3 del PR-CA-0345 Levantamiento de medidas cautelares en una muestra representativa de expedientes terminados y enviar informe del resultado al buzón coordinacioncobranzas@dian.gov.co</v>
      </c>
      <c r="F14" s="35" t="str">
        <f>'RG1'!H47</f>
        <v>Alta</v>
      </c>
      <c r="G14" s="11">
        <f>'RG1'!Q47</f>
        <v>0</v>
      </c>
      <c r="H14" s="12">
        <f>'RG1'!R47</f>
        <v>0</v>
      </c>
      <c r="I14" s="11"/>
      <c r="J14" s="12"/>
      <c r="K14" s="11">
        <f t="shared" si="0"/>
        <v>5</v>
      </c>
      <c r="L14" s="28">
        <f t="shared" si="1"/>
        <v>0</v>
      </c>
      <c r="M14" s="46"/>
      <c r="N14" s="11" t="str">
        <f>IFERROR(INDEX($D$11:$D$31,MATCH(0,INDEX(COUNTIF($N$10:N13,$D$11:$D$31),),)),"")</f>
        <v>Realizar verificaciones con el fin de garantizar la correcta notificación de actos administrativos de acuerdo con lo reglamentado en el E.T.</v>
      </c>
      <c r="O14" s="40">
        <f t="shared" si="2"/>
        <v>0</v>
      </c>
      <c r="P14" s="46"/>
      <c r="Q14" s="37"/>
    </row>
    <row r="15" spans="2:19" s="6" customFormat="1" ht="31.5" customHeight="1">
      <c r="B15" s="53"/>
      <c r="C15" s="10">
        <v>5</v>
      </c>
      <c r="D15" s="30" t="str">
        <f>'RG1'!E40</f>
        <v>Implementar una solución informatica, sujeta al plan de modernización tecnologica de la DIAN.(LEY 1819 DEL 2016)
En esta acción se encuentran inmersas las recomendaciones estratégicas # 2 y 3</v>
      </c>
      <c r="E15" s="30" t="str">
        <f>'RG1'!G40</f>
        <v xml:space="preserve">Elaborar y enviar Requerimiento de alto nivel y especificaciones funcionales y no funcionales
</v>
      </c>
      <c r="F15" s="35" t="str">
        <f>'RG1'!H40</f>
        <v>Alta</v>
      </c>
      <c r="G15" s="11" t="str">
        <f>'RG1'!Q40</f>
        <v>La Dirección de Gestión de Ingresos remitió el 25 de junio de 2019 a la Dirección de Gestión Organizacioal las especificaciones de alto nivel para el servicio informático</v>
      </c>
      <c r="H15" s="12">
        <f>'RG1'!R40</f>
        <v>1</v>
      </c>
      <c r="I15" s="11"/>
      <c r="J15" s="12"/>
      <c r="K15" s="11">
        <f t="shared" si="0"/>
        <v>5</v>
      </c>
      <c r="L15" s="28">
        <f t="shared" si="1"/>
        <v>0</v>
      </c>
      <c r="M15" s="46"/>
      <c r="N15" s="11" t="str">
        <f>IFERROR(INDEX($D$11:$D$31,MATCH(0,INDEX(COUNTIF($N$10:N14,$D$11:$D$31),),)),"")</f>
        <v/>
      </c>
      <c r="O15" s="40" t="e">
        <f t="shared" si="2"/>
        <v>#DIV/0!</v>
      </c>
      <c r="P15" s="46"/>
      <c r="Q15" s="37"/>
    </row>
    <row r="16" spans="2:19" s="6" customFormat="1" ht="31.5" customHeight="1">
      <c r="B16" s="53"/>
      <c r="C16" s="10">
        <v>6</v>
      </c>
      <c r="D16" s="30" t="str">
        <f>'RG1'!E48</f>
        <v>Realizar verificaciones con el fin de garantizar la correcta notificación de actos administrativos de acuerdo con lo reglamentado en el E.T.</v>
      </c>
      <c r="E16" s="30" t="str">
        <f>'RG1'!G48</f>
        <v>Reportar trimestralmente al GIT de Documentación o quien haga sus veces los casos de actos administrativos devueltos por correo por deficiencia en el trámite de notificación realizado por la Empresa 4/72.</v>
      </c>
      <c r="F16" s="35" t="str">
        <f>'RG1'!H48</f>
        <v>Alta</v>
      </c>
      <c r="G16" s="11">
        <f>'RG1'!Q48</f>
        <v>0</v>
      </c>
      <c r="H16" s="12">
        <f>'RG1'!R48</f>
        <v>0</v>
      </c>
      <c r="I16" s="11"/>
      <c r="J16" s="12"/>
      <c r="K16" s="11">
        <f t="shared" si="0"/>
        <v>5</v>
      </c>
      <c r="L16" s="28">
        <f t="shared" si="1"/>
        <v>0</v>
      </c>
      <c r="M16" s="46"/>
      <c r="N16" s="11" t="str">
        <f>IFERROR(INDEX($D$11:$D$31,MATCH(0,INDEX(COUNTIF($N$10:N15,$D$11:$D$31),),)),"")</f>
        <v/>
      </c>
      <c r="O16" s="40" t="e">
        <f t="shared" si="2"/>
        <v>#DIV/0!</v>
      </c>
      <c r="P16" s="22"/>
      <c r="Q16" s="37"/>
    </row>
    <row r="17" spans="2:18" s="6" customFormat="1" ht="31.5" customHeight="1">
      <c r="B17" s="53"/>
      <c r="C17" s="10">
        <v>7</v>
      </c>
      <c r="D17" s="30" t="e">
        <f>'RG1'!#REF!</f>
        <v>#REF!</v>
      </c>
      <c r="E17" s="30" t="e">
        <f>'RG1'!#REF!</f>
        <v>#REF!</v>
      </c>
      <c r="F17" s="35" t="e">
        <f>'RG1'!#REF!</f>
        <v>#REF!</v>
      </c>
      <c r="G17" s="11" t="e">
        <f>'RG1'!#REF!</f>
        <v>#REF!</v>
      </c>
      <c r="H17" s="12" t="e">
        <f>'RG1'!#REF!</f>
        <v>#REF!</v>
      </c>
      <c r="I17" s="11"/>
      <c r="J17" s="12"/>
      <c r="K17" s="11" t="e">
        <f t="shared" si="0"/>
        <v>#REF!</v>
      </c>
      <c r="L17" s="28" t="e">
        <f t="shared" si="1"/>
        <v>#REF!</v>
      </c>
      <c r="M17" s="46"/>
      <c r="N17" s="11" t="str">
        <f>IFERROR(INDEX($D$11:$D$31,MATCH(0,INDEX(COUNTIF($N$10:N16,$D$11:$D$31),),)),"")</f>
        <v/>
      </c>
      <c r="O17" s="40" t="e">
        <f t="shared" si="2"/>
        <v>#DIV/0!</v>
      </c>
      <c r="P17" s="22"/>
      <c r="Q17" s="37"/>
    </row>
    <row r="18" spans="2:18" s="6" customFormat="1" ht="31.5" customHeight="1">
      <c r="B18" s="53"/>
      <c r="C18" s="10">
        <v>8</v>
      </c>
      <c r="D18" s="30" t="e">
        <f>'RG1'!#REF!</f>
        <v>#REF!</v>
      </c>
      <c r="E18" s="30" t="e">
        <f>'RG1'!#REF!</f>
        <v>#REF!</v>
      </c>
      <c r="F18" s="35" t="e">
        <f>'RG1'!#REF!</f>
        <v>#REF!</v>
      </c>
      <c r="G18" s="11" t="e">
        <f>'RG1'!#REF!</f>
        <v>#REF!</v>
      </c>
      <c r="H18" s="12" t="e">
        <f>'RG1'!#REF!</f>
        <v>#REF!</v>
      </c>
      <c r="I18" s="11"/>
      <c r="J18" s="12"/>
      <c r="K18" s="11" t="e">
        <f t="shared" si="0"/>
        <v>#REF!</v>
      </c>
      <c r="L18" s="28" t="e">
        <f t="shared" si="1"/>
        <v>#REF!</v>
      </c>
      <c r="M18" s="46"/>
      <c r="N18" s="11" t="str">
        <f>IFERROR(INDEX($D$11:$D$31,MATCH(0,INDEX(COUNTIF($N$10:N17,$D$11:$D$31),),)),"")</f>
        <v/>
      </c>
      <c r="O18" s="40" t="e">
        <f t="shared" si="2"/>
        <v>#DIV/0!</v>
      </c>
      <c r="P18" s="22"/>
      <c r="Q18" s="37"/>
    </row>
    <row r="19" spans="2:18" s="6" customFormat="1" ht="31.5" customHeight="1">
      <c r="B19" s="53"/>
      <c r="C19" s="10">
        <v>9</v>
      </c>
      <c r="D19" s="30" t="e">
        <f>'RG1'!#REF!</f>
        <v>#REF!</v>
      </c>
      <c r="E19" s="30" t="e">
        <f>'RG1'!#REF!</f>
        <v>#REF!</v>
      </c>
      <c r="F19" s="35" t="e">
        <f>'RG1'!#REF!</f>
        <v>#REF!</v>
      </c>
      <c r="G19" s="11" t="e">
        <f>'RG1'!#REF!</f>
        <v>#REF!</v>
      </c>
      <c r="H19" s="12" t="e">
        <f>'RG1'!#REF!</f>
        <v>#REF!</v>
      </c>
      <c r="I19" s="11"/>
      <c r="J19" s="12"/>
      <c r="K19" s="11" t="e">
        <f t="shared" si="0"/>
        <v>#REF!</v>
      </c>
      <c r="L19" s="28" t="e">
        <f t="shared" si="1"/>
        <v>#REF!</v>
      </c>
      <c r="M19" s="46"/>
      <c r="N19" s="11" t="str">
        <f>IFERROR(INDEX($D$11:$D$31,MATCH(0,INDEX(COUNTIF($N$10:N18,$D$11:$D$31),),)),"")</f>
        <v/>
      </c>
      <c r="O19" s="40" t="e">
        <f t="shared" si="2"/>
        <v>#DIV/0!</v>
      </c>
      <c r="P19" s="22"/>
      <c r="Q19" s="37"/>
    </row>
    <row r="20" spans="2:18" s="6" customFormat="1" ht="31.5" customHeight="1">
      <c r="B20" s="53"/>
      <c r="C20" s="10">
        <v>10</v>
      </c>
      <c r="D20" s="30" t="e">
        <f>'RG1'!#REF!</f>
        <v>#REF!</v>
      </c>
      <c r="E20" s="30" t="e">
        <f>'RG1'!#REF!</f>
        <v>#REF!</v>
      </c>
      <c r="F20" s="35" t="e">
        <f>'RG1'!#REF!</f>
        <v>#REF!</v>
      </c>
      <c r="G20" s="11" t="e">
        <f>'RG1'!#REF!</f>
        <v>#REF!</v>
      </c>
      <c r="H20" s="12" t="e">
        <f>'RG1'!#REF!</f>
        <v>#REF!</v>
      </c>
      <c r="I20" s="11"/>
      <c r="J20" s="12"/>
      <c r="K20" s="11" t="e">
        <f t="shared" si="0"/>
        <v>#REF!</v>
      </c>
      <c r="L20" s="28" t="e">
        <f t="shared" si="1"/>
        <v>#REF!</v>
      </c>
      <c r="M20" s="46"/>
      <c r="N20" s="11" t="str">
        <f>IFERROR(INDEX($D$11:$D$31,MATCH(0,INDEX(COUNTIF($N$10:N19,$D$11:$D$31),),)),"")</f>
        <v/>
      </c>
      <c r="O20" s="40" t="e">
        <f t="shared" si="2"/>
        <v>#DIV/0!</v>
      </c>
      <c r="P20" s="22"/>
      <c r="Q20" s="37"/>
    </row>
    <row r="21" spans="2:18" s="6" customFormat="1" ht="31.5" customHeight="1">
      <c r="B21" s="53"/>
      <c r="C21" s="10">
        <v>11</v>
      </c>
      <c r="D21" s="30" t="e">
        <f>'RG1'!#REF!</f>
        <v>#REF!</v>
      </c>
      <c r="E21" s="30" t="e">
        <f>'RG1'!#REF!</f>
        <v>#REF!</v>
      </c>
      <c r="F21" s="35" t="e">
        <f>'RG1'!#REF!</f>
        <v>#REF!</v>
      </c>
      <c r="G21" s="11" t="e">
        <f>'RG1'!#REF!</f>
        <v>#REF!</v>
      </c>
      <c r="H21" s="12" t="e">
        <f>'RG1'!#REF!</f>
        <v>#REF!</v>
      </c>
      <c r="I21" s="11"/>
      <c r="J21" s="12"/>
      <c r="K21" s="11" t="e">
        <f t="shared" si="0"/>
        <v>#REF!</v>
      </c>
      <c r="L21" s="28" t="e">
        <f t="shared" si="1"/>
        <v>#REF!</v>
      </c>
      <c r="M21" s="46"/>
      <c r="N21" s="11" t="str">
        <f>IFERROR(INDEX($D$11:$D$31,MATCH(0,INDEX(COUNTIF($N$10:N20,$D$11:$D$31),),)),"")</f>
        <v/>
      </c>
      <c r="O21" s="40" t="e">
        <f t="shared" si="2"/>
        <v>#DIV/0!</v>
      </c>
      <c r="P21" s="22"/>
      <c r="Q21" s="37"/>
    </row>
    <row r="22" spans="2:18" s="6" customFormat="1" ht="31.5" customHeight="1">
      <c r="B22" s="53"/>
      <c r="C22" s="10">
        <v>12</v>
      </c>
      <c r="D22" s="30" t="e">
        <f>'RG1'!#REF!</f>
        <v>#REF!</v>
      </c>
      <c r="E22" s="30" t="e">
        <f>'RG1'!#REF!</f>
        <v>#REF!</v>
      </c>
      <c r="F22" s="35" t="e">
        <f>'RG1'!#REF!</f>
        <v>#REF!</v>
      </c>
      <c r="G22" s="11" t="e">
        <f>'RG1'!#REF!</f>
        <v>#REF!</v>
      </c>
      <c r="H22" s="12" t="e">
        <f>'RG1'!#REF!</f>
        <v>#REF!</v>
      </c>
      <c r="I22" s="11"/>
      <c r="J22" s="12"/>
      <c r="K22" s="11" t="e">
        <f t="shared" si="0"/>
        <v>#REF!</v>
      </c>
      <c r="L22" s="28" t="e">
        <f t="shared" si="1"/>
        <v>#REF!</v>
      </c>
      <c r="M22" s="46"/>
      <c r="N22" s="11" t="str">
        <f>IFERROR(INDEX($D$11:$D$31,MATCH(0,INDEX(COUNTIF($N$10:N21,$D$11:$D$31),),)),"")</f>
        <v/>
      </c>
      <c r="O22" s="40" t="e">
        <f t="shared" si="2"/>
        <v>#DIV/0!</v>
      </c>
      <c r="P22" s="22"/>
      <c r="Q22" s="37"/>
    </row>
    <row r="23" spans="2:18" s="6" customFormat="1" ht="31.5" customHeight="1">
      <c r="B23" s="53"/>
      <c r="C23" s="10">
        <v>13</v>
      </c>
      <c r="D23" s="30" t="e">
        <f>'RG1'!#REF!</f>
        <v>#REF!</v>
      </c>
      <c r="E23" s="30" t="e">
        <f>'RG1'!#REF!</f>
        <v>#REF!</v>
      </c>
      <c r="F23" s="35" t="e">
        <f>'RG1'!#REF!</f>
        <v>#REF!</v>
      </c>
      <c r="G23" s="11" t="e">
        <f>'RG1'!#REF!</f>
        <v>#REF!</v>
      </c>
      <c r="H23" s="12" t="e">
        <f>'RG1'!#REF!</f>
        <v>#REF!</v>
      </c>
      <c r="I23" s="11"/>
      <c r="J23" s="12"/>
      <c r="K23" s="11" t="e">
        <f t="shared" si="0"/>
        <v>#REF!</v>
      </c>
      <c r="L23" s="28" t="e">
        <f t="shared" si="1"/>
        <v>#REF!</v>
      </c>
      <c r="M23" s="46"/>
      <c r="N23" s="11" t="str">
        <f>IFERROR(INDEX($D$11:$D$31,MATCH(0,INDEX(COUNTIF($N$10:N22,$D$11:$D$31),),)),"")</f>
        <v/>
      </c>
      <c r="O23" s="40" t="e">
        <f t="shared" si="2"/>
        <v>#DIV/0!</v>
      </c>
      <c r="P23" s="22"/>
      <c r="Q23" s="37"/>
    </row>
    <row r="24" spans="2:18" s="6" customFormat="1" ht="31.5" customHeight="1">
      <c r="B24" s="53"/>
      <c r="C24" s="10">
        <v>14</v>
      </c>
      <c r="D24" s="30" t="e">
        <f>'RG1'!#REF!</f>
        <v>#REF!</v>
      </c>
      <c r="E24" s="30" t="e">
        <f>'RG1'!#REF!</f>
        <v>#REF!</v>
      </c>
      <c r="F24" s="35" t="e">
        <f>'RG1'!#REF!</f>
        <v>#REF!</v>
      </c>
      <c r="G24" s="11" t="e">
        <f>'RG1'!#REF!</f>
        <v>#REF!</v>
      </c>
      <c r="H24" s="12" t="e">
        <f>'RG1'!#REF!</f>
        <v>#REF!</v>
      </c>
      <c r="I24" s="12"/>
      <c r="J24" s="12"/>
      <c r="K24" s="11" t="e">
        <f t="shared" ref="K24:K30" si="3">IF(F24="Baja",1,IF(F24="Media - baja",2,IF(F24="Media",3,IF(F24="Media - alta",4,5))))</f>
        <v>#REF!</v>
      </c>
      <c r="L24" s="28" t="e">
        <f t="shared" ref="L24:L30" si="4">J24*K24</f>
        <v>#REF!</v>
      </c>
      <c r="M24" s="46"/>
      <c r="N24" s="11" t="str">
        <f>IFERROR(INDEX($D$11:$D$31,MATCH(0,INDEX(COUNTIF($N$10:N23,$D$11:$D$31),),)),"")</f>
        <v/>
      </c>
      <c r="O24" s="40" t="e">
        <f t="shared" si="2"/>
        <v>#DIV/0!</v>
      </c>
      <c r="P24" s="22"/>
      <c r="Q24" s="37"/>
    </row>
    <row r="25" spans="2:18" s="6" customFormat="1" ht="31.5" customHeight="1">
      <c r="B25" s="53"/>
      <c r="C25" s="10">
        <v>15</v>
      </c>
      <c r="D25" s="30" t="e">
        <f>'RG1'!#REF!</f>
        <v>#REF!</v>
      </c>
      <c r="E25" s="30" t="e">
        <f>'RG1'!#REF!</f>
        <v>#REF!</v>
      </c>
      <c r="F25" s="35" t="e">
        <f>'RG1'!#REF!</f>
        <v>#REF!</v>
      </c>
      <c r="G25" s="11" t="e">
        <f>'RG1'!#REF!</f>
        <v>#REF!</v>
      </c>
      <c r="H25" s="12" t="e">
        <f>'RG1'!#REF!</f>
        <v>#REF!</v>
      </c>
      <c r="I25" s="12"/>
      <c r="J25" s="12"/>
      <c r="K25" s="11" t="e">
        <f t="shared" si="3"/>
        <v>#REF!</v>
      </c>
      <c r="L25" s="28" t="e">
        <f t="shared" si="4"/>
        <v>#REF!</v>
      </c>
      <c r="M25" s="46"/>
      <c r="N25" s="11" t="str">
        <f>IFERROR(INDEX($D$11:$D$31,MATCH(0,INDEX(COUNTIF($N$10:N24,$D$11:$D$31),),)),"")</f>
        <v/>
      </c>
      <c r="O25" s="40" t="e">
        <f t="shared" si="2"/>
        <v>#DIV/0!</v>
      </c>
      <c r="P25" s="22"/>
      <c r="Q25" s="37"/>
    </row>
    <row r="26" spans="2:18" s="6" customFormat="1" ht="31.5" customHeight="1">
      <c r="B26" s="53"/>
      <c r="C26" s="10">
        <v>16</v>
      </c>
      <c r="D26" s="30" t="e">
        <f>'RG1'!#REF!</f>
        <v>#REF!</v>
      </c>
      <c r="E26" s="30" t="e">
        <f>'RG1'!#REF!</f>
        <v>#REF!</v>
      </c>
      <c r="F26" s="35" t="e">
        <f>'RG1'!#REF!</f>
        <v>#REF!</v>
      </c>
      <c r="G26" s="11" t="e">
        <f>'RG1'!#REF!</f>
        <v>#REF!</v>
      </c>
      <c r="H26" s="12" t="e">
        <f>'RG1'!#REF!</f>
        <v>#REF!</v>
      </c>
      <c r="I26" s="12"/>
      <c r="J26" s="12"/>
      <c r="K26" s="11" t="e">
        <f t="shared" si="3"/>
        <v>#REF!</v>
      </c>
      <c r="L26" s="28" t="e">
        <f t="shared" si="4"/>
        <v>#REF!</v>
      </c>
      <c r="M26" s="46"/>
      <c r="N26" s="46"/>
      <c r="O26" s="46"/>
      <c r="P26" s="22"/>
      <c r="Q26" s="37"/>
    </row>
    <row r="27" spans="2:18" s="6" customFormat="1" ht="31.5" customHeight="1">
      <c r="B27" s="53"/>
      <c r="C27" s="10">
        <v>17</v>
      </c>
      <c r="D27" s="30" t="e">
        <f>'RG1'!#REF!</f>
        <v>#REF!</v>
      </c>
      <c r="E27" s="30" t="e">
        <f>'RG1'!#REF!</f>
        <v>#REF!</v>
      </c>
      <c r="F27" s="35" t="e">
        <f>'RG1'!#REF!</f>
        <v>#REF!</v>
      </c>
      <c r="G27" s="11" t="e">
        <f>'RG1'!#REF!</f>
        <v>#REF!</v>
      </c>
      <c r="H27" s="12" t="e">
        <f>'RG1'!#REF!</f>
        <v>#REF!</v>
      </c>
      <c r="I27" s="12"/>
      <c r="J27" s="12"/>
      <c r="K27" s="11" t="e">
        <f t="shared" si="3"/>
        <v>#REF!</v>
      </c>
      <c r="L27" s="28" t="e">
        <f t="shared" si="4"/>
        <v>#REF!</v>
      </c>
      <c r="M27" s="46"/>
      <c r="N27" s="46"/>
      <c r="O27" s="46"/>
      <c r="P27" s="22"/>
      <c r="Q27" s="37"/>
    </row>
    <row r="28" spans="2:18" s="6" customFormat="1" ht="31.5" customHeight="1">
      <c r="B28" s="53"/>
      <c r="C28" s="10">
        <v>18</v>
      </c>
      <c r="D28" s="30" t="e">
        <f>'RG1'!#REF!</f>
        <v>#REF!</v>
      </c>
      <c r="E28" s="30" t="e">
        <f>'RG1'!#REF!</f>
        <v>#REF!</v>
      </c>
      <c r="F28" s="35" t="e">
        <f>'RG1'!#REF!</f>
        <v>#REF!</v>
      </c>
      <c r="G28" s="11" t="e">
        <f>'RG1'!#REF!</f>
        <v>#REF!</v>
      </c>
      <c r="H28" s="12" t="e">
        <f>'RG1'!#REF!</f>
        <v>#REF!</v>
      </c>
      <c r="I28" s="12"/>
      <c r="J28" s="12"/>
      <c r="K28" s="11" t="e">
        <f t="shared" si="3"/>
        <v>#REF!</v>
      </c>
      <c r="L28" s="28" t="e">
        <f t="shared" si="4"/>
        <v>#REF!</v>
      </c>
      <c r="M28" s="46"/>
      <c r="N28" s="46"/>
      <c r="O28" s="46"/>
      <c r="P28" s="22"/>
      <c r="Q28" s="37"/>
    </row>
    <row r="29" spans="2:18" s="6" customFormat="1" ht="31.5" customHeight="1">
      <c r="B29" s="53"/>
      <c r="C29" s="10">
        <v>19</v>
      </c>
      <c r="D29" s="30" t="e">
        <f>'RG1'!#REF!</f>
        <v>#REF!</v>
      </c>
      <c r="E29" s="30" t="e">
        <f>'RG1'!#REF!</f>
        <v>#REF!</v>
      </c>
      <c r="F29" s="35" t="e">
        <f>'RG1'!#REF!</f>
        <v>#REF!</v>
      </c>
      <c r="G29" s="11" t="e">
        <f>'RG1'!#REF!</f>
        <v>#REF!</v>
      </c>
      <c r="H29" s="12" t="e">
        <f>'RG1'!#REF!</f>
        <v>#REF!</v>
      </c>
      <c r="I29" s="12"/>
      <c r="J29" s="12"/>
      <c r="K29" s="11" t="e">
        <f t="shared" si="3"/>
        <v>#REF!</v>
      </c>
      <c r="L29" s="28" t="e">
        <f t="shared" si="4"/>
        <v>#REF!</v>
      </c>
      <c r="M29" s="46"/>
      <c r="N29" s="46"/>
      <c r="O29" s="46"/>
      <c r="P29" s="22"/>
      <c r="Q29" s="37"/>
    </row>
    <row r="30" spans="2:18" s="6" customFormat="1" ht="31.5" customHeight="1">
      <c r="B30" s="53"/>
      <c r="C30" s="10">
        <v>20</v>
      </c>
      <c r="D30" s="30" t="e">
        <f>'RG1'!#REF!</f>
        <v>#REF!</v>
      </c>
      <c r="E30" s="30" t="e">
        <f>'RG1'!#REF!</f>
        <v>#REF!</v>
      </c>
      <c r="F30" s="35" t="e">
        <f>'RG1'!#REF!</f>
        <v>#REF!</v>
      </c>
      <c r="G30" s="11" t="e">
        <f>'RG1'!#REF!</f>
        <v>#REF!</v>
      </c>
      <c r="H30" s="12" t="e">
        <f>'RG1'!#REF!</f>
        <v>#REF!</v>
      </c>
      <c r="I30" s="12"/>
      <c r="J30" s="12"/>
      <c r="K30" s="11" t="e">
        <f t="shared" si="3"/>
        <v>#REF!</v>
      </c>
      <c r="L30" s="28" t="e">
        <f t="shared" si="4"/>
        <v>#REF!</v>
      </c>
      <c r="M30" s="46"/>
      <c r="N30" s="46"/>
      <c r="O30" s="46"/>
      <c r="P30" s="22"/>
      <c r="Q30" s="37"/>
    </row>
    <row r="31" spans="2:18" s="6" customFormat="1" ht="31.5" customHeight="1">
      <c r="B31" s="53"/>
      <c r="C31" s="10" t="s">
        <v>22</v>
      </c>
      <c r="D31" s="30">
        <f>'RG1'!E49</f>
        <v>0</v>
      </c>
      <c r="E31" s="30">
        <f>'RG1'!G49</f>
        <v>0</v>
      </c>
      <c r="F31" s="35">
        <f>'RG1'!H49</f>
        <v>0</v>
      </c>
      <c r="G31" s="11">
        <f>'RG1'!Q49</f>
        <v>0</v>
      </c>
      <c r="H31" s="12">
        <f>'RG1'!R49</f>
        <v>0</v>
      </c>
      <c r="I31" s="12"/>
      <c r="J31" s="12"/>
      <c r="K31" s="11">
        <f t="shared" ref="K31" si="5">IF(F31="Baja",1,IF(F31="Media - baja",2,IF(F31="Media",3,IF(F31="Media - alta",4,5))))</f>
        <v>5</v>
      </c>
      <c r="L31" s="28">
        <f t="shared" ref="L31" si="6">J31*K31</f>
        <v>0</v>
      </c>
      <c r="M31" s="46"/>
      <c r="N31" s="46"/>
      <c r="O31" s="46"/>
      <c r="P31" s="22"/>
      <c r="Q31" s="37"/>
    </row>
    <row r="32" spans="2:18" s="6" customFormat="1" ht="31.5" customHeight="1">
      <c r="B32" s="53"/>
      <c r="C32" s="23"/>
      <c r="D32" s="23"/>
      <c r="E32" s="22"/>
      <c r="F32" s="22"/>
      <c r="G32" s="22"/>
      <c r="H32" s="24"/>
      <c r="I32" s="22"/>
      <c r="J32" s="25"/>
      <c r="K32" s="22"/>
      <c r="L32" s="26"/>
      <c r="M32" s="26"/>
      <c r="N32" s="22"/>
      <c r="O32" s="22"/>
      <c r="P32" s="22"/>
      <c r="Q32" s="47"/>
      <c r="R32" s="37"/>
    </row>
    <row r="33" spans="1:18" ht="21.75" customHeight="1">
      <c r="B33" s="54"/>
      <c r="C33" s="39"/>
      <c r="D33" s="39"/>
      <c r="E33" s="39"/>
      <c r="F33" s="39"/>
      <c r="G33" s="39"/>
      <c r="H33" s="39"/>
      <c r="I33" s="39"/>
      <c r="J33" s="39"/>
      <c r="K33" s="39"/>
      <c r="L33" s="39"/>
      <c r="M33" s="39"/>
      <c r="N33" s="39"/>
      <c r="O33" s="39"/>
      <c r="P33" s="39"/>
      <c r="Q33" s="48"/>
      <c r="R33" s="36"/>
    </row>
    <row r="34" spans="1:18" ht="21.75" customHeight="1">
      <c r="A34" s="7"/>
      <c r="B34" s="200" t="s">
        <v>7</v>
      </c>
      <c r="C34" s="201"/>
      <c r="D34" s="201"/>
      <c r="E34" s="201"/>
      <c r="F34" s="201"/>
      <c r="G34" s="201"/>
      <c r="H34" s="201"/>
      <c r="I34" s="201"/>
      <c r="J34" s="201"/>
      <c r="K34" s="201"/>
      <c r="L34" s="201"/>
      <c r="M34" s="201"/>
      <c r="N34" s="201"/>
      <c r="O34" s="201"/>
      <c r="P34" s="201"/>
      <c r="Q34" s="202"/>
      <c r="R34" s="41"/>
    </row>
    <row r="35" spans="1:18" ht="21.75" customHeight="1">
      <c r="A35" s="8"/>
      <c r="B35" s="189" t="s">
        <v>8</v>
      </c>
      <c r="C35" s="190"/>
      <c r="D35" s="190"/>
      <c r="E35" s="190"/>
      <c r="F35" s="190"/>
      <c r="G35" s="190"/>
      <c r="H35" s="190"/>
      <c r="I35" s="190"/>
      <c r="J35" s="190"/>
      <c r="K35" s="190"/>
      <c r="L35" s="190"/>
      <c r="M35" s="190"/>
      <c r="N35" s="190"/>
      <c r="O35" s="190"/>
      <c r="P35" s="190"/>
      <c r="Q35" s="191"/>
      <c r="R35" s="43"/>
    </row>
    <row r="36" spans="1:18" ht="21.75" customHeight="1">
      <c r="B36" s="189" t="s">
        <v>9</v>
      </c>
      <c r="C36" s="190"/>
      <c r="D36" s="191"/>
      <c r="E36" s="189" t="s">
        <v>24</v>
      </c>
      <c r="F36" s="191"/>
      <c r="G36" s="189" t="s">
        <v>42</v>
      </c>
      <c r="H36" s="191"/>
      <c r="I36" s="189">
        <v>3</v>
      </c>
      <c r="J36" s="190"/>
      <c r="K36" s="190"/>
      <c r="L36" s="190"/>
      <c r="M36" s="191"/>
      <c r="N36" s="192" t="s">
        <v>10</v>
      </c>
      <c r="O36" s="193"/>
      <c r="P36" s="203">
        <v>43343</v>
      </c>
      <c r="Q36" s="204"/>
      <c r="R36" s="42"/>
    </row>
    <row r="37" spans="1:18" ht="80.25" customHeight="1">
      <c r="B37" s="196"/>
      <c r="C37" s="197"/>
      <c r="D37" s="197"/>
      <c r="E37" s="197"/>
      <c r="F37" s="197"/>
      <c r="G37" s="197"/>
      <c r="H37" s="197"/>
      <c r="I37" s="197"/>
      <c r="J37" s="197"/>
      <c r="K37" s="197"/>
      <c r="L37" s="197"/>
      <c r="M37" s="197"/>
      <c r="N37" s="197"/>
      <c r="O37" s="197"/>
      <c r="P37" s="198"/>
      <c r="Q37" s="199"/>
      <c r="R37" s="38"/>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B803B6-BB55-4EE4-848C-EF88FF129249}"/>
</file>

<file path=customXml/itemProps2.xml><?xml version="1.0" encoding="utf-8"?>
<ds:datastoreItem xmlns:ds="http://schemas.openxmlformats.org/officeDocument/2006/customXml" ds:itemID="{18CA33ED-51FC-4994-8EB1-F9DB89BA3F03}"/>
</file>

<file path=customXml/itemProps3.xml><?xml version="1.0" encoding="utf-8"?>
<ds:datastoreItem xmlns:ds="http://schemas.openxmlformats.org/officeDocument/2006/customXml" ds:itemID="{26FEDB23-94A0-475C-BA7B-D98D50DD32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Instrucciones</vt:lpstr>
      <vt:lpstr>RG1</vt:lpstr>
      <vt:lpstr>Monitoreo y Seguimiento RG1</vt:lpstr>
      <vt:lpstr>'Monitoreo y Seguimiento RG1'!Área_de_impresión</vt:lpstr>
      <vt:lpstr>'RG1'!Área_de_impresión</vt:lpstr>
      <vt:lpstr>'Monitoreo y Seguimiento RG1'!Títulos_a_imprimir</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Sandra Magnolia Gamboa Aldana</cp:lastModifiedBy>
  <cp:lastPrinted>2015-10-07T23:19:01Z</cp:lastPrinted>
  <dcterms:created xsi:type="dcterms:W3CDTF">2015-06-22T21:28:44Z</dcterms:created>
  <dcterms:modified xsi:type="dcterms:W3CDTF">2020-02-05T17:05:53Z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