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dreyesh\Documents\DAVID\PLANES DE MEJORA\ITRC\ITRC 2020 - Chatarra\INFORME FINAL JULIO 2020\"/>
    </mc:Choice>
  </mc:AlternateContent>
  <bookViews>
    <workbookView xWindow="-120" yWindow="-120" windowWidth="20730" windowHeight="11160" firstSheet="1" activeTab="1"/>
  </bookViews>
  <sheets>
    <sheet name="Instrucciones" sheetId="14" state="hidden" r:id="rId1"/>
    <sheet name="RG1" sheetId="10" r:id="rId2"/>
    <sheet name="Monitoreo y Seguimiento RG1" sheetId="18" r:id="rId3"/>
  </sheets>
  <definedNames>
    <definedName name="_xlnm.Print_Area" localSheetId="2">'Monitoreo y Seguimiento RG1'!$A$1:$S$31</definedName>
    <definedName name="_xlnm.Print_Area" localSheetId="1">'RG1'!$A$1:$T$51</definedName>
    <definedName name="_xlnm.Print_Titles" localSheetId="2">'Monitoreo y Seguimiento RG1'!$9:$10</definedName>
    <definedName name="_xlnm.Print_Titles" localSheetId="1">'RG1'!$35:$36</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8" l="1"/>
  <c r="G20" i="18"/>
  <c r="F20" i="18"/>
  <c r="E20" i="18"/>
  <c r="D20" i="18"/>
  <c r="H19" i="18"/>
  <c r="G19" i="18"/>
  <c r="F19" i="18"/>
  <c r="E19" i="18"/>
  <c r="D19" i="18"/>
  <c r="H18" i="18"/>
  <c r="G18" i="18"/>
  <c r="F18" i="18"/>
  <c r="E18" i="18"/>
  <c r="D18" i="18"/>
  <c r="H17" i="18"/>
  <c r="G17" i="18"/>
  <c r="F17" i="18"/>
  <c r="E17" i="18"/>
  <c r="D17" i="18"/>
  <c r="H16" i="18"/>
  <c r="G16" i="18"/>
  <c r="F16" i="18"/>
  <c r="E16" i="18"/>
  <c r="D16" i="18"/>
  <c r="H15" i="18"/>
  <c r="G15" i="18"/>
  <c r="F15" i="18"/>
  <c r="E15" i="18"/>
  <c r="D15" i="18"/>
  <c r="H14" i="18"/>
  <c r="G14" i="18"/>
  <c r="F14" i="18"/>
  <c r="E14" i="18"/>
  <c r="D14" i="18"/>
  <c r="H13" i="18"/>
  <c r="G13" i="18"/>
  <c r="F13" i="18"/>
  <c r="E13" i="18"/>
  <c r="D13" i="18"/>
  <c r="H12" i="18"/>
  <c r="G12" i="18"/>
  <c r="F12" i="18"/>
  <c r="E12" i="18"/>
  <c r="D12" i="18"/>
  <c r="G11" i="18" l="1"/>
  <c r="D31" i="18" l="1"/>
  <c r="E31" i="18"/>
  <c r="F31" i="18"/>
  <c r="K31" i="18" s="1"/>
  <c r="L31" i="18" s="1"/>
  <c r="G31" i="18"/>
  <c r="H31" i="18"/>
  <c r="H21" i="18"/>
  <c r="H22" i="18"/>
  <c r="H23" i="18"/>
  <c r="H24" i="18"/>
  <c r="H25" i="18"/>
  <c r="H26" i="18"/>
  <c r="H27" i="18"/>
  <c r="H28" i="18"/>
  <c r="H29" i="18"/>
  <c r="H30" i="18"/>
  <c r="H11" i="18"/>
  <c r="G21" i="18"/>
  <c r="G22" i="18"/>
  <c r="G23" i="18"/>
  <c r="G24" i="18"/>
  <c r="G25" i="18"/>
  <c r="G26" i="18"/>
  <c r="G27" i="18"/>
  <c r="G28" i="18"/>
  <c r="G29" i="18"/>
  <c r="G30" i="18"/>
  <c r="K12" i="18"/>
  <c r="L12" i="18" s="1"/>
  <c r="K13" i="18"/>
  <c r="L13" i="18" s="1"/>
  <c r="K14" i="18"/>
  <c r="L14" i="18" s="1"/>
  <c r="K15" i="18"/>
  <c r="L15" i="18" s="1"/>
  <c r="K16" i="18"/>
  <c r="L16" i="18" s="1"/>
  <c r="K17" i="18"/>
  <c r="L17" i="18" s="1"/>
  <c r="K18" i="18"/>
  <c r="L18" i="18" s="1"/>
  <c r="K19" i="18"/>
  <c r="L19" i="18" s="1"/>
  <c r="K20" i="18"/>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21" i="18"/>
  <c r="E22" i="18"/>
  <c r="E23" i="18"/>
  <c r="E24" i="18"/>
  <c r="E25" i="18"/>
  <c r="E26" i="18"/>
  <c r="E27" i="18"/>
  <c r="E28" i="18"/>
  <c r="E29" i="18"/>
  <c r="E30" i="18"/>
  <c r="E11" i="18"/>
  <c r="D21" i="18"/>
  <c r="D22" i="18"/>
  <c r="D23" i="18"/>
  <c r="D24" i="18"/>
  <c r="D25" i="18"/>
  <c r="D26" i="18"/>
  <c r="D27" i="18"/>
  <c r="D28" i="18"/>
  <c r="D29" i="18"/>
  <c r="D30" i="18"/>
  <c r="D11" i="18"/>
  <c r="N11" i="18" s="1"/>
  <c r="N12" i="18" l="1"/>
  <c r="O12" i="18" s="1"/>
  <c r="O11" i="18"/>
  <c r="S44" i="10"/>
  <c r="T44" i="10" s="1"/>
  <c r="S37" i="10"/>
  <c r="T37" i="10" s="1"/>
  <c r="S40" i="10"/>
  <c r="T40" i="10" s="1"/>
  <c r="N13" i="18" l="1"/>
  <c r="O13" i="18" l="1"/>
  <c r="N14" i="18"/>
  <c r="N15" i="18" s="1"/>
  <c r="O15" i="18" s="1"/>
  <c r="O14" i="18" l="1"/>
  <c r="N16" i="18"/>
  <c r="O16" i="18" s="1"/>
  <c r="N17" i="18" l="1"/>
  <c r="O17" i="18" s="1"/>
  <c r="N18" i="18" l="1"/>
  <c r="N19" i="18" l="1"/>
  <c r="O19" i="18" s="1"/>
  <c r="O18" i="18"/>
  <c r="N20" i="18" l="1"/>
  <c r="O20" i="18" s="1"/>
  <c r="N21" i="18" l="1"/>
  <c r="O21" i="18" s="1"/>
  <c r="N22" i="18" l="1"/>
  <c r="O22" i="18" s="1"/>
  <c r="N23" i="18" l="1"/>
  <c r="O23" i="18" s="1"/>
  <c r="N24" i="18" l="1"/>
  <c r="O24" i="18" s="1"/>
  <c r="N25" i="18" l="1"/>
  <c r="O25" i="18" s="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5"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5"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5"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5"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5"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5"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5"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5"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5"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5"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5"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5"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5"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6"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6"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6"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6"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6"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<sst xmlns="http://schemas.openxmlformats.org/spreadsheetml/2006/main" count="143" uniqueCount="103">
  <si>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</si>
  <si>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</si>
  <si>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</si>
  <si>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</si>
  <si>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</si>
  <si>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</si>
  <si>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</si>
  <si>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</si>
  <si>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</si>
  <si>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</si>
  <si>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</si>
  <si>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</si>
  <si>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</si>
  <si>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</si>
  <si>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</si>
  <si>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</si>
  <si>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</si>
  <si>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</si>
  <si>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</si>
  <si>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</si>
  <si>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</si>
  <si>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</si>
  <si>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</si>
  <si>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</si>
  <si>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</si>
  <si>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</si>
  <si>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</si>
  <si>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</si>
  <si>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</si>
  <si>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</si>
  <si>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</si>
  <si>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</si>
  <si>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</si>
  <si>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</si>
  <si>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</si>
  <si>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</si>
  <si>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</si>
  <si>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</si>
  <si>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</si>
  <si>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</si>
  <si>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</si>
  <si>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</si>
  <si>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</si>
  <si>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</si>
  <si>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</si>
  <si>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</si>
  <si>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</si>
  <si>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</si>
  <si>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</si>
  <si>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</si>
  <si>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</si>
  <si>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</si>
  <si>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</si>
  <si>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Consolidado de Avance por Acción</t>
  </si>
  <si>
    <t>ID del Riesgo de Gestión  :  RG 1. N/A</t>
  </si>
  <si>
    <t>ID del Riesgo de Corrupción :  RFC 2. N/A</t>
  </si>
  <si>
    <t>ID del Riesgo de Corrupción :  RFC 1. Pérdida y/o cambio de la mercancía aprehendida, decomisada o en abandono a favor de la Nación, dispuesta a través del procedimiento de chatarrización, para beneficio propio o de terceros</t>
  </si>
  <si>
    <t>ID del hallazgo I. Fallas en la validación del cumplimiento de los requisitos para determinar la modalidad de chatarrización, en contravía de lo establecido en el procedimiento PR-CO-0380 “Chatarrización de Mercancías” versión 1.</t>
  </si>
  <si>
    <t>DIAN</t>
  </si>
  <si>
    <t>ID del hallazgo IV. Fallas en la supervisión y seguimiento al cumplimiento de las obligaciones contractuales de la empresa Recuperaciones Naranjo Reciclyn SAS, en contravía de lo establecido en el contrato No. 134-2017 y sus documentos anexos.</t>
  </si>
  <si>
    <t>ID del hallazgo III. Fallas en la Validación del cumplimiento de los requisitos y formalidades en la documentación para ejecutar la chatarrización, en contravía de lo establecido en el procedimiento PR-CO-0380 “Chatarrización de Mercancías” versión 1, el instructivo IN-CO-0169 “TRÁMITES PARA LA DISPOSICIÓN DE AUTOMOTORES Y MAQUINARIA AMARILLA” versión 1.</t>
  </si>
  <si>
    <t>ID del hallazgo II. Fallas en la validación del cumplimiento de los requisitos para determinar la modalidad de chatarrización mediante la inclusión en el proceso de Material NO ferroso, en contravía de lo establecido en el procedimiento PR-CO-0380 “Chatarrización de Mercancías” versión 1, el instructivo IN-CO-0169 “TRÁMITES PARA LA DISPOSICIÓN DE AUTOMOTORES Y MAQUINARIA AMARILLA”.</t>
  </si>
  <si>
    <t>PREVENTIVA</t>
  </si>
  <si>
    <t>N/A</t>
  </si>
  <si>
    <t>Generar sistema de controles administrativos frente al cumplimiento de la supervisión del contrato de chatarrización</t>
  </si>
  <si>
    <t>Asegurar el cumplimiento de los controles durante el flujo de los eventos de chatarrización</t>
  </si>
  <si>
    <t>Informe  de eventos mensual.</t>
  </si>
  <si>
    <t xml:space="preserve">Informe de la muestra </t>
  </si>
  <si>
    <t xml:space="preserve">Consolidado de la información ( revision inicial  a la mercancia por lote). </t>
  </si>
  <si>
    <t>Revisar de manera aleatoria las listas de chequeo y documentos soportes remitidas por las Direcciones Seccionales 
 de Aduanas de Cúcuta, Dirección Seccional de Aduanas de Bogotá, Dirección Seccional de Impuestos y Aduanas de Buenaventura, Dirección Seccional de Impuestos y Aduanas de Bucaramanga y Dirección Seccional de Impuestos y Aduanas de Maicao, correspondiente a cada acto administrativo.</t>
  </si>
  <si>
    <t>Implementación de control documental del cumplimiento   de requisitos previos y soportes de la operación.</t>
  </si>
  <si>
    <t>Director seccional, Jefe de la División de Gestión Financiera y Adminstrativa - Jefe GIT de Comercialización o quien haga sus veces / Subdireccion de Gestion Comercial / Coordinacion de Disposicion de Mercancías</t>
  </si>
  <si>
    <t>Generar sistema de controles administrativos para el seguimiento y verificación del cumplimiento del flujo de chatarrización</t>
  </si>
  <si>
    <t>Verificar por medio de control administrativo el cumplimiento de la obligación referente a la generación, envío y publicación del informe de supervisión del contrato de chatarrización</t>
  </si>
  <si>
    <t>Subdireccion de Gestion Comercial / Coordinacion de Disposicion de Mercancías</t>
  </si>
  <si>
    <t>Asegurar el cumplimiento en la elaboración de los informes de supervisión del contrato de chatarrización</t>
  </si>
  <si>
    <t>Informe de emision y publicación de informe de supervisión.</t>
  </si>
  <si>
    <t>CORRECTIVA</t>
  </si>
  <si>
    <t>Dirección Seccional de Aduanas de Cúcuta, Dirección Seccional de Aduanas de Bogotá, Dirección Seccional de Impuestos y Aduanas de Buenaventura, Dirección Seccional de Impuestos y Aduanas de Bucaramanga y Dirección Seccional de Impuestos y Aduanas de Maicao</t>
  </si>
  <si>
    <t>Verificar que la mercania a incluir en los proyectos de chatarrizacion cumpla con las caracteristicas para la modalidad</t>
  </si>
  <si>
    <t>Validar que se cumplan los requisitos previos a la generación de la resolución de chatarrización de mercancías</t>
  </si>
  <si>
    <t>Verificar el cumplimiento de requisito para la generación de la resolución de chatarrización.</t>
  </si>
  <si>
    <t>4.9 Cargo - Area responsable de la acción - Nombre del funcionario</t>
  </si>
  <si>
    <t>Dirección Seccional de Aduanas de Cúcuta, Dirección Seccional de Aduanas de Bogotá, Dirección Seccional de Impuestos y Aduanas de Buenaventura, Dirección Seccional de Impuestos y Aduanas de Bucaramanga y Dirección Seccional de Impuestos y Aduanas de Maicao / Subdireccion de Gestion Comercial / Coordinacion de Disposicion de Mercancías</t>
  </si>
  <si>
    <t>Revisión y cruce de informacion de la mercancia a incluir en proyectos  de chatarrizacion remitida por la Dirección Seccional  frente a la herramienta tecnológica</t>
  </si>
  <si>
    <t>Asegurar el cumplimiento de todas las etapas del proceso de chatarrizacion.</t>
  </si>
  <si>
    <t>Verificar que la mercancía a incluir en los proyectos de chatarrización cumpla con las características para la modalidad</t>
  </si>
  <si>
    <t>Implementación de control documental de las etapas del procedimiento de chatarrizacion y obligaciones establecidas en el contrato 00-134-2017.</t>
  </si>
  <si>
    <t xml:space="preserve">Actualizacion general del procedimiento de chatarrizacion dirigido a las Direcciones Seccionales. </t>
  </si>
  <si>
    <t>Subdirección de Gestión Comercial</t>
  </si>
  <si>
    <t>Subdirector de Gestión Comercial</t>
  </si>
  <si>
    <t>Coordinación de Calidad / DGRAE</t>
  </si>
  <si>
    <t xml:space="preserve">Subdirección de Gestión Comercial/ Subdirección de Gestión de Apoyo Policial </t>
  </si>
  <si>
    <t xml:space="preserve">Subdirección de Gestión de Apoyo Policial </t>
  </si>
  <si>
    <t>Realizar requerimiento a la POLFA y de manera conjunta establecer parametros y necesidades de acompañamiento en los eventos de chatarrización de mercancías</t>
  </si>
  <si>
    <t xml:space="preserve">Definición sobre acompañamiento de la POLFA en eventos de chatarrización </t>
  </si>
  <si>
    <t>Revisar, actualizar y publicar el procedimiento y documentos en lo referente a la chatarrización de mercancías de acuerdo a las necesidades de la Entidad.</t>
  </si>
  <si>
    <t>Contar con  el procedimiento de disposicíon de mercancias y documentos en lo referente a la chatarrización de mercancías de acuerdo a las necesidades de la Entidad.</t>
  </si>
  <si>
    <t>Publicación del Procedimiento de disposición de mercancías y documentos en lo referente a la chatarrización de mercancías de acuerdo a las necesidades de la Entidad.</t>
  </si>
  <si>
    <t>Respuesta división de POLFA, respecto al acompañamiento de la en los eventos de chatarrización</t>
  </si>
  <si>
    <t>Definir viabilidad del acompañamiento de la POLFA en las etapas del procedimiento de chatarrización de mercancías</t>
  </si>
  <si>
    <t>Definir viabilidad del acompañamiento de la POLFA en eventos de chatarrización.</t>
  </si>
  <si>
    <t>Ajustar el procedimiento de disposición de mercancías y documentos en lo referente a la chatarrización de mercancías de acuerdo a las necesidades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</si>
</sst>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3">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b/>
      <sz val="11"/>
      <color theme="0"/>
      <name val="Myriad Pro"/>
      <family val="2"/>
    </font>
    <font>
      <sz val="10"/>
      <name val="Century Gothic"/>
      <family val="2"/>
    </font>
    <font>
      <b/>
      <sz val="10"/>
      <name val="Century Gothic"/>
      <family val="2"/>
    </font>
    <font>
      <sz val="11"/>
      <name val="Century Gothic"/>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3">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hair">
        <color theme="3"/>
      </left>
      <right/>
      <top style="hair">
        <color theme="3"/>
      </top>
      <bottom/>
      <diagonal/>
    </border>
  </borders>
  <cellStyleXfs count="4">
    <xf numFmtId="0" fontId="0" fillId="0" borderId="0"/>
    <xf numFmtId="0" fontId="1" fillId="0" borderId="0"/>
    <xf numFmtId="9" fontId="27" fillId="0" borderId="0" applyFont="0" applyFill="0" applyBorder="0" applyAlignment="0" applyProtection="0"/>
    <xf numFmtId="164" fontId="27" fillId="0" borderId="0" applyFont="0" applyFill="0" applyBorder="0" applyAlignment="0" applyProtection="0"/>
  </cellStyleXfs>
  <cellXfs count="181">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2"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22"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0" xfId="0" applyFont="1" applyFill="1" applyBorder="1"/>
    <xf numFmtId="0" fontId="2" fillId="2" borderId="30" xfId="0" applyFont="1" applyFill="1" applyBorder="1" applyAlignment="1">
      <alignment horizontal="justify" vertical="top" wrapText="1"/>
    </xf>
    <xf numFmtId="0" fontId="2" fillId="2" borderId="27"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9" fontId="13" fillId="2" borderId="11" xfId="2" applyFont="1" applyFill="1" applyBorder="1" applyAlignment="1">
      <alignment horizontal="center" vertical="top" wrapText="1"/>
    </xf>
    <xf numFmtId="0" fontId="26" fillId="0" borderId="34" xfId="1" applyFont="1" applyBorder="1" applyAlignment="1">
      <alignment vertical="center"/>
    </xf>
    <xf numFmtId="14" fontId="26" fillId="2" borderId="34" xfId="1" applyNumberFormat="1" applyFont="1" applyFill="1" applyBorder="1" applyAlignment="1">
      <alignment vertical="center"/>
    </xf>
    <xf numFmtId="0" fontId="26" fillId="2" borderId="30" xfId="1" applyFont="1" applyFill="1" applyBorder="1" applyAlignment="1">
      <alignment vertical="center"/>
    </xf>
    <xf numFmtId="0" fontId="3" fillId="2" borderId="30" xfId="0" applyFont="1" applyFill="1" applyBorder="1" applyAlignment="1">
      <alignment horizontal="left"/>
    </xf>
    <xf numFmtId="0" fontId="7" fillId="2" borderId="30" xfId="0" applyFont="1" applyFill="1" applyBorder="1" applyAlignment="1">
      <alignment horizontal="left"/>
    </xf>
    <xf numFmtId="0" fontId="2" fillId="2" borderId="0" xfId="0" applyFont="1" applyFill="1" applyBorder="1" applyAlignment="1">
      <alignment horizontal="justify" vertical="top" wrapText="1"/>
    </xf>
    <xf numFmtId="0" fontId="12" fillId="2" borderId="30" xfId="0" applyFont="1" applyFill="1" applyBorder="1" applyAlignment="1">
      <alignment horizontal="justify" vertical="top" wrapText="1"/>
    </xf>
    <xf numFmtId="0" fontId="25" fillId="2" borderId="30" xfId="0" applyFont="1" applyFill="1" applyBorder="1" applyAlignment="1">
      <alignment horizontal="left"/>
    </xf>
    <xf numFmtId="0" fontId="2" fillId="2" borderId="35"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23" xfId="0" applyFont="1" applyFill="1" applyBorder="1"/>
    <xf numFmtId="0" fontId="2" fillId="2" borderId="23" xfId="0" applyFont="1" applyFill="1" applyBorder="1" applyAlignment="1">
      <alignment horizontal="justify" vertical="top" wrapText="1"/>
    </xf>
    <xf numFmtId="0" fontId="24" fillId="2" borderId="23" xfId="0" applyFont="1" applyFill="1" applyBorder="1"/>
    <xf numFmtId="0" fontId="30" fillId="2" borderId="2" xfId="0" applyFont="1" applyFill="1" applyBorder="1" applyAlignment="1">
      <alignment horizontal="center" vertical="top" wrapText="1"/>
    </xf>
    <xf numFmtId="0" fontId="8" fillId="4" borderId="21"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31" fillId="2" borderId="19" xfId="0" applyFont="1" applyFill="1" applyBorder="1" applyAlignment="1">
      <alignment horizontal="center" vertical="center" wrapText="1"/>
    </xf>
    <xf numFmtId="14" fontId="30" fillId="2" borderId="19" xfId="0" applyNumberFormat="1" applyFont="1" applyFill="1" applyBorder="1" applyAlignment="1">
      <alignment horizontal="center" vertical="center" wrapText="1"/>
    </xf>
    <xf numFmtId="9" fontId="30" fillId="2" borderId="19" xfId="0" applyNumberFormat="1" applyFont="1" applyFill="1" applyBorder="1" applyAlignment="1">
      <alignment horizontal="center" vertical="center" wrapText="1"/>
    </xf>
    <xf numFmtId="0" fontId="32" fillId="2" borderId="19" xfId="0" applyFont="1" applyFill="1" applyBorder="1" applyAlignment="1">
      <alignment horizontal="center" vertical="center" wrapText="1"/>
    </xf>
    <xf numFmtId="0" fontId="2" fillId="2" borderId="0" xfId="0" applyFont="1" applyFill="1" applyAlignment="1">
      <alignment wrapText="1"/>
    </xf>
    <xf numFmtId="0" fontId="2" fillId="2" borderId="0" xfId="0" applyFont="1" applyFill="1" applyBorder="1" applyAlignment="1">
      <alignment wrapText="1"/>
    </xf>
    <xf numFmtId="0" fontId="5" fillId="2" borderId="0" xfId="0" applyFont="1" applyFill="1" applyBorder="1" applyAlignment="1">
      <alignment wrapText="1"/>
    </xf>
    <xf numFmtId="0" fontId="6" fillId="2" borderId="0" xfId="0" applyFont="1" applyFill="1" applyBorder="1" applyAlignment="1">
      <alignment wrapText="1"/>
    </xf>
    <xf numFmtId="0" fontId="7" fillId="2" borderId="0" xfId="0" applyFont="1" applyFill="1" applyBorder="1" applyAlignment="1">
      <alignment horizontal="left" wrapText="1"/>
    </xf>
    <xf numFmtId="0" fontId="25" fillId="2" borderId="0" xfId="0" applyFont="1" applyFill="1" applyBorder="1" applyAlignment="1">
      <alignment horizontal="left" wrapText="1"/>
    </xf>
    <xf numFmtId="0" fontId="30" fillId="2" borderId="19" xfId="3" applyNumberFormat="1" applyFont="1" applyFill="1" applyBorder="1" applyAlignment="1">
      <alignment horizontal="center" vertical="center" wrapText="1"/>
    </xf>
    <xf numFmtId="0" fontId="30" fillId="0" borderId="19" xfId="0" applyFont="1" applyFill="1" applyBorder="1" applyAlignment="1">
      <alignment horizontal="center" vertical="center" wrapText="1"/>
    </xf>
    <xf numFmtId="14" fontId="30" fillId="0" borderId="19" xfId="0" applyNumberFormat="1"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0" fillId="0" borderId="19" xfId="3" applyNumberFormat="1"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5" xfId="0" applyFont="1" applyFill="1" applyBorder="1" applyAlignment="1">
      <alignment horizontal="left" vertical="top" wrapText="1"/>
    </xf>
    <xf numFmtId="0" fontId="12" fillId="2" borderId="33"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23"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36"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1" xfId="0" applyFont="1" applyFill="1" applyBorder="1" applyAlignment="1">
      <alignment horizontal="left" vertical="top" wrapText="1"/>
    </xf>
    <xf numFmtId="0" fontId="2" fillId="2" borderId="19" xfId="0" applyFont="1" applyFill="1" applyBorder="1" applyAlignment="1">
      <alignment horizontal="center"/>
    </xf>
    <xf numFmtId="0" fontId="22" fillId="2"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6" fillId="2" borderId="25" xfId="1" applyFont="1" applyFill="1" applyBorder="1" applyAlignment="1">
      <alignment horizontal="center" vertical="center"/>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19" xfId="1" applyFont="1" applyFill="1" applyBorder="1" applyAlignment="1">
      <alignment horizontal="center" vertical="center"/>
    </xf>
    <xf numFmtId="0" fontId="26" fillId="2" borderId="20"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19" xfId="1" applyNumberFormat="1" applyFont="1" applyFill="1" applyBorder="1" applyAlignment="1">
      <alignment horizontal="center" vertical="center"/>
    </xf>
    <xf numFmtId="0" fontId="17"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8" fillId="4" borderId="11" xfId="0" applyFont="1" applyFill="1" applyBorder="1" applyAlignment="1">
      <alignment horizontal="center" vertical="center"/>
    </xf>
    <xf numFmtId="0" fontId="8" fillId="4" borderId="21" xfId="0" applyFont="1" applyFill="1" applyBorder="1" applyAlignment="1">
      <alignment horizontal="center" vertical="center"/>
    </xf>
    <xf numFmtId="14" fontId="17" fillId="3" borderId="0" xfId="0" applyNumberFormat="1" applyFont="1" applyFill="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14" fontId="26" fillId="2" borderId="35" xfId="1" applyNumberFormat="1" applyFont="1" applyFill="1" applyBorder="1" applyAlignment="1">
      <alignment horizontal="center" vertical="center"/>
    </xf>
    <xf numFmtId="14" fontId="26" fillId="2" borderId="33" xfId="1" applyNumberFormat="1" applyFont="1" applyFill="1" applyBorder="1" applyAlignment="1">
      <alignment horizontal="center" vertical="center"/>
    </xf>
    <xf numFmtId="14" fontId="26" fillId="2" borderId="34"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30" xfId="1" applyFont="1" applyFill="1" applyBorder="1" applyAlignment="1">
      <alignment horizontal="center" vertical="center"/>
    </xf>
    <xf numFmtId="0" fontId="26" fillId="0" borderId="32" xfId="1" applyFont="1" applyBorder="1" applyAlignment="1">
      <alignment horizontal="right" vertical="center"/>
    </xf>
    <xf numFmtId="0" fontId="26" fillId="0" borderId="33" xfId="1" applyFont="1" applyBorder="1" applyAlignment="1">
      <alignment horizontal="right" vertical="center"/>
    </xf>
    <xf numFmtId="0" fontId="26" fillId="0" borderId="34" xfId="1" applyFont="1" applyBorder="1" applyAlignment="1">
      <alignment horizontal="right" vertical="center"/>
    </xf>
    <xf numFmtId="0" fontId="29" fillId="5" borderId="29" xfId="0" applyFont="1" applyFill="1" applyBorder="1" applyAlignment="1">
      <alignment horizontal="center" vertical="center" wrapText="1"/>
    </xf>
    <xf numFmtId="0" fontId="2" fillId="2" borderId="35" xfId="0" applyFont="1" applyFill="1" applyBorder="1" applyAlignment="1">
      <alignment horizontal="center"/>
    </xf>
    <xf numFmtId="0" fontId="2" fillId="2" borderId="34" xfId="0" applyFont="1" applyFill="1" applyBorder="1" applyAlignment="1">
      <alignment horizontal="center"/>
    </xf>
    <xf numFmtId="0" fontId="2" fillId="2" borderId="23" xfId="0" applyFont="1" applyFill="1" applyBorder="1" applyAlignment="1">
      <alignment horizontal="center"/>
    </xf>
    <xf numFmtId="0" fontId="2" fillId="2" borderId="30" xfId="0" applyFont="1" applyFill="1" applyBorder="1" applyAlignment="1">
      <alignment horizontal="center"/>
    </xf>
    <xf numFmtId="0" fontId="2" fillId="2" borderId="36" xfId="0" applyFont="1" applyFill="1" applyBorder="1" applyAlignment="1">
      <alignment horizontal="center"/>
    </xf>
    <xf numFmtId="0" fontId="2" fillId="2" borderId="31" xfId="0" applyFont="1" applyFill="1" applyBorder="1" applyAlignment="1">
      <alignment horizontal="center"/>
    </xf>
    <xf numFmtId="0" fontId="23" fillId="2" borderId="35"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8" fillId="5" borderId="29" xfId="0" applyFont="1" applyFill="1" applyBorder="1" applyAlignment="1">
      <alignment horizontal="center" vertical="center" wrapText="1"/>
    </xf>
    <xf numFmtId="14" fontId="26" fillId="2" borderId="25" xfId="1" applyNumberFormat="1" applyFont="1" applyFill="1" applyBorder="1" applyAlignment="1">
      <alignment horizontal="center" vertical="center"/>
    </xf>
    <xf numFmtId="14" fontId="26" fillId="2" borderId="27" xfId="1" applyNumberFormat="1" applyFont="1" applyFill="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26" fillId="0" borderId="25" xfId="1" applyFont="1" applyBorder="1" applyAlignment="1">
      <alignment horizontal="right" vertical="center"/>
    </xf>
    <xf numFmtId="0" fontId="26" fillId="0" borderId="26" xfId="1" applyFont="1" applyBorder="1" applyAlignment="1">
      <alignment horizontal="right" vertical="center"/>
    </xf>
    <xf numFmtId="0" fontId="26" fillId="0" borderId="27" xfId="1" applyFont="1" applyBorder="1" applyAlignment="1">
      <alignment horizontal="right" vertical="center"/>
    </xf>
    <xf numFmtId="14" fontId="26" fillId="2" borderId="38" xfId="1" applyNumberFormat="1" applyFont="1" applyFill="1" applyBorder="1" applyAlignment="1">
      <alignment horizontal="center" vertical="center"/>
    </xf>
    <xf numFmtId="14" fontId="26" fillId="2" borderId="39" xfId="1" applyNumberFormat="1" applyFont="1" applyFill="1" applyBorder="1" applyAlignment="1">
      <alignment horizontal="center" vertical="center"/>
    </xf>
  </cellXfs>
  <cellStyles count="4">
    <cellStyle name="Millares" xfId="3" builtinId="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49</xdr:row>
      <xdr:rowOff>295275</xdr:rowOff>
    </xdr:from>
    <xdr:to>
      <xdr:col>9</xdr:col>
      <xdr:colOff>1447800</xdr:colOff>
      <xdr:row>49</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13" workbookViewId="0">
      <selection activeCell="L5" sqref="L5"/>
    </sheetView>
  </sheetViews>
  <sheetFormatPr baseColWidth="10"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102" t="s">
        <v>20</v>
      </c>
      <c r="C2" s="103"/>
      <c r="D2" s="103"/>
      <c r="E2" s="103"/>
      <c r="F2" s="103"/>
      <c r="G2" s="103"/>
      <c r="H2" s="103"/>
      <c r="I2" s="103"/>
      <c r="J2" s="103"/>
      <c r="K2" s="104"/>
      <c r="L2" s="27"/>
      <c r="M2" s="27"/>
      <c r="N2" s="27"/>
      <c r="O2" s="27"/>
      <c r="P2" s="27"/>
    </row>
    <row r="3" spans="2:16" s="28" customFormat="1" ht="24.75" customHeight="1">
      <c r="B3" s="105" t="s">
        <v>50</v>
      </c>
      <c r="C3" s="106"/>
      <c r="D3" s="106"/>
      <c r="E3" s="106"/>
      <c r="F3" s="106"/>
      <c r="G3" s="106"/>
      <c r="H3" s="106"/>
      <c r="I3" s="106"/>
      <c r="J3" s="106"/>
      <c r="K3" s="107"/>
      <c r="L3" s="29"/>
      <c r="M3" s="29"/>
      <c r="N3" s="29"/>
      <c r="O3" s="29"/>
      <c r="P3" s="29"/>
    </row>
    <row r="4" spans="2:16" ht="24.75" customHeight="1">
      <c r="B4" s="108"/>
      <c r="C4" s="109"/>
      <c r="D4" s="109"/>
      <c r="E4" s="109"/>
      <c r="F4" s="109"/>
      <c r="G4" s="109"/>
      <c r="H4" s="109"/>
      <c r="I4" s="109"/>
      <c r="J4" s="109"/>
      <c r="K4" s="110"/>
      <c r="L4" s="27"/>
      <c r="M4" s="27"/>
      <c r="N4" s="27"/>
      <c r="O4" s="27"/>
      <c r="P4" s="27"/>
    </row>
    <row r="5" spans="2:16" ht="24.75" customHeight="1">
      <c r="B5" s="108"/>
      <c r="C5" s="109"/>
      <c r="D5" s="109"/>
      <c r="E5" s="109"/>
      <c r="F5" s="109"/>
      <c r="G5" s="109"/>
      <c r="H5" s="109"/>
      <c r="I5" s="109"/>
      <c r="J5" s="109"/>
      <c r="K5" s="110"/>
      <c r="L5" s="27"/>
      <c r="M5" s="27"/>
      <c r="N5" s="27"/>
      <c r="O5" s="27"/>
      <c r="P5" s="27"/>
    </row>
    <row r="6" spans="2:16" ht="24.75" customHeight="1">
      <c r="B6" s="108"/>
      <c r="C6" s="109"/>
      <c r="D6" s="109"/>
      <c r="E6" s="109"/>
      <c r="F6" s="109"/>
      <c r="G6" s="109"/>
      <c r="H6" s="109"/>
      <c r="I6" s="109"/>
      <c r="J6" s="109"/>
      <c r="K6" s="110"/>
      <c r="L6" s="27"/>
      <c r="M6" s="27"/>
      <c r="N6" s="27"/>
      <c r="O6" s="27"/>
      <c r="P6" s="27"/>
    </row>
    <row r="7" spans="2:16" ht="24.75" customHeight="1">
      <c r="B7" s="108"/>
      <c r="C7" s="109"/>
      <c r="D7" s="109"/>
      <c r="E7" s="109"/>
      <c r="F7" s="109"/>
      <c r="G7" s="109"/>
      <c r="H7" s="109"/>
      <c r="I7" s="109"/>
      <c r="J7" s="109"/>
      <c r="K7" s="110"/>
      <c r="L7" s="27"/>
      <c r="M7" s="27"/>
      <c r="N7" s="27"/>
      <c r="O7" s="27"/>
      <c r="P7" s="27"/>
    </row>
    <row r="8" spans="2:16" ht="24.75" customHeight="1">
      <c r="B8" s="108"/>
      <c r="C8" s="109"/>
      <c r="D8" s="109"/>
      <c r="E8" s="109"/>
      <c r="F8" s="109"/>
      <c r="G8" s="109"/>
      <c r="H8" s="109"/>
      <c r="I8" s="109"/>
      <c r="J8" s="109"/>
      <c r="K8" s="110"/>
      <c r="L8" s="27"/>
      <c r="M8" s="27"/>
      <c r="N8" s="27"/>
      <c r="O8" s="27"/>
      <c r="P8" s="27"/>
    </row>
    <row r="9" spans="2:16" ht="24.75" customHeight="1">
      <c r="B9" s="108"/>
      <c r="C9" s="109"/>
      <c r="D9" s="109"/>
      <c r="E9" s="109"/>
      <c r="F9" s="109"/>
      <c r="G9" s="109"/>
      <c r="H9" s="109"/>
      <c r="I9" s="109"/>
      <c r="J9" s="109"/>
      <c r="K9" s="110"/>
      <c r="L9" s="27"/>
      <c r="M9" s="27"/>
      <c r="N9" s="27"/>
      <c r="O9" s="27"/>
      <c r="P9" s="27"/>
    </row>
    <row r="10" spans="2:16" ht="24.75" customHeight="1">
      <c r="B10" s="108"/>
      <c r="C10" s="109"/>
      <c r="D10" s="109"/>
      <c r="E10" s="109"/>
      <c r="F10" s="109"/>
      <c r="G10" s="109"/>
      <c r="H10" s="109"/>
      <c r="I10" s="109"/>
      <c r="J10" s="109"/>
      <c r="K10" s="110"/>
      <c r="L10" s="27"/>
      <c r="M10" s="27"/>
      <c r="N10" s="27"/>
      <c r="O10" s="27"/>
      <c r="P10" s="27"/>
    </row>
    <row r="11" spans="2:16" ht="24.75" customHeight="1">
      <c r="B11" s="108"/>
      <c r="C11" s="109"/>
      <c r="D11" s="109"/>
      <c r="E11" s="109"/>
      <c r="F11" s="109"/>
      <c r="G11" s="109"/>
      <c r="H11" s="109"/>
      <c r="I11" s="109"/>
      <c r="J11" s="109"/>
      <c r="K11" s="110"/>
      <c r="L11" s="27"/>
      <c r="M11" s="27"/>
      <c r="N11" s="27"/>
      <c r="O11" s="27"/>
      <c r="P11" s="27"/>
    </row>
    <row r="12" spans="2:16" ht="24.75" customHeight="1">
      <c r="B12" s="108"/>
      <c r="C12" s="109"/>
      <c r="D12" s="109"/>
      <c r="E12" s="109"/>
      <c r="F12" s="109"/>
      <c r="G12" s="109"/>
      <c r="H12" s="109"/>
      <c r="I12" s="109"/>
      <c r="J12" s="109"/>
      <c r="K12" s="110"/>
      <c r="L12" s="27"/>
      <c r="M12" s="27"/>
      <c r="N12" s="27"/>
      <c r="O12" s="27"/>
      <c r="P12" s="27"/>
    </row>
    <row r="13" spans="2:16" ht="24.75" customHeight="1">
      <c r="B13" s="108"/>
      <c r="C13" s="109"/>
      <c r="D13" s="109"/>
      <c r="E13" s="109"/>
      <c r="F13" s="109"/>
      <c r="G13" s="109"/>
      <c r="H13" s="109"/>
      <c r="I13" s="109"/>
      <c r="J13" s="109"/>
      <c r="K13" s="110"/>
      <c r="L13" s="27"/>
      <c r="M13" s="27"/>
      <c r="N13" s="27"/>
      <c r="O13" s="27"/>
      <c r="P13" s="27"/>
    </row>
    <row r="14" spans="2:16" ht="24.75" customHeight="1">
      <c r="B14" s="108"/>
      <c r="C14" s="109"/>
      <c r="D14" s="109"/>
      <c r="E14" s="109"/>
      <c r="F14" s="109"/>
      <c r="G14" s="109"/>
      <c r="H14" s="109"/>
      <c r="I14" s="109"/>
      <c r="J14" s="109"/>
      <c r="K14" s="110"/>
      <c r="L14" s="27"/>
      <c r="M14" s="27"/>
      <c r="N14" s="27"/>
      <c r="O14" s="27"/>
      <c r="P14" s="27"/>
    </row>
    <row r="15" spans="2:16" ht="24.75" customHeight="1">
      <c r="B15" s="108"/>
      <c r="C15" s="109"/>
      <c r="D15" s="109"/>
      <c r="E15" s="109"/>
      <c r="F15" s="109"/>
      <c r="G15" s="109"/>
      <c r="H15" s="109"/>
      <c r="I15" s="109"/>
      <c r="J15" s="109"/>
      <c r="K15" s="110"/>
      <c r="L15" s="27"/>
      <c r="M15" s="27"/>
      <c r="N15" s="27"/>
      <c r="O15" s="27"/>
      <c r="P15" s="27"/>
    </row>
    <row r="16" spans="2:16" ht="24.75" customHeight="1">
      <c r="B16" s="108"/>
      <c r="C16" s="109"/>
      <c r="D16" s="109"/>
      <c r="E16" s="109"/>
      <c r="F16" s="109"/>
      <c r="G16" s="109"/>
      <c r="H16" s="109"/>
      <c r="I16" s="109"/>
      <c r="J16" s="109"/>
      <c r="K16" s="110"/>
      <c r="L16" s="27"/>
      <c r="M16" s="27"/>
      <c r="N16" s="27"/>
      <c r="O16" s="27"/>
      <c r="P16" s="27"/>
    </row>
    <row r="17" spans="2:16" ht="24.75" customHeight="1">
      <c r="B17" s="108"/>
      <c r="C17" s="109"/>
      <c r="D17" s="109"/>
      <c r="E17" s="109"/>
      <c r="F17" s="109"/>
      <c r="G17" s="109"/>
      <c r="H17" s="109"/>
      <c r="I17" s="109"/>
      <c r="J17" s="109"/>
      <c r="K17" s="110"/>
      <c r="L17" s="27"/>
      <c r="M17" s="27"/>
      <c r="N17" s="27"/>
      <c r="O17" s="27"/>
      <c r="P17" s="27"/>
    </row>
    <row r="18" spans="2:16" ht="24" customHeight="1">
      <c r="B18" s="108"/>
      <c r="C18" s="109"/>
      <c r="D18" s="109"/>
      <c r="E18" s="109"/>
      <c r="F18" s="109"/>
      <c r="G18" s="109"/>
      <c r="H18" s="109"/>
      <c r="I18" s="109"/>
      <c r="J18" s="109"/>
      <c r="K18" s="110"/>
      <c r="L18" s="27"/>
      <c r="M18" s="27"/>
      <c r="N18" s="27"/>
      <c r="O18" s="27"/>
      <c r="P18" s="27"/>
    </row>
    <row r="19" spans="2:16">
      <c r="B19" s="108"/>
      <c r="C19" s="109"/>
      <c r="D19" s="109"/>
      <c r="E19" s="109"/>
      <c r="F19" s="109"/>
      <c r="G19" s="109"/>
      <c r="H19" s="109"/>
      <c r="I19" s="109"/>
      <c r="J19" s="109"/>
      <c r="K19" s="110"/>
      <c r="L19" s="27"/>
      <c r="M19" s="27"/>
      <c r="N19" s="27"/>
      <c r="O19" s="27"/>
      <c r="P19" s="27"/>
    </row>
    <row r="20" spans="2:16">
      <c r="B20" s="108"/>
      <c r="C20" s="109"/>
      <c r="D20" s="109"/>
      <c r="E20" s="109"/>
      <c r="F20" s="109"/>
      <c r="G20" s="109"/>
      <c r="H20" s="109"/>
      <c r="I20" s="109"/>
      <c r="J20" s="109"/>
      <c r="K20" s="110"/>
      <c r="L20" s="27"/>
      <c r="M20" s="27"/>
      <c r="N20" s="27"/>
      <c r="O20" s="27"/>
      <c r="P20" s="27"/>
    </row>
    <row r="21" spans="2:16">
      <c r="B21" s="108"/>
      <c r="C21" s="109"/>
      <c r="D21" s="109"/>
      <c r="E21" s="109"/>
      <c r="F21" s="109"/>
      <c r="G21" s="109"/>
      <c r="H21" s="109"/>
      <c r="I21" s="109"/>
      <c r="J21" s="109"/>
      <c r="K21" s="110"/>
      <c r="L21" s="27"/>
      <c r="M21" s="27"/>
      <c r="N21" s="27"/>
      <c r="O21" s="27"/>
      <c r="P21" s="27"/>
    </row>
    <row r="22" spans="2:16">
      <c r="B22" s="108"/>
      <c r="C22" s="109"/>
      <c r="D22" s="109"/>
      <c r="E22" s="109"/>
      <c r="F22" s="109"/>
      <c r="G22" s="109"/>
      <c r="H22" s="109"/>
      <c r="I22" s="109"/>
      <c r="J22" s="109"/>
      <c r="K22" s="110"/>
      <c r="L22" s="27"/>
      <c r="M22" s="27"/>
      <c r="N22" s="27"/>
      <c r="O22" s="27"/>
      <c r="P22" s="27"/>
    </row>
    <row r="23" spans="2:16">
      <c r="B23" s="108"/>
      <c r="C23" s="109"/>
      <c r="D23" s="109"/>
      <c r="E23" s="109"/>
      <c r="F23" s="109"/>
      <c r="G23" s="109"/>
      <c r="H23" s="109"/>
      <c r="I23" s="109"/>
      <c r="J23" s="109"/>
      <c r="K23" s="110"/>
      <c r="L23" s="27"/>
      <c r="M23" s="27"/>
      <c r="N23" s="27"/>
      <c r="O23" s="27"/>
      <c r="P23" s="27"/>
    </row>
    <row r="24" spans="2:16">
      <c r="B24" s="108"/>
      <c r="C24" s="109"/>
      <c r="D24" s="109"/>
      <c r="E24" s="109"/>
      <c r="F24" s="109"/>
      <c r="G24" s="109"/>
      <c r="H24" s="109"/>
      <c r="I24" s="109"/>
      <c r="J24" s="109"/>
      <c r="K24" s="110"/>
      <c r="L24" s="27"/>
      <c r="M24" s="27"/>
      <c r="N24" s="27"/>
      <c r="O24" s="27"/>
      <c r="P24" s="27"/>
    </row>
    <row r="25" spans="2:16">
      <c r="B25" s="108"/>
      <c r="C25" s="109"/>
      <c r="D25" s="109"/>
      <c r="E25" s="109"/>
      <c r="F25" s="109"/>
      <c r="G25" s="109"/>
      <c r="H25" s="109"/>
      <c r="I25" s="109"/>
      <c r="J25" s="109"/>
      <c r="K25" s="110"/>
      <c r="L25" s="27"/>
      <c r="M25" s="27"/>
      <c r="N25" s="27"/>
      <c r="O25" s="27"/>
      <c r="P25" s="27"/>
    </row>
    <row r="26" spans="2:16">
      <c r="B26" s="111"/>
      <c r="C26" s="112"/>
      <c r="D26" s="112"/>
      <c r="E26" s="112"/>
      <c r="F26" s="112"/>
      <c r="G26" s="112"/>
      <c r="H26" s="112"/>
      <c r="I26" s="112"/>
      <c r="J26" s="112"/>
      <c r="K26" s="113"/>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U89"/>
  <sheetViews>
    <sheetView showGridLines="0" tabSelected="1" topLeftCell="A41" zoomScale="85" zoomScaleNormal="85" workbookViewId="0">
      <selection activeCell="D41" sqref="D41"/>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38.28515625" style="9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2" spans="2:21" ht="26.25">
      <c r="B2" s="35"/>
      <c r="C2" s="114"/>
      <c r="D2" s="114"/>
      <c r="E2" s="114"/>
      <c r="F2" s="116" t="s">
        <v>0</v>
      </c>
      <c r="G2" s="116"/>
      <c r="H2" s="116"/>
      <c r="I2" s="116"/>
      <c r="J2" s="116"/>
      <c r="K2" s="116"/>
      <c r="L2" s="116"/>
      <c r="M2" s="116"/>
      <c r="N2" s="116"/>
      <c r="O2" s="116"/>
      <c r="P2" s="115" t="s">
        <v>1</v>
      </c>
      <c r="Q2" s="115"/>
      <c r="R2" s="115"/>
      <c r="S2" s="48"/>
      <c r="T2" s="31" t="s">
        <v>26</v>
      </c>
      <c r="U2" s="60"/>
    </row>
    <row r="3" spans="2:21" ht="26.25">
      <c r="B3" s="36"/>
      <c r="C3" s="114"/>
      <c r="D3" s="114"/>
      <c r="E3" s="114"/>
      <c r="F3" s="116"/>
      <c r="G3" s="116"/>
      <c r="H3" s="116"/>
      <c r="I3" s="116"/>
      <c r="J3" s="116"/>
      <c r="K3" s="116"/>
      <c r="L3" s="116"/>
      <c r="M3" s="116"/>
      <c r="N3" s="116"/>
      <c r="O3" s="116"/>
      <c r="P3" s="115"/>
      <c r="Q3" s="115"/>
      <c r="R3" s="115"/>
      <c r="S3" s="48"/>
      <c r="T3" s="32" t="s">
        <v>27</v>
      </c>
      <c r="U3" s="60"/>
    </row>
    <row r="4" spans="2:21" ht="26.25">
      <c r="B4" s="36"/>
      <c r="C4" s="114"/>
      <c r="D4" s="114"/>
      <c r="E4" s="114"/>
      <c r="F4" s="116"/>
      <c r="G4" s="116"/>
      <c r="H4" s="116"/>
      <c r="I4" s="116"/>
      <c r="J4" s="116"/>
      <c r="K4" s="116"/>
      <c r="L4" s="116"/>
      <c r="M4" s="116"/>
      <c r="N4" s="116"/>
      <c r="O4" s="116"/>
      <c r="P4" s="115"/>
      <c r="Q4" s="115"/>
      <c r="R4" s="115"/>
      <c r="S4" s="48"/>
      <c r="T4" s="32" t="s">
        <v>28</v>
      </c>
      <c r="U4" s="60"/>
    </row>
    <row r="5" spans="2:21" ht="26.25">
      <c r="B5" s="36"/>
      <c r="C5" s="114"/>
      <c r="D5" s="114"/>
      <c r="E5" s="114"/>
      <c r="F5" s="116"/>
      <c r="G5" s="116"/>
      <c r="H5" s="116"/>
      <c r="I5" s="116"/>
      <c r="J5" s="116"/>
      <c r="K5" s="116"/>
      <c r="L5" s="116"/>
      <c r="M5" s="116"/>
      <c r="N5" s="116"/>
      <c r="O5" s="116"/>
      <c r="P5" s="115"/>
      <c r="Q5" s="115"/>
      <c r="R5" s="115"/>
      <c r="S5" s="48"/>
      <c r="T5" s="32" t="s">
        <v>29</v>
      </c>
      <c r="U5" s="60"/>
    </row>
    <row r="6" spans="2:21" ht="26.25">
      <c r="B6" s="37"/>
      <c r="C6" s="114"/>
      <c r="D6" s="114"/>
      <c r="E6" s="114"/>
      <c r="F6" s="116"/>
      <c r="G6" s="116"/>
      <c r="H6" s="116"/>
      <c r="I6" s="116"/>
      <c r="J6" s="116"/>
      <c r="K6" s="116"/>
      <c r="L6" s="116"/>
      <c r="M6" s="116"/>
      <c r="N6" s="116"/>
      <c r="O6" s="116"/>
      <c r="P6" s="115"/>
      <c r="Q6" s="115"/>
      <c r="R6" s="115"/>
      <c r="S6" s="48"/>
      <c r="T6" s="33" t="s">
        <v>30</v>
      </c>
      <c r="U6" s="60"/>
    </row>
    <row r="7" spans="2:21" ht="15">
      <c r="B7" s="3"/>
      <c r="C7" s="4"/>
      <c r="D7" s="4"/>
      <c r="E7" s="4"/>
      <c r="F7" s="4"/>
      <c r="G7" s="92"/>
      <c r="H7" s="4"/>
      <c r="I7" s="34"/>
      <c r="J7" s="34"/>
      <c r="K7" s="34"/>
      <c r="L7" s="34"/>
      <c r="M7" s="34"/>
      <c r="N7" s="4"/>
      <c r="O7" s="19"/>
      <c r="P7" s="19"/>
      <c r="Q7" s="19"/>
      <c r="R7" s="19"/>
      <c r="S7" s="19"/>
      <c r="T7" s="2"/>
      <c r="U7" s="60"/>
    </row>
    <row r="8" spans="2:21" ht="15">
      <c r="B8" s="3"/>
      <c r="C8" s="4"/>
      <c r="D8" s="4"/>
      <c r="E8" s="4"/>
      <c r="F8" s="4"/>
      <c r="G8" s="92"/>
      <c r="H8" s="4"/>
      <c r="I8" s="34"/>
      <c r="J8" s="34"/>
      <c r="K8" s="34"/>
      <c r="L8" s="34"/>
      <c r="M8" s="34"/>
      <c r="N8" s="4"/>
      <c r="O8" s="19"/>
      <c r="P8" s="19"/>
      <c r="Q8" s="19"/>
      <c r="R8" s="19"/>
      <c r="S8" s="19"/>
      <c r="T8" s="5"/>
      <c r="U8" s="60"/>
    </row>
    <row r="9" spans="2:21" ht="15">
      <c r="B9" s="3"/>
      <c r="C9" s="4"/>
      <c r="D9" s="4"/>
      <c r="E9" s="4"/>
      <c r="F9" s="4"/>
      <c r="G9" s="92"/>
      <c r="H9" s="4"/>
      <c r="I9" s="6" t="s">
        <v>2</v>
      </c>
      <c r="J9" s="4"/>
      <c r="K9" s="124" t="s">
        <v>58</v>
      </c>
      <c r="L9" s="124"/>
      <c r="M9" s="124"/>
      <c r="N9" s="124"/>
      <c r="O9" s="4"/>
      <c r="P9" s="19"/>
      <c r="Q9" s="19"/>
      <c r="R9" s="19"/>
      <c r="S9" s="19"/>
      <c r="T9" s="5"/>
      <c r="U9" s="60"/>
    </row>
    <row r="10" spans="2:21" ht="15">
      <c r="B10" s="3"/>
      <c r="C10" s="4"/>
      <c r="D10" s="4"/>
      <c r="E10" s="4"/>
      <c r="F10" s="4"/>
      <c r="G10" s="92"/>
      <c r="H10" s="4"/>
      <c r="I10" s="6" t="s">
        <v>3</v>
      </c>
      <c r="J10" s="4"/>
      <c r="K10" s="124">
        <v>1707022422</v>
      </c>
      <c r="L10" s="124"/>
      <c r="M10" s="124"/>
      <c r="N10" s="124"/>
      <c r="O10" s="4"/>
      <c r="P10" s="4"/>
      <c r="Q10" s="4"/>
      <c r="R10" s="4"/>
      <c r="S10" s="4"/>
      <c r="T10" s="5"/>
      <c r="U10" s="60"/>
    </row>
    <row r="11" spans="2:21" ht="15">
      <c r="B11" s="3"/>
      <c r="C11" s="4"/>
      <c r="D11" s="4"/>
      <c r="E11" s="4"/>
      <c r="F11" s="4"/>
      <c r="G11" s="92"/>
      <c r="H11" s="4"/>
      <c r="I11" s="6" t="s">
        <v>4</v>
      </c>
      <c r="J11" s="4"/>
      <c r="K11" s="138">
        <v>44055</v>
      </c>
      <c r="L11" s="124"/>
      <c r="M11" s="124"/>
      <c r="N11" s="124"/>
      <c r="O11" s="4"/>
      <c r="P11" s="4"/>
      <c r="Q11" s="4"/>
      <c r="R11" s="4"/>
      <c r="S11" s="4"/>
      <c r="T11" s="5"/>
      <c r="U11" s="60"/>
    </row>
    <row r="12" spans="2:21" ht="15">
      <c r="B12" s="3"/>
      <c r="C12" s="4"/>
      <c r="D12" s="4"/>
      <c r="E12" s="4"/>
      <c r="F12" s="4"/>
      <c r="G12" s="92"/>
      <c r="H12" s="4"/>
      <c r="I12" s="6" t="s">
        <v>21</v>
      </c>
      <c r="J12" s="4"/>
      <c r="K12" s="124" t="s">
        <v>18</v>
      </c>
      <c r="L12" s="124"/>
      <c r="M12" s="124"/>
      <c r="N12" s="124"/>
      <c r="O12" s="4"/>
      <c r="P12" s="4"/>
      <c r="Q12" s="4"/>
      <c r="R12" s="4"/>
      <c r="S12" s="4"/>
      <c r="T12" s="5"/>
      <c r="U12" s="60"/>
    </row>
    <row r="13" spans="2:21" ht="15">
      <c r="B13" s="3"/>
      <c r="C13" s="4"/>
      <c r="D13" s="4"/>
      <c r="E13" s="4"/>
      <c r="F13" s="4"/>
      <c r="G13" s="92"/>
      <c r="H13" s="4"/>
      <c r="I13" s="6" t="s">
        <v>13</v>
      </c>
      <c r="J13" s="4"/>
      <c r="K13" s="124" t="s">
        <v>19</v>
      </c>
      <c r="L13" s="124"/>
      <c r="M13" s="124"/>
      <c r="N13" s="124"/>
      <c r="O13" s="4"/>
      <c r="P13" s="4"/>
      <c r="Q13" s="4"/>
      <c r="R13" s="4"/>
      <c r="S13" s="4"/>
      <c r="T13" s="5"/>
      <c r="U13" s="60"/>
    </row>
    <row r="14" spans="2:21">
      <c r="B14" s="3"/>
      <c r="C14" s="4"/>
      <c r="D14" s="4"/>
      <c r="E14" s="4"/>
      <c r="F14" s="4"/>
      <c r="G14" s="92"/>
      <c r="H14" s="4"/>
      <c r="I14" s="30"/>
      <c r="J14" s="4"/>
      <c r="K14" s="20"/>
      <c r="L14" s="34"/>
      <c r="M14" s="34"/>
      <c r="N14" s="34"/>
      <c r="O14" s="4"/>
      <c r="P14" s="4"/>
      <c r="Q14" s="4"/>
      <c r="R14" s="4"/>
      <c r="S14" s="4"/>
      <c r="T14" s="5"/>
      <c r="U14" s="60"/>
    </row>
    <row r="15" spans="2:21">
      <c r="B15" s="3"/>
      <c r="C15" s="9"/>
      <c r="D15" s="9"/>
      <c r="E15" s="9"/>
      <c r="F15" s="9"/>
      <c r="G15" s="9"/>
      <c r="H15" s="9"/>
      <c r="I15" s="9"/>
      <c r="J15" s="7"/>
      <c r="K15" s="7"/>
      <c r="L15" s="4"/>
      <c r="M15" s="4"/>
      <c r="N15" s="4"/>
      <c r="O15" s="4"/>
      <c r="P15" s="4"/>
      <c r="Q15" s="4"/>
      <c r="R15" s="4"/>
      <c r="S15" s="4"/>
      <c r="T15" s="5"/>
      <c r="U15" s="60"/>
    </row>
    <row r="16" spans="2:21" ht="15">
      <c r="B16" s="3"/>
      <c r="C16" s="133" t="s">
        <v>14</v>
      </c>
      <c r="D16" s="134"/>
      <c r="E16" s="134"/>
      <c r="F16" s="134"/>
      <c r="G16" s="134"/>
      <c r="H16" s="134"/>
      <c r="I16" s="134"/>
      <c r="J16" s="134"/>
      <c r="K16" s="134"/>
      <c r="L16" s="134"/>
      <c r="M16" s="134"/>
      <c r="N16" s="134"/>
      <c r="O16" s="135"/>
      <c r="P16" s="4"/>
      <c r="Q16" s="4"/>
      <c r="R16" s="4"/>
      <c r="S16" s="4"/>
      <c r="T16" s="5"/>
      <c r="U16" s="60"/>
    </row>
    <row r="17" spans="2:21">
      <c r="B17" s="3"/>
      <c r="C17" s="7"/>
      <c r="D17" s="7"/>
      <c r="E17" s="7"/>
      <c r="F17" s="7"/>
      <c r="G17" s="93"/>
      <c r="H17" s="7"/>
      <c r="I17" s="7"/>
      <c r="J17" s="7"/>
      <c r="K17" s="7"/>
      <c r="L17" s="7"/>
      <c r="M17" s="7"/>
      <c r="N17" s="7"/>
      <c r="O17" s="7"/>
      <c r="P17" s="4"/>
      <c r="Q17" s="4"/>
      <c r="R17" s="4"/>
      <c r="S17" s="4"/>
      <c r="T17" s="5"/>
      <c r="U17" s="60"/>
    </row>
    <row r="18" spans="2:21">
      <c r="B18" s="3"/>
      <c r="C18" s="128" t="s">
        <v>54</v>
      </c>
      <c r="D18" s="128"/>
      <c r="E18" s="128"/>
      <c r="F18" s="128"/>
      <c r="G18" s="128"/>
      <c r="H18" s="128"/>
      <c r="I18" s="128"/>
      <c r="J18" s="128"/>
      <c r="K18" s="128"/>
      <c r="L18" s="128"/>
      <c r="M18" s="128"/>
      <c r="N18" s="128"/>
      <c r="O18" s="128"/>
      <c r="P18" s="4"/>
      <c r="Q18" s="4"/>
      <c r="R18" s="4"/>
      <c r="S18" s="4"/>
      <c r="T18" s="5"/>
      <c r="U18" s="60"/>
    </row>
    <row r="19" spans="2:21" ht="15">
      <c r="B19" s="3"/>
      <c r="C19" s="9"/>
      <c r="D19" s="9"/>
      <c r="E19" s="9"/>
      <c r="F19" s="9"/>
      <c r="G19" s="9"/>
      <c r="H19" s="9"/>
      <c r="I19" s="9"/>
      <c r="J19" s="9"/>
      <c r="K19" s="9"/>
      <c r="L19" s="10"/>
      <c r="M19" s="10"/>
      <c r="N19" s="11"/>
      <c r="O19" s="7"/>
      <c r="P19" s="4"/>
      <c r="Q19" s="4"/>
      <c r="R19" s="4"/>
      <c r="S19" s="4"/>
      <c r="T19" s="5"/>
      <c r="U19" s="60"/>
    </row>
    <row r="20" spans="2:21" ht="15">
      <c r="B20" s="3"/>
      <c r="C20" s="130" t="s">
        <v>11</v>
      </c>
      <c r="D20" s="131"/>
      <c r="E20" s="131"/>
      <c r="F20" s="131"/>
      <c r="G20" s="131"/>
      <c r="H20" s="131"/>
      <c r="I20" s="131"/>
      <c r="J20" s="131"/>
      <c r="K20" s="131"/>
      <c r="L20" s="131"/>
      <c r="M20" s="131"/>
      <c r="N20" s="131"/>
      <c r="O20" s="132"/>
      <c r="P20" s="4"/>
      <c r="Q20" s="4"/>
      <c r="R20" s="4"/>
      <c r="S20" s="4"/>
      <c r="T20" s="5"/>
      <c r="U20" s="60"/>
    </row>
    <row r="21" spans="2:21">
      <c r="B21" s="3"/>
      <c r="C21" s="8"/>
      <c r="D21" s="8"/>
      <c r="E21" s="8"/>
      <c r="F21" s="8"/>
      <c r="G21" s="94"/>
      <c r="H21" s="8"/>
      <c r="I21" s="8"/>
      <c r="J21" s="8"/>
      <c r="K21" s="8"/>
      <c r="L21" s="8"/>
      <c r="M21" s="8"/>
      <c r="N21" s="8"/>
      <c r="O21" s="8"/>
      <c r="P21" s="8"/>
      <c r="Q21" s="8"/>
      <c r="R21" s="8"/>
      <c r="S21" s="8"/>
      <c r="T21" s="5"/>
      <c r="U21" s="60"/>
    </row>
    <row r="22" spans="2:21">
      <c r="B22" s="3"/>
      <c r="C22" s="129" t="s">
        <v>57</v>
      </c>
      <c r="D22" s="129"/>
      <c r="E22" s="129"/>
      <c r="F22" s="129"/>
      <c r="G22" s="129"/>
      <c r="H22" s="129"/>
      <c r="I22" s="129"/>
      <c r="J22" s="129"/>
      <c r="K22" s="129"/>
      <c r="L22" s="129"/>
      <c r="M22" s="129"/>
      <c r="N22" s="129"/>
      <c r="O22" s="129"/>
      <c r="P22" s="4"/>
      <c r="Q22" s="4"/>
      <c r="R22" s="4"/>
      <c r="S22" s="4"/>
      <c r="T22" s="5"/>
      <c r="U22" s="60"/>
    </row>
    <row r="23" spans="2:21">
      <c r="B23" s="3"/>
      <c r="C23" s="129" t="s">
        <v>61</v>
      </c>
      <c r="D23" s="129"/>
      <c r="E23" s="129"/>
      <c r="F23" s="129"/>
      <c r="G23" s="129"/>
      <c r="H23" s="129"/>
      <c r="I23" s="129"/>
      <c r="J23" s="129"/>
      <c r="K23" s="129"/>
      <c r="L23" s="129"/>
      <c r="M23" s="129"/>
      <c r="N23" s="129"/>
      <c r="O23" s="129"/>
      <c r="P23" s="4"/>
      <c r="Q23" s="4"/>
      <c r="R23" s="4"/>
      <c r="S23" s="4"/>
      <c r="T23" s="5"/>
      <c r="U23" s="60"/>
    </row>
    <row r="24" spans="2:21">
      <c r="B24" s="3"/>
      <c r="C24" s="129" t="s">
        <v>60</v>
      </c>
      <c r="D24" s="129"/>
      <c r="E24" s="129"/>
      <c r="F24" s="129"/>
      <c r="G24" s="129"/>
      <c r="H24" s="129"/>
      <c r="I24" s="129"/>
      <c r="J24" s="129"/>
      <c r="K24" s="129"/>
      <c r="L24" s="129"/>
      <c r="M24" s="129"/>
      <c r="N24" s="129"/>
      <c r="O24" s="129"/>
      <c r="P24" s="4"/>
      <c r="Q24" s="4"/>
      <c r="R24" s="4"/>
      <c r="S24" s="4"/>
      <c r="T24" s="5"/>
      <c r="U24" s="60"/>
    </row>
    <row r="25" spans="2:21">
      <c r="B25" s="3"/>
      <c r="C25" s="129" t="s">
        <v>59</v>
      </c>
      <c r="D25" s="129"/>
      <c r="E25" s="129"/>
      <c r="F25" s="129"/>
      <c r="G25" s="129"/>
      <c r="H25" s="129"/>
      <c r="I25" s="129"/>
      <c r="J25" s="129"/>
      <c r="K25" s="129"/>
      <c r="L25" s="129"/>
      <c r="M25" s="129"/>
      <c r="N25" s="129"/>
      <c r="O25" s="129"/>
      <c r="P25" s="4"/>
      <c r="Q25" s="4"/>
      <c r="R25" s="4"/>
      <c r="S25" s="4"/>
      <c r="T25" s="5"/>
      <c r="U25" s="60"/>
    </row>
    <row r="26" spans="2:21" ht="15">
      <c r="B26" s="3"/>
      <c r="C26" s="130" t="s">
        <v>17</v>
      </c>
      <c r="D26" s="131"/>
      <c r="E26" s="131"/>
      <c r="F26" s="131"/>
      <c r="G26" s="131"/>
      <c r="H26" s="131"/>
      <c r="I26" s="131"/>
      <c r="J26" s="131"/>
      <c r="K26" s="131"/>
      <c r="L26" s="131"/>
      <c r="M26" s="131"/>
      <c r="N26" s="131"/>
      <c r="O26" s="132"/>
      <c r="P26" s="24"/>
      <c r="Q26" s="24"/>
      <c r="R26" s="24"/>
      <c r="S26" s="24"/>
      <c r="T26" s="5"/>
      <c r="U26" s="60"/>
    </row>
    <row r="27" spans="2:21">
      <c r="B27" s="3"/>
      <c r="C27" s="9"/>
      <c r="D27" s="9"/>
      <c r="E27" s="9"/>
      <c r="F27" s="9"/>
      <c r="G27" s="9"/>
      <c r="H27" s="9"/>
      <c r="I27" s="9"/>
      <c r="J27" s="7"/>
      <c r="K27" s="7"/>
      <c r="L27" s="7"/>
      <c r="M27" s="7"/>
      <c r="N27" s="7"/>
      <c r="O27" s="7"/>
      <c r="P27" s="7"/>
      <c r="Q27" s="7"/>
      <c r="R27" s="7"/>
      <c r="S27" s="7"/>
      <c r="T27" s="5"/>
      <c r="U27" s="60"/>
    </row>
    <row r="28" spans="2:21">
      <c r="B28" s="3"/>
      <c r="C28" s="128" t="s">
        <v>56</v>
      </c>
      <c r="D28" s="128"/>
      <c r="E28" s="128"/>
      <c r="F28" s="128"/>
      <c r="G28" s="128"/>
      <c r="H28" s="128"/>
      <c r="I28" s="128"/>
      <c r="J28" s="128"/>
      <c r="K28" s="128"/>
      <c r="L28" s="128"/>
      <c r="M28" s="128"/>
      <c r="N28" s="128"/>
      <c r="O28" s="128"/>
      <c r="P28" s="7"/>
      <c r="Q28" s="7"/>
      <c r="R28" s="7"/>
      <c r="S28" s="7"/>
      <c r="T28" s="5"/>
      <c r="U28" s="60"/>
    </row>
    <row r="29" spans="2:21">
      <c r="B29" s="3"/>
      <c r="C29" s="4"/>
      <c r="D29" s="4"/>
      <c r="E29" s="18"/>
      <c r="F29" s="18"/>
      <c r="G29" s="18"/>
      <c r="H29" s="18"/>
      <c r="I29" s="18"/>
      <c r="J29" s="18"/>
      <c r="K29" s="18"/>
      <c r="L29" s="18"/>
      <c r="M29" s="18"/>
      <c r="N29" s="18"/>
      <c r="O29" s="7"/>
      <c r="P29" s="7"/>
      <c r="Q29" s="7"/>
      <c r="R29" s="7"/>
      <c r="S29" s="7"/>
      <c r="T29" s="5"/>
      <c r="U29" s="60"/>
    </row>
    <row r="30" spans="2:21">
      <c r="B30" s="3"/>
      <c r="C30" s="128" t="s">
        <v>55</v>
      </c>
      <c r="D30" s="128"/>
      <c r="E30" s="128"/>
      <c r="F30" s="128"/>
      <c r="G30" s="128"/>
      <c r="H30" s="128"/>
      <c r="I30" s="128"/>
      <c r="J30" s="128"/>
      <c r="K30" s="128"/>
      <c r="L30" s="128"/>
      <c r="M30" s="128"/>
      <c r="N30" s="128"/>
      <c r="O30" s="128"/>
      <c r="P30" s="30"/>
      <c r="Q30" s="7"/>
      <c r="R30" s="7"/>
      <c r="S30" s="7"/>
      <c r="T30" s="5"/>
      <c r="U30" s="60"/>
    </row>
    <row r="31" spans="2:21">
      <c r="B31" s="3"/>
      <c r="C31" s="9"/>
      <c r="D31" s="9"/>
      <c r="E31" s="9"/>
      <c r="F31" s="9"/>
      <c r="G31" s="9"/>
      <c r="H31" s="9"/>
      <c r="I31" s="9"/>
      <c r="J31" s="9"/>
      <c r="K31" s="9"/>
      <c r="L31" s="9"/>
      <c r="M31" s="9"/>
      <c r="N31" s="9"/>
      <c r="O31" s="7"/>
      <c r="P31" s="7"/>
      <c r="Q31" s="7"/>
      <c r="R31" s="7"/>
      <c r="S31" s="7"/>
      <c r="T31" s="5"/>
      <c r="U31" s="60"/>
    </row>
    <row r="32" spans="2:21">
      <c r="B32" s="3"/>
      <c r="C32" s="12"/>
      <c r="D32" s="12"/>
      <c r="E32" s="12"/>
      <c r="F32" s="12"/>
      <c r="G32" s="12"/>
      <c r="H32" s="12"/>
      <c r="I32" s="12"/>
      <c r="J32" s="12"/>
      <c r="K32" s="12"/>
      <c r="L32" s="12"/>
      <c r="M32" s="12"/>
      <c r="N32" s="4"/>
      <c r="O32" s="4"/>
      <c r="P32" s="4"/>
      <c r="Q32" s="4"/>
      <c r="R32" s="4"/>
      <c r="S32" s="4"/>
      <c r="T32" s="5"/>
      <c r="U32" s="60"/>
    </row>
    <row r="33" spans="1:21" ht="15">
      <c r="B33" s="3"/>
      <c r="C33" s="133" t="s">
        <v>12</v>
      </c>
      <c r="D33" s="134"/>
      <c r="E33" s="134"/>
      <c r="F33" s="134"/>
      <c r="G33" s="134"/>
      <c r="H33" s="134"/>
      <c r="I33" s="134"/>
      <c r="J33" s="134"/>
      <c r="K33" s="134"/>
      <c r="L33" s="134"/>
      <c r="M33" s="134"/>
      <c r="N33" s="134"/>
      <c r="O33" s="135"/>
      <c r="P33" s="6"/>
      <c r="Q33" s="6"/>
      <c r="R33" s="6"/>
      <c r="S33" s="6"/>
      <c r="T33" s="5"/>
      <c r="U33" s="60"/>
    </row>
    <row r="34" spans="1:21" ht="15">
      <c r="B34" s="3"/>
      <c r="C34" s="4"/>
      <c r="D34" s="4"/>
      <c r="E34" s="13"/>
      <c r="F34" s="13"/>
      <c r="G34" s="95"/>
      <c r="H34" s="13"/>
      <c r="I34" s="13"/>
      <c r="J34" s="13"/>
      <c r="K34" s="13"/>
      <c r="L34" s="13"/>
      <c r="M34" s="13"/>
      <c r="N34" s="13"/>
      <c r="O34" s="13"/>
      <c r="P34" s="13"/>
      <c r="Q34" s="13"/>
      <c r="R34" s="4"/>
      <c r="S34" s="4"/>
      <c r="T34" s="5"/>
      <c r="U34" s="60"/>
    </row>
    <row r="35" spans="1:21">
      <c r="B35" s="3"/>
      <c r="C35" s="125" t="s">
        <v>24</v>
      </c>
      <c r="D35" s="126" t="s">
        <v>31</v>
      </c>
      <c r="E35" s="136" t="s">
        <v>32</v>
      </c>
      <c r="F35" s="125" t="s">
        <v>33</v>
      </c>
      <c r="G35" s="125" t="s">
        <v>34</v>
      </c>
      <c r="H35" s="125" t="s">
        <v>35</v>
      </c>
      <c r="I35" s="136" t="s">
        <v>36</v>
      </c>
      <c r="J35" s="125" t="s">
        <v>37</v>
      </c>
      <c r="K35" s="125"/>
      <c r="L35" s="125" t="s">
        <v>38</v>
      </c>
      <c r="M35" s="125" t="s">
        <v>39</v>
      </c>
      <c r="N35" s="125" t="s">
        <v>40</v>
      </c>
      <c r="O35" s="125" t="s">
        <v>82</v>
      </c>
      <c r="P35" s="127" t="s">
        <v>41</v>
      </c>
      <c r="Q35" s="142" t="s">
        <v>22</v>
      </c>
      <c r="R35" s="143"/>
      <c r="S35" s="46"/>
      <c r="T35" s="5"/>
      <c r="U35" s="60"/>
    </row>
    <row r="36" spans="1:21">
      <c r="B36" s="3"/>
      <c r="C36" s="126"/>
      <c r="D36" s="127"/>
      <c r="E36" s="137"/>
      <c r="F36" s="126"/>
      <c r="G36" s="126"/>
      <c r="H36" s="126"/>
      <c r="I36" s="137"/>
      <c r="J36" s="82" t="s">
        <v>5</v>
      </c>
      <c r="K36" s="82" t="s">
        <v>6</v>
      </c>
      <c r="L36" s="126"/>
      <c r="M36" s="126"/>
      <c r="N36" s="126"/>
      <c r="O36" s="126"/>
      <c r="P36" s="127"/>
      <c r="Q36" s="84" t="s">
        <v>16</v>
      </c>
      <c r="R36" s="85" t="s">
        <v>15</v>
      </c>
      <c r="S36" s="86" t="s">
        <v>44</v>
      </c>
      <c r="T36" s="86" t="s">
        <v>45</v>
      </c>
      <c r="U36" s="60"/>
    </row>
    <row r="37" spans="1:21" s="14" customFormat="1" ht="229.5">
      <c r="B37" s="81"/>
      <c r="C37" s="87">
        <v>1</v>
      </c>
      <c r="D37" s="83" t="s">
        <v>70</v>
      </c>
      <c r="E37" s="98" t="s">
        <v>80</v>
      </c>
      <c r="F37" s="83" t="s">
        <v>77</v>
      </c>
      <c r="G37" s="83" t="s">
        <v>69</v>
      </c>
      <c r="H37" s="83" t="s">
        <v>28</v>
      </c>
      <c r="I37" s="83" t="s">
        <v>81</v>
      </c>
      <c r="J37" s="89">
        <v>0.3</v>
      </c>
      <c r="K37" s="83" t="s">
        <v>67</v>
      </c>
      <c r="L37" s="88">
        <v>44061</v>
      </c>
      <c r="M37" s="88">
        <v>44196</v>
      </c>
      <c r="N37" s="83" t="s">
        <v>83</v>
      </c>
      <c r="O37" s="83" t="s">
        <v>83</v>
      </c>
      <c r="P37" s="83"/>
      <c r="Q37" s="83"/>
      <c r="R37" s="89"/>
      <c r="S37" s="83">
        <f t="shared" ref="S37:S44" si="0">IF(H37="Baja",1,IF(H37="Media - baja",2,IF(H37="Media",3,IF(H37="Media - alta",4,5))))</f>
        <v>3</v>
      </c>
      <c r="T37" s="83">
        <f t="shared" ref="T37:T44" si="1">R37*S37</f>
        <v>0</v>
      </c>
      <c r="U37" s="83"/>
    </row>
    <row r="38" spans="1:21" s="14" customFormat="1" ht="175.5">
      <c r="B38" s="81"/>
      <c r="C38" s="87">
        <v>2</v>
      </c>
      <c r="D38" s="83" t="s">
        <v>70</v>
      </c>
      <c r="E38" s="98" t="s">
        <v>86</v>
      </c>
      <c r="F38" s="83" t="s">
        <v>77</v>
      </c>
      <c r="G38" s="83" t="s">
        <v>84</v>
      </c>
      <c r="H38" s="83" t="s">
        <v>29</v>
      </c>
      <c r="I38" s="98" t="s">
        <v>79</v>
      </c>
      <c r="J38" s="89">
        <v>1</v>
      </c>
      <c r="K38" s="83" t="s">
        <v>68</v>
      </c>
      <c r="L38" s="88">
        <v>44061</v>
      </c>
      <c r="M38" s="88">
        <v>44196</v>
      </c>
      <c r="N38" s="83" t="s">
        <v>74</v>
      </c>
      <c r="O38" s="83" t="s">
        <v>74</v>
      </c>
      <c r="P38" s="83" t="s">
        <v>78</v>
      </c>
      <c r="Q38" s="83"/>
      <c r="R38" s="89"/>
      <c r="S38" s="83"/>
      <c r="T38" s="83"/>
      <c r="U38" s="83"/>
    </row>
    <row r="39" spans="1:21" s="14" customFormat="1" ht="148.5">
      <c r="B39" s="81"/>
      <c r="C39" s="87">
        <v>3</v>
      </c>
      <c r="D39" s="83" t="s">
        <v>87</v>
      </c>
      <c r="E39" s="83" t="s">
        <v>65</v>
      </c>
      <c r="F39" s="83" t="s">
        <v>62</v>
      </c>
      <c r="G39" s="83" t="s">
        <v>72</v>
      </c>
      <c r="H39" s="83" t="s">
        <v>29</v>
      </c>
      <c r="I39" s="90" t="s">
        <v>85</v>
      </c>
      <c r="J39" s="97">
        <v>5</v>
      </c>
      <c r="K39" s="83" t="s">
        <v>66</v>
      </c>
      <c r="L39" s="88">
        <v>44061</v>
      </c>
      <c r="M39" s="88">
        <v>44196</v>
      </c>
      <c r="N39" s="83" t="s">
        <v>74</v>
      </c>
      <c r="O39" s="83" t="s">
        <v>71</v>
      </c>
      <c r="P39" s="83" t="s">
        <v>63</v>
      </c>
      <c r="Q39" s="83"/>
      <c r="R39" s="89"/>
      <c r="S39" s="83"/>
      <c r="T39" s="83"/>
      <c r="U39" s="83"/>
    </row>
    <row r="40" spans="1:21" s="14" customFormat="1" ht="148.5">
      <c r="B40" s="81"/>
      <c r="C40" s="87">
        <v>4</v>
      </c>
      <c r="D40" s="83" t="s">
        <v>87</v>
      </c>
      <c r="E40" s="83" t="s">
        <v>73</v>
      </c>
      <c r="F40" s="83" t="s">
        <v>62</v>
      </c>
      <c r="G40" s="90" t="s">
        <v>64</v>
      </c>
      <c r="H40" s="83" t="s">
        <v>28</v>
      </c>
      <c r="I40" s="89" t="s">
        <v>75</v>
      </c>
      <c r="J40" s="97">
        <v>5</v>
      </c>
      <c r="K40" s="83" t="s">
        <v>76</v>
      </c>
      <c r="L40" s="88">
        <v>44061</v>
      </c>
      <c r="M40" s="88">
        <v>44196</v>
      </c>
      <c r="N40" s="83" t="s">
        <v>74</v>
      </c>
      <c r="O40" s="83" t="s">
        <v>71</v>
      </c>
      <c r="P40" s="83" t="s">
        <v>63</v>
      </c>
      <c r="Q40" s="83"/>
      <c r="R40" s="89"/>
      <c r="S40" s="83">
        <f>IF(H39="Baja",1,IF(H39="Media - baja",2,IF(H39="Media",3,IF(H39="Media - alta",4,5))))</f>
        <v>4</v>
      </c>
      <c r="T40" s="83">
        <f t="shared" si="1"/>
        <v>0</v>
      </c>
      <c r="U40" s="83"/>
    </row>
    <row r="41" spans="1:21" s="14" customFormat="1" ht="148.5">
      <c r="B41" s="81"/>
      <c r="C41" s="87">
        <v>5</v>
      </c>
      <c r="D41" s="98" t="s">
        <v>88</v>
      </c>
      <c r="E41" s="100" t="s">
        <v>102</v>
      </c>
      <c r="F41" s="98" t="s">
        <v>77</v>
      </c>
      <c r="G41" s="98" t="s">
        <v>96</v>
      </c>
      <c r="H41" s="98" t="s">
        <v>30</v>
      </c>
      <c r="I41" s="98" t="s">
        <v>97</v>
      </c>
      <c r="J41" s="101">
        <v>1</v>
      </c>
      <c r="K41" s="98" t="s">
        <v>98</v>
      </c>
      <c r="L41" s="99">
        <v>44064</v>
      </c>
      <c r="M41" s="99">
        <v>44196</v>
      </c>
      <c r="N41" s="98" t="s">
        <v>89</v>
      </c>
      <c r="O41" s="98" t="s">
        <v>90</v>
      </c>
      <c r="P41" s="98" t="s">
        <v>91</v>
      </c>
      <c r="Q41" s="83"/>
      <c r="R41" s="89"/>
      <c r="S41" s="83"/>
      <c r="T41" s="83"/>
      <c r="U41" s="83"/>
    </row>
    <row r="42" spans="1:21" s="14" customFormat="1" ht="99">
      <c r="B42" s="81"/>
      <c r="C42" s="87">
        <v>6</v>
      </c>
      <c r="D42" s="98" t="s">
        <v>95</v>
      </c>
      <c r="E42" s="100" t="s">
        <v>100</v>
      </c>
      <c r="F42" s="98" t="s">
        <v>62</v>
      </c>
      <c r="G42" s="98" t="s">
        <v>94</v>
      </c>
      <c r="H42" s="98" t="s">
        <v>28</v>
      </c>
      <c r="I42" s="100" t="s">
        <v>101</v>
      </c>
      <c r="J42" s="101">
        <v>1</v>
      </c>
      <c r="K42" s="98" t="s">
        <v>99</v>
      </c>
      <c r="L42" s="88">
        <v>44082</v>
      </c>
      <c r="M42" s="88">
        <v>44135</v>
      </c>
      <c r="N42" s="83" t="s">
        <v>92</v>
      </c>
      <c r="O42" s="83" t="s">
        <v>92</v>
      </c>
      <c r="P42" s="83" t="s">
        <v>93</v>
      </c>
      <c r="Q42" s="83"/>
      <c r="R42" s="89"/>
      <c r="S42" s="83"/>
      <c r="T42" s="83"/>
      <c r="U42" s="83"/>
    </row>
    <row r="43" spans="1:21" s="14" customFormat="1" ht="16.5">
      <c r="B43" s="81"/>
      <c r="C43" s="87"/>
      <c r="D43" s="98"/>
      <c r="E43" s="100"/>
      <c r="F43" s="98"/>
      <c r="G43" s="98"/>
      <c r="H43" s="98"/>
      <c r="I43" s="98"/>
      <c r="J43" s="101"/>
      <c r="K43" s="98"/>
      <c r="L43" s="88"/>
      <c r="M43" s="88"/>
      <c r="N43" s="83"/>
      <c r="O43" s="83"/>
      <c r="P43" s="83"/>
      <c r="Q43" s="83"/>
      <c r="R43" s="89"/>
      <c r="S43" s="83"/>
      <c r="T43" s="83"/>
      <c r="U43" s="83"/>
    </row>
    <row r="44" spans="1:21" s="14" customFormat="1" ht="15">
      <c r="B44" s="15"/>
      <c r="C44" s="54" t="s">
        <v>23</v>
      </c>
      <c r="D44" s="55"/>
      <c r="E44" s="56"/>
      <c r="F44" s="56"/>
      <c r="G44" s="56"/>
      <c r="H44" s="56"/>
      <c r="I44" s="56"/>
      <c r="J44" s="59"/>
      <c r="K44" s="57"/>
      <c r="L44" s="58"/>
      <c r="M44" s="58"/>
      <c r="N44" s="57"/>
      <c r="O44" s="57"/>
      <c r="P44" s="57"/>
      <c r="Q44" s="57"/>
      <c r="R44" s="59"/>
      <c r="S44" s="22">
        <f t="shared" si="0"/>
        <v>5</v>
      </c>
      <c r="T44" s="45">
        <f t="shared" si="1"/>
        <v>0</v>
      </c>
      <c r="U44" s="61"/>
    </row>
    <row r="45" spans="1:21" s="14" customFormat="1" ht="15">
      <c r="B45" s="15"/>
      <c r="C45" s="39"/>
      <c r="D45" s="39"/>
      <c r="E45" s="38"/>
      <c r="F45" s="38"/>
      <c r="G45" s="38"/>
      <c r="H45" s="40"/>
      <c r="I45" s="38"/>
      <c r="J45" s="41"/>
      <c r="K45" s="38"/>
      <c r="L45" s="42"/>
      <c r="M45" s="42"/>
      <c r="N45" s="38"/>
      <c r="O45" s="38"/>
      <c r="P45" s="38"/>
      <c r="Q45" s="38"/>
      <c r="R45" s="43"/>
      <c r="S45" s="43"/>
      <c r="T45" s="43"/>
      <c r="U45" s="61"/>
    </row>
    <row r="46" spans="1:21" ht="20.25">
      <c r="B46" s="63"/>
      <c r="C46" s="64"/>
      <c r="D46" s="64"/>
      <c r="E46" s="64"/>
      <c r="F46" s="64"/>
      <c r="G46" s="96"/>
      <c r="H46" s="64"/>
      <c r="I46" s="64"/>
      <c r="J46" s="64"/>
      <c r="K46" s="64"/>
      <c r="L46" s="64"/>
      <c r="M46" s="64"/>
      <c r="N46" s="64"/>
      <c r="O46" s="64"/>
      <c r="P46" s="64"/>
      <c r="Q46" s="64"/>
      <c r="R46" s="64"/>
      <c r="S46" s="64"/>
      <c r="T46" s="65"/>
      <c r="U46" s="60"/>
    </row>
    <row r="47" spans="1:21" ht="20.25">
      <c r="A47" s="16"/>
      <c r="B47" s="150" t="s">
        <v>7</v>
      </c>
      <c r="C47" s="151"/>
      <c r="D47" s="151"/>
      <c r="E47" s="151"/>
      <c r="F47" s="151"/>
      <c r="G47" s="151"/>
      <c r="H47" s="151"/>
      <c r="I47" s="151"/>
      <c r="J47" s="151"/>
      <c r="K47" s="151"/>
      <c r="L47" s="151"/>
      <c r="M47" s="151"/>
      <c r="N47" s="151"/>
      <c r="O47" s="151"/>
      <c r="P47" s="151"/>
      <c r="Q47" s="151"/>
      <c r="R47" s="151"/>
      <c r="S47" s="151"/>
      <c r="T47" s="151"/>
      <c r="U47" s="152"/>
    </row>
    <row r="48" spans="1:21" ht="20.25">
      <c r="A48" s="17"/>
      <c r="B48" s="147" t="s">
        <v>8</v>
      </c>
      <c r="C48" s="148"/>
      <c r="D48" s="148"/>
      <c r="E48" s="148"/>
      <c r="F48" s="148"/>
      <c r="G48" s="148"/>
      <c r="H48" s="148"/>
      <c r="I48" s="148"/>
      <c r="J48" s="148"/>
      <c r="K48" s="148"/>
      <c r="L48" s="148"/>
      <c r="M48" s="148"/>
      <c r="N48" s="148"/>
      <c r="O48" s="148"/>
      <c r="P48" s="148"/>
      <c r="Q48" s="148"/>
      <c r="R48" s="148"/>
      <c r="S48" s="148"/>
      <c r="T48" s="148"/>
      <c r="U48" s="149"/>
    </row>
    <row r="49" spans="2:21" ht="20.25">
      <c r="B49" s="117" t="s">
        <v>9</v>
      </c>
      <c r="C49" s="118"/>
      <c r="D49" s="119"/>
      <c r="E49" s="120" t="s">
        <v>25</v>
      </c>
      <c r="F49" s="120"/>
      <c r="G49" s="120"/>
      <c r="H49" s="120" t="s">
        <v>42</v>
      </c>
      <c r="I49" s="120"/>
      <c r="J49" s="121">
        <v>3</v>
      </c>
      <c r="K49" s="122"/>
      <c r="L49" s="122"/>
      <c r="M49" s="123" t="s">
        <v>10</v>
      </c>
      <c r="N49" s="123"/>
      <c r="O49" s="123"/>
      <c r="P49" s="144">
        <v>43343</v>
      </c>
      <c r="Q49" s="145"/>
      <c r="R49" s="145"/>
      <c r="S49" s="145"/>
      <c r="T49" s="145"/>
      <c r="U49" s="146"/>
    </row>
    <row r="50" spans="2:21">
      <c r="B50" s="139"/>
      <c r="C50" s="140"/>
      <c r="D50" s="140"/>
      <c r="E50" s="140"/>
      <c r="F50" s="140"/>
      <c r="G50" s="140"/>
      <c r="H50" s="140"/>
      <c r="I50" s="140"/>
      <c r="J50" s="141"/>
      <c r="K50" s="141"/>
      <c r="L50" s="141"/>
      <c r="M50" s="140"/>
      <c r="N50" s="140"/>
      <c r="O50" s="140"/>
      <c r="P50" s="141"/>
      <c r="Q50" s="141"/>
      <c r="R50" s="141"/>
      <c r="S50" s="141"/>
      <c r="T50" s="141"/>
      <c r="U50" s="62"/>
    </row>
    <row r="85" spans="21:21">
      <c r="U85" s="18"/>
    </row>
    <row r="86" spans="21:21">
      <c r="U86" s="18"/>
    </row>
    <row r="87" spans="21:21">
      <c r="U87" s="18"/>
    </row>
    <row r="88" spans="21:21">
      <c r="U88" s="9"/>
    </row>
    <row r="89" spans="21:21">
      <c r="U89" s="18"/>
    </row>
  </sheetData>
  <mergeCells count="42">
    <mergeCell ref="B50:T50"/>
    <mergeCell ref="C35:C36"/>
    <mergeCell ref="E35:E36"/>
    <mergeCell ref="F35:F36"/>
    <mergeCell ref="Q35:R35"/>
    <mergeCell ref="P49:U49"/>
    <mergeCell ref="B48:U48"/>
    <mergeCell ref="B47:U47"/>
    <mergeCell ref="P35:P36"/>
    <mergeCell ref="K9:N9"/>
    <mergeCell ref="K10:N10"/>
    <mergeCell ref="K11:N11"/>
    <mergeCell ref="C16:O16"/>
    <mergeCell ref="C26:O26"/>
    <mergeCell ref="C23:O23"/>
    <mergeCell ref="C24:O24"/>
    <mergeCell ref="C25:O25"/>
    <mergeCell ref="C28:O28"/>
    <mergeCell ref="C30:O30"/>
    <mergeCell ref="C33:O33"/>
    <mergeCell ref="I35:I36"/>
    <mergeCell ref="J35:K35"/>
    <mergeCell ref="L35:L36"/>
    <mergeCell ref="M35:M36"/>
    <mergeCell ref="O35:O36"/>
    <mergeCell ref="N35:N36"/>
    <mergeCell ref="C2:E6"/>
    <mergeCell ref="P2:R6"/>
    <mergeCell ref="F2:O6"/>
    <mergeCell ref="B49:D49"/>
    <mergeCell ref="E49:G49"/>
    <mergeCell ref="H49:I49"/>
    <mergeCell ref="J49:L49"/>
    <mergeCell ref="M49:O49"/>
    <mergeCell ref="K12:N12"/>
    <mergeCell ref="K13:N13"/>
    <mergeCell ref="H35:H36"/>
    <mergeCell ref="D35:D36"/>
    <mergeCell ref="G35:G36"/>
    <mergeCell ref="C18:O18"/>
    <mergeCell ref="C22:O22"/>
    <mergeCell ref="C20:O20"/>
  </mergeCells>
  <dataValidations count="1">
    <dataValidation type="list" allowBlank="1" showInputMessage="1" showErrorMessage="1" sqref="H37:H4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9" zoomScale="55" zoomScaleNormal="55" workbookViewId="0">
      <selection activeCell="C19" sqref="C19"/>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5"/>
      <c r="C2" s="154"/>
      <c r="D2" s="155"/>
      <c r="E2" s="160" t="s">
        <v>0</v>
      </c>
      <c r="F2" s="161"/>
      <c r="G2" s="161"/>
      <c r="H2" s="161"/>
      <c r="I2" s="161"/>
      <c r="J2" s="161"/>
      <c r="K2" s="161"/>
      <c r="L2" s="161"/>
      <c r="M2" s="161"/>
      <c r="N2" s="162"/>
      <c r="O2" s="115" t="s">
        <v>1</v>
      </c>
      <c r="P2" s="115"/>
      <c r="Q2" s="115"/>
      <c r="R2" s="44"/>
      <c r="S2" s="31" t="s">
        <v>26</v>
      </c>
    </row>
    <row r="3" spans="2:19" ht="12.75" customHeight="1">
      <c r="B3" s="76"/>
      <c r="C3" s="156"/>
      <c r="D3" s="157"/>
      <c r="E3" s="163"/>
      <c r="F3" s="164"/>
      <c r="G3" s="164"/>
      <c r="H3" s="164"/>
      <c r="I3" s="164"/>
      <c r="J3" s="164"/>
      <c r="K3" s="164"/>
      <c r="L3" s="164"/>
      <c r="M3" s="164"/>
      <c r="N3" s="165"/>
      <c r="O3" s="115"/>
      <c r="P3" s="115"/>
      <c r="Q3" s="115"/>
      <c r="R3" s="44"/>
      <c r="S3" s="32" t="s">
        <v>27</v>
      </c>
    </row>
    <row r="4" spans="2:19" ht="12.75" customHeight="1">
      <c r="B4" s="76"/>
      <c r="C4" s="156"/>
      <c r="D4" s="157"/>
      <c r="E4" s="163"/>
      <c r="F4" s="164"/>
      <c r="G4" s="164"/>
      <c r="H4" s="164"/>
      <c r="I4" s="164"/>
      <c r="J4" s="164"/>
      <c r="K4" s="164"/>
      <c r="L4" s="164"/>
      <c r="M4" s="164"/>
      <c r="N4" s="165"/>
      <c r="O4" s="115"/>
      <c r="P4" s="115"/>
      <c r="Q4" s="115"/>
      <c r="R4" s="44"/>
      <c r="S4" s="32" t="s">
        <v>28</v>
      </c>
    </row>
    <row r="5" spans="2:19" ht="12.75" customHeight="1">
      <c r="B5" s="76"/>
      <c r="C5" s="156"/>
      <c r="D5" s="157"/>
      <c r="E5" s="163"/>
      <c r="F5" s="164"/>
      <c r="G5" s="164"/>
      <c r="H5" s="164"/>
      <c r="I5" s="164"/>
      <c r="J5" s="164"/>
      <c r="K5" s="164"/>
      <c r="L5" s="164"/>
      <c r="M5" s="164"/>
      <c r="N5" s="165"/>
      <c r="O5" s="115"/>
      <c r="P5" s="115"/>
      <c r="Q5" s="115"/>
      <c r="R5" s="44"/>
      <c r="S5" s="32" t="s">
        <v>29</v>
      </c>
    </row>
    <row r="6" spans="2:19" ht="12.75" customHeight="1">
      <c r="B6" s="77"/>
      <c r="C6" s="158"/>
      <c r="D6" s="159"/>
      <c r="E6" s="166"/>
      <c r="F6" s="167"/>
      <c r="G6" s="167"/>
      <c r="H6" s="167"/>
      <c r="I6" s="167"/>
      <c r="J6" s="167"/>
      <c r="K6" s="167"/>
      <c r="L6" s="167"/>
      <c r="M6" s="167"/>
      <c r="N6" s="168"/>
      <c r="O6" s="115"/>
      <c r="P6" s="115"/>
      <c r="Q6" s="115"/>
      <c r="R6" s="44"/>
      <c r="S6" s="33" t="s">
        <v>30</v>
      </c>
    </row>
    <row r="7" spans="2:19" ht="15">
      <c r="B7" s="78"/>
      <c r="C7" s="4"/>
      <c r="D7" s="4"/>
      <c r="E7" s="4"/>
      <c r="F7" s="4"/>
      <c r="G7" s="4"/>
      <c r="H7" s="4"/>
      <c r="I7" s="4"/>
      <c r="J7" s="4"/>
      <c r="K7" s="34"/>
      <c r="L7" s="34"/>
      <c r="M7" s="34"/>
      <c r="N7" s="34"/>
      <c r="O7" s="34"/>
      <c r="P7" s="4"/>
      <c r="Q7" s="70"/>
      <c r="R7" s="19"/>
      <c r="S7" s="2"/>
    </row>
    <row r="8" spans="2:19" ht="6" customHeight="1">
      <c r="B8" s="78"/>
      <c r="C8" s="4"/>
      <c r="D8" s="4"/>
      <c r="E8" s="13"/>
      <c r="F8" s="13"/>
      <c r="G8" s="13"/>
      <c r="H8" s="13"/>
      <c r="I8" s="13"/>
      <c r="J8" s="13"/>
      <c r="K8" s="13"/>
      <c r="L8" s="13"/>
      <c r="M8" s="13"/>
      <c r="N8" s="13"/>
      <c r="O8" s="13"/>
      <c r="P8" s="13"/>
      <c r="Q8" s="71"/>
      <c r="R8" s="4"/>
      <c r="S8" s="5"/>
    </row>
    <row r="9" spans="2:19" ht="33" customHeight="1">
      <c r="B9" s="78"/>
      <c r="C9" s="125" t="s">
        <v>24</v>
      </c>
      <c r="D9" s="136" t="s">
        <v>32</v>
      </c>
      <c r="E9" s="125" t="s">
        <v>34</v>
      </c>
      <c r="F9" s="125" t="s">
        <v>35</v>
      </c>
      <c r="G9" s="142" t="s">
        <v>51</v>
      </c>
      <c r="H9" s="143"/>
      <c r="I9" s="169" t="s">
        <v>52</v>
      </c>
      <c r="J9" s="169"/>
      <c r="K9" s="46"/>
      <c r="L9" s="5"/>
      <c r="M9" s="4"/>
      <c r="N9" s="153" t="s">
        <v>53</v>
      </c>
      <c r="O9" s="153"/>
      <c r="P9" s="4"/>
      <c r="Q9" s="60"/>
    </row>
    <row r="10" spans="2:19" ht="42" customHeight="1">
      <c r="B10" s="78"/>
      <c r="C10" s="125"/>
      <c r="D10" s="136"/>
      <c r="E10" s="125"/>
      <c r="F10" s="125"/>
      <c r="G10" s="49" t="s">
        <v>16</v>
      </c>
      <c r="H10" s="50" t="s">
        <v>47</v>
      </c>
      <c r="I10" s="25" t="s">
        <v>49</v>
      </c>
      <c r="J10" s="25" t="s">
        <v>48</v>
      </c>
      <c r="K10" s="25" t="s">
        <v>44</v>
      </c>
      <c r="L10" s="25" t="s">
        <v>45</v>
      </c>
      <c r="M10" s="4"/>
      <c r="N10" s="51" t="s">
        <v>43</v>
      </c>
      <c r="O10" s="52" t="s">
        <v>46</v>
      </c>
      <c r="P10" s="72"/>
      <c r="Q10" s="60"/>
    </row>
    <row r="11" spans="2:19" s="14" customFormat="1" ht="33" customHeight="1">
      <c r="B11" s="79"/>
      <c r="C11" s="21">
        <v>1</v>
      </c>
      <c r="D11" s="47" t="e">
        <f>'RG1'!#REF!</f>
        <v>#REF!</v>
      </c>
      <c r="E11" s="47" t="e">
        <f>'RG1'!#REF!</f>
        <v>#REF!</v>
      </c>
      <c r="F11" s="53" t="e">
        <f>'RG1'!#REF!</f>
        <v>#REF!</v>
      </c>
      <c r="G11" s="22" t="e">
        <f>'RG1'!#REF!</f>
        <v>#REF!</v>
      </c>
      <c r="H11" s="23" t="e">
        <f>'RG1'!#REF!</f>
        <v>#REF!</v>
      </c>
      <c r="I11" s="22"/>
      <c r="J11" s="23"/>
      <c r="K11" s="22" t="e">
        <f t="shared" ref="K11:K23" si="0">IF(F11="Baja",1,IF(F11="Media - baja",2,IF(F11="Media",3,IF(F11="Media - alta",4,5))))</f>
        <v>#REF!</v>
      </c>
      <c r="L11" s="45" t="e">
        <f t="shared" ref="L11:L23" si="1">J11*K11</f>
        <v>#REF!</v>
      </c>
      <c r="M11" s="72"/>
      <c r="N11" s="22" t="str">
        <f>IFERROR(INDEX($D$11:$D$31,MATCH(0,INDEX(COUNTIF($N$10:N10,$D$11:$D$31),),)),"")</f>
        <v/>
      </c>
      <c r="O11" s="66" t="e">
        <f t="shared" ref="O11" si="2">SUMIFS($L$11:$L$31,$D$11:$D$31,N11)/SUMIFS($K$11:$K$31,$D$11:$D$31,N11)</f>
        <v>#DIV/0!</v>
      </c>
      <c r="P11" s="72"/>
      <c r="Q11" s="61"/>
    </row>
    <row r="12" spans="2:19" s="14" customFormat="1" ht="31.5" customHeight="1">
      <c r="B12" s="79"/>
      <c r="C12" s="21">
        <v>2</v>
      </c>
      <c r="D12" s="47" t="e">
        <f>'RG1'!#REF!</f>
        <v>#REF!</v>
      </c>
      <c r="E12" s="47" t="e">
        <f>'RG1'!#REF!</f>
        <v>#REF!</v>
      </c>
      <c r="F12" s="53" t="e">
        <f>'RG1'!#REF!</f>
        <v>#REF!</v>
      </c>
      <c r="G12" s="22" t="e">
        <f>'RG1'!#REF!</f>
        <v>#REF!</v>
      </c>
      <c r="H12" s="23" t="e">
        <f>'RG1'!#REF!</f>
        <v>#REF!</v>
      </c>
      <c r="I12" s="22"/>
      <c r="J12" s="23"/>
      <c r="K12" s="22" t="e">
        <f t="shared" si="0"/>
        <v>#REF!</v>
      </c>
      <c r="L12" s="45" t="e">
        <f t="shared" si="1"/>
        <v>#REF!</v>
      </c>
      <c r="M12" s="72"/>
      <c r="N12" s="22" t="str">
        <f>IFERROR(INDEX($D$11:$D$31,MATCH(0,INDEX(COUNTIF($N$10:N11,$D$11:$D$31),),)),"")</f>
        <v/>
      </c>
      <c r="O12" s="66" t="e">
        <f t="shared" ref="O12:O25" si="3">SUMIFS($L$11:$L$31,$D$11:$D$31,N12)/SUMIFS($K$11:$K$31,$D$11:$D$31,N12)</f>
        <v>#DIV/0!</v>
      </c>
      <c r="P12" s="72"/>
      <c r="Q12" s="61"/>
    </row>
    <row r="13" spans="2:19" s="14" customFormat="1" ht="31.5" customHeight="1">
      <c r="B13" s="79"/>
      <c r="C13" s="21">
        <v>3</v>
      </c>
      <c r="D13" s="47" t="str">
        <f>'RG1'!E37</f>
        <v>Validar que se cumplan los requisitos previos a la generación de la resolución de chatarrización de mercancías</v>
      </c>
      <c r="E13" s="47" t="str">
        <f>'RG1'!G37</f>
        <v>Revisar de manera aleatoria las listas de chequeo y documentos soportes remitidas por las Direcciones Seccionales 
 de Aduanas de Cúcuta, Dirección Seccional de Aduanas de Bogotá, Dirección Seccional de Impuestos y Aduanas de Buenaventura, Dirección Seccional de Impuestos y Aduanas de Bucaramanga y Dirección Seccional de Impuestos y Aduanas de Maicao, correspondiente a cada acto administrativo.</v>
      </c>
      <c r="F13" s="53" t="str">
        <f>'RG1'!H37</f>
        <v>Media</v>
      </c>
      <c r="G13" s="22">
        <f>'RG1'!Q37</f>
        <v>0</v>
      </c>
      <c r="H13" s="23">
        <f>'RG1'!R37</f>
        <v>0</v>
      </c>
      <c r="I13" s="22"/>
      <c r="J13" s="23"/>
      <c r="K13" s="22">
        <f t="shared" si="0"/>
        <v>3</v>
      </c>
      <c r="L13" s="45">
        <f t="shared" si="1"/>
        <v>0</v>
      </c>
      <c r="M13" s="72"/>
      <c r="N13" s="22" t="str">
        <f>IFERROR(INDEX($D$11:$D$31,MATCH(0,INDEX(COUNTIF($N$10:N12,$D$11:$D$31),),)),"")</f>
        <v/>
      </c>
      <c r="O13" s="66" t="e">
        <f t="shared" si="3"/>
        <v>#DIV/0!</v>
      </c>
      <c r="P13" s="72"/>
      <c r="Q13" s="61"/>
    </row>
    <row r="14" spans="2:19" s="14" customFormat="1" ht="31.5" customHeight="1">
      <c r="B14" s="79"/>
      <c r="C14" s="21">
        <v>4</v>
      </c>
      <c r="D14" s="47" t="str">
        <f>'RG1'!E38</f>
        <v>Verificar que la mercancía a incluir en los proyectos de chatarrización cumpla con las características para la modalidad</v>
      </c>
      <c r="E14" s="47" t="str">
        <f>'RG1'!G38</f>
        <v>Revisión y cruce de informacion de la mercancia a incluir en proyectos  de chatarrizacion remitida por la Dirección Seccional  frente a la herramienta tecnológica</v>
      </c>
      <c r="F14" s="53" t="str">
        <f>'RG1'!H38</f>
        <v>Media - alta</v>
      </c>
      <c r="G14" s="22">
        <f>'RG1'!Q38</f>
        <v>0</v>
      </c>
      <c r="H14" s="23">
        <f>'RG1'!R38</f>
        <v>0</v>
      </c>
      <c r="I14" s="22"/>
      <c r="J14" s="23"/>
      <c r="K14" s="22">
        <f t="shared" si="0"/>
        <v>4</v>
      </c>
      <c r="L14" s="45">
        <f t="shared" si="1"/>
        <v>0</v>
      </c>
      <c r="M14" s="72"/>
      <c r="N14" s="22" t="str">
        <f>IFERROR(INDEX($D$11:$D$31,MATCH(0,INDEX(COUNTIF($N$10:N13,$D$11:$D$31),),)),"")</f>
        <v/>
      </c>
      <c r="O14" s="66" t="e">
        <f t="shared" si="3"/>
        <v>#DIV/0!</v>
      </c>
      <c r="P14" s="72"/>
      <c r="Q14" s="61"/>
    </row>
    <row r="15" spans="2:19" s="14" customFormat="1" ht="31.5" customHeight="1">
      <c r="B15" s="79"/>
      <c r="C15" s="21">
        <v>5</v>
      </c>
      <c r="D15" s="47" t="e">
        <f>'RG1'!#REF!</f>
        <v>#REF!</v>
      </c>
      <c r="E15" s="47" t="e">
        <f>'RG1'!#REF!</f>
        <v>#REF!</v>
      </c>
      <c r="F15" s="53" t="e">
        <f>'RG1'!#REF!</f>
        <v>#REF!</v>
      </c>
      <c r="G15" s="22">
        <f>'RG1'!Q39</f>
        <v>0</v>
      </c>
      <c r="H15" s="23">
        <f>'RG1'!R39</f>
        <v>0</v>
      </c>
      <c r="I15" s="22"/>
      <c r="J15" s="23"/>
      <c r="K15" s="22" t="e">
        <f t="shared" si="0"/>
        <v>#REF!</v>
      </c>
      <c r="L15" s="45" t="e">
        <f t="shared" si="1"/>
        <v>#REF!</v>
      </c>
      <c r="M15" s="72"/>
      <c r="N15" s="22" t="str">
        <f>IFERROR(INDEX($D$11:$D$31,MATCH(0,INDEX(COUNTIF($N$10:N14,$D$11:$D$31),),)),"")</f>
        <v/>
      </c>
      <c r="O15" s="66" t="e">
        <f t="shared" si="3"/>
        <v>#DIV/0!</v>
      </c>
      <c r="P15" s="72"/>
      <c r="Q15" s="61"/>
    </row>
    <row r="16" spans="2:19" s="14" customFormat="1" ht="31.5" customHeight="1">
      <c r="B16" s="79"/>
      <c r="C16" s="21">
        <v>6</v>
      </c>
      <c r="D16" s="47" t="str">
        <f>'RG1'!E39</f>
        <v>Asegurar el cumplimiento de los controles durante el flujo de los eventos de chatarrización</v>
      </c>
      <c r="E16" s="47" t="str">
        <f>'RG1'!G39</f>
        <v>Generar sistema de controles administrativos para el seguimiento y verificación del cumplimiento del flujo de chatarrización</v>
      </c>
      <c r="F16" s="53" t="str">
        <f>'RG1'!H39</f>
        <v>Media - alta</v>
      </c>
      <c r="G16" s="22">
        <f>'RG1'!Q40</f>
        <v>0</v>
      </c>
      <c r="H16" s="23">
        <f>'RG1'!R40</f>
        <v>0</v>
      </c>
      <c r="I16" s="22"/>
      <c r="J16" s="23"/>
      <c r="K16" s="22">
        <f t="shared" si="0"/>
        <v>4</v>
      </c>
      <c r="L16" s="45">
        <f t="shared" si="1"/>
        <v>0</v>
      </c>
      <c r="M16" s="72"/>
      <c r="N16" s="22" t="str">
        <f>IFERROR(INDEX($D$11:$D$31,MATCH(0,INDEX(COUNTIF($N$10:N15,$D$11:$D$31),),)),"")</f>
        <v/>
      </c>
      <c r="O16" s="66" t="e">
        <f t="shared" si="3"/>
        <v>#DIV/0!</v>
      </c>
      <c r="P16" s="38"/>
      <c r="Q16" s="61"/>
    </row>
    <row r="17" spans="2:18" s="14" customFormat="1" ht="31.5" customHeight="1">
      <c r="B17" s="79"/>
      <c r="C17" s="21">
        <v>7</v>
      </c>
      <c r="D17" s="47" t="str">
        <f>'RG1'!E40</f>
        <v>Verificar por medio de control administrativo el cumplimiento de la obligación referente a la generación, envío y publicación del informe de supervisión del contrato de chatarrización</v>
      </c>
      <c r="E17" s="47" t="str">
        <f>'RG1'!G40</f>
        <v>Generar sistema de controles administrativos frente al cumplimiento de la supervisión del contrato de chatarrización</v>
      </c>
      <c r="F17" s="53" t="str">
        <f>'RG1'!H40</f>
        <v>Media</v>
      </c>
      <c r="G17" s="22" t="e">
        <f>'RG1'!#REF!</f>
        <v>#REF!</v>
      </c>
      <c r="H17" s="23" t="e">
        <f>'RG1'!#REF!</f>
        <v>#REF!</v>
      </c>
      <c r="I17" s="22"/>
      <c r="J17" s="23"/>
      <c r="K17" s="22">
        <f t="shared" si="0"/>
        <v>3</v>
      </c>
      <c r="L17" s="45">
        <f t="shared" si="1"/>
        <v>0</v>
      </c>
      <c r="M17" s="72"/>
      <c r="N17" s="22" t="str">
        <f>IFERROR(INDEX($D$11:$D$31,MATCH(0,INDEX(COUNTIF($N$10:N16,$D$11:$D$31),),)),"")</f>
        <v/>
      </c>
      <c r="O17" s="66" t="e">
        <f t="shared" si="3"/>
        <v>#DIV/0!</v>
      </c>
      <c r="P17" s="38"/>
      <c r="Q17" s="61"/>
    </row>
    <row r="18" spans="2:18" s="14" customFormat="1" ht="31.5" customHeight="1">
      <c r="B18" s="79"/>
      <c r="C18" s="21">
        <v>8</v>
      </c>
      <c r="D18" s="47" t="e">
        <f>'RG1'!#REF!</f>
        <v>#REF!</v>
      </c>
      <c r="E18" s="47" t="e">
        <f>'RG1'!#REF!</f>
        <v>#REF!</v>
      </c>
      <c r="F18" s="53" t="e">
        <f>'RG1'!#REF!</f>
        <v>#REF!</v>
      </c>
      <c r="G18" s="22" t="e">
        <f>'RG1'!#REF!</f>
        <v>#REF!</v>
      </c>
      <c r="H18" s="23" t="e">
        <f>'RG1'!#REF!</f>
        <v>#REF!</v>
      </c>
      <c r="I18" s="22"/>
      <c r="J18" s="23"/>
      <c r="K18" s="22" t="e">
        <f t="shared" si="0"/>
        <v>#REF!</v>
      </c>
      <c r="L18" s="45" t="e">
        <f t="shared" si="1"/>
        <v>#REF!</v>
      </c>
      <c r="M18" s="72"/>
      <c r="N18" s="22" t="str">
        <f>IFERROR(INDEX($D$11:$D$31,MATCH(0,INDEX(COUNTIF($N$10:N17,$D$11:$D$31),),)),"")</f>
        <v/>
      </c>
      <c r="O18" s="66" t="e">
        <f t="shared" si="3"/>
        <v>#DIV/0!</v>
      </c>
      <c r="P18" s="38"/>
      <c r="Q18" s="61"/>
    </row>
    <row r="19" spans="2:18" s="14" customFormat="1" ht="31.5" customHeight="1">
      <c r="B19" s="79"/>
      <c r="C19" s="21">
        <v>9</v>
      </c>
      <c r="D19" s="47" t="e">
        <f>'RG1'!#REF!</f>
        <v>#REF!</v>
      </c>
      <c r="E19" s="47" t="e">
        <f>'RG1'!#REF!</f>
        <v>#REF!</v>
      </c>
      <c r="F19" s="53" t="e">
        <f>'RG1'!#REF!</f>
        <v>#REF!</v>
      </c>
      <c r="G19" s="22" t="e">
        <f>'RG1'!#REF!</f>
        <v>#REF!</v>
      </c>
      <c r="H19" s="23" t="e">
        <f>'RG1'!#REF!</f>
        <v>#REF!</v>
      </c>
      <c r="I19" s="22"/>
      <c r="J19" s="23"/>
      <c r="K19" s="22" t="e">
        <f t="shared" si="0"/>
        <v>#REF!</v>
      </c>
      <c r="L19" s="45" t="e">
        <f t="shared" si="1"/>
        <v>#REF!</v>
      </c>
      <c r="M19" s="72"/>
      <c r="N19" s="22" t="str">
        <f>IFERROR(INDEX($D$11:$D$31,MATCH(0,INDEX(COUNTIF($N$10:N18,$D$11:$D$31),),)),"")</f>
        <v/>
      </c>
      <c r="O19" s="66" t="e">
        <f t="shared" si="3"/>
        <v>#DIV/0!</v>
      </c>
      <c r="P19" s="38"/>
      <c r="Q19" s="61"/>
    </row>
    <row r="20" spans="2:18" s="14" customFormat="1" ht="31.5" customHeight="1">
      <c r="B20" s="79"/>
      <c r="C20" s="21">
        <v>10</v>
      </c>
      <c r="D20" s="47" t="e">
        <f>'RG1'!#REF!</f>
        <v>#REF!</v>
      </c>
      <c r="E20" s="47" t="e">
        <f>'RG1'!#REF!</f>
        <v>#REF!</v>
      </c>
      <c r="F20" s="53" t="e">
        <f>'RG1'!#REF!</f>
        <v>#REF!</v>
      </c>
      <c r="G20" s="22" t="e">
        <f>'RG1'!#REF!</f>
        <v>#REF!</v>
      </c>
      <c r="H20" s="23" t="e">
        <f>'RG1'!#REF!</f>
        <v>#REF!</v>
      </c>
      <c r="I20" s="22"/>
      <c r="J20" s="23"/>
      <c r="K20" s="22" t="e">
        <f t="shared" si="0"/>
        <v>#REF!</v>
      </c>
      <c r="L20" s="45" t="e">
        <f t="shared" si="1"/>
        <v>#REF!</v>
      </c>
      <c r="M20" s="72"/>
      <c r="N20" s="22" t="str">
        <f>IFERROR(INDEX($D$11:$D$31,MATCH(0,INDEX(COUNTIF($N$10:N19,$D$11:$D$31),),)),"")</f>
        <v/>
      </c>
      <c r="O20" s="66" t="e">
        <f t="shared" si="3"/>
        <v>#DIV/0!</v>
      </c>
      <c r="P20" s="38"/>
      <c r="Q20" s="61"/>
    </row>
    <row r="21" spans="2:18" s="14" customFormat="1" ht="31.5" customHeight="1">
      <c r="B21" s="79"/>
      <c r="C21" s="21">
        <v>11</v>
      </c>
      <c r="D21" s="47" t="e">
        <f>'RG1'!#REF!</f>
        <v>#REF!</v>
      </c>
      <c r="E21" s="47" t="e">
        <f>'RG1'!#REF!</f>
        <v>#REF!</v>
      </c>
      <c r="F21" s="53" t="e">
        <f>'RG1'!#REF!</f>
        <v>#REF!</v>
      </c>
      <c r="G21" s="22" t="e">
        <f>'RG1'!#REF!</f>
        <v>#REF!</v>
      </c>
      <c r="H21" s="23" t="e">
        <f>'RG1'!#REF!</f>
        <v>#REF!</v>
      </c>
      <c r="I21" s="22"/>
      <c r="J21" s="23"/>
      <c r="K21" s="22" t="e">
        <f t="shared" si="0"/>
        <v>#REF!</v>
      </c>
      <c r="L21" s="45" t="e">
        <f t="shared" si="1"/>
        <v>#REF!</v>
      </c>
      <c r="M21" s="72"/>
      <c r="N21" s="22" t="str">
        <f>IFERROR(INDEX($D$11:$D$31,MATCH(0,INDEX(COUNTIF($N$10:N20,$D$11:$D$31),),)),"")</f>
        <v/>
      </c>
      <c r="O21" s="66" t="e">
        <f t="shared" si="3"/>
        <v>#DIV/0!</v>
      </c>
      <c r="P21" s="38"/>
      <c r="Q21" s="61"/>
    </row>
    <row r="22" spans="2:18" s="14" customFormat="1" ht="31.5" customHeight="1">
      <c r="B22" s="79"/>
      <c r="C22" s="21">
        <v>12</v>
      </c>
      <c r="D22" s="47" t="e">
        <f>'RG1'!#REF!</f>
        <v>#REF!</v>
      </c>
      <c r="E22" s="47" t="e">
        <f>'RG1'!#REF!</f>
        <v>#REF!</v>
      </c>
      <c r="F22" s="53" t="e">
        <f>'RG1'!#REF!</f>
        <v>#REF!</v>
      </c>
      <c r="G22" s="22" t="e">
        <f>'RG1'!#REF!</f>
        <v>#REF!</v>
      </c>
      <c r="H22" s="23" t="e">
        <f>'RG1'!#REF!</f>
        <v>#REF!</v>
      </c>
      <c r="I22" s="22"/>
      <c r="J22" s="23"/>
      <c r="K22" s="22" t="e">
        <f t="shared" si="0"/>
        <v>#REF!</v>
      </c>
      <c r="L22" s="45" t="e">
        <f t="shared" si="1"/>
        <v>#REF!</v>
      </c>
      <c r="M22" s="72"/>
      <c r="N22" s="22" t="str">
        <f>IFERROR(INDEX($D$11:$D$31,MATCH(0,INDEX(COUNTIF($N$10:N21,$D$11:$D$31),),)),"")</f>
        <v/>
      </c>
      <c r="O22" s="66" t="e">
        <f t="shared" si="3"/>
        <v>#DIV/0!</v>
      </c>
      <c r="P22" s="38"/>
      <c r="Q22" s="61"/>
    </row>
    <row r="23" spans="2:18" s="14" customFormat="1" ht="31.5" customHeight="1">
      <c r="B23" s="79"/>
      <c r="C23" s="21">
        <v>13</v>
      </c>
      <c r="D23" s="47" t="e">
        <f>'RG1'!#REF!</f>
        <v>#REF!</v>
      </c>
      <c r="E23" s="47" t="e">
        <f>'RG1'!#REF!</f>
        <v>#REF!</v>
      </c>
      <c r="F23" s="53" t="e">
        <f>'RG1'!#REF!</f>
        <v>#REF!</v>
      </c>
      <c r="G23" s="22" t="e">
        <f>'RG1'!#REF!</f>
        <v>#REF!</v>
      </c>
      <c r="H23" s="23" t="e">
        <f>'RG1'!#REF!</f>
        <v>#REF!</v>
      </c>
      <c r="I23" s="22"/>
      <c r="J23" s="23"/>
      <c r="K23" s="22" t="e">
        <f t="shared" si="0"/>
        <v>#REF!</v>
      </c>
      <c r="L23" s="45" t="e">
        <f t="shared" si="1"/>
        <v>#REF!</v>
      </c>
      <c r="M23" s="72"/>
      <c r="N23" s="22" t="str">
        <f>IFERROR(INDEX($D$11:$D$31,MATCH(0,INDEX(COUNTIF($N$10:N22,$D$11:$D$31),),)),"")</f>
        <v/>
      </c>
      <c r="O23" s="66" t="e">
        <f t="shared" si="3"/>
        <v>#DIV/0!</v>
      </c>
      <c r="P23" s="38"/>
      <c r="Q23" s="61"/>
    </row>
    <row r="24" spans="2:18" s="14" customFormat="1" ht="31.5" customHeight="1">
      <c r="B24" s="79"/>
      <c r="C24" s="21">
        <v>14</v>
      </c>
      <c r="D24" s="47" t="e">
        <f>'RG1'!#REF!</f>
        <v>#REF!</v>
      </c>
      <c r="E24" s="47" t="e">
        <f>'RG1'!#REF!</f>
        <v>#REF!</v>
      </c>
      <c r="F24" s="53" t="e">
        <f>'RG1'!#REF!</f>
        <v>#REF!</v>
      </c>
      <c r="G24" s="22" t="e">
        <f>'RG1'!#REF!</f>
        <v>#REF!</v>
      </c>
      <c r="H24" s="23" t="e">
        <f>'RG1'!#REF!</f>
        <v>#REF!</v>
      </c>
      <c r="I24" s="23"/>
      <c r="J24" s="23"/>
      <c r="K24" s="22" t="e">
        <f t="shared" ref="K24:K30" si="4">IF(F24="Baja",1,IF(F24="Media - baja",2,IF(F24="Media",3,IF(F24="Media - alta",4,5))))</f>
        <v>#REF!</v>
      </c>
      <c r="L24" s="45" t="e">
        <f t="shared" ref="L24:L30" si="5">J24*K24</f>
        <v>#REF!</v>
      </c>
      <c r="M24" s="72"/>
      <c r="N24" s="22" t="str">
        <f>IFERROR(INDEX($D$11:$D$31,MATCH(0,INDEX(COUNTIF($N$10:N23,$D$11:$D$31),),)),"")</f>
        <v/>
      </c>
      <c r="O24" s="66" t="e">
        <f t="shared" si="3"/>
        <v>#DIV/0!</v>
      </c>
      <c r="P24" s="38"/>
      <c r="Q24" s="61"/>
    </row>
    <row r="25" spans="2:18" s="14" customFormat="1" ht="31.5" customHeight="1">
      <c r="B25" s="79"/>
      <c r="C25" s="21">
        <v>15</v>
      </c>
      <c r="D25" s="47" t="e">
        <f>'RG1'!#REF!</f>
        <v>#REF!</v>
      </c>
      <c r="E25" s="47" t="e">
        <f>'RG1'!#REF!</f>
        <v>#REF!</v>
      </c>
      <c r="F25" s="53" t="e">
        <f>'RG1'!#REF!</f>
        <v>#REF!</v>
      </c>
      <c r="G25" s="22" t="e">
        <f>'RG1'!#REF!</f>
        <v>#REF!</v>
      </c>
      <c r="H25" s="23" t="e">
        <f>'RG1'!#REF!</f>
        <v>#REF!</v>
      </c>
      <c r="I25" s="23"/>
      <c r="J25" s="23"/>
      <c r="K25" s="22" t="e">
        <f t="shared" si="4"/>
        <v>#REF!</v>
      </c>
      <c r="L25" s="45" t="e">
        <f t="shared" si="5"/>
        <v>#REF!</v>
      </c>
      <c r="M25" s="72"/>
      <c r="N25" s="22" t="str">
        <f>IFERROR(INDEX($D$11:$D$31,MATCH(0,INDEX(COUNTIF($N$10:N24,$D$11:$D$31),),)),"")</f>
        <v/>
      </c>
      <c r="O25" s="66" t="e">
        <f t="shared" si="3"/>
        <v>#DIV/0!</v>
      </c>
      <c r="P25" s="38"/>
      <c r="Q25" s="61"/>
    </row>
    <row r="26" spans="2:18" s="14" customFormat="1" ht="31.5" customHeight="1">
      <c r="B26" s="79"/>
      <c r="C26" s="21">
        <v>16</v>
      </c>
      <c r="D26" s="47" t="e">
        <f>'RG1'!#REF!</f>
        <v>#REF!</v>
      </c>
      <c r="E26" s="47" t="e">
        <f>'RG1'!#REF!</f>
        <v>#REF!</v>
      </c>
      <c r="F26" s="53" t="e">
        <f>'RG1'!#REF!</f>
        <v>#REF!</v>
      </c>
      <c r="G26" s="22" t="e">
        <f>'RG1'!#REF!</f>
        <v>#REF!</v>
      </c>
      <c r="H26" s="23" t="e">
        <f>'RG1'!#REF!</f>
        <v>#REF!</v>
      </c>
      <c r="I26" s="23"/>
      <c r="J26" s="23"/>
      <c r="K26" s="22" t="e">
        <f t="shared" si="4"/>
        <v>#REF!</v>
      </c>
      <c r="L26" s="45" t="e">
        <f t="shared" si="5"/>
        <v>#REF!</v>
      </c>
      <c r="M26" s="72"/>
      <c r="N26" s="72"/>
      <c r="O26" s="72"/>
      <c r="P26" s="38"/>
      <c r="Q26" s="61"/>
    </row>
    <row r="27" spans="2:18" s="14" customFormat="1" ht="31.5" customHeight="1">
      <c r="B27" s="79"/>
      <c r="C27" s="21">
        <v>17</v>
      </c>
      <c r="D27" s="47" t="e">
        <f>'RG1'!#REF!</f>
        <v>#REF!</v>
      </c>
      <c r="E27" s="47" t="e">
        <f>'RG1'!#REF!</f>
        <v>#REF!</v>
      </c>
      <c r="F27" s="53" t="e">
        <f>'RG1'!#REF!</f>
        <v>#REF!</v>
      </c>
      <c r="G27" s="22" t="e">
        <f>'RG1'!#REF!</f>
        <v>#REF!</v>
      </c>
      <c r="H27" s="23" t="e">
        <f>'RG1'!#REF!</f>
        <v>#REF!</v>
      </c>
      <c r="I27" s="23"/>
      <c r="J27" s="23"/>
      <c r="K27" s="22" t="e">
        <f t="shared" si="4"/>
        <v>#REF!</v>
      </c>
      <c r="L27" s="45" t="e">
        <f t="shared" si="5"/>
        <v>#REF!</v>
      </c>
      <c r="M27" s="72"/>
      <c r="N27" s="72"/>
      <c r="O27" s="72"/>
      <c r="P27" s="38"/>
      <c r="Q27" s="61"/>
    </row>
    <row r="28" spans="2:18" s="14" customFormat="1" ht="31.5" customHeight="1">
      <c r="B28" s="79"/>
      <c r="C28" s="21">
        <v>18</v>
      </c>
      <c r="D28" s="47" t="e">
        <f>'RG1'!#REF!</f>
        <v>#REF!</v>
      </c>
      <c r="E28" s="47" t="e">
        <f>'RG1'!#REF!</f>
        <v>#REF!</v>
      </c>
      <c r="F28" s="53" t="e">
        <f>'RG1'!#REF!</f>
        <v>#REF!</v>
      </c>
      <c r="G28" s="22" t="e">
        <f>'RG1'!#REF!</f>
        <v>#REF!</v>
      </c>
      <c r="H28" s="23" t="e">
        <f>'RG1'!#REF!</f>
        <v>#REF!</v>
      </c>
      <c r="I28" s="23"/>
      <c r="J28" s="23"/>
      <c r="K28" s="22" t="e">
        <f t="shared" si="4"/>
        <v>#REF!</v>
      </c>
      <c r="L28" s="45" t="e">
        <f t="shared" si="5"/>
        <v>#REF!</v>
      </c>
      <c r="M28" s="72"/>
      <c r="N28" s="72"/>
      <c r="O28" s="72"/>
      <c r="P28" s="38"/>
      <c r="Q28" s="61"/>
    </row>
    <row r="29" spans="2:18" s="14" customFormat="1" ht="31.5" customHeight="1">
      <c r="B29" s="79"/>
      <c r="C29" s="21">
        <v>19</v>
      </c>
      <c r="D29" s="47" t="e">
        <f>'RG1'!#REF!</f>
        <v>#REF!</v>
      </c>
      <c r="E29" s="47" t="e">
        <f>'RG1'!#REF!</f>
        <v>#REF!</v>
      </c>
      <c r="F29" s="53" t="e">
        <f>'RG1'!#REF!</f>
        <v>#REF!</v>
      </c>
      <c r="G29" s="22" t="e">
        <f>'RG1'!#REF!</f>
        <v>#REF!</v>
      </c>
      <c r="H29" s="23" t="e">
        <f>'RG1'!#REF!</f>
        <v>#REF!</v>
      </c>
      <c r="I29" s="23"/>
      <c r="J29" s="23"/>
      <c r="K29" s="22" t="e">
        <f t="shared" si="4"/>
        <v>#REF!</v>
      </c>
      <c r="L29" s="45" t="e">
        <f t="shared" si="5"/>
        <v>#REF!</v>
      </c>
      <c r="M29" s="72"/>
      <c r="N29" s="72"/>
      <c r="O29" s="72"/>
      <c r="P29" s="38"/>
      <c r="Q29" s="61"/>
    </row>
    <row r="30" spans="2:18" s="14" customFormat="1" ht="31.5" customHeight="1">
      <c r="B30" s="79"/>
      <c r="C30" s="21">
        <v>20</v>
      </c>
      <c r="D30" s="47" t="e">
        <f>'RG1'!#REF!</f>
        <v>#REF!</v>
      </c>
      <c r="E30" s="47" t="e">
        <f>'RG1'!#REF!</f>
        <v>#REF!</v>
      </c>
      <c r="F30" s="53" t="e">
        <f>'RG1'!#REF!</f>
        <v>#REF!</v>
      </c>
      <c r="G30" s="22" t="e">
        <f>'RG1'!#REF!</f>
        <v>#REF!</v>
      </c>
      <c r="H30" s="23" t="e">
        <f>'RG1'!#REF!</f>
        <v>#REF!</v>
      </c>
      <c r="I30" s="23"/>
      <c r="J30" s="23"/>
      <c r="K30" s="22" t="e">
        <f t="shared" si="4"/>
        <v>#REF!</v>
      </c>
      <c r="L30" s="45" t="e">
        <f t="shared" si="5"/>
        <v>#REF!</v>
      </c>
      <c r="M30" s="72"/>
      <c r="N30" s="72"/>
      <c r="O30" s="72"/>
      <c r="P30" s="38"/>
      <c r="Q30" s="61"/>
    </row>
    <row r="31" spans="2:18" s="14" customFormat="1" ht="31.5" customHeight="1">
      <c r="B31" s="79"/>
      <c r="C31" s="21" t="s">
        <v>23</v>
      </c>
      <c r="D31" s="47">
        <f>'RG1'!E44</f>
        <v>0</v>
      </c>
      <c r="E31" s="47">
        <f>'RG1'!G44</f>
        <v>0</v>
      </c>
      <c r="F31" s="53">
        <f>'RG1'!H44</f>
        <v>0</v>
      </c>
      <c r="G31" s="22">
        <f>'RG1'!Q44</f>
        <v>0</v>
      </c>
      <c r="H31" s="23">
        <f>'RG1'!R44</f>
        <v>0</v>
      </c>
      <c r="I31" s="23"/>
      <c r="J31" s="23"/>
      <c r="K31" s="22">
        <f t="shared" ref="K31" si="6">IF(F31="Baja",1,IF(F31="Media - baja",2,IF(F31="Media",3,IF(F31="Media - alta",4,5))))</f>
        <v>5</v>
      </c>
      <c r="L31" s="45">
        <f t="shared" ref="L31" si="7">J31*K31</f>
        <v>0</v>
      </c>
      <c r="M31" s="72"/>
      <c r="N31" s="72"/>
      <c r="O31" s="72"/>
      <c r="P31" s="38"/>
      <c r="Q31" s="61"/>
    </row>
    <row r="32" spans="2:18" s="14" customFormat="1" ht="31.5" customHeight="1">
      <c r="B32" s="79"/>
      <c r="C32" s="39"/>
      <c r="D32" s="39"/>
      <c r="E32" s="38"/>
      <c r="F32" s="38"/>
      <c r="G32" s="38"/>
      <c r="H32" s="40"/>
      <c r="I32" s="38"/>
      <c r="J32" s="41"/>
      <c r="K32" s="38"/>
      <c r="L32" s="42"/>
      <c r="M32" s="42"/>
      <c r="N32" s="38"/>
      <c r="O32" s="38"/>
      <c r="P32" s="38"/>
      <c r="Q32" s="73"/>
      <c r="R32" s="61"/>
    </row>
    <row r="33" spans="1:18" ht="21.75" customHeight="1">
      <c r="B33" s="80"/>
      <c r="C33" s="64"/>
      <c r="D33" s="64"/>
      <c r="E33" s="64"/>
      <c r="F33" s="64"/>
      <c r="G33" s="64"/>
      <c r="H33" s="64"/>
      <c r="I33" s="64"/>
      <c r="J33" s="64"/>
      <c r="K33" s="64"/>
      <c r="L33" s="64"/>
      <c r="M33" s="64"/>
      <c r="N33" s="64"/>
      <c r="O33" s="64"/>
      <c r="P33" s="64"/>
      <c r="Q33" s="74"/>
      <c r="R33" s="60"/>
    </row>
    <row r="34" spans="1:18" ht="21.75" customHeight="1">
      <c r="A34" s="16"/>
      <c r="B34" s="176" t="s">
        <v>7</v>
      </c>
      <c r="C34" s="177"/>
      <c r="D34" s="177"/>
      <c r="E34" s="177"/>
      <c r="F34" s="177"/>
      <c r="G34" s="177"/>
      <c r="H34" s="177"/>
      <c r="I34" s="177"/>
      <c r="J34" s="177"/>
      <c r="K34" s="177"/>
      <c r="L34" s="177"/>
      <c r="M34" s="177"/>
      <c r="N34" s="177"/>
      <c r="O34" s="177"/>
      <c r="P34" s="177"/>
      <c r="Q34" s="178"/>
      <c r="R34" s="67"/>
    </row>
    <row r="35" spans="1:18" ht="21.75" customHeight="1">
      <c r="A35" s="17"/>
      <c r="B35" s="117" t="s">
        <v>8</v>
      </c>
      <c r="C35" s="118"/>
      <c r="D35" s="118"/>
      <c r="E35" s="118"/>
      <c r="F35" s="118"/>
      <c r="G35" s="118"/>
      <c r="H35" s="118"/>
      <c r="I35" s="118"/>
      <c r="J35" s="118"/>
      <c r="K35" s="118"/>
      <c r="L35" s="118"/>
      <c r="M35" s="118"/>
      <c r="N35" s="118"/>
      <c r="O35" s="118"/>
      <c r="P35" s="118"/>
      <c r="Q35" s="119"/>
      <c r="R35" s="69"/>
    </row>
    <row r="36" spans="1:18" ht="21.75" customHeight="1">
      <c r="B36" s="117" t="s">
        <v>9</v>
      </c>
      <c r="C36" s="118"/>
      <c r="D36" s="119"/>
      <c r="E36" s="117" t="s">
        <v>25</v>
      </c>
      <c r="F36" s="119"/>
      <c r="G36" s="117" t="s">
        <v>42</v>
      </c>
      <c r="H36" s="119"/>
      <c r="I36" s="117">
        <v>3</v>
      </c>
      <c r="J36" s="118"/>
      <c r="K36" s="118"/>
      <c r="L36" s="118"/>
      <c r="M36" s="119"/>
      <c r="N36" s="170" t="s">
        <v>10</v>
      </c>
      <c r="O36" s="171"/>
      <c r="P36" s="179">
        <v>43343</v>
      </c>
      <c r="Q36" s="180"/>
      <c r="R36" s="68"/>
    </row>
    <row r="37" spans="1:18" ht="80.25" customHeight="1">
      <c r="B37" s="172"/>
      <c r="C37" s="173"/>
      <c r="D37" s="173"/>
      <c r="E37" s="173"/>
      <c r="F37" s="173"/>
      <c r="G37" s="173"/>
      <c r="H37" s="173"/>
      <c r="I37" s="173"/>
      <c r="J37" s="173"/>
      <c r="K37" s="173"/>
      <c r="L37" s="173"/>
      <c r="M37" s="173"/>
      <c r="N37" s="173"/>
      <c r="O37" s="173"/>
      <c r="P37" s="174"/>
      <c r="Q37" s="175"/>
      <c r="R37" s="62"/>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E53913-7DBE-49A4-AB86-A910B050BC79}"/>
</file>

<file path=customXml/itemProps2.xml><?xml version="1.0" encoding="utf-8"?>
<ds:datastoreItem xmlns:ds="http://schemas.openxmlformats.org/officeDocument/2006/customXml" ds:itemID="{C1908171-F776-4350-A7CD-953638E96F95}"/>
</file>

<file path=customXml/itemProps3.xml><?xml version="1.0" encoding="utf-8"?>
<ds:datastoreItem xmlns:ds="http://schemas.openxmlformats.org/officeDocument/2006/customXml" ds:itemID="{23FE23F4-1266-44C2-86CB-B6C928D811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vt:lpstr>
      <vt:lpstr>RG1</vt:lpstr>
      <vt:lpstr>Monitoreo y Seguimiento RG1</vt:lpstr>
      <vt:lpstr>'Monitoreo y Seguimiento RG1'!Área_de_impresión</vt:lpstr>
      <vt:lpstr>'RG1'!Área_de_impresión</vt:lpstr>
      <vt:lpstr>'Monitoreo y Seguimiento RG1'!Títulos_a_imprimir</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David Leonardo Reyes Hernández</cp:lastModifiedBy>
  <cp:lastPrinted>2015-10-07T23:19:01Z</cp:lastPrinted>
  <dcterms:created xsi:type="dcterms:W3CDTF">2015-06-22T21:28:44Z</dcterms:created>
  <dcterms:modified xsi:type="dcterms:W3CDTF">2020-09-08T13:36:23Z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