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defaultThemeVersion="153222"/>
  <mc:AlternateContent xmlns:mc="http://schemas.openxmlformats.org/markup-compatibility/2006">
    <mc:Choice Requires="x15">
      <x15ac:absPath xmlns:x15ac="http://schemas.microsoft.com/office/spreadsheetml/2010/11/ac" url="C:\Users\lpenav\AppData\Local\Microsoft\Windows\INetCache\Content.Outlook\W6ZMNHNV\"/>
    </mc:Choice>
  </mc:AlternateContent>
  <bookViews>
    <workbookView xWindow="0" yWindow="0" windowWidth="24000" windowHeight="8610" activeTab="1"/>
  </bookViews>
  <sheets>
    <sheet name="Instrucciones" sheetId="14" r:id="rId1"/>
    <sheet name="RG1" sheetId="10" r:id="rId2"/>
    <sheet name="Monitoreo y Seguimiento RG1" sheetId="18" r:id="rId3"/>
  </sheets>
  <definedNames>
    <definedName name="_xlnm.Print_Area" localSheetId="2">'Monitoreo y Seguimiento RG1'!$A$1:$S$31</definedName>
    <definedName name="_xlnm.Print_Area" localSheetId="1">'RG1'!$A$1:$T$63</definedName>
    <definedName name="_xlnm.Print_Titles" localSheetId="2">'Monitoreo y Seguimiento RG1'!$9:$10</definedName>
    <definedName name="_xlnm.Print_Titles" localSheetId="1">'RG1'!$34:$35</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8" i="10" l="1"/>
  <c r="J37" i="10"/>
  <c r="J36" i="10" l="1"/>
  <c r="G11" i="18" l="1"/>
  <c r="D31" i="18" l="1"/>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2" i="18" l="1"/>
  <c r="N13" i="18" s="1"/>
  <c r="O11" i="18"/>
  <c r="S40" i="10"/>
  <c r="T40" i="10" s="1"/>
  <c r="S41" i="10"/>
  <c r="T41" i="10" s="1"/>
  <c r="S42" i="10"/>
  <c r="S43" i="10"/>
  <c r="T43" i="10" s="1"/>
  <c r="S44" i="10"/>
  <c r="T44" i="10" s="1"/>
  <c r="S45" i="10"/>
  <c r="T45" i="10" s="1"/>
  <c r="S46" i="10"/>
  <c r="T46" i="10" s="1"/>
  <c r="S47" i="10"/>
  <c r="T47" i="10" s="1"/>
  <c r="S48" i="10"/>
  <c r="T48" i="10" s="1"/>
  <c r="S55" i="10"/>
  <c r="T55" i="10" s="1"/>
  <c r="S56" i="10"/>
  <c r="T56" i="10" s="1"/>
  <c r="S37" i="10"/>
  <c r="T37" i="10" s="1"/>
  <c r="S38" i="10"/>
  <c r="T38" i="10" s="1"/>
  <c r="S39" i="10"/>
  <c r="T39" i="10" s="1"/>
  <c r="T42" i="10"/>
  <c r="S36" i="10"/>
  <c r="T36" i="10" s="1"/>
  <c r="N14" i="18" l="1"/>
  <c r="O12" i="18"/>
  <c r="O13" i="18" l="1"/>
  <c r="O14" i="18" l="1"/>
  <c r="N15" i="18"/>
  <c r="O15" i="18" s="1"/>
  <c r="N16" i="18" l="1"/>
  <c r="O16" i="18" l="1"/>
  <c r="N17" i="18"/>
  <c r="N18" i="18" s="1"/>
  <c r="O18" i="18" l="1"/>
  <c r="N19" i="18"/>
  <c r="O17" i="18"/>
  <c r="O19" i="18" l="1"/>
  <c r="N20" i="18"/>
  <c r="O20" i="18" l="1"/>
  <c r="N21" i="18"/>
  <c r="O21" i="18" l="1"/>
  <c r="N22" i="18"/>
  <c r="O22" i="18" l="1"/>
  <c r="N23" i="18"/>
  <c r="O23" i="18" l="1"/>
  <c r="N24" i="18"/>
  <c r="O24" i="18" l="1"/>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34"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4"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4"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4"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4"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4"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4"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4"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4"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4"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4"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4"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4"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5"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5"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5"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5"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5"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<sst xmlns="http://schemas.openxmlformats.org/spreadsheetml/2006/main" count="110" uniqueCount="77">
  <si>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</si>
  <si>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</si>
  <si>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</si>
  <si>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</si>
  <si>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</si>
  <si>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</si>
  <si>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</si>
  <si>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</si>
  <si>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</si>
  <si>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</si>
  <si>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</si>
  <si>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</si>
  <si>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</si>
  <si>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</si>
  <si>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</si>
  <si>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</si>
  <si>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</si>
  <si>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</si>
  <si>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</si>
  <si>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</si>
  <si>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</si>
  <si>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</si>
  <si>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</si>
  <si>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</si>
  <si>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</si>
  <si>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</si>
  <si>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</si>
  <si>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</si>
  <si>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</si>
  <si>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</si>
  <si>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</si>
  <si>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</si>
  <si>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</si>
  <si>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</si>
  <si>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</si>
  <si>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</si>
  <si>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</si>
  <si>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</si>
  <si>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</si>
  <si>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</si>
  <si>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</si>
  <si>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</si>
  <si>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</si>
  <si>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</si>
  <si>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</si>
  <si>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</si>
  <si>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</si>
  <si>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</si>
  <si>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</si>
  <si>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</si>
  <si>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</si>
  <si>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</si>
  <si>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</si>
  <si>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</si>
  <si>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Consolidado de Avance por Acción</t>
  </si>
  <si>
    <t>UAE Dirección de Impuesto y Aduanas Nacionales DIAN.</t>
  </si>
  <si>
    <t>ID del Riesgo de Corrupción :  RFC 1. RFC 005 Pérdida de oportunidad y efectividad para ejercer la acción de cobro de los aportantes, contribuyentes u operadores por direccionamiento de las actuaciones administrativas para favorecer a un tercero.</t>
  </si>
  <si>
    <t>ID del Riesgo de Gestión  :  N/A</t>
  </si>
  <si>
    <t>ID del hallazgo II. Fallas en la designación y falta de seguimiento de Auxiliares de la Justicia, por parte de las Direcciones Seccionales de Cali, Barranquilla y Medellín, en contravía con lo establecido en el artículo 48 y subsiguientes del Código General del Proceso y el Artículo 843-1 del Estatuto Tributario.</t>
  </si>
  <si>
    <t>ID del hallazgo III. Fallas en el seguimiento y control en la ejecución de las actividades relacionadas con el Remate de Bienes por parte de las Direcciones Seccionales de Cali, Medellín y Barranquilla, incumpliendo lo establecido en el procedimiento PR-CA-0271 “Cobro coactivo – ejecución de bienes del deudor” y el PR-CA- 0270 “Mandamiento de pago” y el de “Remate de Bienes” PR-CA-0391.</t>
  </si>
  <si>
    <t>ID del hallazgo I- Inactividad procesal injustificada durante el proceso de cobro, que conlleva a la prescripción de obligaciones en expedientes que contaban con medida cautelar, sin que se hubiera realizado al menos una diligencia de remate disminuyendo el recaudo en $645.045.450.</t>
  </si>
  <si>
    <t>ID del hallazgo IV. Falta de gestión en el seguimiento y control de los documentos que hacen parte de un expediente, que garanticen la fiabilidad de la información. Incumplimiento de la condición requerida en el inicio de los procedimientos que hacen parte de la acción de cobro “Los folios y consecutivos del expediente físico deben coincidir exactamente con los folios y consecutivos del expediente de SIPAC.</t>
  </si>
  <si>
    <t>Controlar la gestión oportuna de cobro con el fin de recuperar el crédito fiscal</t>
  </si>
  <si>
    <r>
      <t xml:space="preserve">Administrar y gestionar la cartera conforme lo establece el Modelo a traves de la cartilla CT-CA-086, con base en la segmentación y priorización informada en el inventario publicado
</t>
    </r>
    <r>
      <rPr>
        <sz val="12"/>
        <color rgb="FFFF0000"/>
        <rFont val="Calibri"/>
        <family val="2"/>
        <scheme val="minor"/>
      </rPr>
      <t>En esta acción se encuentra inmersa la recomendación gerencial #1</t>
    </r>
  </si>
  <si>
    <t>Preventiva</t>
  </si>
  <si>
    <t>Repartir los expedientes de cobro conforme lo establecido en la Cartilla CT-CA-086 Vs 2 y realizar control y seguimiento a la ejecución del Proceso de Administración de Cartera, en cuanto al cumplimiento de los términos establecidos, verificando mensualmente su cumplimiento en una muestra de 20 expedientes enviando informe del resultado al buzón coordinacioncobranzas@dian.gov.co</t>
  </si>
  <si>
    <t>Evitar la inactividad procesal, las actuaciones distantes en el tiempo y la prescripción de la acción de cobro sin gestión.</t>
  </si>
  <si>
    <t>Informe de resultado de la verificación</t>
  </si>
  <si>
    <t>Jefes de las dependencias de cobranzas de las 34 seccionales: Arauca, Armenia, Barrancabermeja, Barranquilla, Bogotá, Bucaramanga, Buenaventura, Cali, Cartagena, Cúcuta, Florencia, Girardot, Grandes Contribuyentes, Ibagué, Leticia, Manizales, Medellín, Montería, Neiva, Palmira, Pasto, Pereira, Popayán, Quibdó, Riohacha, San Andrés, Santa Marta, Sincelejo, Sogamoso, Tuluá, Tunja, Valledupar, Villavicencio y Yopal</t>
  </si>
  <si>
    <t>Garantizar que los auxiliares de la justicia se nombren de la lista de auxiliares adoptada por la UAE DIAN y que la misma se rote para que no se concentren las funciones en unos pocos</t>
  </si>
  <si>
    <t>Controlar las funciones desempeñadas por el secuestre</t>
  </si>
  <si>
    <t>Controlar la designación de los auxiliares de la justicia</t>
  </si>
  <si>
    <t>Garantizar que los auxiliares de la justicia esten desempeñando sus funciones en debida forma y para evitar que se presente perdida de bienes que se encuentran bajo su administración</t>
  </si>
  <si>
    <t>Verificar cuatrimestralmente que se este diligenciado el formato FT-CA-2426 "Evaluación a los auxiliares de la justicia"mediante la verificación  del 10%, de los bienes secuestrados y que se haya efectuado la inspección ocular a estos mismos bienes</t>
  </si>
  <si>
    <r>
      <t xml:space="preserve">Aplicar el control denominado "Seguimiento mensual a los Secuestres" definido en la Matriz de Riesgos versión 2 del Procedimiento de administración de Cartera y la actividad 7 del PR-CA-0419 Seguimiento a la Gestión y Aprobación de Cuentas del Secuestre            </t>
    </r>
    <r>
      <rPr>
        <sz val="12"/>
        <color rgb="FFFF0000"/>
        <rFont val="Calibri"/>
        <family val="2"/>
        <scheme val="minor"/>
      </rPr>
      <t xml:space="preserve">                                                                                                                                                                                                                                                                                                                          En esta acción se encuentra inmersa la recomendación estrategica #3                 </t>
    </r>
    <r>
      <rPr>
        <sz val="12"/>
        <rFont val="Calibri"/>
        <family val="2"/>
        <scheme val="minor"/>
      </rPr>
      <t xml:space="preserve">                                                                </t>
    </r>
  </si>
  <si>
    <r>
      <t xml:space="preserve">Aplicar el Procedimiento PR-CA- 0418 de Designación, relevo y exclusión de auxiliares de la justicia en especial lo descrito en las actividad 1 Para la designación, seleccionar al Auxiliar de la listas de Auxiliares de la Justicia adoptada por la UAE DIAN mediante el mecanismo establecido en el Código General de
Proceso, y actividad 22 del mismo procedimiento manteniendo actualizada la lista de auxiliares en el aplicativo SIPAC.
</t>
    </r>
    <r>
      <rPr>
        <sz val="12"/>
        <color rgb="FFFF0000"/>
        <rFont val="Calibri"/>
        <family val="2"/>
        <scheme val="minor"/>
      </rPr>
      <t>En esta acción se encuentra inmersa la recomendación gerancial #2 y en la recomendación estratégica #1</t>
    </r>
  </si>
  <si>
    <t>Verificar Cuatrimestralmente mediante el FT-CA-5255 Inventario de Bienes embargados, la designación de los Auxiliares de la Justicia para los bienes secuestrados durante el periodo, donde se debe etablecer si los auxiliares estan siendo designados  de la lista conformada por el Consejo Superior de la Judicatura y que se este rotando la designación de los mismos, mediante la verificación  del 20% de actas de diligencia de secuestro de bienes efectuadas durante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</si>
</sst>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5">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b/>
      <sz val="11"/>
      <color theme="0"/>
      <name val="Myriad Pro"/>
      <family val="2"/>
    </font>
    <font>
      <sz val="10"/>
      <color theme="8" tint="-0.499984740745262"/>
      <name val="Myriad Pro"/>
    </font>
    <font>
      <sz val="10"/>
      <color theme="8" tint="-0.499984740745262"/>
      <name val="Myriad Pro"/>
      <family val="2"/>
    </font>
    <font>
      <sz val="12"/>
      <name val="Calibri"/>
      <family val="2"/>
      <scheme val="minor"/>
    </font>
    <font>
      <sz val="12"/>
      <color rgb="FFFF0000"/>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44">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right style="hair">
        <color theme="3"/>
      </right>
      <top style="hair">
        <color theme="3"/>
      </top>
      <bottom style="hair">
        <color theme="3"/>
      </bottom>
      <diagonal/>
    </border>
  </borders>
  <cellStyleXfs count="3">
    <xf numFmtId="0" fontId="0" fillId="0" borderId="0"/>
    <xf numFmtId="0" fontId="1" fillId="0" borderId="0"/>
    <xf numFmtId="9" fontId="27" fillId="0" borderId="0" applyFont="0" applyFill="0" applyBorder="0" applyAlignment="0" applyProtection="0"/>
  </cellStyleXfs>
  <cellXfs count="177">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3" xfId="0" applyFont="1" applyFill="1" applyBorder="1" applyAlignment="1">
      <alignment vertical="center" wrapText="1"/>
    </xf>
    <xf numFmtId="0" fontId="20"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2"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4" fillId="2" borderId="2" xfId="0" applyFont="1" applyFill="1" applyBorder="1"/>
    <xf numFmtId="0" fontId="25" fillId="2" borderId="0" xfId="0" applyFont="1" applyFill="1" applyBorder="1" applyAlignment="1">
      <alignment horizontal="left"/>
    </xf>
    <xf numFmtId="0" fontId="24" fillId="2" borderId="3" xfId="0" applyFont="1" applyFill="1" applyBorder="1"/>
    <xf numFmtId="9" fontId="13" fillId="2" borderId="11" xfId="2" applyFont="1" applyFill="1" applyBorder="1" applyAlignment="1">
      <alignment horizontal="center" vertical="top" wrapText="1"/>
    </xf>
    <xf numFmtId="0" fontId="26" fillId="0" borderId="35" xfId="1" applyFont="1" applyBorder="1" applyAlignment="1">
      <alignment vertical="center"/>
    </xf>
    <xf numFmtId="14" fontId="26" fillId="2" borderId="35" xfId="1" applyNumberFormat="1" applyFont="1" applyFill="1" applyBorder="1" applyAlignment="1">
      <alignment vertical="center"/>
    </xf>
    <xf numFmtId="0" fontId="26"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5"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4" fillId="2" borderId="24" xfId="0" applyFont="1" applyFill="1" applyBorder="1"/>
    <xf numFmtId="0" fontId="32" fillId="0" borderId="20" xfId="0" applyFont="1" applyFill="1" applyBorder="1" applyAlignment="1" applyProtection="1">
      <alignment vertical="center" wrapText="1"/>
    </xf>
    <xf numFmtId="0" fontId="32" fillId="2" borderId="20" xfId="0" applyFont="1" applyFill="1" applyBorder="1" applyAlignment="1">
      <alignment horizontal="center" vertical="center" wrapText="1"/>
    </xf>
    <xf numFmtId="14" fontId="34" fillId="0" borderId="20" xfId="0" applyNumberFormat="1" applyFont="1" applyFill="1" applyBorder="1" applyAlignment="1">
      <alignment horizontal="center" vertical="center" wrapText="1"/>
    </xf>
    <xf numFmtId="0" fontId="32" fillId="2" borderId="20" xfId="0" applyFont="1" applyFill="1" applyBorder="1" applyAlignment="1">
      <alignment horizontal="left" vertical="center" wrapText="1"/>
    </xf>
    <xf numFmtId="9" fontId="32" fillId="2" borderId="20" xfId="0" applyNumberFormat="1" applyFont="1" applyFill="1" applyBorder="1" applyAlignment="1">
      <alignment horizontal="center" vertical="center" wrapText="1"/>
    </xf>
    <xf numFmtId="14" fontId="2" fillId="2" borderId="19" xfId="0" applyNumberFormat="1" applyFont="1" applyFill="1" applyBorder="1" applyAlignment="1">
      <alignment horizontal="center" vertical="top" wrapText="1"/>
    </xf>
    <xf numFmtId="0" fontId="13" fillId="2" borderId="43" xfId="0" applyFont="1" applyFill="1" applyBorder="1" applyAlignment="1">
      <alignment horizontal="center" vertical="top" wrapText="1"/>
    </xf>
    <xf numFmtId="0" fontId="2" fillId="2" borderId="19" xfId="0" applyFont="1" applyFill="1" applyBorder="1" applyAlignment="1">
      <alignment horizontal="center" vertical="top" wrapText="1"/>
    </xf>
    <xf numFmtId="9" fontId="2" fillId="2" borderId="19" xfId="0" applyNumberFormat="1" applyFont="1" applyFill="1" applyBorder="1" applyAlignment="1">
      <alignment horizontal="center" vertical="top" wrapText="1"/>
    </xf>
    <xf numFmtId="0" fontId="2" fillId="2" borderId="20" xfId="0" applyFont="1" applyFill="1" applyBorder="1" applyAlignment="1">
      <alignment horizontal="center" vertical="top" wrapText="1"/>
    </xf>
    <xf numFmtId="9" fontId="2" fillId="2" borderId="20" xfId="0" applyNumberFormat="1" applyFont="1" applyFill="1" applyBorder="1" applyAlignment="1">
      <alignment horizontal="center" vertical="top" wrapText="1"/>
    </xf>
    <xf numFmtId="0" fontId="2" fillId="2" borderId="29" xfId="0" applyFont="1" applyFill="1" applyBorder="1" applyAlignment="1">
      <alignment horizontal="center" vertical="top" wrapText="1"/>
    </xf>
    <xf numFmtId="0" fontId="3" fillId="2" borderId="29" xfId="0" applyFont="1" applyFill="1" applyBorder="1" applyAlignment="1">
      <alignment horizontal="center" vertical="top" wrapText="1"/>
    </xf>
    <xf numFmtId="0" fontId="32" fillId="2" borderId="12" xfId="0" applyFont="1" applyFill="1" applyBorder="1" applyAlignment="1">
      <alignment horizontal="center"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6" fillId="2" borderId="36" xfId="1" applyNumberFormat="1" applyFont="1" applyFill="1" applyBorder="1" applyAlignment="1">
      <alignment horizontal="center" vertical="center"/>
    </xf>
    <xf numFmtId="14" fontId="26" fillId="2" borderId="34" xfId="1" applyNumberFormat="1" applyFont="1" applyFill="1" applyBorder="1" applyAlignment="1">
      <alignment horizontal="center" vertical="center"/>
    </xf>
    <xf numFmtId="14" fontId="26" fillId="2" borderId="35" xfId="1" applyNumberFormat="1" applyFont="1" applyFill="1" applyBorder="1" applyAlignment="1">
      <alignment horizontal="center" vertical="center"/>
    </xf>
    <xf numFmtId="0" fontId="26" fillId="2" borderId="2" xfId="1" applyFont="1" applyFill="1" applyBorder="1" applyAlignment="1">
      <alignment horizontal="center" vertical="center"/>
    </xf>
    <xf numFmtId="0" fontId="26" fillId="2" borderId="0" xfId="1" applyFont="1" applyFill="1" applyBorder="1" applyAlignment="1">
      <alignment horizontal="center" vertical="center"/>
    </xf>
    <xf numFmtId="0" fontId="26" fillId="2" borderId="31" xfId="1" applyFont="1" applyFill="1" applyBorder="1" applyAlignment="1">
      <alignment horizontal="center" vertical="center"/>
    </xf>
    <xf numFmtId="0" fontId="26" fillId="0" borderId="33" xfId="1" applyFont="1" applyBorder="1" applyAlignment="1">
      <alignment horizontal="right" vertical="center"/>
    </xf>
    <xf numFmtId="0" fontId="26" fillId="0" borderId="34" xfId="1" applyFont="1" applyBorder="1" applyAlignment="1">
      <alignment horizontal="right" vertical="center"/>
    </xf>
    <xf numFmtId="0" fontId="26"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0" fillId="3" borderId="0" xfId="0" applyFont="1" applyFill="1" applyBorder="1" applyAlignment="1">
      <alignment horizontal="left" vertical="center"/>
    </xf>
    <xf numFmtId="0" fontId="17" fillId="3" borderId="0" xfId="0" applyFont="1" applyFill="1" applyBorder="1" applyAlignment="1">
      <alignment horizontal="left" vertical="center"/>
    </xf>
    <xf numFmtId="0" fontId="31" fillId="3" borderId="0" xfId="0" applyFont="1" applyFill="1" applyBorder="1" applyAlignment="1">
      <alignment horizontal="left" vertical="center"/>
    </xf>
    <xf numFmtId="164" fontId="31" fillId="3" borderId="0" xfId="0" applyNumberFormat="1" applyFont="1" applyFill="1" applyBorder="1" applyAlignment="1">
      <alignment horizontal="left" vertical="center"/>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23" xfId="0" applyFont="1" applyFill="1" applyBorder="1" applyAlignment="1">
      <alignment horizontal="left" vertical="center" wrapText="1"/>
    </xf>
    <xf numFmtId="0" fontId="2" fillId="2" borderId="20" xfId="0" applyFont="1" applyFill="1" applyBorder="1" applyAlignment="1">
      <alignment horizontal="center"/>
    </xf>
    <xf numFmtId="0" fontId="22" fillId="2" borderId="20"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6" fillId="2" borderId="26" xfId="1" applyFont="1" applyFill="1" applyBorder="1" applyAlignment="1">
      <alignment horizontal="center" vertical="center"/>
    </xf>
    <xf numFmtId="0" fontId="26" fillId="2" borderId="27" xfId="1" applyFont="1" applyFill="1" applyBorder="1" applyAlignment="1">
      <alignment horizontal="center" vertical="center"/>
    </xf>
    <xf numFmtId="0" fontId="26" fillId="2" borderId="28" xfId="1" applyFont="1" applyFill="1" applyBorder="1" applyAlignment="1">
      <alignment horizontal="center" vertical="center"/>
    </xf>
    <xf numFmtId="0" fontId="26" fillId="2" borderId="20" xfId="1" applyFont="1" applyFill="1" applyBorder="1" applyAlignment="1">
      <alignment horizontal="center" vertical="center"/>
    </xf>
    <xf numFmtId="0" fontId="26" fillId="2" borderId="21" xfId="1" applyFont="1" applyFill="1" applyBorder="1" applyAlignment="1">
      <alignment horizontal="center" vertical="center" wrapText="1"/>
    </xf>
    <xf numFmtId="0" fontId="26" fillId="2" borderId="10" xfId="1" applyFont="1" applyFill="1" applyBorder="1" applyAlignment="1">
      <alignment horizontal="center" vertical="center" wrapText="1"/>
    </xf>
    <xf numFmtId="14" fontId="26" fillId="2" borderId="20" xfId="1" applyNumberFormat="1" applyFont="1" applyFill="1" applyBorder="1" applyAlignment="1">
      <alignment horizontal="center" vertical="center"/>
    </xf>
    <xf numFmtId="0" fontId="8" fillId="4" borderId="22" xfId="0" applyFont="1" applyFill="1" applyBorder="1" applyAlignment="1">
      <alignment horizontal="center" vertical="center" wrapText="1"/>
    </xf>
    <xf numFmtId="0" fontId="5" fillId="3" borderId="0" xfId="0" applyFont="1" applyFill="1" applyBorder="1" applyAlignment="1">
      <alignment horizontal="left" vertical="center" wrapText="1"/>
    </xf>
    <xf numFmtId="14" fontId="26" fillId="2" borderId="26" xfId="1" applyNumberFormat="1" applyFont="1" applyFill="1" applyBorder="1" applyAlignment="1">
      <alignment horizontal="center" vertical="center"/>
    </xf>
    <xf numFmtId="14" fontId="26"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6" fillId="0" borderId="26" xfId="1" applyFont="1" applyBorder="1" applyAlignment="1">
      <alignment horizontal="right" vertical="center"/>
    </xf>
    <xf numFmtId="0" fontId="26" fillId="0" borderId="27" xfId="1" applyFont="1" applyBorder="1" applyAlignment="1">
      <alignment horizontal="right" vertical="center"/>
    </xf>
    <xf numFmtId="0" fontId="26" fillId="0" borderId="28" xfId="1" applyFont="1" applyBorder="1" applyAlignment="1">
      <alignment horizontal="right" vertical="center"/>
    </xf>
    <xf numFmtId="14" fontId="26" fillId="2" borderId="39" xfId="1" applyNumberFormat="1" applyFont="1" applyFill="1" applyBorder="1" applyAlignment="1">
      <alignment horizontal="center" vertical="center"/>
    </xf>
    <xf numFmtId="14" fontId="26" fillId="2" borderId="40" xfId="1" applyNumberFormat="1" applyFont="1" applyFill="1" applyBorder="1" applyAlignment="1">
      <alignment horizontal="center" vertical="center"/>
    </xf>
    <xf numFmtId="0" fontId="29"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3" fillId="2" borderId="36"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61</xdr:row>
      <xdr:rowOff>295275</xdr:rowOff>
    </xdr:from>
    <xdr:to>
      <xdr:col>9</xdr:col>
      <xdr:colOff>1447800</xdr:colOff>
      <xdr:row>61</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13" workbookViewId="0">
      <selection activeCell="B2" sqref="B2:K2"/>
    </sheetView>
  </sheetViews>
  <sheetFormatPr baseColWidth="10" defaultColWidth="11.42578125"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96" t="s">
        <v>20</v>
      </c>
      <c r="C2" s="97"/>
      <c r="D2" s="97"/>
      <c r="E2" s="97"/>
      <c r="F2" s="97"/>
      <c r="G2" s="97"/>
      <c r="H2" s="97"/>
      <c r="I2" s="97"/>
      <c r="J2" s="97"/>
      <c r="K2" s="98"/>
      <c r="L2" s="27"/>
      <c r="M2" s="27"/>
      <c r="N2" s="27"/>
      <c r="O2" s="27"/>
      <c r="P2" s="27"/>
    </row>
    <row r="3" spans="2:16" s="28" customFormat="1" ht="24.75" customHeight="1">
      <c r="B3" s="99" t="s">
        <v>51</v>
      </c>
      <c r="C3" s="100"/>
      <c r="D3" s="100"/>
      <c r="E3" s="100"/>
      <c r="F3" s="100"/>
      <c r="G3" s="100"/>
      <c r="H3" s="100"/>
      <c r="I3" s="100"/>
      <c r="J3" s="100"/>
      <c r="K3" s="101"/>
      <c r="L3" s="29"/>
      <c r="M3" s="29"/>
      <c r="N3" s="29"/>
      <c r="O3" s="29"/>
      <c r="P3" s="29"/>
    </row>
    <row r="4" spans="2:16" ht="24.75" customHeight="1">
      <c r="B4" s="102"/>
      <c r="C4" s="103"/>
      <c r="D4" s="103"/>
      <c r="E4" s="103"/>
      <c r="F4" s="103"/>
      <c r="G4" s="103"/>
      <c r="H4" s="103"/>
      <c r="I4" s="103"/>
      <c r="J4" s="103"/>
      <c r="K4" s="104"/>
      <c r="L4" s="27"/>
      <c r="M4" s="27"/>
      <c r="N4" s="27"/>
      <c r="O4" s="27"/>
      <c r="P4" s="27"/>
    </row>
    <row r="5" spans="2:16" ht="24.75" customHeight="1">
      <c r="B5" s="102"/>
      <c r="C5" s="103"/>
      <c r="D5" s="103"/>
      <c r="E5" s="103"/>
      <c r="F5" s="103"/>
      <c r="G5" s="103"/>
      <c r="H5" s="103"/>
      <c r="I5" s="103"/>
      <c r="J5" s="103"/>
      <c r="K5" s="104"/>
      <c r="L5" s="27"/>
      <c r="M5" s="27"/>
      <c r="N5" s="27"/>
      <c r="O5" s="27"/>
      <c r="P5" s="27"/>
    </row>
    <row r="6" spans="2:16" ht="24.75" customHeight="1">
      <c r="B6" s="102"/>
      <c r="C6" s="103"/>
      <c r="D6" s="103"/>
      <c r="E6" s="103"/>
      <c r="F6" s="103"/>
      <c r="G6" s="103"/>
      <c r="H6" s="103"/>
      <c r="I6" s="103"/>
      <c r="J6" s="103"/>
      <c r="K6" s="104"/>
      <c r="L6" s="27"/>
      <c r="M6" s="27"/>
      <c r="N6" s="27"/>
      <c r="O6" s="27"/>
      <c r="P6" s="27"/>
    </row>
    <row r="7" spans="2:16" ht="24.75" customHeight="1">
      <c r="B7" s="102"/>
      <c r="C7" s="103"/>
      <c r="D7" s="103"/>
      <c r="E7" s="103"/>
      <c r="F7" s="103"/>
      <c r="G7" s="103"/>
      <c r="H7" s="103"/>
      <c r="I7" s="103"/>
      <c r="J7" s="103"/>
      <c r="K7" s="104"/>
      <c r="L7" s="27"/>
      <c r="M7" s="27"/>
      <c r="N7" s="27"/>
      <c r="O7" s="27"/>
      <c r="P7" s="27"/>
    </row>
    <row r="8" spans="2:16" ht="24.75" customHeight="1">
      <c r="B8" s="102"/>
      <c r="C8" s="103"/>
      <c r="D8" s="103"/>
      <c r="E8" s="103"/>
      <c r="F8" s="103"/>
      <c r="G8" s="103"/>
      <c r="H8" s="103"/>
      <c r="I8" s="103"/>
      <c r="J8" s="103"/>
      <c r="K8" s="104"/>
      <c r="L8" s="27"/>
      <c r="M8" s="27"/>
      <c r="N8" s="27"/>
      <c r="O8" s="27"/>
      <c r="P8" s="27"/>
    </row>
    <row r="9" spans="2:16" ht="24.75" customHeight="1">
      <c r="B9" s="102"/>
      <c r="C9" s="103"/>
      <c r="D9" s="103"/>
      <c r="E9" s="103"/>
      <c r="F9" s="103"/>
      <c r="G9" s="103"/>
      <c r="H9" s="103"/>
      <c r="I9" s="103"/>
      <c r="J9" s="103"/>
      <c r="K9" s="104"/>
      <c r="L9" s="27"/>
      <c r="M9" s="27"/>
      <c r="N9" s="27"/>
      <c r="O9" s="27"/>
      <c r="P9" s="27"/>
    </row>
    <row r="10" spans="2:16" ht="24.75" customHeight="1">
      <c r="B10" s="102"/>
      <c r="C10" s="103"/>
      <c r="D10" s="103"/>
      <c r="E10" s="103"/>
      <c r="F10" s="103"/>
      <c r="G10" s="103"/>
      <c r="H10" s="103"/>
      <c r="I10" s="103"/>
      <c r="J10" s="103"/>
      <c r="K10" s="104"/>
      <c r="L10" s="27"/>
      <c r="M10" s="27"/>
      <c r="N10" s="27"/>
      <c r="O10" s="27"/>
      <c r="P10" s="27"/>
    </row>
    <row r="11" spans="2:16" ht="24.75" customHeight="1">
      <c r="B11" s="102"/>
      <c r="C11" s="103"/>
      <c r="D11" s="103"/>
      <c r="E11" s="103"/>
      <c r="F11" s="103"/>
      <c r="G11" s="103"/>
      <c r="H11" s="103"/>
      <c r="I11" s="103"/>
      <c r="J11" s="103"/>
      <c r="K11" s="104"/>
      <c r="L11" s="27"/>
      <c r="M11" s="27"/>
      <c r="N11" s="27"/>
      <c r="O11" s="27"/>
      <c r="P11" s="27"/>
    </row>
    <row r="12" spans="2:16" ht="24.75" customHeight="1">
      <c r="B12" s="102"/>
      <c r="C12" s="103"/>
      <c r="D12" s="103"/>
      <c r="E12" s="103"/>
      <c r="F12" s="103"/>
      <c r="G12" s="103"/>
      <c r="H12" s="103"/>
      <c r="I12" s="103"/>
      <c r="J12" s="103"/>
      <c r="K12" s="104"/>
      <c r="L12" s="27"/>
      <c r="M12" s="27"/>
      <c r="N12" s="27"/>
      <c r="O12" s="27"/>
      <c r="P12" s="27"/>
    </row>
    <row r="13" spans="2:16" ht="24.75" customHeight="1">
      <c r="B13" s="102"/>
      <c r="C13" s="103"/>
      <c r="D13" s="103"/>
      <c r="E13" s="103"/>
      <c r="F13" s="103"/>
      <c r="G13" s="103"/>
      <c r="H13" s="103"/>
      <c r="I13" s="103"/>
      <c r="J13" s="103"/>
      <c r="K13" s="104"/>
      <c r="L13" s="27"/>
      <c r="M13" s="27"/>
      <c r="N13" s="27"/>
      <c r="O13" s="27"/>
      <c r="P13" s="27"/>
    </row>
    <row r="14" spans="2:16" ht="24.75" customHeight="1">
      <c r="B14" s="102"/>
      <c r="C14" s="103"/>
      <c r="D14" s="103"/>
      <c r="E14" s="103"/>
      <c r="F14" s="103"/>
      <c r="G14" s="103"/>
      <c r="H14" s="103"/>
      <c r="I14" s="103"/>
      <c r="J14" s="103"/>
      <c r="K14" s="104"/>
      <c r="L14" s="27"/>
      <c r="M14" s="27"/>
      <c r="N14" s="27"/>
      <c r="O14" s="27"/>
      <c r="P14" s="27"/>
    </row>
    <row r="15" spans="2:16" ht="24.75" customHeight="1">
      <c r="B15" s="102"/>
      <c r="C15" s="103"/>
      <c r="D15" s="103"/>
      <c r="E15" s="103"/>
      <c r="F15" s="103"/>
      <c r="G15" s="103"/>
      <c r="H15" s="103"/>
      <c r="I15" s="103"/>
      <c r="J15" s="103"/>
      <c r="K15" s="104"/>
      <c r="L15" s="27"/>
      <c r="M15" s="27"/>
      <c r="N15" s="27"/>
      <c r="O15" s="27"/>
      <c r="P15" s="27"/>
    </row>
    <row r="16" spans="2:16" ht="24.75" customHeight="1">
      <c r="B16" s="102"/>
      <c r="C16" s="103"/>
      <c r="D16" s="103"/>
      <c r="E16" s="103"/>
      <c r="F16" s="103"/>
      <c r="G16" s="103"/>
      <c r="H16" s="103"/>
      <c r="I16" s="103"/>
      <c r="J16" s="103"/>
      <c r="K16" s="104"/>
      <c r="L16" s="27"/>
      <c r="M16" s="27"/>
      <c r="N16" s="27"/>
      <c r="O16" s="27"/>
      <c r="P16" s="27"/>
    </row>
    <row r="17" spans="2:16" ht="24.75" customHeight="1">
      <c r="B17" s="102"/>
      <c r="C17" s="103"/>
      <c r="D17" s="103"/>
      <c r="E17" s="103"/>
      <c r="F17" s="103"/>
      <c r="G17" s="103"/>
      <c r="H17" s="103"/>
      <c r="I17" s="103"/>
      <c r="J17" s="103"/>
      <c r="K17" s="104"/>
      <c r="L17" s="27"/>
      <c r="M17" s="27"/>
      <c r="N17" s="27"/>
      <c r="O17" s="27"/>
      <c r="P17" s="27"/>
    </row>
    <row r="18" spans="2:16" ht="24" customHeight="1">
      <c r="B18" s="102"/>
      <c r="C18" s="103"/>
      <c r="D18" s="103"/>
      <c r="E18" s="103"/>
      <c r="F18" s="103"/>
      <c r="G18" s="103"/>
      <c r="H18" s="103"/>
      <c r="I18" s="103"/>
      <c r="J18" s="103"/>
      <c r="K18" s="104"/>
      <c r="L18" s="27"/>
      <c r="M18" s="27"/>
      <c r="N18" s="27"/>
      <c r="O18" s="27"/>
      <c r="P18" s="27"/>
    </row>
    <row r="19" spans="2:16">
      <c r="B19" s="102"/>
      <c r="C19" s="103"/>
      <c r="D19" s="103"/>
      <c r="E19" s="103"/>
      <c r="F19" s="103"/>
      <c r="G19" s="103"/>
      <c r="H19" s="103"/>
      <c r="I19" s="103"/>
      <c r="J19" s="103"/>
      <c r="K19" s="104"/>
      <c r="L19" s="27"/>
      <c r="M19" s="27"/>
      <c r="N19" s="27"/>
      <c r="O19" s="27"/>
      <c r="P19" s="27"/>
    </row>
    <row r="20" spans="2:16">
      <c r="B20" s="102"/>
      <c r="C20" s="103"/>
      <c r="D20" s="103"/>
      <c r="E20" s="103"/>
      <c r="F20" s="103"/>
      <c r="G20" s="103"/>
      <c r="H20" s="103"/>
      <c r="I20" s="103"/>
      <c r="J20" s="103"/>
      <c r="K20" s="104"/>
      <c r="L20" s="27"/>
      <c r="M20" s="27"/>
      <c r="N20" s="27"/>
      <c r="O20" s="27"/>
      <c r="P20" s="27"/>
    </row>
    <row r="21" spans="2:16">
      <c r="B21" s="102"/>
      <c r="C21" s="103"/>
      <c r="D21" s="103"/>
      <c r="E21" s="103"/>
      <c r="F21" s="103"/>
      <c r="G21" s="103"/>
      <c r="H21" s="103"/>
      <c r="I21" s="103"/>
      <c r="J21" s="103"/>
      <c r="K21" s="104"/>
      <c r="L21" s="27"/>
      <c r="M21" s="27"/>
      <c r="N21" s="27"/>
      <c r="O21" s="27"/>
      <c r="P21" s="27"/>
    </row>
    <row r="22" spans="2:16">
      <c r="B22" s="102"/>
      <c r="C22" s="103"/>
      <c r="D22" s="103"/>
      <c r="E22" s="103"/>
      <c r="F22" s="103"/>
      <c r="G22" s="103"/>
      <c r="H22" s="103"/>
      <c r="I22" s="103"/>
      <c r="J22" s="103"/>
      <c r="K22" s="104"/>
      <c r="L22" s="27"/>
      <c r="M22" s="27"/>
      <c r="N22" s="27"/>
      <c r="O22" s="27"/>
      <c r="P22" s="27"/>
    </row>
    <row r="23" spans="2:16">
      <c r="B23" s="102"/>
      <c r="C23" s="103"/>
      <c r="D23" s="103"/>
      <c r="E23" s="103"/>
      <c r="F23" s="103"/>
      <c r="G23" s="103"/>
      <c r="H23" s="103"/>
      <c r="I23" s="103"/>
      <c r="J23" s="103"/>
      <c r="K23" s="104"/>
      <c r="L23" s="27"/>
      <c r="M23" s="27"/>
      <c r="N23" s="27"/>
      <c r="O23" s="27"/>
      <c r="P23" s="27"/>
    </row>
    <row r="24" spans="2:16">
      <c r="B24" s="102"/>
      <c r="C24" s="103"/>
      <c r="D24" s="103"/>
      <c r="E24" s="103"/>
      <c r="F24" s="103"/>
      <c r="G24" s="103"/>
      <c r="H24" s="103"/>
      <c r="I24" s="103"/>
      <c r="J24" s="103"/>
      <c r="K24" s="104"/>
      <c r="L24" s="27"/>
      <c r="M24" s="27"/>
      <c r="N24" s="27"/>
      <c r="O24" s="27"/>
      <c r="P24" s="27"/>
    </row>
    <row r="25" spans="2:16">
      <c r="B25" s="102"/>
      <c r="C25" s="103"/>
      <c r="D25" s="103"/>
      <c r="E25" s="103"/>
      <c r="F25" s="103"/>
      <c r="G25" s="103"/>
      <c r="H25" s="103"/>
      <c r="I25" s="103"/>
      <c r="J25" s="103"/>
      <c r="K25" s="104"/>
      <c r="L25" s="27"/>
      <c r="M25" s="27"/>
      <c r="N25" s="27"/>
      <c r="O25" s="27"/>
      <c r="P25" s="27"/>
    </row>
    <row r="26" spans="2:16">
      <c r="B26" s="105"/>
      <c r="C26" s="106"/>
      <c r="D26" s="106"/>
      <c r="E26" s="106"/>
      <c r="F26" s="106"/>
      <c r="G26" s="106"/>
      <c r="H26" s="106"/>
      <c r="I26" s="106"/>
      <c r="J26" s="106"/>
      <c r="K26" s="107"/>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101"/>
  <sheetViews>
    <sheetView tabSelected="1" topLeftCell="F37" zoomScale="96" zoomScaleNormal="96" workbookViewId="0">
      <selection activeCell="K38" sqref="K38"/>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6.5703125" style="1" customWidth="1"/>
    <col min="6" max="6" width="21.5703125" style="1" customWidth="1"/>
    <col min="7" max="7" width="44.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43" style="1" customWidth="1"/>
    <col min="15" max="15" width="43.42578125" style="1" customWidth="1"/>
    <col min="16"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37"/>
      <c r="D2" s="137"/>
      <c r="E2" s="137"/>
      <c r="F2" s="139" t="s">
        <v>0</v>
      </c>
      <c r="G2" s="139"/>
      <c r="H2" s="139"/>
      <c r="I2" s="139"/>
      <c r="J2" s="139"/>
      <c r="K2" s="139"/>
      <c r="L2" s="139"/>
      <c r="M2" s="139"/>
      <c r="N2" s="139"/>
      <c r="O2" s="139"/>
      <c r="P2" s="138" t="s">
        <v>1</v>
      </c>
      <c r="Q2" s="138"/>
      <c r="R2" s="138"/>
      <c r="S2" s="49"/>
      <c r="T2" s="31" t="s">
        <v>26</v>
      </c>
      <c r="U2" s="61"/>
    </row>
    <row r="3" spans="2:21" ht="12.75" customHeight="1">
      <c r="B3" s="36"/>
      <c r="C3" s="137"/>
      <c r="D3" s="137"/>
      <c r="E3" s="137"/>
      <c r="F3" s="139"/>
      <c r="G3" s="139"/>
      <c r="H3" s="139"/>
      <c r="I3" s="139"/>
      <c r="J3" s="139"/>
      <c r="K3" s="139"/>
      <c r="L3" s="139"/>
      <c r="M3" s="139"/>
      <c r="N3" s="139"/>
      <c r="O3" s="139"/>
      <c r="P3" s="138"/>
      <c r="Q3" s="138"/>
      <c r="R3" s="138"/>
      <c r="S3" s="49"/>
      <c r="T3" s="32" t="s">
        <v>27</v>
      </c>
      <c r="U3" s="61"/>
    </row>
    <row r="4" spans="2:21" ht="12.75" customHeight="1">
      <c r="B4" s="36"/>
      <c r="C4" s="137"/>
      <c r="D4" s="137"/>
      <c r="E4" s="137"/>
      <c r="F4" s="139"/>
      <c r="G4" s="139"/>
      <c r="H4" s="139"/>
      <c r="I4" s="139"/>
      <c r="J4" s="139"/>
      <c r="K4" s="139"/>
      <c r="L4" s="139"/>
      <c r="M4" s="139"/>
      <c r="N4" s="139"/>
      <c r="O4" s="139"/>
      <c r="P4" s="138"/>
      <c r="Q4" s="138"/>
      <c r="R4" s="138"/>
      <c r="S4" s="49"/>
      <c r="T4" s="32" t="s">
        <v>28</v>
      </c>
      <c r="U4" s="61"/>
    </row>
    <row r="5" spans="2:21" ht="12.75" customHeight="1">
      <c r="B5" s="36"/>
      <c r="C5" s="137"/>
      <c r="D5" s="137"/>
      <c r="E5" s="137"/>
      <c r="F5" s="139"/>
      <c r="G5" s="139"/>
      <c r="H5" s="139"/>
      <c r="I5" s="139"/>
      <c r="J5" s="139"/>
      <c r="K5" s="139"/>
      <c r="L5" s="139"/>
      <c r="M5" s="139"/>
      <c r="N5" s="139"/>
      <c r="O5" s="139"/>
      <c r="P5" s="138"/>
      <c r="Q5" s="138"/>
      <c r="R5" s="138"/>
      <c r="S5" s="49"/>
      <c r="T5" s="32" t="s">
        <v>29</v>
      </c>
      <c r="U5" s="61"/>
    </row>
    <row r="6" spans="2:21" ht="12.75" customHeight="1">
      <c r="B6" s="37"/>
      <c r="C6" s="137"/>
      <c r="D6" s="137"/>
      <c r="E6" s="137"/>
      <c r="F6" s="139"/>
      <c r="G6" s="139"/>
      <c r="H6" s="139"/>
      <c r="I6" s="139"/>
      <c r="J6" s="139"/>
      <c r="K6" s="139"/>
      <c r="L6" s="139"/>
      <c r="M6" s="139"/>
      <c r="N6" s="139"/>
      <c r="O6" s="139"/>
      <c r="P6" s="138"/>
      <c r="Q6" s="138"/>
      <c r="R6" s="138"/>
      <c r="S6" s="49"/>
      <c r="T6" s="33" t="s">
        <v>30</v>
      </c>
      <c r="U6" s="61"/>
    </row>
    <row r="7" spans="2:21" ht="15">
      <c r="B7" s="3"/>
      <c r="C7" s="4"/>
      <c r="D7" s="4"/>
      <c r="E7" s="4"/>
      <c r="F7" s="4"/>
      <c r="G7" s="4"/>
      <c r="H7" s="4"/>
      <c r="I7" s="34"/>
      <c r="J7" s="34"/>
      <c r="K7" s="34"/>
      <c r="L7" s="34"/>
      <c r="M7" s="34"/>
      <c r="N7" s="4"/>
      <c r="O7" s="19"/>
      <c r="P7" s="19"/>
      <c r="Q7" s="19"/>
      <c r="R7" s="19"/>
      <c r="S7" s="19"/>
      <c r="T7" s="2"/>
      <c r="U7" s="61"/>
    </row>
    <row r="8" spans="2:21" ht="15">
      <c r="B8" s="3"/>
      <c r="C8" s="4"/>
      <c r="D8" s="4"/>
      <c r="E8" s="4"/>
      <c r="F8" s="4"/>
      <c r="G8" s="4"/>
      <c r="H8" s="4"/>
      <c r="I8" s="34"/>
      <c r="J8" s="34"/>
      <c r="K8" s="34"/>
      <c r="L8" s="34"/>
      <c r="M8" s="34"/>
      <c r="N8" s="4"/>
      <c r="O8" s="19"/>
      <c r="P8" s="19"/>
      <c r="Q8" s="19"/>
      <c r="R8" s="19"/>
      <c r="S8" s="19"/>
      <c r="T8" s="5"/>
      <c r="U8" s="61"/>
    </row>
    <row r="9" spans="2:21" ht="15">
      <c r="B9" s="3"/>
      <c r="C9" s="4"/>
      <c r="D9" s="4"/>
      <c r="E9" s="4"/>
      <c r="F9" s="4"/>
      <c r="G9" s="4"/>
      <c r="H9" s="4"/>
      <c r="I9" s="6" t="s">
        <v>2</v>
      </c>
      <c r="J9" s="4"/>
      <c r="K9" s="126" t="s">
        <v>55</v>
      </c>
      <c r="L9" s="127"/>
      <c r="M9" s="127"/>
      <c r="N9" s="127"/>
      <c r="O9" s="4"/>
      <c r="P9" s="19"/>
      <c r="Q9" s="19"/>
      <c r="R9" s="19"/>
      <c r="S9" s="19"/>
      <c r="T9" s="5"/>
      <c r="U9" s="61"/>
    </row>
    <row r="10" spans="2:21" ht="15">
      <c r="B10" s="3"/>
      <c r="C10" s="4"/>
      <c r="D10" s="4"/>
      <c r="E10" s="4"/>
      <c r="F10" s="4"/>
      <c r="G10" s="4"/>
      <c r="H10" s="4"/>
      <c r="I10" s="6" t="s">
        <v>3</v>
      </c>
      <c r="J10" s="4"/>
      <c r="K10" s="128">
        <v>17070022419</v>
      </c>
      <c r="L10" s="128"/>
      <c r="M10" s="128"/>
      <c r="N10" s="128"/>
      <c r="O10" s="4"/>
      <c r="P10" s="4"/>
      <c r="Q10" s="4"/>
      <c r="R10" s="4"/>
      <c r="S10" s="4"/>
      <c r="T10" s="5"/>
      <c r="U10" s="61"/>
    </row>
    <row r="11" spans="2:21" ht="15">
      <c r="B11" s="3"/>
      <c r="C11" s="4"/>
      <c r="D11" s="4"/>
      <c r="E11" s="4"/>
      <c r="F11" s="4"/>
      <c r="G11" s="4"/>
      <c r="H11" s="4"/>
      <c r="I11" s="6" t="s">
        <v>4</v>
      </c>
      <c r="J11" s="4"/>
      <c r="K11" s="129">
        <v>43880</v>
      </c>
      <c r="L11" s="129"/>
      <c r="M11" s="129"/>
      <c r="N11" s="129"/>
      <c r="O11" s="4"/>
      <c r="P11" s="4"/>
      <c r="Q11" s="4"/>
      <c r="R11" s="4"/>
      <c r="S11" s="4"/>
      <c r="T11" s="5"/>
      <c r="U11" s="61"/>
    </row>
    <row r="12" spans="2:21" ht="15">
      <c r="B12" s="3"/>
      <c r="C12" s="4"/>
      <c r="D12" s="4"/>
      <c r="E12" s="4"/>
      <c r="F12" s="4"/>
      <c r="G12" s="4"/>
      <c r="H12" s="4"/>
      <c r="I12" s="6" t="s">
        <v>21</v>
      </c>
      <c r="J12" s="4"/>
      <c r="K12" s="127" t="s">
        <v>18</v>
      </c>
      <c r="L12" s="127"/>
      <c r="M12" s="127"/>
      <c r="N12" s="127"/>
      <c r="O12" s="4"/>
      <c r="P12" s="4"/>
      <c r="Q12" s="4"/>
      <c r="R12" s="4"/>
      <c r="S12" s="4"/>
      <c r="T12" s="5"/>
      <c r="U12" s="61"/>
    </row>
    <row r="13" spans="2:21" ht="15">
      <c r="B13" s="3"/>
      <c r="C13" s="4"/>
      <c r="D13" s="4"/>
      <c r="E13" s="4"/>
      <c r="F13" s="4"/>
      <c r="G13" s="4"/>
      <c r="H13" s="4"/>
      <c r="I13" s="6" t="s">
        <v>13</v>
      </c>
      <c r="J13" s="4"/>
      <c r="K13" s="127" t="s">
        <v>19</v>
      </c>
      <c r="L13" s="127"/>
      <c r="M13" s="127"/>
      <c r="N13" s="127"/>
      <c r="O13" s="4"/>
      <c r="P13" s="4"/>
      <c r="Q13" s="4"/>
      <c r="R13" s="4"/>
      <c r="S13" s="4"/>
      <c r="T13" s="5"/>
      <c r="U13" s="61"/>
    </row>
    <row r="14" spans="2:21">
      <c r="B14" s="3"/>
      <c r="C14" s="4"/>
      <c r="D14" s="4"/>
      <c r="E14" s="4"/>
      <c r="F14" s="4"/>
      <c r="G14" s="4"/>
      <c r="H14" s="4"/>
      <c r="I14" s="30"/>
      <c r="J14" s="4"/>
      <c r="K14" s="20"/>
      <c r="L14" s="34"/>
      <c r="M14" s="34"/>
      <c r="N14" s="34"/>
      <c r="O14" s="4"/>
      <c r="P14" s="4"/>
      <c r="Q14" s="4"/>
      <c r="R14" s="4"/>
      <c r="S14" s="4"/>
      <c r="T14" s="5"/>
      <c r="U14" s="61"/>
    </row>
    <row r="15" spans="2:21" ht="5.25" customHeight="1">
      <c r="B15" s="3"/>
      <c r="C15" s="9"/>
      <c r="D15" s="9"/>
      <c r="E15" s="9"/>
      <c r="F15" s="9"/>
      <c r="G15" s="9"/>
      <c r="H15" s="9"/>
      <c r="I15" s="9"/>
      <c r="J15" s="7"/>
      <c r="K15" s="7"/>
      <c r="L15" s="4"/>
      <c r="M15" s="4"/>
      <c r="N15" s="4"/>
      <c r="O15" s="4"/>
      <c r="P15" s="4"/>
      <c r="Q15" s="4"/>
      <c r="R15" s="4"/>
      <c r="S15" s="4"/>
      <c r="T15" s="5"/>
      <c r="U15" s="61"/>
    </row>
    <row r="16" spans="2:21" ht="15" customHeight="1">
      <c r="B16" s="3"/>
      <c r="C16" s="130" t="s">
        <v>14</v>
      </c>
      <c r="D16" s="131"/>
      <c r="E16" s="131"/>
      <c r="F16" s="131"/>
      <c r="G16" s="131"/>
      <c r="H16" s="131"/>
      <c r="I16" s="131"/>
      <c r="J16" s="131"/>
      <c r="K16" s="131"/>
      <c r="L16" s="131"/>
      <c r="M16" s="131"/>
      <c r="N16" s="131"/>
      <c r="O16" s="132"/>
      <c r="P16" s="4"/>
      <c r="Q16" s="4"/>
      <c r="R16" s="4"/>
      <c r="S16" s="4"/>
      <c r="T16" s="5"/>
      <c r="U16" s="61"/>
    </row>
    <row r="17" spans="2:21" ht="5.25" customHeight="1">
      <c r="B17" s="3"/>
      <c r="C17" s="7"/>
      <c r="D17" s="7"/>
      <c r="E17" s="7"/>
      <c r="F17" s="7"/>
      <c r="G17" s="7"/>
      <c r="H17" s="7"/>
      <c r="I17" s="7"/>
      <c r="J17" s="7"/>
      <c r="K17" s="7"/>
      <c r="L17" s="7"/>
      <c r="M17" s="7"/>
      <c r="N17" s="7"/>
      <c r="O17" s="7"/>
      <c r="P17" s="4"/>
      <c r="Q17" s="4"/>
      <c r="R17" s="4"/>
      <c r="S17" s="4"/>
      <c r="T17" s="5"/>
      <c r="U17" s="61"/>
    </row>
    <row r="18" spans="2:21" ht="17.25" customHeight="1">
      <c r="B18" s="3"/>
      <c r="C18" s="148" t="s">
        <v>57</v>
      </c>
      <c r="D18" s="148"/>
      <c r="E18" s="148"/>
      <c r="F18" s="148"/>
      <c r="G18" s="148"/>
      <c r="H18" s="148"/>
      <c r="I18" s="148"/>
      <c r="J18" s="148"/>
      <c r="K18" s="148"/>
      <c r="L18" s="148"/>
      <c r="M18" s="148"/>
      <c r="N18" s="148"/>
      <c r="O18" s="148"/>
      <c r="P18" s="4"/>
      <c r="Q18" s="4"/>
      <c r="R18" s="4"/>
      <c r="S18" s="4"/>
      <c r="T18" s="5"/>
      <c r="U18" s="61"/>
    </row>
    <row r="19" spans="2:21" ht="4.5" customHeight="1">
      <c r="B19" s="3"/>
      <c r="C19" s="9"/>
      <c r="D19" s="9"/>
      <c r="E19" s="9"/>
      <c r="F19" s="9"/>
      <c r="G19" s="9"/>
      <c r="H19" s="9"/>
      <c r="I19" s="9"/>
      <c r="J19" s="9"/>
      <c r="K19" s="9"/>
      <c r="L19" s="10"/>
      <c r="M19" s="10"/>
      <c r="N19" s="11"/>
      <c r="O19" s="7"/>
      <c r="P19" s="4"/>
      <c r="Q19" s="4"/>
      <c r="R19" s="4"/>
      <c r="S19" s="4"/>
      <c r="T19" s="5"/>
      <c r="U19" s="61"/>
    </row>
    <row r="20" spans="2:21" ht="15.75" customHeight="1">
      <c r="B20" s="3"/>
      <c r="C20" s="133" t="s">
        <v>11</v>
      </c>
      <c r="D20" s="134"/>
      <c r="E20" s="134"/>
      <c r="F20" s="134"/>
      <c r="G20" s="134"/>
      <c r="H20" s="134"/>
      <c r="I20" s="134"/>
      <c r="J20" s="134"/>
      <c r="K20" s="134"/>
      <c r="L20" s="134"/>
      <c r="M20" s="134"/>
      <c r="N20" s="134"/>
      <c r="O20" s="135"/>
      <c r="P20" s="4"/>
      <c r="Q20" s="4"/>
      <c r="R20" s="4"/>
      <c r="S20" s="4"/>
      <c r="T20" s="5"/>
      <c r="U20" s="61"/>
    </row>
    <row r="21" spans="2:21" ht="6" customHeight="1">
      <c r="B21" s="3"/>
      <c r="C21" s="8"/>
      <c r="D21" s="8"/>
      <c r="E21" s="8"/>
      <c r="F21" s="8"/>
      <c r="G21" s="8"/>
      <c r="H21" s="8"/>
      <c r="I21" s="8"/>
      <c r="J21" s="8"/>
      <c r="K21" s="8"/>
      <c r="L21" s="8"/>
      <c r="M21" s="8"/>
      <c r="N21" s="8"/>
      <c r="O21" s="8"/>
      <c r="P21" s="8"/>
      <c r="Q21" s="8"/>
      <c r="R21" s="8"/>
      <c r="S21" s="8"/>
      <c r="T21" s="5"/>
      <c r="U21" s="61"/>
    </row>
    <row r="22" spans="2:21">
      <c r="B22" s="3"/>
      <c r="C22" s="136" t="s">
        <v>60</v>
      </c>
      <c r="D22" s="136"/>
      <c r="E22" s="136"/>
      <c r="F22" s="136"/>
      <c r="G22" s="136"/>
      <c r="H22" s="136"/>
      <c r="I22" s="136"/>
      <c r="J22" s="136"/>
      <c r="K22" s="136"/>
      <c r="L22" s="136"/>
      <c r="M22" s="136"/>
      <c r="N22" s="136"/>
      <c r="O22" s="136"/>
      <c r="P22" s="8"/>
      <c r="Q22" s="8"/>
      <c r="R22" s="8"/>
      <c r="S22" s="8"/>
      <c r="T22" s="5"/>
      <c r="U22" s="61"/>
    </row>
    <row r="23" spans="2:21" ht="20.25" customHeight="1">
      <c r="B23" s="3"/>
      <c r="C23" s="136" t="s">
        <v>58</v>
      </c>
      <c r="D23" s="136"/>
      <c r="E23" s="136"/>
      <c r="F23" s="136"/>
      <c r="G23" s="136"/>
      <c r="H23" s="136"/>
      <c r="I23" s="136"/>
      <c r="J23" s="136"/>
      <c r="K23" s="136"/>
      <c r="L23" s="136"/>
      <c r="M23" s="136"/>
      <c r="N23" s="136"/>
      <c r="O23" s="136"/>
      <c r="P23" s="8"/>
      <c r="Q23" s="8"/>
      <c r="R23" s="8"/>
      <c r="S23" s="8"/>
      <c r="T23" s="5"/>
      <c r="U23" s="61"/>
    </row>
    <row r="24" spans="2:21" ht="35.25" customHeight="1">
      <c r="B24" s="3"/>
      <c r="C24" s="136" t="s">
        <v>59</v>
      </c>
      <c r="D24" s="136"/>
      <c r="E24" s="136"/>
      <c r="F24" s="136"/>
      <c r="G24" s="136"/>
      <c r="H24" s="136"/>
      <c r="I24" s="136"/>
      <c r="J24" s="136"/>
      <c r="K24" s="136"/>
      <c r="L24" s="136"/>
      <c r="M24" s="136"/>
      <c r="N24" s="136"/>
      <c r="O24" s="136"/>
      <c r="P24" s="8"/>
      <c r="Q24" s="8"/>
      <c r="R24" s="8"/>
      <c r="S24" s="8"/>
      <c r="T24" s="5"/>
      <c r="U24" s="61"/>
    </row>
    <row r="25" spans="2:21">
      <c r="B25" s="3"/>
      <c r="C25" s="136" t="s">
        <v>61</v>
      </c>
      <c r="D25" s="136"/>
      <c r="E25" s="136"/>
      <c r="F25" s="136"/>
      <c r="G25" s="136"/>
      <c r="H25" s="136"/>
      <c r="I25" s="136"/>
      <c r="J25" s="136"/>
      <c r="K25" s="136"/>
      <c r="L25" s="136"/>
      <c r="M25" s="136"/>
      <c r="N25" s="136"/>
      <c r="O25" s="136"/>
      <c r="P25" s="8"/>
      <c r="Q25" s="8"/>
      <c r="R25" s="8"/>
      <c r="S25" s="8"/>
      <c r="T25" s="5"/>
      <c r="U25" s="61"/>
    </row>
    <row r="26" spans="2:21" ht="15.75" customHeight="1">
      <c r="B26" s="3"/>
      <c r="C26" s="133" t="s">
        <v>17</v>
      </c>
      <c r="D26" s="134"/>
      <c r="E26" s="134"/>
      <c r="F26" s="134"/>
      <c r="G26" s="134"/>
      <c r="H26" s="134"/>
      <c r="I26" s="134"/>
      <c r="J26" s="134"/>
      <c r="K26" s="134"/>
      <c r="L26" s="134"/>
      <c r="M26" s="134"/>
      <c r="N26" s="134"/>
      <c r="O26" s="135"/>
      <c r="P26" s="24"/>
      <c r="Q26" s="24"/>
      <c r="R26" s="24"/>
      <c r="S26" s="24"/>
      <c r="T26" s="5"/>
      <c r="U26" s="61"/>
    </row>
    <row r="27" spans="2:21" ht="5.25" customHeight="1">
      <c r="B27" s="3"/>
      <c r="C27" s="9"/>
      <c r="D27" s="9"/>
      <c r="E27" s="9"/>
      <c r="F27" s="9"/>
      <c r="G27" s="9"/>
      <c r="H27" s="9"/>
      <c r="I27" s="9"/>
      <c r="J27" s="7"/>
      <c r="K27" s="7"/>
      <c r="L27" s="7"/>
      <c r="M27" s="7"/>
      <c r="N27" s="7"/>
      <c r="O27" s="7"/>
      <c r="P27" s="7"/>
      <c r="Q27" s="7"/>
      <c r="R27" s="7"/>
      <c r="S27" s="7"/>
      <c r="T27" s="5"/>
      <c r="U27" s="61"/>
    </row>
    <row r="28" spans="2:21" ht="34.5" customHeight="1">
      <c r="B28" s="3"/>
      <c r="C28" s="148" t="s">
        <v>56</v>
      </c>
      <c r="D28" s="148"/>
      <c r="E28" s="148"/>
      <c r="F28" s="148"/>
      <c r="G28" s="148"/>
      <c r="H28" s="148"/>
      <c r="I28" s="148"/>
      <c r="J28" s="148"/>
      <c r="K28" s="148"/>
      <c r="L28" s="148"/>
      <c r="M28" s="148"/>
      <c r="N28" s="148"/>
      <c r="O28" s="148"/>
      <c r="P28" s="7"/>
      <c r="Q28" s="7"/>
      <c r="R28" s="7"/>
      <c r="S28" s="7"/>
      <c r="T28" s="5"/>
      <c r="U28" s="61"/>
    </row>
    <row r="29" spans="2:21" ht="3.75" customHeight="1">
      <c r="B29" s="3"/>
      <c r="C29" s="4"/>
      <c r="D29" s="4"/>
      <c r="E29" s="18"/>
      <c r="F29" s="18"/>
      <c r="G29" s="18"/>
      <c r="H29" s="18"/>
      <c r="I29" s="18"/>
      <c r="J29" s="18"/>
      <c r="K29" s="18"/>
      <c r="L29" s="18"/>
      <c r="M29" s="18"/>
      <c r="N29" s="18"/>
      <c r="O29" s="7"/>
      <c r="P29" s="7"/>
      <c r="Q29" s="7"/>
      <c r="R29" s="7"/>
      <c r="S29" s="7"/>
      <c r="T29" s="5"/>
      <c r="U29" s="61"/>
    </row>
    <row r="30" spans="2:21" ht="3.75" customHeight="1">
      <c r="B30" s="3"/>
      <c r="C30" s="9"/>
      <c r="D30" s="9"/>
      <c r="E30" s="9"/>
      <c r="F30" s="9"/>
      <c r="G30" s="9"/>
      <c r="H30" s="9"/>
      <c r="I30" s="9"/>
      <c r="J30" s="9"/>
      <c r="K30" s="9"/>
      <c r="L30" s="9"/>
      <c r="M30" s="9"/>
      <c r="N30" s="9"/>
      <c r="O30" s="7"/>
      <c r="P30" s="7"/>
      <c r="Q30" s="7"/>
      <c r="R30" s="7"/>
      <c r="S30" s="7"/>
      <c r="T30" s="5"/>
      <c r="U30" s="61"/>
    </row>
    <row r="31" spans="2:21" ht="5.25" customHeight="1">
      <c r="B31" s="3"/>
      <c r="C31" s="12"/>
      <c r="D31" s="12"/>
      <c r="E31" s="12"/>
      <c r="F31" s="12"/>
      <c r="G31" s="12"/>
      <c r="H31" s="12"/>
      <c r="I31" s="12"/>
      <c r="J31" s="12"/>
      <c r="K31" s="12"/>
      <c r="L31" s="12"/>
      <c r="M31" s="12"/>
      <c r="N31" s="4"/>
      <c r="O31" s="4"/>
      <c r="P31" s="4"/>
      <c r="Q31" s="4"/>
      <c r="R31" s="4"/>
      <c r="S31" s="4"/>
      <c r="T31" s="5"/>
      <c r="U31" s="61"/>
    </row>
    <row r="32" spans="2:21" ht="15.75" customHeight="1">
      <c r="B32" s="3"/>
      <c r="C32" s="130" t="s">
        <v>12</v>
      </c>
      <c r="D32" s="131"/>
      <c r="E32" s="131"/>
      <c r="F32" s="131"/>
      <c r="G32" s="131"/>
      <c r="H32" s="131"/>
      <c r="I32" s="131"/>
      <c r="J32" s="131"/>
      <c r="K32" s="131"/>
      <c r="L32" s="131"/>
      <c r="M32" s="131"/>
      <c r="N32" s="131"/>
      <c r="O32" s="132"/>
      <c r="P32" s="6"/>
      <c r="Q32" s="6"/>
      <c r="R32" s="6"/>
      <c r="S32" s="6"/>
      <c r="T32" s="5"/>
      <c r="U32" s="61"/>
    </row>
    <row r="33" spans="2:21" ht="6" customHeight="1">
      <c r="B33" s="3"/>
      <c r="C33" s="4"/>
      <c r="D33" s="4"/>
      <c r="E33" s="13"/>
      <c r="F33" s="13"/>
      <c r="G33" s="13"/>
      <c r="H33" s="13"/>
      <c r="I33" s="13"/>
      <c r="J33" s="13"/>
      <c r="K33" s="13"/>
      <c r="L33" s="13"/>
      <c r="M33" s="13"/>
      <c r="N33" s="13"/>
      <c r="O33" s="13"/>
      <c r="P33" s="13"/>
      <c r="Q33" s="13"/>
      <c r="R33" s="4"/>
      <c r="S33" s="4"/>
      <c r="T33" s="5"/>
      <c r="U33" s="61"/>
    </row>
    <row r="34" spans="2:21" ht="33" customHeight="1">
      <c r="B34" s="3"/>
      <c r="C34" s="111" t="s">
        <v>24</v>
      </c>
      <c r="D34" s="147" t="s">
        <v>31</v>
      </c>
      <c r="E34" s="112" t="s">
        <v>32</v>
      </c>
      <c r="F34" s="111" t="s">
        <v>33</v>
      </c>
      <c r="G34" s="111" t="s">
        <v>34</v>
      </c>
      <c r="H34" s="111" t="s">
        <v>35</v>
      </c>
      <c r="I34" s="112" t="s">
        <v>36</v>
      </c>
      <c r="J34" s="111" t="s">
        <v>37</v>
      </c>
      <c r="K34" s="111"/>
      <c r="L34" s="111" t="s">
        <v>38</v>
      </c>
      <c r="M34" s="111" t="s">
        <v>39</v>
      </c>
      <c r="N34" s="111" t="s">
        <v>40</v>
      </c>
      <c r="O34" s="111" t="s">
        <v>41</v>
      </c>
      <c r="P34" s="124" t="s">
        <v>42</v>
      </c>
      <c r="Q34" s="113" t="s">
        <v>22</v>
      </c>
      <c r="R34" s="114"/>
      <c r="S34" s="46"/>
      <c r="T34" s="5"/>
      <c r="U34" s="61"/>
    </row>
    <row r="35" spans="2:21" ht="33" customHeight="1">
      <c r="B35" s="3"/>
      <c r="C35" s="111"/>
      <c r="D35" s="125"/>
      <c r="E35" s="112"/>
      <c r="F35" s="111"/>
      <c r="G35" s="111"/>
      <c r="H35" s="111"/>
      <c r="I35" s="112"/>
      <c r="J35" s="48" t="s">
        <v>5</v>
      </c>
      <c r="K35" s="48" t="s">
        <v>6</v>
      </c>
      <c r="L35" s="111"/>
      <c r="M35" s="111"/>
      <c r="N35" s="111"/>
      <c r="O35" s="111"/>
      <c r="P35" s="125"/>
      <c r="Q35" s="50" t="s">
        <v>16</v>
      </c>
      <c r="R35" s="51" t="s">
        <v>15</v>
      </c>
      <c r="S35" s="25" t="s">
        <v>45</v>
      </c>
      <c r="T35" s="25" t="s">
        <v>46</v>
      </c>
      <c r="U35" s="61"/>
    </row>
    <row r="36" spans="2:21" s="14" customFormat="1" ht="162.75" customHeight="1">
      <c r="B36" s="15"/>
      <c r="C36" s="55">
        <v>1</v>
      </c>
      <c r="D36" s="82" t="s">
        <v>62</v>
      </c>
      <c r="E36" s="82" t="s">
        <v>63</v>
      </c>
      <c r="F36" s="83" t="s">
        <v>64</v>
      </c>
      <c r="G36" s="82" t="s">
        <v>65</v>
      </c>
      <c r="H36" s="83" t="s">
        <v>30</v>
      </c>
      <c r="I36" s="82" t="s">
        <v>66</v>
      </c>
      <c r="J36" s="83">
        <f>12*34</f>
        <v>408</v>
      </c>
      <c r="K36" s="82" t="s">
        <v>67</v>
      </c>
      <c r="L36" s="84">
        <v>43876</v>
      </c>
      <c r="M36" s="84">
        <v>44255</v>
      </c>
      <c r="N36" s="85" t="s">
        <v>68</v>
      </c>
      <c r="O36" s="85" t="s">
        <v>68</v>
      </c>
      <c r="P36" s="83"/>
      <c r="Q36" s="83"/>
      <c r="R36" s="86"/>
      <c r="S36" s="22">
        <f>IF(H36="Baja",1,IF(H36="Media - baja",2,IF(H36="Media",3,IF(H36="Media - alta",4,5))))</f>
        <v>5</v>
      </c>
      <c r="T36" s="45">
        <f>R36*S36</f>
        <v>0</v>
      </c>
      <c r="U36" s="62"/>
    </row>
    <row r="37" spans="2:21" s="14" customFormat="1" ht="281.25" customHeight="1">
      <c r="B37" s="15"/>
      <c r="C37" s="55">
        <v>2</v>
      </c>
      <c r="D37" s="82" t="s">
        <v>71</v>
      </c>
      <c r="E37" s="82" t="s">
        <v>75</v>
      </c>
      <c r="F37" s="83" t="s">
        <v>64</v>
      </c>
      <c r="G37" s="82" t="s">
        <v>76</v>
      </c>
      <c r="H37" s="83" t="s">
        <v>30</v>
      </c>
      <c r="I37" s="82" t="s">
        <v>69</v>
      </c>
      <c r="J37" s="83">
        <f>3*34</f>
        <v>102</v>
      </c>
      <c r="K37" s="82" t="s">
        <v>67</v>
      </c>
      <c r="L37" s="84">
        <v>43952</v>
      </c>
      <c r="M37" s="84">
        <v>44316</v>
      </c>
      <c r="N37" s="85" t="s">
        <v>68</v>
      </c>
      <c r="O37" s="85" t="s">
        <v>68</v>
      </c>
      <c r="P37" s="91"/>
      <c r="Q37" s="91"/>
      <c r="R37" s="92"/>
      <c r="S37" s="88">
        <f t="shared" ref="S37:S56" si="0">IF(H37="Baja",1,IF(H37="Media - baja",2,IF(H37="Media",3,IF(H37="Media - alta",4,5))))</f>
        <v>5</v>
      </c>
      <c r="T37" s="45">
        <f t="shared" ref="T37:T56" si="1">R37*S37</f>
        <v>0</v>
      </c>
      <c r="U37" s="62"/>
    </row>
    <row r="38" spans="2:21" s="14" customFormat="1" ht="230.25" customHeight="1">
      <c r="B38" s="15"/>
      <c r="C38" s="56">
        <v>3</v>
      </c>
      <c r="D38" s="82" t="s">
        <v>70</v>
      </c>
      <c r="E38" s="82" t="s">
        <v>74</v>
      </c>
      <c r="F38" s="83" t="s">
        <v>64</v>
      </c>
      <c r="G38" s="82" t="s">
        <v>73</v>
      </c>
      <c r="H38" s="83" t="s">
        <v>30</v>
      </c>
      <c r="I38" s="82" t="s">
        <v>72</v>
      </c>
      <c r="J38" s="83">
        <f>3*34</f>
        <v>102</v>
      </c>
      <c r="K38" s="82" t="s">
        <v>67</v>
      </c>
      <c r="L38" s="84">
        <v>43952</v>
      </c>
      <c r="M38" s="84">
        <v>44316</v>
      </c>
      <c r="N38" s="85" t="s">
        <v>68</v>
      </c>
      <c r="O38" s="85" t="s">
        <v>68</v>
      </c>
      <c r="P38" s="91"/>
      <c r="Q38" s="91"/>
      <c r="R38" s="92"/>
      <c r="S38" s="88">
        <f t="shared" si="0"/>
        <v>5</v>
      </c>
      <c r="T38" s="45">
        <f t="shared" si="1"/>
        <v>0</v>
      </c>
      <c r="U38" s="62"/>
    </row>
    <row r="39" spans="2:21" s="14" customFormat="1" ht="31.5" customHeight="1">
      <c r="B39" s="15"/>
      <c r="C39" s="55">
        <v>4</v>
      </c>
      <c r="D39" s="94"/>
      <c r="E39" s="93"/>
      <c r="F39" s="93"/>
      <c r="G39" s="93"/>
      <c r="H39" s="93"/>
      <c r="I39" s="93"/>
      <c r="J39" s="90"/>
      <c r="K39" s="89"/>
      <c r="L39" s="87"/>
      <c r="M39" s="87"/>
      <c r="N39" s="89"/>
      <c r="O39" s="89"/>
      <c r="P39" s="89"/>
      <c r="Q39" s="89"/>
      <c r="R39" s="90"/>
      <c r="S39" s="22">
        <f t="shared" si="0"/>
        <v>5</v>
      </c>
      <c r="T39" s="45">
        <f t="shared" si="1"/>
        <v>0</v>
      </c>
      <c r="U39" s="62"/>
    </row>
    <row r="40" spans="2:21" s="14" customFormat="1" ht="31.5" customHeight="1">
      <c r="B40" s="15"/>
      <c r="C40" s="55">
        <v>5</v>
      </c>
      <c r="D40" s="56"/>
      <c r="E40" s="57"/>
      <c r="F40" s="57"/>
      <c r="G40" s="57"/>
      <c r="H40" s="57"/>
      <c r="I40" s="57"/>
      <c r="J40" s="60"/>
      <c r="K40" s="58"/>
      <c r="L40" s="59"/>
      <c r="M40" s="59"/>
      <c r="N40" s="58"/>
      <c r="O40" s="58"/>
      <c r="P40" s="58"/>
      <c r="Q40" s="58"/>
      <c r="R40" s="60"/>
      <c r="S40" s="22">
        <f t="shared" si="0"/>
        <v>5</v>
      </c>
      <c r="T40" s="45">
        <f t="shared" si="1"/>
        <v>0</v>
      </c>
      <c r="U40" s="62"/>
    </row>
    <row r="41" spans="2:21" s="14" customFormat="1" ht="31.5" customHeight="1">
      <c r="B41" s="15"/>
      <c r="C41" s="55">
        <v>6</v>
      </c>
      <c r="D41" s="56"/>
      <c r="E41" s="57"/>
      <c r="F41" s="57"/>
      <c r="G41" s="57"/>
      <c r="H41" s="57"/>
      <c r="I41" s="57"/>
      <c r="J41" s="60"/>
      <c r="K41" s="58"/>
      <c r="L41" s="59"/>
      <c r="M41" s="59"/>
      <c r="N41" s="58"/>
      <c r="O41" s="58"/>
      <c r="P41" s="58"/>
      <c r="Q41" s="58"/>
      <c r="R41" s="60"/>
      <c r="S41" s="22">
        <f t="shared" si="0"/>
        <v>5</v>
      </c>
      <c r="T41" s="45">
        <f t="shared" si="1"/>
        <v>0</v>
      </c>
      <c r="U41" s="62"/>
    </row>
    <row r="42" spans="2:21" s="14" customFormat="1" ht="31.5" customHeight="1">
      <c r="B42" s="15"/>
      <c r="C42" s="55">
        <v>7</v>
      </c>
      <c r="D42" s="56"/>
      <c r="E42" s="57"/>
      <c r="F42" s="57"/>
      <c r="G42" s="57"/>
      <c r="H42" s="57"/>
      <c r="I42" s="57"/>
      <c r="J42" s="60"/>
      <c r="K42" s="58"/>
      <c r="L42" s="59"/>
      <c r="M42" s="59"/>
      <c r="N42" s="58"/>
      <c r="O42" s="58"/>
      <c r="P42" s="58"/>
      <c r="Q42" s="58"/>
      <c r="R42" s="60"/>
      <c r="S42" s="22">
        <f t="shared" si="0"/>
        <v>5</v>
      </c>
      <c r="T42" s="45">
        <f t="shared" si="1"/>
        <v>0</v>
      </c>
      <c r="U42" s="62"/>
    </row>
    <row r="43" spans="2:21" s="14" customFormat="1" ht="31.5" customHeight="1">
      <c r="B43" s="15"/>
      <c r="C43" s="55">
        <v>8</v>
      </c>
      <c r="D43" s="56"/>
      <c r="E43" s="57"/>
      <c r="F43" s="57"/>
      <c r="G43" s="57"/>
      <c r="H43" s="57"/>
      <c r="I43" s="57"/>
      <c r="J43" s="60"/>
      <c r="K43" s="58"/>
      <c r="L43" s="59"/>
      <c r="M43" s="59"/>
      <c r="N43" s="58"/>
      <c r="O43" s="58"/>
      <c r="P43" s="58"/>
      <c r="Q43" s="58"/>
      <c r="R43" s="60"/>
      <c r="S43" s="22">
        <f t="shared" si="0"/>
        <v>5</v>
      </c>
      <c r="T43" s="45">
        <f t="shared" si="1"/>
        <v>0</v>
      </c>
      <c r="U43" s="62"/>
    </row>
    <row r="44" spans="2:21" s="14" customFormat="1" ht="31.5" customHeight="1">
      <c r="B44" s="15"/>
      <c r="C44" s="55">
        <v>9</v>
      </c>
      <c r="D44" s="56"/>
      <c r="E44" s="57"/>
      <c r="F44" s="57"/>
      <c r="G44" s="57"/>
      <c r="H44" s="57"/>
      <c r="I44" s="57"/>
      <c r="J44" s="60"/>
      <c r="K44" s="58"/>
      <c r="L44" s="59"/>
      <c r="M44" s="59"/>
      <c r="N44" s="58"/>
      <c r="O44" s="58"/>
      <c r="P44" s="58"/>
      <c r="Q44" s="58"/>
      <c r="R44" s="60"/>
      <c r="S44" s="22">
        <f t="shared" si="0"/>
        <v>5</v>
      </c>
      <c r="T44" s="45">
        <f t="shared" si="1"/>
        <v>0</v>
      </c>
      <c r="U44" s="62"/>
    </row>
    <row r="45" spans="2:21" s="14" customFormat="1" ht="31.5" customHeight="1">
      <c r="B45" s="15"/>
      <c r="C45" s="55">
        <v>10</v>
      </c>
      <c r="D45" s="56"/>
      <c r="E45" s="95"/>
      <c r="F45" s="57"/>
      <c r="G45" s="57"/>
      <c r="H45" s="57"/>
      <c r="I45" s="57"/>
      <c r="J45" s="60"/>
      <c r="K45" s="58"/>
      <c r="L45" s="59"/>
      <c r="M45" s="59"/>
      <c r="N45" s="58"/>
      <c r="O45" s="58"/>
      <c r="P45" s="58"/>
      <c r="Q45" s="58"/>
      <c r="R45" s="60"/>
      <c r="S45" s="22">
        <f t="shared" si="0"/>
        <v>5</v>
      </c>
      <c r="T45" s="45">
        <f t="shared" si="1"/>
        <v>0</v>
      </c>
      <c r="U45" s="62"/>
    </row>
    <row r="46" spans="2:21" s="14" customFormat="1" ht="31.5" customHeight="1">
      <c r="B46" s="15"/>
      <c r="C46" s="55">
        <v>11</v>
      </c>
      <c r="D46" s="56"/>
      <c r="E46" s="57"/>
      <c r="F46" s="57"/>
      <c r="G46" s="57"/>
      <c r="H46" s="57"/>
      <c r="I46" s="57"/>
      <c r="J46" s="60"/>
      <c r="K46" s="58"/>
      <c r="L46" s="59"/>
      <c r="M46" s="59"/>
      <c r="N46" s="58"/>
      <c r="O46" s="58"/>
      <c r="P46" s="58"/>
      <c r="Q46" s="58"/>
      <c r="R46" s="60"/>
      <c r="S46" s="22">
        <f t="shared" si="0"/>
        <v>5</v>
      </c>
      <c r="T46" s="45">
        <f t="shared" si="1"/>
        <v>0</v>
      </c>
      <c r="U46" s="62"/>
    </row>
    <row r="47" spans="2:21" s="14" customFormat="1" ht="31.5" customHeight="1">
      <c r="B47" s="15"/>
      <c r="C47" s="55">
        <v>12</v>
      </c>
      <c r="D47" s="56"/>
      <c r="E47" s="57"/>
      <c r="F47" s="57"/>
      <c r="G47" s="57"/>
      <c r="H47" s="57"/>
      <c r="I47" s="57"/>
      <c r="J47" s="60"/>
      <c r="K47" s="58"/>
      <c r="L47" s="59"/>
      <c r="M47" s="59"/>
      <c r="N47" s="58"/>
      <c r="O47" s="58"/>
      <c r="P47" s="58"/>
      <c r="Q47" s="58"/>
      <c r="R47" s="60"/>
      <c r="S47" s="22">
        <f t="shared" si="0"/>
        <v>5</v>
      </c>
      <c r="T47" s="45">
        <f t="shared" si="1"/>
        <v>0</v>
      </c>
      <c r="U47" s="62"/>
    </row>
    <row r="48" spans="2:21" s="14" customFormat="1" ht="31.5" customHeight="1">
      <c r="B48" s="15"/>
      <c r="C48" s="55">
        <v>13</v>
      </c>
      <c r="D48" s="56"/>
      <c r="E48" s="57"/>
      <c r="F48" s="57"/>
      <c r="G48" s="57"/>
      <c r="H48" s="57"/>
      <c r="I48" s="57"/>
      <c r="J48" s="60"/>
      <c r="K48" s="58"/>
      <c r="L48" s="59"/>
      <c r="M48" s="59"/>
      <c r="N48" s="58"/>
      <c r="O48" s="58"/>
      <c r="P48" s="58"/>
      <c r="Q48" s="58"/>
      <c r="R48" s="60"/>
      <c r="S48" s="22">
        <f t="shared" si="0"/>
        <v>5</v>
      </c>
      <c r="T48" s="45">
        <f t="shared" si="1"/>
        <v>0</v>
      </c>
      <c r="U48" s="62"/>
    </row>
    <row r="49" spans="1:21" s="14" customFormat="1" ht="31.5" customHeight="1">
      <c r="B49" s="15"/>
      <c r="C49" s="55">
        <v>14</v>
      </c>
      <c r="D49" s="56"/>
      <c r="E49" s="57"/>
      <c r="F49" s="57"/>
      <c r="G49" s="57"/>
      <c r="H49" s="57"/>
      <c r="I49" s="57"/>
      <c r="J49" s="60"/>
      <c r="K49" s="58"/>
      <c r="L49" s="59"/>
      <c r="M49" s="59"/>
      <c r="N49" s="58"/>
      <c r="O49" s="58"/>
      <c r="P49" s="58"/>
      <c r="Q49" s="58"/>
      <c r="R49" s="60"/>
      <c r="S49" s="22"/>
      <c r="T49" s="45"/>
      <c r="U49" s="62"/>
    </row>
    <row r="50" spans="1:21" s="14" customFormat="1" ht="31.5" customHeight="1">
      <c r="B50" s="15"/>
      <c r="C50" s="55">
        <v>15</v>
      </c>
      <c r="D50" s="56"/>
      <c r="E50" s="57"/>
      <c r="F50" s="57"/>
      <c r="G50" s="57"/>
      <c r="H50" s="57"/>
      <c r="I50" s="57"/>
      <c r="J50" s="60"/>
      <c r="K50" s="58"/>
      <c r="L50" s="59"/>
      <c r="M50" s="59"/>
      <c r="N50" s="58"/>
      <c r="O50" s="58"/>
      <c r="P50" s="58"/>
      <c r="Q50" s="58"/>
      <c r="R50" s="60"/>
      <c r="S50" s="22"/>
      <c r="T50" s="45"/>
      <c r="U50" s="62"/>
    </row>
    <row r="51" spans="1:21" s="14" customFormat="1" ht="31.5" customHeight="1">
      <c r="B51" s="15"/>
      <c r="C51" s="55">
        <v>16</v>
      </c>
      <c r="D51" s="56"/>
      <c r="E51" s="57"/>
      <c r="F51" s="57"/>
      <c r="G51" s="57"/>
      <c r="H51" s="57"/>
      <c r="I51" s="57"/>
      <c r="J51" s="60"/>
      <c r="K51" s="58"/>
      <c r="L51" s="59"/>
      <c r="M51" s="59"/>
      <c r="N51" s="58"/>
      <c r="O51" s="58"/>
      <c r="P51" s="58"/>
      <c r="Q51" s="58"/>
      <c r="R51" s="60"/>
      <c r="S51" s="22"/>
      <c r="T51" s="45"/>
      <c r="U51" s="62"/>
    </row>
    <row r="52" spans="1:21" s="14" customFormat="1" ht="31.5" customHeight="1">
      <c r="B52" s="15"/>
      <c r="C52" s="55">
        <v>17</v>
      </c>
      <c r="D52" s="56"/>
      <c r="E52" s="57"/>
      <c r="F52" s="57"/>
      <c r="G52" s="57"/>
      <c r="H52" s="57"/>
      <c r="I52" s="57"/>
      <c r="J52" s="60"/>
      <c r="K52" s="58"/>
      <c r="L52" s="59"/>
      <c r="M52" s="59"/>
      <c r="N52" s="58"/>
      <c r="O52" s="58"/>
      <c r="P52" s="58"/>
      <c r="Q52" s="58"/>
      <c r="R52" s="60"/>
      <c r="S52" s="22"/>
      <c r="T52" s="45"/>
      <c r="U52" s="62"/>
    </row>
    <row r="53" spans="1:21" s="14" customFormat="1" ht="31.5" customHeight="1">
      <c r="B53" s="15"/>
      <c r="C53" s="55">
        <v>18</v>
      </c>
      <c r="D53" s="56"/>
      <c r="E53" s="57"/>
      <c r="F53" s="57"/>
      <c r="G53" s="57"/>
      <c r="H53" s="57"/>
      <c r="I53" s="57"/>
      <c r="J53" s="60"/>
      <c r="K53" s="58"/>
      <c r="L53" s="59"/>
      <c r="M53" s="59"/>
      <c r="N53" s="58"/>
      <c r="O53" s="58"/>
      <c r="P53" s="58"/>
      <c r="Q53" s="58"/>
      <c r="R53" s="60"/>
      <c r="S53" s="22"/>
      <c r="T53" s="45"/>
      <c r="U53" s="62"/>
    </row>
    <row r="54" spans="1:21" s="14" customFormat="1" ht="31.5" customHeight="1">
      <c r="B54" s="15"/>
      <c r="C54" s="55">
        <v>19</v>
      </c>
      <c r="D54" s="56"/>
      <c r="E54" s="57"/>
      <c r="F54" s="57"/>
      <c r="G54" s="57"/>
      <c r="H54" s="57"/>
      <c r="I54" s="57"/>
      <c r="J54" s="60"/>
      <c r="K54" s="58"/>
      <c r="L54" s="59"/>
      <c r="M54" s="59"/>
      <c r="N54" s="58"/>
      <c r="O54" s="58"/>
      <c r="P54" s="58"/>
      <c r="Q54" s="58"/>
      <c r="R54" s="60"/>
      <c r="S54" s="22"/>
      <c r="T54" s="45"/>
      <c r="U54" s="62"/>
    </row>
    <row r="55" spans="1:21" s="14" customFormat="1" ht="31.5" customHeight="1">
      <c r="B55" s="15"/>
      <c r="C55" s="55">
        <v>20</v>
      </c>
      <c r="D55" s="56"/>
      <c r="E55" s="57"/>
      <c r="F55" s="57"/>
      <c r="G55" s="57"/>
      <c r="H55" s="57"/>
      <c r="I55" s="57"/>
      <c r="J55" s="60"/>
      <c r="K55" s="58"/>
      <c r="L55" s="59"/>
      <c r="M55" s="59"/>
      <c r="N55" s="58"/>
      <c r="O55" s="58"/>
      <c r="P55" s="58"/>
      <c r="Q55" s="58"/>
      <c r="R55" s="60"/>
      <c r="S55" s="22">
        <f t="shared" si="0"/>
        <v>5</v>
      </c>
      <c r="T55" s="45">
        <f t="shared" si="1"/>
        <v>0</v>
      </c>
      <c r="U55" s="62"/>
    </row>
    <row r="56" spans="1:21" s="14" customFormat="1" ht="31.5" customHeight="1">
      <c r="B56" s="15"/>
      <c r="C56" s="55" t="s">
        <v>23</v>
      </c>
      <c r="D56" s="56"/>
      <c r="E56" s="57"/>
      <c r="F56" s="57"/>
      <c r="G56" s="57"/>
      <c r="H56" s="57"/>
      <c r="I56" s="57"/>
      <c r="J56" s="60"/>
      <c r="K56" s="58"/>
      <c r="L56" s="59"/>
      <c r="M56" s="59"/>
      <c r="N56" s="58"/>
      <c r="O56" s="58"/>
      <c r="P56" s="58"/>
      <c r="Q56" s="58"/>
      <c r="R56" s="60"/>
      <c r="S56" s="22">
        <f t="shared" si="0"/>
        <v>5</v>
      </c>
      <c r="T56" s="45">
        <f t="shared" si="1"/>
        <v>0</v>
      </c>
      <c r="U56" s="62"/>
    </row>
    <row r="57" spans="1:21" s="14" customFormat="1" ht="31.5" customHeight="1">
      <c r="B57" s="15"/>
      <c r="C57" s="39"/>
      <c r="D57" s="39"/>
      <c r="E57" s="38"/>
      <c r="F57" s="38"/>
      <c r="G57" s="38"/>
      <c r="H57" s="40"/>
      <c r="I57" s="38"/>
      <c r="J57" s="41"/>
      <c r="K57" s="38"/>
      <c r="L57" s="42"/>
      <c r="M57" s="42"/>
      <c r="N57" s="38"/>
      <c r="O57" s="38"/>
      <c r="P57" s="38"/>
      <c r="Q57" s="38"/>
      <c r="R57" s="43"/>
      <c r="S57" s="43"/>
      <c r="T57" s="43"/>
      <c r="U57" s="62"/>
    </row>
    <row r="58" spans="1:21" ht="21.75" customHeight="1">
      <c r="B58" s="64"/>
      <c r="C58" s="65"/>
      <c r="D58" s="65"/>
      <c r="E58" s="65"/>
      <c r="F58" s="65"/>
      <c r="G58" s="65"/>
      <c r="H58" s="65"/>
      <c r="I58" s="65"/>
      <c r="J58" s="65"/>
      <c r="K58" s="65"/>
      <c r="L58" s="65"/>
      <c r="M58" s="65"/>
      <c r="N58" s="65"/>
      <c r="O58" s="65"/>
      <c r="P58" s="65"/>
      <c r="Q58" s="65"/>
      <c r="R58" s="65"/>
      <c r="S58" s="65"/>
      <c r="T58" s="66"/>
      <c r="U58" s="61"/>
    </row>
    <row r="59" spans="1:21" ht="21.75" customHeight="1">
      <c r="A59" s="16"/>
      <c r="B59" s="121" t="s">
        <v>7</v>
      </c>
      <c r="C59" s="122"/>
      <c r="D59" s="122"/>
      <c r="E59" s="122"/>
      <c r="F59" s="122"/>
      <c r="G59" s="122"/>
      <c r="H59" s="122"/>
      <c r="I59" s="122"/>
      <c r="J59" s="122"/>
      <c r="K59" s="122"/>
      <c r="L59" s="122"/>
      <c r="M59" s="122"/>
      <c r="N59" s="122"/>
      <c r="O59" s="122"/>
      <c r="P59" s="122"/>
      <c r="Q59" s="122"/>
      <c r="R59" s="122"/>
      <c r="S59" s="122"/>
      <c r="T59" s="122"/>
      <c r="U59" s="123"/>
    </row>
    <row r="60" spans="1:21" ht="21.75" customHeight="1">
      <c r="A60" s="17"/>
      <c r="B60" s="118" t="s">
        <v>8</v>
      </c>
      <c r="C60" s="119"/>
      <c r="D60" s="119"/>
      <c r="E60" s="119"/>
      <c r="F60" s="119"/>
      <c r="G60" s="119"/>
      <c r="H60" s="119"/>
      <c r="I60" s="119"/>
      <c r="J60" s="119"/>
      <c r="K60" s="119"/>
      <c r="L60" s="119"/>
      <c r="M60" s="119"/>
      <c r="N60" s="119"/>
      <c r="O60" s="119"/>
      <c r="P60" s="119"/>
      <c r="Q60" s="119"/>
      <c r="R60" s="119"/>
      <c r="S60" s="119"/>
      <c r="T60" s="119"/>
      <c r="U60" s="120"/>
    </row>
    <row r="61" spans="1:21" ht="21.75" customHeight="1">
      <c r="B61" s="140" t="s">
        <v>9</v>
      </c>
      <c r="C61" s="141"/>
      <c r="D61" s="142"/>
      <c r="E61" s="143" t="s">
        <v>25</v>
      </c>
      <c r="F61" s="143"/>
      <c r="G61" s="143"/>
      <c r="H61" s="143" t="s">
        <v>43</v>
      </c>
      <c r="I61" s="143"/>
      <c r="J61" s="144">
        <v>3</v>
      </c>
      <c r="K61" s="145"/>
      <c r="L61" s="145"/>
      <c r="M61" s="146" t="s">
        <v>10</v>
      </c>
      <c r="N61" s="146"/>
      <c r="O61" s="146"/>
      <c r="P61" s="115">
        <v>43343</v>
      </c>
      <c r="Q61" s="116"/>
      <c r="R61" s="116"/>
      <c r="S61" s="116"/>
      <c r="T61" s="116"/>
      <c r="U61" s="117"/>
    </row>
    <row r="62" spans="1:21" ht="80.25" customHeight="1">
      <c r="B62" s="108"/>
      <c r="C62" s="109"/>
      <c r="D62" s="109"/>
      <c r="E62" s="109"/>
      <c r="F62" s="109"/>
      <c r="G62" s="109"/>
      <c r="H62" s="109"/>
      <c r="I62" s="109"/>
      <c r="J62" s="110"/>
      <c r="K62" s="110"/>
      <c r="L62" s="110"/>
      <c r="M62" s="109"/>
      <c r="N62" s="109"/>
      <c r="O62" s="109"/>
      <c r="P62" s="110"/>
      <c r="Q62" s="110"/>
      <c r="R62" s="110"/>
      <c r="S62" s="110"/>
      <c r="T62" s="110"/>
      <c r="U62" s="63"/>
    </row>
    <row r="97" spans="21:21" ht="15.75" customHeight="1">
      <c r="U97" s="18"/>
    </row>
    <row r="98" spans="21:21">
      <c r="U98" s="18"/>
    </row>
    <row r="99" spans="21:21" ht="15.75" customHeight="1">
      <c r="U99" s="18"/>
    </row>
    <row r="100" spans="21:21">
      <c r="U100" s="9"/>
    </row>
    <row r="101" spans="21:21" ht="15.75" customHeight="1">
      <c r="U101" s="18"/>
    </row>
  </sheetData>
  <mergeCells count="41">
    <mergeCell ref="C2:E6"/>
    <mergeCell ref="P2:R6"/>
    <mergeCell ref="F2:O6"/>
    <mergeCell ref="B61:D61"/>
    <mergeCell ref="E61:G61"/>
    <mergeCell ref="H61:I61"/>
    <mergeCell ref="J61:L61"/>
    <mergeCell ref="M61:O61"/>
    <mergeCell ref="K12:N12"/>
    <mergeCell ref="K13:N13"/>
    <mergeCell ref="H34:H35"/>
    <mergeCell ref="D34:D35"/>
    <mergeCell ref="G34:G35"/>
    <mergeCell ref="C18:O18"/>
    <mergeCell ref="C20:O20"/>
    <mergeCell ref="C28:O28"/>
    <mergeCell ref="C32:O32"/>
    <mergeCell ref="I34:I35"/>
    <mergeCell ref="J34:K34"/>
    <mergeCell ref="L34:L35"/>
    <mergeCell ref="M34:M35"/>
    <mergeCell ref="O34:O35"/>
    <mergeCell ref="N34:N35"/>
    <mergeCell ref="K9:N9"/>
    <mergeCell ref="K10:N10"/>
    <mergeCell ref="K11:N11"/>
    <mergeCell ref="C16:O16"/>
    <mergeCell ref="C26:O26"/>
    <mergeCell ref="C22:O22"/>
    <mergeCell ref="C23:O23"/>
    <mergeCell ref="C24:O24"/>
    <mergeCell ref="C25:O25"/>
    <mergeCell ref="B62:T62"/>
    <mergeCell ref="C34:C35"/>
    <mergeCell ref="E34:E35"/>
    <mergeCell ref="F34:F35"/>
    <mergeCell ref="Q34:R34"/>
    <mergeCell ref="P61:U61"/>
    <mergeCell ref="B60:U60"/>
    <mergeCell ref="B59:U59"/>
    <mergeCell ref="P34:P35"/>
  </mergeCells>
  <dataValidations count="1">
    <dataValidation type="list" allowBlank="1" showInputMessage="1" showErrorMessage="1" sqref="H36:H57">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N12" sqref="N12"/>
    </sheetView>
  </sheetViews>
  <sheetFormatPr baseColWidth="10" defaultColWidth="11.42578125"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6"/>
      <c r="C2" s="161"/>
      <c r="D2" s="162"/>
      <c r="E2" s="167" t="s">
        <v>0</v>
      </c>
      <c r="F2" s="168"/>
      <c r="G2" s="168"/>
      <c r="H2" s="168"/>
      <c r="I2" s="168"/>
      <c r="J2" s="168"/>
      <c r="K2" s="168"/>
      <c r="L2" s="168"/>
      <c r="M2" s="168"/>
      <c r="N2" s="169"/>
      <c r="O2" s="138" t="s">
        <v>1</v>
      </c>
      <c r="P2" s="138"/>
      <c r="Q2" s="138"/>
      <c r="R2" s="44"/>
      <c r="S2" s="31" t="s">
        <v>26</v>
      </c>
    </row>
    <row r="3" spans="2:19" ht="12.75" customHeight="1">
      <c r="B3" s="77"/>
      <c r="C3" s="163"/>
      <c r="D3" s="164"/>
      <c r="E3" s="170"/>
      <c r="F3" s="171"/>
      <c r="G3" s="171"/>
      <c r="H3" s="171"/>
      <c r="I3" s="171"/>
      <c r="J3" s="171"/>
      <c r="K3" s="171"/>
      <c r="L3" s="171"/>
      <c r="M3" s="171"/>
      <c r="N3" s="172"/>
      <c r="O3" s="138"/>
      <c r="P3" s="138"/>
      <c r="Q3" s="138"/>
      <c r="R3" s="44"/>
      <c r="S3" s="32" t="s">
        <v>27</v>
      </c>
    </row>
    <row r="4" spans="2:19" ht="12.75" customHeight="1">
      <c r="B4" s="77"/>
      <c r="C4" s="163"/>
      <c r="D4" s="164"/>
      <c r="E4" s="170"/>
      <c r="F4" s="171"/>
      <c r="G4" s="171"/>
      <c r="H4" s="171"/>
      <c r="I4" s="171"/>
      <c r="J4" s="171"/>
      <c r="K4" s="171"/>
      <c r="L4" s="171"/>
      <c r="M4" s="171"/>
      <c r="N4" s="172"/>
      <c r="O4" s="138"/>
      <c r="P4" s="138"/>
      <c r="Q4" s="138"/>
      <c r="R4" s="44"/>
      <c r="S4" s="32" t="s">
        <v>28</v>
      </c>
    </row>
    <row r="5" spans="2:19" ht="12.75" customHeight="1">
      <c r="B5" s="77"/>
      <c r="C5" s="163"/>
      <c r="D5" s="164"/>
      <c r="E5" s="170"/>
      <c r="F5" s="171"/>
      <c r="G5" s="171"/>
      <c r="H5" s="171"/>
      <c r="I5" s="171"/>
      <c r="J5" s="171"/>
      <c r="K5" s="171"/>
      <c r="L5" s="171"/>
      <c r="M5" s="171"/>
      <c r="N5" s="172"/>
      <c r="O5" s="138"/>
      <c r="P5" s="138"/>
      <c r="Q5" s="138"/>
      <c r="R5" s="44"/>
      <c r="S5" s="32" t="s">
        <v>29</v>
      </c>
    </row>
    <row r="6" spans="2:19" ht="12.75" customHeight="1">
      <c r="B6" s="78"/>
      <c r="C6" s="165"/>
      <c r="D6" s="166"/>
      <c r="E6" s="173"/>
      <c r="F6" s="174"/>
      <c r="G6" s="174"/>
      <c r="H6" s="174"/>
      <c r="I6" s="174"/>
      <c r="J6" s="174"/>
      <c r="K6" s="174"/>
      <c r="L6" s="174"/>
      <c r="M6" s="174"/>
      <c r="N6" s="175"/>
      <c r="O6" s="138"/>
      <c r="P6" s="138"/>
      <c r="Q6" s="138"/>
      <c r="R6" s="44"/>
      <c r="S6" s="33" t="s">
        <v>30</v>
      </c>
    </row>
    <row r="7" spans="2:19" ht="15">
      <c r="B7" s="79"/>
      <c r="C7" s="4"/>
      <c r="D7" s="4"/>
      <c r="E7" s="4"/>
      <c r="F7" s="4"/>
      <c r="G7" s="4"/>
      <c r="H7" s="4"/>
      <c r="I7" s="4"/>
      <c r="J7" s="4"/>
      <c r="K7" s="34"/>
      <c r="L7" s="34"/>
      <c r="M7" s="34"/>
      <c r="N7" s="34"/>
      <c r="O7" s="34"/>
      <c r="P7" s="4"/>
      <c r="Q7" s="71"/>
      <c r="R7" s="19"/>
      <c r="S7" s="2"/>
    </row>
    <row r="8" spans="2:19" ht="6" customHeight="1">
      <c r="B8" s="79"/>
      <c r="C8" s="4"/>
      <c r="D8" s="4"/>
      <c r="E8" s="13"/>
      <c r="F8" s="13"/>
      <c r="G8" s="13"/>
      <c r="H8" s="13"/>
      <c r="I8" s="13"/>
      <c r="J8" s="13"/>
      <c r="K8" s="13"/>
      <c r="L8" s="13"/>
      <c r="M8" s="13"/>
      <c r="N8" s="13"/>
      <c r="O8" s="13"/>
      <c r="P8" s="13"/>
      <c r="Q8" s="72"/>
      <c r="R8" s="4"/>
      <c r="S8" s="5"/>
    </row>
    <row r="9" spans="2:19" ht="33" customHeight="1">
      <c r="B9" s="79"/>
      <c r="C9" s="111" t="s">
        <v>24</v>
      </c>
      <c r="D9" s="112" t="s">
        <v>32</v>
      </c>
      <c r="E9" s="111" t="s">
        <v>34</v>
      </c>
      <c r="F9" s="111" t="s">
        <v>35</v>
      </c>
      <c r="G9" s="113" t="s">
        <v>52</v>
      </c>
      <c r="H9" s="114"/>
      <c r="I9" s="176" t="s">
        <v>53</v>
      </c>
      <c r="J9" s="176"/>
      <c r="K9" s="46"/>
      <c r="L9" s="5"/>
      <c r="M9" s="4"/>
      <c r="N9" s="160" t="s">
        <v>54</v>
      </c>
      <c r="O9" s="160"/>
      <c r="P9" s="4"/>
      <c r="Q9" s="61"/>
    </row>
    <row r="10" spans="2:19" ht="42" customHeight="1">
      <c r="B10" s="79"/>
      <c r="C10" s="111"/>
      <c r="D10" s="112"/>
      <c r="E10" s="111"/>
      <c r="F10" s="111"/>
      <c r="G10" s="50" t="s">
        <v>16</v>
      </c>
      <c r="H10" s="51" t="s">
        <v>48</v>
      </c>
      <c r="I10" s="25" t="s">
        <v>50</v>
      </c>
      <c r="J10" s="25" t="s">
        <v>49</v>
      </c>
      <c r="K10" s="25" t="s">
        <v>45</v>
      </c>
      <c r="L10" s="25" t="s">
        <v>46</v>
      </c>
      <c r="M10" s="4"/>
      <c r="N10" s="52" t="s">
        <v>44</v>
      </c>
      <c r="O10" s="53" t="s">
        <v>47</v>
      </c>
      <c r="P10" s="73"/>
      <c r="Q10" s="61"/>
    </row>
    <row r="11" spans="2:19" s="14" customFormat="1" ht="33" customHeight="1">
      <c r="B11" s="80"/>
      <c r="C11" s="21">
        <v>1</v>
      </c>
      <c r="D11" s="47" t="str">
        <f>'RG1'!E36</f>
        <v>Administrar y gestionar la cartera conforme lo establece el Modelo a traves de la cartilla CT-CA-086, con base en la segmentación y priorización informada en el inventario publicado
En esta acción se encuentra inmersa la recomendación gerencial #1</v>
      </c>
      <c r="E11" s="47" t="str">
        <f>'RG1'!G36</f>
        <v>Repartir los expedientes de cobro conforme lo establecido en la Cartilla CT-CA-086 Vs 2 y realizar control y seguimiento a la ejecución del Proceso de Administración de Cartera, en cuanto al cumplimiento de los términos establecidos, verificando mensualmente su cumplimiento en una muestra de 20 expedientes enviando informe del resultado al buzón coordinacioncobranzas@dian.gov.co</v>
      </c>
      <c r="F11" s="54" t="str">
        <f>'RG1'!H36</f>
        <v>Alta</v>
      </c>
      <c r="G11" s="22">
        <f>'RG1'!Q36</f>
        <v>0</v>
      </c>
      <c r="H11" s="23">
        <f>'RG1'!R36</f>
        <v>0</v>
      </c>
      <c r="I11" s="22"/>
      <c r="J11" s="23"/>
      <c r="K11" s="22">
        <f t="shared" ref="K11:K23" si="0">IF(F11="Baja",1,IF(F11="Media - baja",2,IF(F11="Media",3,IF(F11="Media - alta",4,5))))</f>
        <v>5</v>
      </c>
      <c r="L11" s="45">
        <f t="shared" ref="L11:L23" si="1">J11*K11</f>
        <v>0</v>
      </c>
      <c r="M11" s="73"/>
      <c r="N11" s="22" t="str">
        <f>IFERROR(INDEX($D$11:$D$31,MATCH(0,INDEX(COUNTIF($N$10:N10,$D$11:$D$31),),)),"")</f>
        <v>Administrar y gestionar la cartera conforme lo establece el Modelo a traves de la cartilla CT-CA-086, con base en la segmentación y priorización informada en el inventario publicado
En esta acción se encuentra inmersa la recomendación gerencial #1</v>
      </c>
      <c r="O11" s="67">
        <f t="shared" ref="O11:O25" si="2">SUMIFS($L$11:$L$31,$D$11:$D$31,N11)/SUMIFS($K$11:$K$31,$D$11:$D$31,N11)</f>
        <v>0</v>
      </c>
      <c r="P11" s="73"/>
      <c r="Q11" s="62"/>
    </row>
    <row r="12" spans="2:19" s="14" customFormat="1" ht="31.5" customHeight="1">
      <c r="B12" s="80"/>
      <c r="C12" s="21">
        <v>2</v>
      </c>
      <c r="D12" s="47" t="str">
        <f>'RG1'!E37</f>
        <v>Aplicar el Procedimiento PR-CA- 0418 de Designación, relevo y exclusión de auxiliares de la justicia en especial lo descrito en las actividad 1 Para la designación, seleccionar al Auxiliar de la listas de Auxiliares de la Justicia adoptada por la UAE DIAN mediante el mecanismo establecido en el Código General de
Proceso, y actividad 22 del mismo procedimiento manteniendo actualizada la lista de auxiliares en el aplicativo SIPAC.
En esta acción se encuentra inmersa la recomendación gerancial #2 y en la recomendación estratégica #1</v>
      </c>
      <c r="E12" s="47" t="str">
        <f>'RG1'!G37</f>
        <v>Verificar Cuatrimestralmente mediante el FT-CA-5255 Inventario de Bienes embargados, la designación de los Auxiliares de la Justicia para los bienes secuestrados durante el periodo, donde se debe etablecer si los auxiliares estan siendo designados  de la lista conformada por el Consejo Superior de la Judicatura y que se este rotando la designación de los mismos, mediante la verificación  del 20% de actas de diligencia de secuestro de bienes efectuadas durante el periodo.</v>
      </c>
      <c r="F12" s="54" t="str">
        <f>'RG1'!H37</f>
        <v>Alta</v>
      </c>
      <c r="G12" s="22">
        <f>'RG1'!Q37</f>
        <v>0</v>
      </c>
      <c r="H12" s="23">
        <f>'RG1'!R37</f>
        <v>0</v>
      </c>
      <c r="I12" s="22"/>
      <c r="J12" s="23"/>
      <c r="K12" s="22">
        <f t="shared" si="0"/>
        <v>5</v>
      </c>
      <c r="L12" s="45">
        <f t="shared" si="1"/>
        <v>0</v>
      </c>
      <c r="M12" s="73"/>
      <c r="N12" s="22">
        <f>IFERROR(INDEX($D$11:$D$31,MATCH(0,INDEX(COUNTIF($N$10:N11,$D$11:$D$31),),)),"")</f>
        <v>0</v>
      </c>
      <c r="O12" s="67">
        <f t="shared" si="2"/>
        <v>0</v>
      </c>
      <c r="P12" s="73"/>
      <c r="Q12" s="62"/>
    </row>
    <row r="13" spans="2:19" s="14" customFormat="1" ht="31.5" customHeight="1">
      <c r="B13" s="80"/>
      <c r="C13" s="21">
        <v>3</v>
      </c>
      <c r="D13" s="47" t="str">
        <f>'RG1'!E38</f>
        <v xml:space="preserve">Aplicar el control denominado "Seguimiento mensual a los Secuestres" definido en la Matriz de Riesgos versión 2 del Procedimiento de administración de Cartera y la actividad 7 del PR-CA-0419 Seguimiento a la Gestión y Aprobación de Cuentas del Secuestre                                                                                                                                                                                                                                                                                                                                      En esta acción se encuentra inmersa la recomendación estrategica #3                                                                                 </v>
      </c>
      <c r="E13" s="47" t="str">
        <f>'RG1'!G38</f>
        <v>Verificar cuatrimestralmente que se este diligenciado el formato FT-CA-2426 "Evaluación a los auxiliares de la justicia"mediante la verificación  del 10%, de los bienes secuestrados y que se haya efectuado la inspección ocular a estos mismos bienes</v>
      </c>
      <c r="F13" s="54" t="str">
        <f>'RG1'!H38</f>
        <v>Alta</v>
      </c>
      <c r="G13" s="22">
        <f>'RG1'!Q38</f>
        <v>0</v>
      </c>
      <c r="H13" s="23">
        <f>'RG1'!R38</f>
        <v>0</v>
      </c>
      <c r="I13" s="22"/>
      <c r="J13" s="23"/>
      <c r="K13" s="22">
        <f t="shared" si="0"/>
        <v>5</v>
      </c>
      <c r="L13" s="45">
        <f t="shared" si="1"/>
        <v>0</v>
      </c>
      <c r="M13" s="73"/>
      <c r="N13" s="22" t="str">
        <f>IFERROR(INDEX($D$11:$D$31,MATCH(0,INDEX(COUNTIF($N$10:N12,$D$11:$D$31),),)),"")</f>
        <v/>
      </c>
      <c r="O13" s="67" t="e">
        <f t="shared" si="2"/>
        <v>#DIV/0!</v>
      </c>
      <c r="P13" s="73"/>
      <c r="Q13" s="62"/>
    </row>
    <row r="14" spans="2:19" s="14" customFormat="1" ht="31.5" customHeight="1">
      <c r="B14" s="80"/>
      <c r="C14" s="21">
        <v>4</v>
      </c>
      <c r="D14" s="47">
        <f>'RG1'!E39</f>
        <v>0</v>
      </c>
      <c r="E14" s="47">
        <f>'RG1'!G39</f>
        <v>0</v>
      </c>
      <c r="F14" s="54">
        <f>'RG1'!H39</f>
        <v>0</v>
      </c>
      <c r="G14" s="22">
        <f>'RG1'!Q39</f>
        <v>0</v>
      </c>
      <c r="H14" s="23">
        <f>'RG1'!R39</f>
        <v>0</v>
      </c>
      <c r="I14" s="22"/>
      <c r="J14" s="23"/>
      <c r="K14" s="22">
        <f t="shared" si="0"/>
        <v>5</v>
      </c>
      <c r="L14" s="45">
        <f t="shared" si="1"/>
        <v>0</v>
      </c>
      <c r="M14" s="73"/>
      <c r="N14" s="22" t="str">
        <f>IFERROR(INDEX($D$11:$D$31,MATCH(0,INDEX(COUNTIF($N$10:N13,$D$11:$D$31),),)),"")</f>
        <v/>
      </c>
      <c r="O14" s="67" t="e">
        <f t="shared" si="2"/>
        <v>#DIV/0!</v>
      </c>
      <c r="P14" s="73"/>
      <c r="Q14" s="62"/>
    </row>
    <row r="15" spans="2:19" s="14" customFormat="1" ht="31.5" customHeight="1">
      <c r="B15" s="80"/>
      <c r="C15" s="21">
        <v>5</v>
      </c>
      <c r="D15" s="47">
        <f>'RG1'!E40</f>
        <v>0</v>
      </c>
      <c r="E15" s="47">
        <f>'RG1'!G40</f>
        <v>0</v>
      </c>
      <c r="F15" s="54">
        <f>'RG1'!H40</f>
        <v>0</v>
      </c>
      <c r="G15" s="22">
        <f>'RG1'!Q40</f>
        <v>0</v>
      </c>
      <c r="H15" s="23">
        <f>'RG1'!R40</f>
        <v>0</v>
      </c>
      <c r="I15" s="22"/>
      <c r="J15" s="23"/>
      <c r="K15" s="22">
        <f t="shared" si="0"/>
        <v>5</v>
      </c>
      <c r="L15" s="45">
        <f t="shared" si="1"/>
        <v>0</v>
      </c>
      <c r="M15" s="73"/>
      <c r="N15" s="22" t="str">
        <f>IFERROR(INDEX($D$11:$D$31,MATCH(0,INDEX(COUNTIF($N$10:N14,$D$11:$D$31),),)),"")</f>
        <v/>
      </c>
      <c r="O15" s="67" t="e">
        <f t="shared" si="2"/>
        <v>#DIV/0!</v>
      </c>
      <c r="P15" s="73"/>
      <c r="Q15" s="62"/>
    </row>
    <row r="16" spans="2:19" s="14" customFormat="1" ht="31.5" customHeight="1">
      <c r="B16" s="80"/>
      <c r="C16" s="21">
        <v>6</v>
      </c>
      <c r="D16" s="47">
        <f>'RG1'!E41</f>
        <v>0</v>
      </c>
      <c r="E16" s="47">
        <f>'RG1'!G41</f>
        <v>0</v>
      </c>
      <c r="F16" s="54">
        <f>'RG1'!H41</f>
        <v>0</v>
      </c>
      <c r="G16" s="22">
        <f>'RG1'!Q41</f>
        <v>0</v>
      </c>
      <c r="H16" s="23">
        <f>'RG1'!R41</f>
        <v>0</v>
      </c>
      <c r="I16" s="22"/>
      <c r="J16" s="23"/>
      <c r="K16" s="22">
        <f t="shared" si="0"/>
        <v>5</v>
      </c>
      <c r="L16" s="45">
        <f t="shared" si="1"/>
        <v>0</v>
      </c>
      <c r="M16" s="73"/>
      <c r="N16" s="22" t="str">
        <f>IFERROR(INDEX($D$11:$D$31,MATCH(0,INDEX(COUNTIF($N$10:N15,$D$11:$D$31),),)),"")</f>
        <v/>
      </c>
      <c r="O16" s="67" t="e">
        <f t="shared" si="2"/>
        <v>#DIV/0!</v>
      </c>
      <c r="P16" s="38"/>
      <c r="Q16" s="62"/>
    </row>
    <row r="17" spans="2:18" s="14" customFormat="1" ht="31.5" customHeight="1">
      <c r="B17" s="80"/>
      <c r="C17" s="21">
        <v>7</v>
      </c>
      <c r="D17" s="47">
        <f>'RG1'!E42</f>
        <v>0</v>
      </c>
      <c r="E17" s="47">
        <f>'RG1'!G42</f>
        <v>0</v>
      </c>
      <c r="F17" s="54">
        <f>'RG1'!H42</f>
        <v>0</v>
      </c>
      <c r="G17" s="22">
        <f>'RG1'!Q42</f>
        <v>0</v>
      </c>
      <c r="H17" s="23">
        <f>'RG1'!R42</f>
        <v>0</v>
      </c>
      <c r="I17" s="22"/>
      <c r="J17" s="23"/>
      <c r="K17" s="22">
        <f t="shared" si="0"/>
        <v>5</v>
      </c>
      <c r="L17" s="45">
        <f t="shared" si="1"/>
        <v>0</v>
      </c>
      <c r="M17" s="73"/>
      <c r="N17" s="22" t="str">
        <f>IFERROR(INDEX($D$11:$D$31,MATCH(0,INDEX(COUNTIF($N$10:N16,$D$11:$D$31),),)),"")</f>
        <v/>
      </c>
      <c r="O17" s="67" t="e">
        <f t="shared" si="2"/>
        <v>#DIV/0!</v>
      </c>
      <c r="P17" s="38"/>
      <c r="Q17" s="62"/>
    </row>
    <row r="18" spans="2:18" s="14" customFormat="1" ht="31.5" customHeight="1">
      <c r="B18" s="80"/>
      <c r="C18" s="21">
        <v>8</v>
      </c>
      <c r="D18" s="47">
        <f>'RG1'!E43</f>
        <v>0</v>
      </c>
      <c r="E18" s="47">
        <f>'RG1'!G43</f>
        <v>0</v>
      </c>
      <c r="F18" s="54">
        <f>'RG1'!H43</f>
        <v>0</v>
      </c>
      <c r="G18" s="22">
        <f>'RG1'!Q43</f>
        <v>0</v>
      </c>
      <c r="H18" s="23">
        <f>'RG1'!R43</f>
        <v>0</v>
      </c>
      <c r="I18" s="22"/>
      <c r="J18" s="23"/>
      <c r="K18" s="22">
        <f t="shared" si="0"/>
        <v>5</v>
      </c>
      <c r="L18" s="45">
        <f t="shared" si="1"/>
        <v>0</v>
      </c>
      <c r="M18" s="73"/>
      <c r="N18" s="22" t="str">
        <f>IFERROR(INDEX($D$11:$D$31,MATCH(0,INDEX(COUNTIF($N$10:N17,$D$11:$D$31),),)),"")</f>
        <v/>
      </c>
      <c r="O18" s="67" t="e">
        <f t="shared" si="2"/>
        <v>#DIV/0!</v>
      </c>
      <c r="P18" s="38"/>
      <c r="Q18" s="62"/>
    </row>
    <row r="19" spans="2:18" s="14" customFormat="1" ht="31.5" customHeight="1">
      <c r="B19" s="80"/>
      <c r="C19" s="21">
        <v>9</v>
      </c>
      <c r="D19" s="47">
        <f>'RG1'!E44</f>
        <v>0</v>
      </c>
      <c r="E19" s="47">
        <f>'RG1'!G44</f>
        <v>0</v>
      </c>
      <c r="F19" s="54">
        <f>'RG1'!H44</f>
        <v>0</v>
      </c>
      <c r="G19" s="22">
        <f>'RG1'!Q44</f>
        <v>0</v>
      </c>
      <c r="H19" s="23">
        <f>'RG1'!R44</f>
        <v>0</v>
      </c>
      <c r="I19" s="22"/>
      <c r="J19" s="23"/>
      <c r="K19" s="22">
        <f t="shared" si="0"/>
        <v>5</v>
      </c>
      <c r="L19" s="45">
        <f t="shared" si="1"/>
        <v>0</v>
      </c>
      <c r="M19" s="73"/>
      <c r="N19" s="22" t="str">
        <f>IFERROR(INDEX($D$11:$D$31,MATCH(0,INDEX(COUNTIF($N$10:N18,$D$11:$D$31),),)),"")</f>
        <v/>
      </c>
      <c r="O19" s="67" t="e">
        <f t="shared" si="2"/>
        <v>#DIV/0!</v>
      </c>
      <c r="P19" s="38"/>
      <c r="Q19" s="62"/>
    </row>
    <row r="20" spans="2:18" s="14" customFormat="1" ht="31.5" customHeight="1">
      <c r="B20" s="80"/>
      <c r="C20" s="21">
        <v>10</v>
      </c>
      <c r="D20" s="47">
        <f>'RG1'!E45</f>
        <v>0</v>
      </c>
      <c r="E20" s="47">
        <f>'RG1'!G45</f>
        <v>0</v>
      </c>
      <c r="F20" s="54">
        <f>'RG1'!H45</f>
        <v>0</v>
      </c>
      <c r="G20" s="22">
        <f>'RG1'!Q45</f>
        <v>0</v>
      </c>
      <c r="H20" s="23">
        <f>'RG1'!R45</f>
        <v>0</v>
      </c>
      <c r="I20" s="22"/>
      <c r="J20" s="23"/>
      <c r="K20" s="22">
        <f t="shared" si="0"/>
        <v>5</v>
      </c>
      <c r="L20" s="45">
        <f t="shared" si="1"/>
        <v>0</v>
      </c>
      <c r="M20" s="73"/>
      <c r="N20" s="22" t="str">
        <f>IFERROR(INDEX($D$11:$D$31,MATCH(0,INDEX(COUNTIF($N$10:N19,$D$11:$D$31),),)),"")</f>
        <v/>
      </c>
      <c r="O20" s="67" t="e">
        <f t="shared" si="2"/>
        <v>#DIV/0!</v>
      </c>
      <c r="P20" s="38"/>
      <c r="Q20" s="62"/>
    </row>
    <row r="21" spans="2:18" s="14" customFormat="1" ht="31.5" customHeight="1">
      <c r="B21" s="80"/>
      <c r="C21" s="21">
        <v>11</v>
      </c>
      <c r="D21" s="47">
        <f>'RG1'!E46</f>
        <v>0</v>
      </c>
      <c r="E21" s="47">
        <f>'RG1'!G46</f>
        <v>0</v>
      </c>
      <c r="F21" s="54">
        <f>'RG1'!H46</f>
        <v>0</v>
      </c>
      <c r="G21" s="22">
        <f>'RG1'!Q46</f>
        <v>0</v>
      </c>
      <c r="H21" s="23">
        <f>'RG1'!R46</f>
        <v>0</v>
      </c>
      <c r="I21" s="22"/>
      <c r="J21" s="23"/>
      <c r="K21" s="22">
        <f t="shared" si="0"/>
        <v>5</v>
      </c>
      <c r="L21" s="45">
        <f t="shared" si="1"/>
        <v>0</v>
      </c>
      <c r="M21" s="73"/>
      <c r="N21" s="22" t="str">
        <f>IFERROR(INDEX($D$11:$D$31,MATCH(0,INDEX(COUNTIF($N$10:N20,$D$11:$D$31),),)),"")</f>
        <v/>
      </c>
      <c r="O21" s="67" t="e">
        <f t="shared" si="2"/>
        <v>#DIV/0!</v>
      </c>
      <c r="P21" s="38"/>
      <c r="Q21" s="62"/>
    </row>
    <row r="22" spans="2:18" s="14" customFormat="1" ht="31.5" customHeight="1">
      <c r="B22" s="80"/>
      <c r="C22" s="21">
        <v>12</v>
      </c>
      <c r="D22" s="47">
        <f>'RG1'!E47</f>
        <v>0</v>
      </c>
      <c r="E22" s="47">
        <f>'RG1'!G47</f>
        <v>0</v>
      </c>
      <c r="F22" s="54">
        <f>'RG1'!H47</f>
        <v>0</v>
      </c>
      <c r="G22" s="22">
        <f>'RG1'!Q47</f>
        <v>0</v>
      </c>
      <c r="H22" s="23">
        <f>'RG1'!R47</f>
        <v>0</v>
      </c>
      <c r="I22" s="22"/>
      <c r="J22" s="23"/>
      <c r="K22" s="22">
        <f t="shared" si="0"/>
        <v>5</v>
      </c>
      <c r="L22" s="45">
        <f t="shared" si="1"/>
        <v>0</v>
      </c>
      <c r="M22" s="73"/>
      <c r="N22" s="22" t="str">
        <f>IFERROR(INDEX($D$11:$D$31,MATCH(0,INDEX(COUNTIF($N$10:N21,$D$11:$D$31),),)),"")</f>
        <v/>
      </c>
      <c r="O22" s="67" t="e">
        <f t="shared" si="2"/>
        <v>#DIV/0!</v>
      </c>
      <c r="P22" s="38"/>
      <c r="Q22" s="62"/>
    </row>
    <row r="23" spans="2:18" s="14" customFormat="1" ht="31.5" customHeight="1">
      <c r="B23" s="80"/>
      <c r="C23" s="21">
        <v>13</v>
      </c>
      <c r="D23" s="47">
        <f>'RG1'!E48</f>
        <v>0</v>
      </c>
      <c r="E23" s="47">
        <f>'RG1'!G48</f>
        <v>0</v>
      </c>
      <c r="F23" s="54">
        <f>'RG1'!H48</f>
        <v>0</v>
      </c>
      <c r="G23" s="22">
        <f>'RG1'!Q48</f>
        <v>0</v>
      </c>
      <c r="H23" s="23">
        <f>'RG1'!R48</f>
        <v>0</v>
      </c>
      <c r="I23" s="22"/>
      <c r="J23" s="23"/>
      <c r="K23" s="22">
        <f t="shared" si="0"/>
        <v>5</v>
      </c>
      <c r="L23" s="45">
        <f t="shared" si="1"/>
        <v>0</v>
      </c>
      <c r="M23" s="73"/>
      <c r="N23" s="22" t="str">
        <f>IFERROR(INDEX($D$11:$D$31,MATCH(0,INDEX(COUNTIF($N$10:N22,$D$11:$D$31),),)),"")</f>
        <v/>
      </c>
      <c r="O23" s="67" t="e">
        <f t="shared" si="2"/>
        <v>#DIV/0!</v>
      </c>
      <c r="P23" s="38"/>
      <c r="Q23" s="62"/>
    </row>
    <row r="24" spans="2:18" s="14" customFormat="1" ht="31.5" customHeight="1">
      <c r="B24" s="80"/>
      <c r="C24" s="21">
        <v>14</v>
      </c>
      <c r="D24" s="47">
        <f>'RG1'!E49</f>
        <v>0</v>
      </c>
      <c r="E24" s="47">
        <f>'RG1'!G49</f>
        <v>0</v>
      </c>
      <c r="F24" s="54">
        <f>'RG1'!H49</f>
        <v>0</v>
      </c>
      <c r="G24" s="22">
        <f>'RG1'!Q49</f>
        <v>0</v>
      </c>
      <c r="H24" s="23">
        <f>'RG1'!R49</f>
        <v>0</v>
      </c>
      <c r="I24" s="23"/>
      <c r="J24" s="23"/>
      <c r="K24" s="22">
        <f t="shared" ref="K24:K30" si="3">IF(F24="Baja",1,IF(F24="Media - baja",2,IF(F24="Media",3,IF(F24="Media - alta",4,5))))</f>
        <v>5</v>
      </c>
      <c r="L24" s="45">
        <f t="shared" ref="L24:L30" si="4">J24*K24</f>
        <v>0</v>
      </c>
      <c r="M24" s="73"/>
      <c r="N24" s="22" t="str">
        <f>IFERROR(INDEX($D$11:$D$31,MATCH(0,INDEX(COUNTIF($N$10:N23,$D$11:$D$31),),)),"")</f>
        <v/>
      </c>
      <c r="O24" s="67" t="e">
        <f t="shared" si="2"/>
        <v>#DIV/0!</v>
      </c>
      <c r="P24" s="38"/>
      <c r="Q24" s="62"/>
    </row>
    <row r="25" spans="2:18" s="14" customFormat="1" ht="31.5" customHeight="1">
      <c r="B25" s="80"/>
      <c r="C25" s="21">
        <v>15</v>
      </c>
      <c r="D25" s="47">
        <f>'RG1'!E50</f>
        <v>0</v>
      </c>
      <c r="E25" s="47">
        <f>'RG1'!G50</f>
        <v>0</v>
      </c>
      <c r="F25" s="54">
        <f>'RG1'!H50</f>
        <v>0</v>
      </c>
      <c r="G25" s="22">
        <f>'RG1'!Q50</f>
        <v>0</v>
      </c>
      <c r="H25" s="23">
        <f>'RG1'!R50</f>
        <v>0</v>
      </c>
      <c r="I25" s="23"/>
      <c r="J25" s="23"/>
      <c r="K25" s="22">
        <f t="shared" si="3"/>
        <v>5</v>
      </c>
      <c r="L25" s="45">
        <f t="shared" si="4"/>
        <v>0</v>
      </c>
      <c r="M25" s="73"/>
      <c r="N25" s="22" t="str">
        <f>IFERROR(INDEX($D$11:$D$31,MATCH(0,INDEX(COUNTIF($N$10:N24,$D$11:$D$31),),)),"")</f>
        <v/>
      </c>
      <c r="O25" s="67" t="e">
        <f t="shared" si="2"/>
        <v>#DIV/0!</v>
      </c>
      <c r="P25" s="38"/>
      <c r="Q25" s="62"/>
    </row>
    <row r="26" spans="2:18" s="14" customFormat="1" ht="31.5" customHeight="1">
      <c r="B26" s="80"/>
      <c r="C26" s="21">
        <v>16</v>
      </c>
      <c r="D26" s="47">
        <f>'RG1'!E51</f>
        <v>0</v>
      </c>
      <c r="E26" s="47">
        <f>'RG1'!G51</f>
        <v>0</v>
      </c>
      <c r="F26" s="54">
        <f>'RG1'!H51</f>
        <v>0</v>
      </c>
      <c r="G26" s="22">
        <f>'RG1'!Q51</f>
        <v>0</v>
      </c>
      <c r="H26" s="23">
        <f>'RG1'!R51</f>
        <v>0</v>
      </c>
      <c r="I26" s="23"/>
      <c r="J26" s="23"/>
      <c r="K26" s="22">
        <f t="shared" si="3"/>
        <v>5</v>
      </c>
      <c r="L26" s="45">
        <f t="shared" si="4"/>
        <v>0</v>
      </c>
      <c r="M26" s="73"/>
      <c r="N26" s="73"/>
      <c r="O26" s="73"/>
      <c r="P26" s="38"/>
      <c r="Q26" s="62"/>
    </row>
    <row r="27" spans="2:18" s="14" customFormat="1" ht="31.5" customHeight="1">
      <c r="B27" s="80"/>
      <c r="C27" s="21">
        <v>17</v>
      </c>
      <c r="D27" s="47">
        <f>'RG1'!E52</f>
        <v>0</v>
      </c>
      <c r="E27" s="47">
        <f>'RG1'!G52</f>
        <v>0</v>
      </c>
      <c r="F27" s="54">
        <f>'RG1'!H52</f>
        <v>0</v>
      </c>
      <c r="G27" s="22">
        <f>'RG1'!Q52</f>
        <v>0</v>
      </c>
      <c r="H27" s="23">
        <f>'RG1'!R52</f>
        <v>0</v>
      </c>
      <c r="I27" s="23"/>
      <c r="J27" s="23"/>
      <c r="K27" s="22">
        <f t="shared" si="3"/>
        <v>5</v>
      </c>
      <c r="L27" s="45">
        <f t="shared" si="4"/>
        <v>0</v>
      </c>
      <c r="M27" s="73"/>
      <c r="N27" s="73"/>
      <c r="O27" s="73"/>
      <c r="P27" s="38"/>
      <c r="Q27" s="62"/>
    </row>
    <row r="28" spans="2:18" s="14" customFormat="1" ht="31.5" customHeight="1">
      <c r="B28" s="80"/>
      <c r="C28" s="21">
        <v>18</v>
      </c>
      <c r="D28" s="47">
        <f>'RG1'!E53</f>
        <v>0</v>
      </c>
      <c r="E28" s="47">
        <f>'RG1'!G53</f>
        <v>0</v>
      </c>
      <c r="F28" s="54">
        <f>'RG1'!H53</f>
        <v>0</v>
      </c>
      <c r="G28" s="22">
        <f>'RG1'!Q53</f>
        <v>0</v>
      </c>
      <c r="H28" s="23">
        <f>'RG1'!R53</f>
        <v>0</v>
      </c>
      <c r="I28" s="23"/>
      <c r="J28" s="23"/>
      <c r="K28" s="22">
        <f t="shared" si="3"/>
        <v>5</v>
      </c>
      <c r="L28" s="45">
        <f t="shared" si="4"/>
        <v>0</v>
      </c>
      <c r="M28" s="73"/>
      <c r="N28" s="73"/>
      <c r="O28" s="73"/>
      <c r="P28" s="38"/>
      <c r="Q28" s="62"/>
    </row>
    <row r="29" spans="2:18" s="14" customFormat="1" ht="31.5" customHeight="1">
      <c r="B29" s="80"/>
      <c r="C29" s="21">
        <v>19</v>
      </c>
      <c r="D29" s="47">
        <f>'RG1'!E54</f>
        <v>0</v>
      </c>
      <c r="E29" s="47">
        <f>'RG1'!G54</f>
        <v>0</v>
      </c>
      <c r="F29" s="54">
        <f>'RG1'!H54</f>
        <v>0</v>
      </c>
      <c r="G29" s="22">
        <f>'RG1'!Q54</f>
        <v>0</v>
      </c>
      <c r="H29" s="23">
        <f>'RG1'!R54</f>
        <v>0</v>
      </c>
      <c r="I29" s="23"/>
      <c r="J29" s="23"/>
      <c r="K29" s="22">
        <f t="shared" si="3"/>
        <v>5</v>
      </c>
      <c r="L29" s="45">
        <f t="shared" si="4"/>
        <v>0</v>
      </c>
      <c r="M29" s="73"/>
      <c r="N29" s="73"/>
      <c r="O29" s="73"/>
      <c r="P29" s="38"/>
      <c r="Q29" s="62"/>
    </row>
    <row r="30" spans="2:18" s="14" customFormat="1" ht="31.5" customHeight="1">
      <c r="B30" s="80"/>
      <c r="C30" s="21">
        <v>20</v>
      </c>
      <c r="D30" s="47">
        <f>'RG1'!E55</f>
        <v>0</v>
      </c>
      <c r="E30" s="47">
        <f>'RG1'!G55</f>
        <v>0</v>
      </c>
      <c r="F30" s="54">
        <f>'RG1'!H55</f>
        <v>0</v>
      </c>
      <c r="G30" s="22">
        <f>'RG1'!Q55</f>
        <v>0</v>
      </c>
      <c r="H30" s="23">
        <f>'RG1'!R55</f>
        <v>0</v>
      </c>
      <c r="I30" s="23"/>
      <c r="J30" s="23"/>
      <c r="K30" s="22">
        <f t="shared" si="3"/>
        <v>5</v>
      </c>
      <c r="L30" s="45">
        <f t="shared" si="4"/>
        <v>0</v>
      </c>
      <c r="M30" s="73"/>
      <c r="N30" s="73"/>
      <c r="O30" s="73"/>
      <c r="P30" s="38"/>
      <c r="Q30" s="62"/>
    </row>
    <row r="31" spans="2:18" s="14" customFormat="1" ht="31.5" customHeight="1">
      <c r="B31" s="80"/>
      <c r="C31" s="21" t="s">
        <v>23</v>
      </c>
      <c r="D31" s="47">
        <f>'RG1'!E56</f>
        <v>0</v>
      </c>
      <c r="E31" s="47">
        <f>'RG1'!G56</f>
        <v>0</v>
      </c>
      <c r="F31" s="54">
        <f>'RG1'!H56</f>
        <v>0</v>
      </c>
      <c r="G31" s="22">
        <f>'RG1'!Q56</f>
        <v>0</v>
      </c>
      <c r="H31" s="23">
        <f>'RG1'!R56</f>
        <v>0</v>
      </c>
      <c r="I31" s="23"/>
      <c r="J31" s="23"/>
      <c r="K31" s="22">
        <f t="shared" ref="K31" si="5">IF(F31="Baja",1,IF(F31="Media - baja",2,IF(F31="Media",3,IF(F31="Media - alta",4,5))))</f>
        <v>5</v>
      </c>
      <c r="L31" s="45">
        <f t="shared" ref="L31" si="6">J31*K31</f>
        <v>0</v>
      </c>
      <c r="M31" s="73"/>
      <c r="N31" s="73"/>
      <c r="O31" s="73"/>
      <c r="P31" s="38"/>
      <c r="Q31" s="62"/>
    </row>
    <row r="32" spans="2:18" s="14" customFormat="1" ht="31.5" customHeight="1">
      <c r="B32" s="80"/>
      <c r="C32" s="39"/>
      <c r="D32" s="39"/>
      <c r="E32" s="38"/>
      <c r="F32" s="38"/>
      <c r="G32" s="38"/>
      <c r="H32" s="40"/>
      <c r="I32" s="38"/>
      <c r="J32" s="41"/>
      <c r="K32" s="38"/>
      <c r="L32" s="42"/>
      <c r="M32" s="42"/>
      <c r="N32" s="38"/>
      <c r="O32" s="38"/>
      <c r="P32" s="38"/>
      <c r="Q32" s="74"/>
      <c r="R32" s="62"/>
    </row>
    <row r="33" spans="1:18" ht="21.75" customHeight="1">
      <c r="B33" s="81"/>
      <c r="C33" s="65"/>
      <c r="D33" s="65"/>
      <c r="E33" s="65"/>
      <c r="F33" s="65"/>
      <c r="G33" s="65"/>
      <c r="H33" s="65"/>
      <c r="I33" s="65"/>
      <c r="J33" s="65"/>
      <c r="K33" s="65"/>
      <c r="L33" s="65"/>
      <c r="M33" s="65"/>
      <c r="N33" s="65"/>
      <c r="O33" s="65"/>
      <c r="P33" s="65"/>
      <c r="Q33" s="75"/>
      <c r="R33" s="61"/>
    </row>
    <row r="34" spans="1:18" ht="21.75" customHeight="1">
      <c r="A34" s="16"/>
      <c r="B34" s="155" t="s">
        <v>7</v>
      </c>
      <c r="C34" s="156"/>
      <c r="D34" s="156"/>
      <c r="E34" s="156"/>
      <c r="F34" s="156"/>
      <c r="G34" s="156"/>
      <c r="H34" s="156"/>
      <c r="I34" s="156"/>
      <c r="J34" s="156"/>
      <c r="K34" s="156"/>
      <c r="L34" s="156"/>
      <c r="M34" s="156"/>
      <c r="N34" s="156"/>
      <c r="O34" s="156"/>
      <c r="P34" s="156"/>
      <c r="Q34" s="157"/>
      <c r="R34" s="68"/>
    </row>
    <row r="35" spans="1:18" ht="21.75" customHeight="1">
      <c r="A35" s="17"/>
      <c r="B35" s="140" t="s">
        <v>8</v>
      </c>
      <c r="C35" s="141"/>
      <c r="D35" s="141"/>
      <c r="E35" s="141"/>
      <c r="F35" s="141"/>
      <c r="G35" s="141"/>
      <c r="H35" s="141"/>
      <c r="I35" s="141"/>
      <c r="J35" s="141"/>
      <c r="K35" s="141"/>
      <c r="L35" s="141"/>
      <c r="M35" s="141"/>
      <c r="N35" s="141"/>
      <c r="O35" s="141"/>
      <c r="P35" s="141"/>
      <c r="Q35" s="142"/>
      <c r="R35" s="70"/>
    </row>
    <row r="36" spans="1:18" ht="21.75" customHeight="1">
      <c r="B36" s="140" t="s">
        <v>9</v>
      </c>
      <c r="C36" s="141"/>
      <c r="D36" s="142"/>
      <c r="E36" s="140" t="s">
        <v>25</v>
      </c>
      <c r="F36" s="142"/>
      <c r="G36" s="140" t="s">
        <v>43</v>
      </c>
      <c r="H36" s="142"/>
      <c r="I36" s="140">
        <v>3</v>
      </c>
      <c r="J36" s="141"/>
      <c r="K36" s="141"/>
      <c r="L36" s="141"/>
      <c r="M36" s="142"/>
      <c r="N36" s="149" t="s">
        <v>10</v>
      </c>
      <c r="O36" s="150"/>
      <c r="P36" s="158">
        <v>43343</v>
      </c>
      <c r="Q36" s="159"/>
      <c r="R36" s="69"/>
    </row>
    <row r="37" spans="1:18" ht="80.25" customHeight="1">
      <c r="B37" s="151"/>
      <c r="C37" s="152"/>
      <c r="D37" s="152"/>
      <c r="E37" s="152"/>
      <c r="F37" s="152"/>
      <c r="G37" s="152"/>
      <c r="H37" s="152"/>
      <c r="I37" s="152"/>
      <c r="J37" s="152"/>
      <c r="K37" s="152"/>
      <c r="L37" s="152"/>
      <c r="M37" s="152"/>
      <c r="N37" s="152"/>
      <c r="O37" s="152"/>
      <c r="P37" s="153"/>
      <c r="Q37" s="154"/>
      <c r="R37" s="63"/>
    </row>
  </sheetData>
  <mergeCells count="19">
    <mergeCell ref="O2:Q6"/>
    <mergeCell ref="N9:O9"/>
    <mergeCell ref="C2:D6"/>
    <mergeCell ref="E2:N6"/>
    <mergeCell ref="C9:C10"/>
    <mergeCell ref="D9:D10"/>
    <mergeCell ref="E9:E10"/>
    <mergeCell ref="F9:F10"/>
    <mergeCell ref="I9:J9"/>
    <mergeCell ref="I36:M36"/>
    <mergeCell ref="N36:O36"/>
    <mergeCell ref="G9:H9"/>
    <mergeCell ref="B36:D36"/>
    <mergeCell ref="B37:Q37"/>
    <mergeCell ref="E36:F36"/>
    <mergeCell ref="G36:H36"/>
    <mergeCell ref="B35:Q35"/>
    <mergeCell ref="B34:Q34"/>
    <mergeCell ref="P36:Q36"/>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739A88-7E11-4AC1-9CF7-5DC3C77EE68F}"/>
</file>

<file path=customXml/itemProps2.xml><?xml version="1.0" encoding="utf-8"?>
<ds:datastoreItem xmlns:ds="http://schemas.openxmlformats.org/officeDocument/2006/customXml" ds:itemID="{FEB2E578-BED5-48E9-89B8-474D57AC433B}"/>
</file>

<file path=customXml/itemProps3.xml><?xml version="1.0" encoding="utf-8"?>
<ds:datastoreItem xmlns:ds="http://schemas.openxmlformats.org/officeDocument/2006/customXml" ds:itemID="{4CA08339-B549-44CF-80AE-8FB6A86362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Instrucciones</vt:lpstr>
      <vt:lpstr>RG1</vt:lpstr>
      <vt:lpstr>Monitoreo y Seguimiento RG1</vt:lpstr>
      <vt:lpstr>'Monitoreo y Seguimiento RG1'!Área_de_impresión</vt:lpstr>
      <vt:lpstr>'RG1'!Área_de_impresión</vt:lpstr>
      <vt:lpstr>'Monitoreo y Seguimiento RG1'!Títulos_a_imprimir</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Lina Milene Peña Vargas</cp:lastModifiedBy>
  <cp:lastPrinted>2015-10-07T23:19:01Z</cp:lastPrinted>
  <dcterms:created xsi:type="dcterms:W3CDTF">2015-06-22T21:28:44Z</dcterms:created>
  <dcterms:modified xsi:type="dcterms:W3CDTF">2020-02-19T14:57:34Z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