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erojas\Desktop\DIAN\"/>
    </mc:Choice>
  </mc:AlternateContent>
  <xr:revisionPtr revIDLastSave="0" documentId="13_ncr:1_{EB99B5C5-76F4-4FCA-A03B-A60BDE897755}" xr6:coauthVersionLast="45" xr6:coauthVersionMax="45" xr10:uidLastSave="{00000000-0000-0000-0000-000000000000}"/>
  <bookViews>
    <workbookView xWindow="-110" yWindow="-110" windowWidth="19420" windowHeight="10420" activeTab="1" xr2:uid="{00000000-000D-0000-FFFF-FFFF00000000}"/>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'RG1'!$A$1:$T$67</definedName>
    <definedName name="_xlnm.Print_Area" localSheetId="3">'RG2'!$A$1:$T$61</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'RG1'!$36:$37</definedName>
    <definedName name="_xlnm.Print_Titles" localSheetId="3">'RG2'!$32:$33</definedName>
    <definedName name="_xlnm.Print_Titles" localSheetId="5">'RG3'!$32:$33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22" l="1"/>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N11" i="22" s="1"/>
  <c r="S54" i="21"/>
  <c r="T54" i="21" s="1"/>
  <c r="S53" i="21"/>
  <c r="T53" i="21" s="1"/>
  <c r="S46" i="21"/>
  <c r="T46" i="21" s="1"/>
  <c r="S45" i="21"/>
  <c r="T45" i="21" s="1"/>
  <c r="S44" i="21"/>
  <c r="T44" i="21" s="1"/>
  <c r="S43" i="21"/>
  <c r="T43" i="21" s="1"/>
  <c r="S42" i="21"/>
  <c r="T42" i="21" s="1"/>
  <c r="S41" i="21"/>
  <c r="T41" i="21" s="1"/>
  <c r="S40" i="21"/>
  <c r="T40" i="21" s="1"/>
  <c r="S39" i="21"/>
  <c r="T39" i="21" s="1"/>
  <c r="S38" i="21"/>
  <c r="T38" i="21" s="1"/>
  <c r="S37" i="21"/>
  <c r="T37" i="21" s="1"/>
  <c r="S36" i="21"/>
  <c r="T36" i="21" s="1"/>
  <c r="S35" i="21"/>
  <c r="T35" i="21" s="1"/>
  <c r="S34" i="21"/>
  <c r="T34" i="21" s="1"/>
  <c r="H31" i="20"/>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H25" i="20"/>
  <c r="G25" i="20"/>
  <c r="F25" i="20"/>
  <c r="K25" i="20" s="1"/>
  <c r="L25" i="20" s="1"/>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H19" i="20"/>
  <c r="G19" i="20"/>
  <c r="F19" i="20"/>
  <c r="K19" i="20" s="1"/>
  <c r="L19" i="20" s="1"/>
  <c r="E19" i="20"/>
  <c r="D19" i="20"/>
  <c r="H18" i="20"/>
  <c r="G18" i="20"/>
  <c r="F18" i="20"/>
  <c r="K18" i="20" s="1"/>
  <c r="L18" i="20" s="1"/>
  <c r="E18" i="20"/>
  <c r="D18" i="20"/>
  <c r="H17" i="20"/>
  <c r="G17" i="20"/>
  <c r="F17" i="20"/>
  <c r="K17" i="20" s="1"/>
  <c r="L17" i="20" s="1"/>
  <c r="E17" i="20"/>
  <c r="D17" i="20"/>
  <c r="H16" i="20"/>
  <c r="G16" i="20"/>
  <c r="F16" i="20"/>
  <c r="K16" i="20" s="1"/>
  <c r="L16" i="20" s="1"/>
  <c r="E16" i="20"/>
  <c r="D16" i="20"/>
  <c r="H15" i="20"/>
  <c r="G15" i="20"/>
  <c r="F15" i="20"/>
  <c r="K15" i="20" s="1"/>
  <c r="L15" i="20" s="1"/>
  <c r="E15" i="20"/>
  <c r="D15" i="20"/>
  <c r="H14" i="20"/>
  <c r="G14" i="20"/>
  <c r="F14" i="20"/>
  <c r="K14" i="20" s="1"/>
  <c r="L14" i="20" s="1"/>
  <c r="E14" i="20"/>
  <c r="D14" i="20"/>
  <c r="H13" i="20"/>
  <c r="G13" i="20"/>
  <c r="F13" i="20"/>
  <c r="K13" i="20" s="1"/>
  <c r="L13" i="20" s="1"/>
  <c r="E13" i="20"/>
  <c r="D13" i="20"/>
  <c r="H12" i="20"/>
  <c r="G12" i="20"/>
  <c r="F12" i="20"/>
  <c r="K12" i="20" s="1"/>
  <c r="L12" i="20" s="1"/>
  <c r="E12" i="20"/>
  <c r="D12" i="20"/>
  <c r="N11" i="20"/>
  <c r="O11" i="20" s="1"/>
  <c r="H11" i="20"/>
  <c r="G11" i="20"/>
  <c r="F11" i="20"/>
  <c r="K11" i="20" s="1"/>
  <c r="L11" i="20" s="1"/>
  <c r="E11" i="20"/>
  <c r="D11" i="20"/>
  <c r="S54" i="19"/>
  <c r="T54" i="19" s="1"/>
  <c r="S53" i="19"/>
  <c r="T53" i="19" s="1"/>
  <c r="S46" i="19"/>
  <c r="T46" i="19" s="1"/>
  <c r="S45" i="19"/>
  <c r="T45" i="19" s="1"/>
  <c r="S44" i="19"/>
  <c r="T44" i="19" s="1"/>
  <c r="S43" i="19"/>
  <c r="T43" i="19" s="1"/>
  <c r="S42" i="19"/>
  <c r="T42" i="19" s="1"/>
  <c r="S41" i="19"/>
  <c r="T41" i="19" s="1"/>
  <c r="S40" i="19"/>
  <c r="T40" i="19" s="1"/>
  <c r="S39" i="19"/>
  <c r="T39" i="19" s="1"/>
  <c r="S38" i="19"/>
  <c r="T38" i="19" s="1"/>
  <c r="S37" i="19"/>
  <c r="T37" i="19" s="1"/>
  <c r="S36" i="19"/>
  <c r="T36" i="19" s="1"/>
  <c r="S35" i="19"/>
  <c r="T35" i="19" s="1"/>
  <c r="S34" i="19"/>
  <c r="T34" i="19" s="1"/>
  <c r="G11" i="18"/>
  <c r="O11" i="22" l="1"/>
  <c r="N12" i="22"/>
  <c r="O12" i="22" s="1"/>
  <c r="N12" i="20"/>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N13" i="20" l="1"/>
  <c r="O13" i="20" s="1"/>
  <c r="N13" i="22"/>
  <c r="O11" i="18"/>
  <c r="N12" i="18"/>
  <c r="S44" i="10"/>
  <c r="T44" i="10" s="1"/>
  <c r="S45" i="10"/>
  <c r="T45" i="10" s="1"/>
  <c r="S46" i="10"/>
  <c r="T46" i="10" s="1"/>
  <c r="S47" i="10"/>
  <c r="T47" i="10" s="1"/>
  <c r="S48" i="10"/>
  <c r="T48" i="10" s="1"/>
  <c r="S49" i="10"/>
  <c r="T49" i="10" s="1"/>
  <c r="S50" i="10"/>
  <c r="T50" i="10" s="1"/>
  <c r="S51" i="10"/>
  <c r="T51" i="10" s="1"/>
  <c r="S52" i="10"/>
  <c r="T52" i="10" s="1"/>
  <c r="S59" i="10"/>
  <c r="T59" i="10" s="1"/>
  <c r="S60" i="10"/>
  <c r="T60" i="10" s="1"/>
  <c r="S41" i="10"/>
  <c r="T41" i="10" s="1"/>
  <c r="S42" i="10"/>
  <c r="T42" i="10" s="1"/>
  <c r="S38" i="10"/>
  <c r="T38" i="10" s="1"/>
  <c r="N14" i="20" l="1"/>
  <c r="O14" i="20" s="1"/>
  <c r="O13" i="22"/>
  <c r="N14" i="22"/>
  <c r="O14" i="22" s="1"/>
  <c r="O12" i="18"/>
  <c r="N13" i="18"/>
  <c r="N15" i="20" l="1"/>
  <c r="O15" i="20" s="1"/>
  <c r="N15" i="22"/>
  <c r="O13" i="18"/>
  <c r="N14" i="18"/>
  <c r="N16" i="20" l="1"/>
  <c r="O16" i="20" s="1"/>
  <c r="O15" i="22"/>
  <c r="N16" i="22"/>
  <c r="O14" i="18"/>
  <c r="N15" i="18"/>
  <c r="O15" i="18" s="1"/>
  <c r="N17" i="20" l="1"/>
  <c r="O16" i="22"/>
  <c r="N17" i="22"/>
  <c r="N16" i="18"/>
  <c r="N18" i="20" l="1"/>
  <c r="O18" i="20" s="1"/>
  <c r="O17" i="20"/>
  <c r="O17" i="22"/>
  <c r="N18" i="22"/>
  <c r="O16" i="18"/>
  <c r="N17" i="18"/>
  <c r="N18" i="18" s="1"/>
  <c r="N19" i="20" l="1"/>
  <c r="O19" i="20" s="1"/>
  <c r="O18" i="22"/>
  <c r="N19" i="22"/>
  <c r="O18" i="18"/>
  <c r="N19" i="18"/>
  <c r="O17" i="18"/>
  <c r="N20" i="20" l="1"/>
  <c r="O20" i="20" s="1"/>
  <c r="O19" i="22"/>
  <c r="N20" i="22"/>
  <c r="O19" i="18"/>
  <c r="N20" i="18"/>
  <c r="N21" i="20" l="1"/>
  <c r="O21" i="20" s="1"/>
  <c r="O20" i="22"/>
  <c r="N21" i="22"/>
  <c r="O20" i="18"/>
  <c r="N21" i="18"/>
  <c r="N22" i="20" l="1"/>
  <c r="O22" i="20" s="1"/>
  <c r="O21" i="22"/>
  <c r="N22" i="22"/>
  <c r="O21" i="18"/>
  <c r="N22" i="18"/>
  <c r="N23" i="20" l="1"/>
  <c r="O23" i="20" s="1"/>
  <c r="O22" i="22"/>
  <c r="N23" i="22"/>
  <c r="O22" i="18"/>
  <c r="N23" i="18"/>
  <c r="N24" i="20" l="1"/>
  <c r="O24" i="20" s="1"/>
  <c r="O23" i="22"/>
  <c r="N24" i="22"/>
  <c r="O23" i="18"/>
  <c r="N24" i="18"/>
  <c r="N25" i="20" l="1"/>
  <c r="O25" i="20" s="1"/>
  <c r="O24" i="22"/>
  <c r="N25" i="22"/>
  <c r="O25" i="22" s="1"/>
  <c r="O24" i="18"/>
  <c r="N25" i="18"/>
  <c r="O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6" authorId="0" shapeId="0" xr:uid="{00000000-0006-0000-0100-000001000000}">
      <text>
        <r>
          <rPr>
            <b/>
            <sz val="9"/>
            <color rgb="FF000000"/>
            <rFont val="Tahoma"/>
            <family val="2"/>
          </rPr>
          <t xml:space="preserve">Agencia ITRC:
</t>
        </r>
        <r>
          <rPr>
            <sz val="9"/>
            <color rgb="FF000000"/>
            <rFont val="Tahoma"/>
            <family val="2"/>
          </rPr>
          <t xml:space="preserve">Defina el control que se propone desarrollar para la mitigación del Riesgo identificado. 
</t>
        </r>
        <r>
          <rPr>
            <sz val="9"/>
            <color rgb="FF000000"/>
            <rFont val="Tahoma"/>
            <family val="2"/>
          </rPr>
          <t xml:space="preserve">
</t>
        </r>
        <r>
          <rPr>
            <sz val="9"/>
            <color rgb="FF000000"/>
            <rFont val="Tahoma"/>
            <family val="2"/>
          </rPr>
          <t xml:space="preserve">Los controles deben establecerse con sustantivo o adjetivo (palabra terminada en sión, ción).
</t>
        </r>
      </text>
    </comment>
    <comment ref="E36" authorId="1" shapeId="0" xr:uid="{00000000-0006-0000-01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6" authorId="1" shapeId="0" xr:uid="{00000000-0006-0000-01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6" authorId="0" shapeId="0" xr:uid="{00000000-0006-0000-0100-000004000000}">
      <text>
        <r>
          <rPr>
            <b/>
            <sz val="9"/>
            <color indexed="81"/>
            <rFont val="Tahoma"/>
            <family val="2"/>
          </rPr>
          <t xml:space="preserve">Agencia ITRC:
</t>
        </r>
        <r>
          <rPr>
            <sz val="9"/>
            <color indexed="81"/>
            <rFont val="Tahoma"/>
            <family val="2"/>
          </rPr>
          <t>Establezca las tareas que den cumplimiento a la acción/es propuestas que están alineadas al control propuesto</t>
        </r>
      </text>
    </comment>
    <comment ref="H36" authorId="0" shapeId="0" xr:uid="{00000000-0006-0000-0100-000005000000}">
      <text>
        <r>
          <rPr>
            <b/>
            <sz val="9"/>
            <color indexed="81"/>
            <rFont val="Tahoma"/>
            <family val="2"/>
          </rPr>
          <t xml:space="preserve">Agencia ITRC: </t>
        </r>
        <r>
          <rPr>
            <sz val="9"/>
            <color indexed="81"/>
            <rFont val="Tahoma"/>
            <family val="2"/>
          </rPr>
          <t xml:space="preserve">Establezca la importancia de la acción propuesta de acuerdo a la categoría desplegable:
Baja
Media –baja 
Media
Media-alta
Alta </t>
        </r>
      </text>
    </comment>
    <comment ref="I36" authorId="1" shapeId="0" xr:uid="{00000000-0006-0000-01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6" authorId="1" shapeId="0" xr:uid="{00000000-0006-0000-01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6" authorId="1" shapeId="0" xr:uid="{00000000-0006-0000-01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6" authorId="1" shapeId="0" xr:uid="{00000000-0006-0000-01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6" authorId="1" shapeId="0" xr:uid="{00000000-0006-0000-01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única dependencia
</t>
        </r>
      </text>
    </comment>
    <comment ref="O36" authorId="2" shapeId="0" xr:uid="{00000000-0006-0000-01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6" authorId="1" shapeId="0" xr:uid="{00000000-0006-0000-01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6" authorId="1" shapeId="0" xr:uid="{00000000-0006-0000-01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7" authorId="0" shapeId="0" xr:uid="{00000000-0006-0000-01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7" authorId="0" shapeId="0" xr:uid="{00000000-0006-0000-01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7" authorId="1" shapeId="0" xr:uid="{00000000-0006-0000-01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7" authorId="1" shapeId="0" xr:uid="{00000000-0006-0000-01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7" authorId="1" shapeId="0" xr:uid="{00000000-0006-0000-0100-000012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00000000-0006-0000-0200-000001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00000000-0006-0000-0200-000002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00000000-0006-0000-0200-000003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00000000-0006-0000-0200-000004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00000000-0006-0000-0200-000005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00000000-0006-0000-0200-000006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0000000-0006-0000-0200-0000070000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0000000-0006-0000-0200-000008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00000000-0006-0000-03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00000000-0006-0000-03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00000000-0006-0000-03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00000000-0006-0000-03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00000000-0006-0000-03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00000000-0006-0000-03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00000000-0006-0000-03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00000000-0006-0000-03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00000000-0006-0000-03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00000000-0006-0000-03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00000000-0006-0000-03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00000000-0006-0000-03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00000000-0006-0000-03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00000000-0006-0000-03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00000000-0006-0000-03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00000000-0006-0000-03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00000000-0006-0000-03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00000000-0006-0000-0300-000012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00000000-0006-0000-0400-000001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00000000-0006-0000-0400-000002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00000000-0006-0000-0400-000003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00000000-0006-0000-0400-000004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00000000-0006-0000-0400-000005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00000000-0006-0000-0400-000006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0000000-0006-0000-0400-0000070000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0000000-0006-0000-0400-000008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00000000-0006-0000-05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00000000-0006-0000-05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00000000-0006-0000-05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00000000-0006-0000-05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00000000-0006-0000-05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00000000-0006-0000-05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00000000-0006-0000-05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00000000-0006-0000-05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00000000-0006-0000-05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00000000-0006-0000-05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00000000-0006-0000-05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00000000-0006-0000-05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00000000-0006-0000-05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00000000-0006-0000-05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00000000-0006-0000-05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00000000-0006-0000-05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00000000-0006-0000-05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00000000-0006-0000-0500-000012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00000000-0006-0000-0600-000001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00000000-0006-0000-0600-000002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00000000-0006-0000-0600-000003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00000000-0006-0000-0600-000004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00000000-0006-0000-0600-000005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00000000-0006-0000-0600-000006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0000000-0006-0000-0600-0000070000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0000000-0006-0000-0600-000008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<sst xmlns="http://schemas.openxmlformats.org/spreadsheetml/2006/main" count="345" uniqueCount="131">
  <si>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</si>
  <si>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</si>
  <si>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</si>
  <si>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</si>
  <si>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</si>
  <si>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</si>
  <si>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</si>
  <si>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</si>
  <si>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</si>
  <si>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</si>
  <si>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</si>
  <si>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</si>
  <si>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</si>
  <si>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</si>
  <si>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</si>
  <si>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Este numero es el asignado a la inspección</t>
  </si>
  <si>
    <t>Indicar la fecha de elaboración del PPFC</t>
  </si>
  <si>
    <r>
      <t>3. Identificación de los Rie</t>
    </r>
    <r>
      <rPr>
        <b/>
        <sz val="11"/>
        <color theme="4" tint="-0.499984740745262"/>
        <rFont val="Myriad Pro"/>
        <family val="2"/>
      </rPr>
      <t>sgos de Fraude y Corrupción</t>
    </r>
    <r>
      <rPr>
        <b/>
        <sz val="11"/>
        <color rgb="FF1E417D"/>
        <rFont val="Myriad Pro"/>
        <family val="2"/>
      </rPr>
      <t xml:space="preserve"> que se mitigan</t>
    </r>
  </si>
  <si>
    <t>Identificar la Entidad que esta formulando el PPFC</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</si>
  <si>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</si>
  <si>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</si>
  <si>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</si>
  <si>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</si>
  <si>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</si>
  <si>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</si>
  <si>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r>
      <t xml:space="preserve">ID del hallazgo I. </t>
    </r>
    <r>
      <rPr>
        <sz val="11"/>
        <color theme="0" tint="-0.34998626667073579"/>
        <rFont val="Myriad Pro"/>
        <family val="2"/>
      </rPr>
      <t>(Esta identificación y descripción se encuentra en el informe final)</t>
    </r>
  </si>
  <si>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</si>
  <si>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</si>
  <si>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</si>
  <si>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</si>
  <si>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</si>
  <si>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</si>
  <si>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</si>
  <si>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</si>
  <si>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</si>
  <si>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</si>
  <si>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</si>
  <si>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</si>
  <si>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</si>
  <si>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</si>
  <si>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</si>
  <si>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</si>
  <si>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</si>
  <si>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</si>
  <si>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</si>
  <si>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</si>
  <si>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</si>
  <si>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</si>
  <si>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</si>
  <si>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</si>
  <si>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</si>
  <si>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</si>
  <si>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</si>
  <si>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</si>
  <si>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</si>
  <si>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</si>
  <si>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</si>
  <si>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</si>
  <si>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</si>
  <si>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</si>
  <si>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</si>
  <si>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</si>
  <si>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Acción No.1</t>
  </si>
  <si>
    <t>Tarea No.1</t>
  </si>
  <si>
    <t>Tarea No.2</t>
  </si>
  <si>
    <t>Tarea No.3</t>
  </si>
  <si>
    <t>Consolidado de Avance por Acción</t>
  </si>
  <si>
    <t>ID del Riesgo de Gestión  :  RG 1. N/A</t>
  </si>
  <si>
    <t>ID del Riesgo de Corrupción :  RFC 2. N/A</t>
  </si>
  <si>
    <t>DIAN</t>
  </si>
  <si>
    <t>ID del hallazgo I. Fallas en el seguimiento y control al diligenciamiento del “Formato FT 2270 – Actas de Hechos” en las Direcciones Seccionales de Aduanas de Cali y Barranquilla en contravía de lo establecido en la actividad 13 del procedimiento PR-FL-0417 “Acciones de Control” versión 1</t>
  </si>
  <si>
    <t>ID del hallazgo II. Acciones de control donde no hubo incumplimiento de las obligaciones aduaneras, en las cuales no se encontró el informe de cierre, documento que permite cerrar el caso, evidenciado en la Dirección Seccional de Aduanas de Cali en contravía de lo establecido en la actividad 16 del procedimiento PR-FL-0417 “Acciones de Control” versión 1.</t>
  </si>
  <si>
    <t>ID del hallazgo III. Actas de hechos firmadas por funcionarios sin competencia en las Direcciones Seccionales de Aduanas de Bogotá y Barranquilla, en contravía de lo establecido en el Manual de Funciones y Competencias de la DIAN.</t>
  </si>
  <si>
    <t>ID del hallazgo IV. Autos comisorios abiertos en la Dirección seccional de Aduanas de Cali, en contravía de lo establecido en el Memorando 150 de 2016.</t>
  </si>
  <si>
    <t>ID del hallazgo V. Diligencias de control realizadas por funcionarios sin estar debidamente comisionados en las Dirección Seccional de Aduanas de Bogotá incumpliendo lo establecido en la actividad 10 del procedimiento PR-FL 417 “Acciones de Control” versión 1, y el procedimiento PR-GH-0076 “Gestión de Comisiones al Interior del País”.</t>
  </si>
  <si>
    <t>ID del Riesgo de Corrupción :  RFC 1.  Direccionamiento de las actividades que se ejecutan en las acciones de control posterior para beneficio propio o de terceros.</t>
  </si>
  <si>
    <t>Ajustar el formato de Auto comisorio</t>
  </si>
  <si>
    <r>
      <t xml:space="preserve">
</t>
    </r>
    <r>
      <rPr>
        <sz val="11"/>
        <color theme="1"/>
        <rFont val="Myriad Pro"/>
      </rPr>
      <t xml:space="preserve">
Correctiva</t>
    </r>
  </si>
  <si>
    <t>Modificar el formato de Auto comisorio, para ser incluido en el listado maestro de documentos</t>
  </si>
  <si>
    <t>Subdirección de Gestión de Fiscalización Aduanera</t>
  </si>
  <si>
    <t>Subdirector de Gestión de Fiscalización Aduanera
Sandra Liliana Cadavid Ortiz</t>
  </si>
  <si>
    <t>Coordinación de procesos y competencias.</t>
  </si>
  <si>
    <t>Revisión y control trimestral, durante el termino de seis meses del total de autos comisorios emitidos en dicho periodo, mediante verificación del 10% de los autos proferidos.</t>
  </si>
  <si>
    <r>
      <t xml:space="preserve">
</t>
    </r>
    <r>
      <rPr>
        <sz val="11"/>
        <color theme="1"/>
        <rFont val="Myriad Pro"/>
      </rPr>
      <t>Correctiva</t>
    </r>
  </si>
  <si>
    <t xml:space="preserve">Direcciones Seccionales de Cali, Bogotá y Barraquilla </t>
  </si>
  <si>
    <t xml:space="preserve">Jefes de División de Gestión de Fiscalización </t>
  </si>
  <si>
    <t>Ajustar el formato FT- FL- 2270 “Actas de Hechos”</t>
  </si>
  <si>
    <t>Preventiva</t>
  </si>
  <si>
    <t>Modificar el formato FT- FL- 2270 “Actas de Hechos”, para ser incluido en el listado maestro de documentos</t>
  </si>
  <si>
    <t xml:space="preserve">Obtener un formato que permita el registro de las circunstancias que dieron lugar al cierre o no realización de la acción de control </t>
  </si>
  <si>
    <t>Memorando</t>
  </si>
  <si>
    <t>Elaboración de un módulo en un servicio informático que permita diligenciar el auto comisorio, en donde se incluyan los controles de los términos de elaboración, aprobación y comunicación.</t>
  </si>
  <si>
    <t>Diseñar e implementar en un servicio informático una herramienta que impida la expedición de Autos comisorios, con fechas anteriores a las de su diligenciamiento.</t>
  </si>
  <si>
    <t>preventiva</t>
  </si>
  <si>
    <t>Definir por parte de los usuarios funcionales, la necesidad del control, en el auto comisorio</t>
  </si>
  <si>
    <t>Contar con la especificación detallada de la necesidad del desarrollo del módulo que incluya el control de los autos comisorios.</t>
  </si>
  <si>
    <t>Formato 2007 que incluya la solución solicitada</t>
  </si>
  <si>
    <t xml:space="preserve">Subdirección de Gestión de Tecnología </t>
  </si>
  <si>
    <t xml:space="preserve">Subdirector de Gestión de Tecnología
</t>
  </si>
  <si>
    <t>Desarrollo y puesta en producción de la solución solicitada</t>
  </si>
  <si>
    <t>Puesta en producción del servicio informático que incluya los controles al auto comisorio</t>
  </si>
  <si>
    <t>Subdirección de Gestión de Fiscalización Aduanera.
Y unidades Aprehensoras</t>
  </si>
  <si>
    <t>Preparar el Memorando y socializarlo a todas las Direcciones Seccionales</t>
  </si>
  <si>
    <t xml:space="preserve">Formato Ajustado
</t>
  </si>
  <si>
    <t>Formato Ajustado</t>
  </si>
  <si>
    <t>Incluir la solicitud funcional en el formato 2007, para el desarrollo del control</t>
  </si>
  <si>
    <t>Subdirección de Gestión de Fiscalización Aduanera.</t>
  </si>
  <si>
    <t>Todas las Direcciones Seccionales</t>
  </si>
  <si>
    <t>Ejecutar reuniones en todas las Direcciones Seccionales con funciones aduaneras.</t>
  </si>
  <si>
    <t>Realizar reuniones con los funcionarios que participan en las acciones de control</t>
  </si>
  <si>
    <t xml:space="preserve">Verificar que se cumplan las recomendaciones de la Agencia y el cumplimento del Memorando 0059 de 2020, mediante la utilización de un formato de control de los autos proferidos por cada seccional.
</t>
  </si>
  <si>
    <t>Documento con la definición de la necesidad, remitido a la dependencia de tecnología</t>
  </si>
  <si>
    <t>Tener en un documento formal, la especificación detallada de la solicitud del control, para ser entregado al área de desarrollo.</t>
  </si>
  <si>
    <t>Servicio informático en Producción, que incluya la solución del control del auto comisorio</t>
  </si>
  <si>
    <t>4.9 Cargo - Área responsable de la acción - Nombre del funcionario</t>
  </si>
  <si>
    <t xml:space="preserve">Estas reuniones, buscan recordar las funciones que a cada uno le corresponden, de acuerdo con su cargo, explicarles el cuidado y auto control que deben realizar al momento de ejercer las funciones de control posterior e instruirlos sobre los puntos 1 y 2 ya comentados. </t>
  </si>
  <si>
    <t>Revisar trimestralmente las “actas de hechos y/o cierre”   de las acciones de control efectuadas por los funcionarios de fiscalización.</t>
  </si>
  <si>
    <t>Informe con el resultado de la verificación</t>
  </si>
  <si>
    <t xml:space="preserve">Asegurar que la competencia asignada en los autos comisorios se delimite al lugar geográfico y al tiempo conforme a los memorandos 150 de 2016 y 59 de 2020.
Se obtendrán 2 informes por seccional, para un total de 6 informes en el semestre.
</t>
  </si>
  <si>
    <t>De los resultados de la verificación trimestral, se revisará el pleno cumplimiento de los lineamientos establecidos en el Memorando y permitir la retroalimentación y toma de decisiones correctivas o preventivas necesarias.
Control propuesto inicialmente por 1 año.
4 informes por seccional, para un total de 12 informes en el año, de todas las 3 seccionales.</t>
  </si>
  <si>
    <t>Realizar un control, trimestral, respecto a los autos proferidos, registrando en un formato de control el total de autos emitidos, autos objeto de autocontrol (correspondientes al 10% del periodo objeto de revisión), así como las novedades para cada auto revisado, y constancia de las actuaciones cumplidas por el área frente acciones preventivas o correctivas si hubiere lugar. </t>
  </si>
  <si>
    <t>Verificación del cumplimiento de los requisitos que deben contener las “actas de hechos y/o cierre” impartidos en el Memorando arriba mencionado.</t>
  </si>
  <si>
    <t>Tomar una muestra del 5% de las “actas de hechos y/o cierre” constituidas en el periodo de control.</t>
  </si>
  <si>
    <t>Proferir Memorando dando lineamientos.</t>
  </si>
  <si>
    <t xml:space="preserve">Aclarar el formato de auto comisorio, para delimitar la competencia de los funcionarios con rol facilitador, de conformidad con las funciones contenidas en el manual de funciones del rol respectivo.
</t>
  </si>
  <si>
    <t xml:space="preserve">Dar lineamientos precisos a los funcionarios de la Entidad con respecto a los autos comisorios, las actas de hechos y el régimen probatorio. </t>
  </si>
  <si>
    <t>Listas de asistencia</t>
  </si>
  <si>
    <t xml:space="preserve">Inclusión en auto comisorio una nota, indicando que los funcionarios con rol del empleo Facilitador, en el marco de las funciones establecidas para este rol de empleo, sólo podrán realizar funciones de apoyo a las acciones de control que se adelanten, y suscribir el acta respectiva, que de cuenta de la acción de apoyo que cumplieron.
</t>
  </si>
  <si>
    <r>
      <t>Modificación  del formato FT- FL- 2270 “Actas de Hechos”, con la inclusión en su denominación del siguiente texto "ACTA DE HECHOS Y DE CIERRE PARA ACCIÓN DE CONTROL POSTERIOR ", para que el funcionario dependiendo de los resultados de la acción de control escoja la denominación del formato marcándolo con una x.
Para el primer caso ( Acta de hechos) cuando los resultados correspondan a un insumo que deba tramitarse en Fiscalización, y en el segundo caso (Acta de hechos y de cierre ACTA DE HECHOS Y DE CIERRE PARA ACCIÓN DE CONTROL POSTERIOR )   cuando en estas se consignen las circunstancias de tiempo, modo , lugar y pruebas que demuestren la finalización de la acción de control sin q ue sea necesario remitirla a otra dependencia. .</t>
    </r>
    <r>
      <rPr>
        <sz val="11"/>
        <color theme="1"/>
        <rFont val="Myriad Pro"/>
        <family val="2"/>
      </rPr>
      <t xml:space="preserve"> </t>
    </r>
  </si>
  <si>
    <t>Emisiòn de un Memorando, que entre otros aspectos haga énfasis en lo siguiente: a) El empleo Facilitador, en cumplimiento al manual de funciones establecido para el respectivo rol, sólo podrá realizar actividades de  como apoyo en las acciones de control que se adelanten, b) Las actas de hechos no pueden estar firmadas exclusivamente por funcionario con rol de facilitador, sino que siempre debe suscribirse igualmente por funcionarios con rol superior que tengan competencia para ello. c) En la acción de control posterior, se deberá consignar en las respectivas actas la prueba fehaciente del mismo, los fundamentos en los presupuestos fácticos y jurídicos existentes, razones de la decisión que se adopte.</t>
  </si>
  <si>
    <t xml:space="preserve">Ejecuciòn de reuniones trimestrales por un período de seis meses, sobre socialización y lineamientos en cada dirección seccional, con los funcionarios del rol facilitador con el fin de precisarles su competencia dentro de las acciones de control y que en los actos que suscriban estén siempre acompañados de funcionarios cuyo cargo les provea la competencia para ejecución de acciones de control y suscriban la respectiva planilla de asistencia.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</si>
</sst>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sz val="11"/>
      <color theme="1"/>
      <name val="Myriad Pro"/>
    </font>
    <font>
      <sz val="10"/>
      <color theme="1"/>
      <name val="Arial"/>
      <family val="2"/>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45">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right style="hair">
        <color theme="3"/>
      </right>
      <top style="hair">
        <color theme="3"/>
      </top>
      <bottom style="hair">
        <color theme="3"/>
      </bottom>
      <diagonal/>
    </border>
    <border>
      <left style="thin">
        <color indexed="64"/>
      </left>
      <right style="thin">
        <color indexed="64"/>
      </right>
      <top style="thin">
        <color indexed="64"/>
      </top>
      <bottom/>
      <diagonal/>
    </border>
  </borders>
  <cellStyleXfs count="3">
    <xf numFmtId="0" fontId="0" fillId="0" borderId="0"/>
    <xf numFmtId="0" fontId="1" fillId="0" borderId="0"/>
    <xf numFmtId="9" fontId="28" fillId="0" borderId="0" applyFont="0" applyFill="0" applyBorder="0" applyAlignment="0" applyProtection="0"/>
  </cellStyleXfs>
  <cellXfs count="205">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3"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Border="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0" fontId="3" fillId="2" borderId="11" xfId="0" applyFont="1" applyFill="1" applyBorder="1" applyAlignment="1">
      <alignment horizontal="justify" vertical="top" wrapText="1"/>
    </xf>
    <xf numFmtId="0" fontId="32" fillId="2" borderId="20" xfId="0" applyFont="1" applyFill="1" applyBorder="1" applyAlignment="1">
      <alignment horizontal="justify" vertical="top" wrapText="1"/>
    </xf>
    <xf numFmtId="0" fontId="9" fillId="2" borderId="20" xfId="0" applyFont="1" applyFill="1" applyBorder="1" applyAlignment="1">
      <alignment horizontal="justify" vertical="top" wrapText="1"/>
    </xf>
    <xf numFmtId="14" fontId="9" fillId="2" borderId="20" xfId="0" applyNumberFormat="1" applyFont="1" applyFill="1" applyBorder="1" applyAlignment="1">
      <alignment horizontal="justify" vertical="top" wrapText="1"/>
    </xf>
    <xf numFmtId="9" fontId="9" fillId="2" borderId="20" xfId="0" applyNumberFormat="1" applyFont="1" applyFill="1" applyBorder="1" applyAlignment="1">
      <alignment horizontal="justify" vertical="top" wrapText="1"/>
    </xf>
    <xf numFmtId="0" fontId="13" fillId="2" borderId="11" xfId="0" applyFont="1" applyFill="1" applyBorder="1" applyAlignment="1">
      <alignment horizontal="justify" vertical="top" wrapText="1"/>
    </xf>
    <xf numFmtId="0" fontId="2" fillId="2" borderId="3" xfId="0" applyFont="1" applyFill="1" applyBorder="1" applyAlignment="1">
      <alignment horizontal="justify" vertical="top" wrapText="1"/>
    </xf>
    <xf numFmtId="0" fontId="9" fillId="2" borderId="20" xfId="0" applyFont="1" applyFill="1" applyBorder="1" applyAlignment="1">
      <alignment horizontal="center" vertical="center" wrapText="1"/>
    </xf>
    <xf numFmtId="9" fontId="2" fillId="2" borderId="11" xfId="0" applyNumberFormat="1" applyFont="1" applyFill="1" applyBorder="1" applyAlignment="1">
      <alignment horizontal="center" vertical="center" wrapText="1"/>
    </xf>
    <xf numFmtId="0" fontId="9" fillId="2" borderId="11" xfId="0" applyFont="1" applyFill="1" applyBorder="1" applyAlignment="1">
      <alignment horizontal="justify" vertical="top" wrapText="1"/>
    </xf>
    <xf numFmtId="0" fontId="9" fillId="2" borderId="11" xfId="0" applyFont="1" applyFill="1" applyBorder="1" applyAlignment="1">
      <alignment horizontal="center" vertical="center" wrapText="1"/>
    </xf>
    <xf numFmtId="14" fontId="9" fillId="2" borderId="11" xfId="0" applyNumberFormat="1" applyFont="1" applyFill="1" applyBorder="1" applyAlignment="1">
      <alignment horizontal="center" vertical="top" wrapText="1"/>
    </xf>
    <xf numFmtId="0" fontId="9" fillId="2" borderId="11" xfId="0" applyFont="1" applyFill="1" applyBorder="1" applyAlignment="1">
      <alignment horizontal="center" vertical="top" wrapText="1"/>
    </xf>
    <xf numFmtId="0" fontId="32" fillId="0" borderId="20" xfId="0" applyFont="1" applyFill="1" applyBorder="1" applyAlignment="1">
      <alignment horizontal="justify" vertical="top" wrapText="1"/>
    </xf>
    <xf numFmtId="0" fontId="9" fillId="0" borderId="20" xfId="0" applyFont="1" applyFill="1" applyBorder="1" applyAlignment="1">
      <alignment horizontal="justify" vertical="top" wrapText="1"/>
    </xf>
    <xf numFmtId="0" fontId="33" fillId="0" borderId="20" xfId="0" applyFont="1" applyFill="1" applyBorder="1" applyAlignment="1">
      <alignment horizontal="justify" vertical="top" wrapText="1"/>
    </xf>
    <xf numFmtId="0" fontId="32" fillId="0" borderId="12" xfId="0" applyFont="1" applyFill="1" applyBorder="1" applyAlignment="1">
      <alignment horizontal="justify" vertical="top" wrapText="1"/>
    </xf>
    <xf numFmtId="0" fontId="9" fillId="0" borderId="12" xfId="0" applyFont="1" applyFill="1" applyBorder="1" applyAlignment="1">
      <alignment horizontal="justify" vertical="top" wrapText="1"/>
    </xf>
    <xf numFmtId="0" fontId="9" fillId="0" borderId="12" xfId="0" applyFont="1" applyFill="1" applyBorder="1" applyAlignment="1">
      <alignment horizontal="center" vertical="top" wrapText="1"/>
    </xf>
    <xf numFmtId="0" fontId="9" fillId="0" borderId="11" xfId="0" applyFont="1" applyFill="1" applyBorder="1" applyAlignment="1">
      <alignment horizontal="justify" vertical="top" wrapText="1"/>
    </xf>
    <xf numFmtId="0" fontId="3"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13" fillId="2" borderId="43" xfId="0" applyFont="1" applyFill="1" applyBorder="1" applyAlignment="1">
      <alignment horizontal="justify" vertical="top" wrapText="1"/>
    </xf>
    <xf numFmtId="0" fontId="3" fillId="2" borderId="22" xfId="0" applyFont="1" applyFill="1" applyBorder="1" applyAlignment="1">
      <alignment horizontal="justify" vertical="top" wrapText="1"/>
    </xf>
    <xf numFmtId="0" fontId="9" fillId="0" borderId="44" xfId="0" applyFont="1" applyFill="1" applyBorder="1" applyAlignment="1">
      <alignment horizontal="justify" vertical="top" wrapText="1"/>
    </xf>
    <xf numFmtId="0" fontId="33" fillId="0" borderId="44" xfId="0" applyFont="1" applyFill="1" applyBorder="1" applyAlignment="1">
      <alignment horizontal="justify" vertical="top" wrapText="1"/>
    </xf>
    <xf numFmtId="0" fontId="9" fillId="2" borderId="44" xfId="0" applyFont="1" applyFill="1" applyBorder="1" applyAlignment="1">
      <alignment horizontal="center" vertical="center" wrapText="1"/>
    </xf>
    <xf numFmtId="0" fontId="9" fillId="2" borderId="44" xfId="0" applyFont="1" applyFill="1" applyBorder="1" applyAlignment="1">
      <alignment horizontal="justify" vertical="top" wrapText="1"/>
    </xf>
    <xf numFmtId="14" fontId="9" fillId="2" borderId="44" xfId="0" applyNumberFormat="1" applyFont="1" applyFill="1" applyBorder="1" applyAlignment="1">
      <alignment horizontal="justify" vertical="top" wrapText="1"/>
    </xf>
    <xf numFmtId="9" fontId="9" fillId="2" borderId="44" xfId="0" applyNumberFormat="1" applyFont="1" applyFill="1" applyBorder="1" applyAlignment="1">
      <alignment horizontal="justify" vertical="top" wrapText="1"/>
    </xf>
    <xf numFmtId="0" fontId="3" fillId="2" borderId="19" xfId="0" applyFont="1" applyFill="1" applyBorder="1" applyAlignment="1">
      <alignment horizontal="center" vertical="top" wrapText="1"/>
    </xf>
    <xf numFmtId="0" fontId="32" fillId="0" borderId="29" xfId="0" applyFont="1" applyFill="1" applyBorder="1" applyAlignment="1">
      <alignment horizontal="justify" vertical="top" wrapText="1"/>
    </xf>
    <xf numFmtId="0" fontId="9" fillId="0" borderId="29" xfId="0" applyFont="1" applyFill="1" applyBorder="1" applyAlignment="1">
      <alignment horizontal="justify" vertical="top" wrapText="1"/>
    </xf>
    <xf numFmtId="0" fontId="9" fillId="0" borderId="29" xfId="0" applyFont="1" applyFill="1" applyBorder="1" applyAlignment="1">
      <alignment horizontal="center" vertical="top" wrapText="1"/>
    </xf>
    <xf numFmtId="0" fontId="9" fillId="0" borderId="29" xfId="0" applyFont="1" applyFill="1" applyBorder="1" applyAlignment="1">
      <alignment horizontal="center" vertical="center" wrapText="1"/>
    </xf>
    <xf numFmtId="0" fontId="9" fillId="0" borderId="19" xfId="0" applyFont="1" applyFill="1" applyBorder="1" applyAlignment="1">
      <alignment horizontal="justify" vertical="top" wrapText="1"/>
    </xf>
    <xf numFmtId="0" fontId="9" fillId="2" borderId="19" xfId="0" applyFont="1" applyFill="1" applyBorder="1" applyAlignment="1">
      <alignment horizontal="center" vertical="center" wrapText="1"/>
    </xf>
    <xf numFmtId="0" fontId="9" fillId="2" borderId="19" xfId="0" applyFont="1" applyFill="1" applyBorder="1" applyAlignment="1">
      <alignment horizontal="justify" vertical="top" wrapText="1"/>
    </xf>
    <xf numFmtId="14" fontId="9" fillId="2" borderId="19" xfId="0" applyNumberFormat="1" applyFont="1" applyFill="1" applyBorder="1" applyAlignment="1">
      <alignment horizontal="center" vertical="top" wrapText="1"/>
    </xf>
    <xf numFmtId="0" fontId="9" fillId="2" borderId="19" xfId="0" applyFont="1" applyFill="1" applyBorder="1" applyAlignment="1">
      <alignment horizontal="center" vertical="top" wrapText="1"/>
    </xf>
    <xf numFmtId="9" fontId="2" fillId="2" borderId="19" xfId="0" applyNumberFormat="1" applyFont="1" applyFill="1" applyBorder="1" applyAlignment="1">
      <alignment horizontal="center" vertical="top" wrapText="1"/>
    </xf>
    <xf numFmtId="0" fontId="3" fillId="2" borderId="20" xfId="0" applyFont="1" applyFill="1" applyBorder="1" applyAlignment="1">
      <alignment horizontal="justify" vertical="top" wrapText="1"/>
    </xf>
    <xf numFmtId="0" fontId="32" fillId="0" borderId="44" xfId="0" applyFont="1" applyFill="1" applyBorder="1" applyAlignment="1">
      <alignment horizontal="justify"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7" fillId="2" borderId="36" xfId="1" applyNumberFormat="1"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8" fillId="3" borderId="0" xfId="0" applyFont="1" applyFill="1" applyBorder="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5" fillId="3" borderId="2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 fillId="2" borderId="20" xfId="0" applyFont="1" applyFill="1" applyBorder="1" applyAlignment="1">
      <alignment horizontal="center"/>
    </xf>
    <xf numFmtId="0" fontId="23"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20"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0" fontId="8" fillId="4" borderId="22" xfId="0" applyFont="1" applyFill="1" applyBorder="1" applyAlignment="1">
      <alignment horizontal="center" vertical="center" wrapText="1"/>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65</xdr:row>
      <xdr:rowOff>295275</xdr:rowOff>
    </xdr:from>
    <xdr:to>
      <xdr:col>9</xdr:col>
      <xdr:colOff>1447800</xdr:colOff>
      <xdr:row>65</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6" name="Imagen 9">
          <a:extLst>
            <a:ext uri="{FF2B5EF4-FFF2-40B4-BE49-F238E27FC236}">
              <a16:creationId xmlns:a16="http://schemas.microsoft.com/office/drawing/2014/main" id="{68234D6E-C90D-446D-9501-204C69EBE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80909"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1057275</xdr:colOff>
      <xdr:row>1</xdr:row>
      <xdr:rowOff>66675</xdr:rowOff>
    </xdr:from>
    <xdr:to>
      <xdr:col>4</xdr:col>
      <xdr:colOff>390525</xdr:colOff>
      <xdr:row>5</xdr:row>
      <xdr:rowOff>28575</xdr:rowOff>
    </xdr:to>
    <xdr:pic>
      <xdr:nvPicPr>
        <xdr:cNvPr id="4" name="Imagen 2">
          <a:extLst>
            <a:ext uri="{FF2B5EF4-FFF2-40B4-BE49-F238E27FC236}">
              <a16:creationId xmlns:a16="http://schemas.microsoft.com/office/drawing/2014/main" id="{44473844-300B-450C-93FB-95A1B747E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5430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809625</xdr:colOff>
      <xdr:row>59</xdr:row>
      <xdr:rowOff>285750</xdr:rowOff>
    </xdr:from>
    <xdr:to>
      <xdr:col>10</xdr:col>
      <xdr:colOff>647700</xdr:colOff>
      <xdr:row>59</xdr:row>
      <xdr:rowOff>600075</xdr:rowOff>
    </xdr:to>
    <xdr:pic>
      <xdr:nvPicPr>
        <xdr:cNvPr id="5" name="Imagen 9">
          <a:extLst>
            <a:ext uri="{FF2B5EF4-FFF2-40B4-BE49-F238E27FC236}">
              <a16:creationId xmlns:a16="http://schemas.microsoft.com/office/drawing/2014/main" id="{C27F4EB1-4AB6-4CD5-A8FE-826A2FF8D1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981825" y="16344900"/>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103910</xdr:colOff>
      <xdr:row>1</xdr:row>
      <xdr:rowOff>103910</xdr:rowOff>
    </xdr:from>
    <xdr:to>
      <xdr:col>3</xdr:col>
      <xdr:colOff>1634837</xdr:colOff>
      <xdr:row>5</xdr:row>
      <xdr:rowOff>71872</xdr:rowOff>
    </xdr:to>
    <xdr:pic>
      <xdr:nvPicPr>
        <xdr:cNvPr id="4" name="Imagen 2">
          <a:extLst>
            <a:ext uri="{FF2B5EF4-FFF2-40B4-BE49-F238E27FC236}">
              <a16:creationId xmlns:a16="http://schemas.microsoft.com/office/drawing/2014/main" id="{91FB7F0D-8190-44A8-B1AD-78CDC3F5E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88819" y="225137"/>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415636</xdr:colOff>
      <xdr:row>36</xdr:row>
      <xdr:rowOff>294409</xdr:rowOff>
    </xdr:from>
    <xdr:to>
      <xdr:col>12</xdr:col>
      <xdr:colOff>955098</xdr:colOff>
      <xdr:row>36</xdr:row>
      <xdr:rowOff>608734</xdr:rowOff>
    </xdr:to>
    <xdr:pic>
      <xdr:nvPicPr>
        <xdr:cNvPr id="5" name="Imagen 9">
          <a:extLst>
            <a:ext uri="{FF2B5EF4-FFF2-40B4-BE49-F238E27FC236}">
              <a16:creationId xmlns:a16="http://schemas.microsoft.com/office/drawing/2014/main" id="{2BB620B3-A561-48F0-847E-F80A5262BA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98227"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1247775</xdr:colOff>
      <xdr:row>1</xdr:row>
      <xdr:rowOff>66675</xdr:rowOff>
    </xdr:from>
    <xdr:to>
      <xdr:col>4</xdr:col>
      <xdr:colOff>581025</xdr:colOff>
      <xdr:row>5</xdr:row>
      <xdr:rowOff>28575</xdr:rowOff>
    </xdr:to>
    <xdr:pic>
      <xdr:nvPicPr>
        <xdr:cNvPr id="4" name="Imagen 2">
          <a:extLst>
            <a:ext uri="{FF2B5EF4-FFF2-40B4-BE49-F238E27FC236}">
              <a16:creationId xmlns:a16="http://schemas.microsoft.com/office/drawing/2014/main" id="{95CB4F34-C1C6-4198-A08F-54CA23C0B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7335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1066800</xdr:colOff>
      <xdr:row>59</xdr:row>
      <xdr:rowOff>247650</xdr:rowOff>
    </xdr:from>
    <xdr:to>
      <xdr:col>10</xdr:col>
      <xdr:colOff>904875</xdr:colOff>
      <xdr:row>59</xdr:row>
      <xdr:rowOff>561975</xdr:rowOff>
    </xdr:to>
    <xdr:pic>
      <xdr:nvPicPr>
        <xdr:cNvPr id="5" name="Imagen 9">
          <a:extLst>
            <a:ext uri="{FF2B5EF4-FFF2-40B4-BE49-F238E27FC236}">
              <a16:creationId xmlns:a16="http://schemas.microsoft.com/office/drawing/2014/main" id="{9BA1B8DD-B845-4F1E-B741-8604FD39BE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7239000" y="16306800"/>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207818</xdr:colOff>
      <xdr:row>1</xdr:row>
      <xdr:rowOff>103909</xdr:rowOff>
    </xdr:from>
    <xdr:to>
      <xdr:col>3</xdr:col>
      <xdr:colOff>1738745</xdr:colOff>
      <xdr:row>5</xdr:row>
      <xdr:rowOff>71871</xdr:rowOff>
    </xdr:to>
    <xdr:pic>
      <xdr:nvPicPr>
        <xdr:cNvPr id="4" name="Imagen 2">
          <a:extLst>
            <a:ext uri="{FF2B5EF4-FFF2-40B4-BE49-F238E27FC236}">
              <a16:creationId xmlns:a16="http://schemas.microsoft.com/office/drawing/2014/main" id="{8230B2C3-4817-44B5-8F29-762F1A374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92727" y="225136"/>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329045</xdr:colOff>
      <xdr:row>36</xdr:row>
      <xdr:rowOff>381000</xdr:rowOff>
    </xdr:from>
    <xdr:to>
      <xdr:col>12</xdr:col>
      <xdr:colOff>868507</xdr:colOff>
      <xdr:row>36</xdr:row>
      <xdr:rowOff>695325</xdr:rowOff>
    </xdr:to>
    <xdr:pic>
      <xdr:nvPicPr>
        <xdr:cNvPr id="5" name="Imagen 9">
          <a:extLst>
            <a:ext uri="{FF2B5EF4-FFF2-40B4-BE49-F238E27FC236}">
              <a16:creationId xmlns:a16="http://schemas.microsoft.com/office/drawing/2014/main" id="{C72A104D-0AB2-40F9-915C-E05A63AC96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11636" y="12417136"/>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6"/>
  <sheetViews>
    <sheetView topLeftCell="A7" workbookViewId="0">
      <selection activeCell="F32" sqref="F32"/>
    </sheetView>
  </sheetViews>
  <sheetFormatPr baseColWidth="10" defaultColWidth="11.453125" defaultRowHeight="14"/>
  <cols>
    <col min="1" max="1" width="4.453125" style="26" customWidth="1"/>
    <col min="2" max="11" width="14.36328125" style="26" customWidth="1"/>
    <col min="12" max="16384" width="11.453125" style="26"/>
  </cols>
  <sheetData>
    <row r="1" spans="2:16">
      <c r="B1" s="27"/>
      <c r="C1" s="27"/>
      <c r="D1" s="27"/>
      <c r="E1" s="27"/>
      <c r="F1" s="27"/>
      <c r="G1" s="27"/>
      <c r="H1" s="27"/>
      <c r="I1" s="27"/>
      <c r="J1" s="27"/>
      <c r="K1" s="27"/>
      <c r="L1" s="27"/>
      <c r="M1" s="27"/>
      <c r="N1" s="27"/>
      <c r="O1" s="27"/>
      <c r="P1" s="27"/>
    </row>
    <row r="2" spans="2:16" ht="63.75" customHeight="1">
      <c r="B2" s="127" t="s">
        <v>24</v>
      </c>
      <c r="C2" s="128"/>
      <c r="D2" s="128"/>
      <c r="E2" s="128"/>
      <c r="F2" s="128"/>
      <c r="G2" s="128"/>
      <c r="H2" s="128"/>
      <c r="I2" s="128"/>
      <c r="J2" s="128"/>
      <c r="K2" s="129"/>
      <c r="L2" s="27"/>
      <c r="M2" s="27"/>
      <c r="N2" s="27"/>
      <c r="O2" s="27"/>
      <c r="P2" s="27"/>
    </row>
    <row r="3" spans="2:16" s="28" customFormat="1" ht="24.75" customHeight="1">
      <c r="B3" s="130" t="s">
        <v>59</v>
      </c>
      <c r="C3" s="131"/>
      <c r="D3" s="131"/>
      <c r="E3" s="131"/>
      <c r="F3" s="131"/>
      <c r="G3" s="131"/>
      <c r="H3" s="131"/>
      <c r="I3" s="131"/>
      <c r="J3" s="131"/>
      <c r="K3" s="132"/>
      <c r="L3" s="29"/>
      <c r="M3" s="29"/>
      <c r="N3" s="29"/>
      <c r="O3" s="29"/>
      <c r="P3" s="29"/>
    </row>
    <row r="4" spans="2:16" ht="24.75" customHeight="1">
      <c r="B4" s="133"/>
      <c r="C4" s="134"/>
      <c r="D4" s="134"/>
      <c r="E4" s="134"/>
      <c r="F4" s="134"/>
      <c r="G4" s="134"/>
      <c r="H4" s="134"/>
      <c r="I4" s="134"/>
      <c r="J4" s="134"/>
      <c r="K4" s="135"/>
      <c r="L4" s="27"/>
      <c r="M4" s="27"/>
      <c r="N4" s="27"/>
      <c r="O4" s="27"/>
      <c r="P4" s="27"/>
    </row>
    <row r="5" spans="2:16" ht="24.75" customHeight="1">
      <c r="B5" s="133"/>
      <c r="C5" s="134"/>
      <c r="D5" s="134"/>
      <c r="E5" s="134"/>
      <c r="F5" s="134"/>
      <c r="G5" s="134"/>
      <c r="H5" s="134"/>
      <c r="I5" s="134"/>
      <c r="J5" s="134"/>
      <c r="K5" s="135"/>
      <c r="L5" s="27"/>
      <c r="M5" s="27"/>
      <c r="N5" s="27"/>
      <c r="O5" s="27"/>
      <c r="P5" s="27"/>
    </row>
    <row r="6" spans="2:16" ht="24.75" customHeight="1">
      <c r="B6" s="133"/>
      <c r="C6" s="134"/>
      <c r="D6" s="134"/>
      <c r="E6" s="134"/>
      <c r="F6" s="134"/>
      <c r="G6" s="134"/>
      <c r="H6" s="134"/>
      <c r="I6" s="134"/>
      <c r="J6" s="134"/>
      <c r="K6" s="135"/>
      <c r="L6" s="27"/>
      <c r="M6" s="27"/>
      <c r="N6" s="27"/>
      <c r="O6" s="27"/>
      <c r="P6" s="27"/>
    </row>
    <row r="7" spans="2:16" ht="24.75" customHeight="1">
      <c r="B7" s="133"/>
      <c r="C7" s="134"/>
      <c r="D7" s="134"/>
      <c r="E7" s="134"/>
      <c r="F7" s="134"/>
      <c r="G7" s="134"/>
      <c r="H7" s="134"/>
      <c r="I7" s="134"/>
      <c r="J7" s="134"/>
      <c r="K7" s="135"/>
      <c r="L7" s="27"/>
      <c r="M7" s="27"/>
      <c r="N7" s="27"/>
      <c r="O7" s="27"/>
      <c r="P7" s="27"/>
    </row>
    <row r="8" spans="2:16" ht="24.75" customHeight="1">
      <c r="B8" s="133"/>
      <c r="C8" s="134"/>
      <c r="D8" s="134"/>
      <c r="E8" s="134"/>
      <c r="F8" s="134"/>
      <c r="G8" s="134"/>
      <c r="H8" s="134"/>
      <c r="I8" s="134"/>
      <c r="J8" s="134"/>
      <c r="K8" s="135"/>
      <c r="L8" s="27"/>
      <c r="M8" s="27"/>
      <c r="N8" s="27"/>
      <c r="O8" s="27"/>
      <c r="P8" s="27"/>
    </row>
    <row r="9" spans="2:16" ht="24.75" customHeight="1">
      <c r="B9" s="133"/>
      <c r="C9" s="134"/>
      <c r="D9" s="134"/>
      <c r="E9" s="134"/>
      <c r="F9" s="134"/>
      <c r="G9" s="134"/>
      <c r="H9" s="134"/>
      <c r="I9" s="134"/>
      <c r="J9" s="134"/>
      <c r="K9" s="135"/>
      <c r="L9" s="27"/>
      <c r="M9" s="27"/>
      <c r="N9" s="27"/>
      <c r="O9" s="27"/>
      <c r="P9" s="27"/>
    </row>
    <row r="10" spans="2:16" ht="24.75" customHeight="1">
      <c r="B10" s="133"/>
      <c r="C10" s="134"/>
      <c r="D10" s="134"/>
      <c r="E10" s="134"/>
      <c r="F10" s="134"/>
      <c r="G10" s="134"/>
      <c r="H10" s="134"/>
      <c r="I10" s="134"/>
      <c r="J10" s="134"/>
      <c r="K10" s="135"/>
      <c r="L10" s="27"/>
      <c r="M10" s="27"/>
      <c r="N10" s="27"/>
      <c r="O10" s="27"/>
      <c r="P10" s="27"/>
    </row>
    <row r="11" spans="2:16" ht="24.75" customHeight="1">
      <c r="B11" s="133"/>
      <c r="C11" s="134"/>
      <c r="D11" s="134"/>
      <c r="E11" s="134"/>
      <c r="F11" s="134"/>
      <c r="G11" s="134"/>
      <c r="H11" s="134"/>
      <c r="I11" s="134"/>
      <c r="J11" s="134"/>
      <c r="K11" s="135"/>
      <c r="L11" s="27"/>
      <c r="M11" s="27"/>
      <c r="N11" s="27"/>
      <c r="O11" s="27"/>
      <c r="P11" s="27"/>
    </row>
    <row r="12" spans="2:16" ht="24.75" customHeight="1">
      <c r="B12" s="133"/>
      <c r="C12" s="134"/>
      <c r="D12" s="134"/>
      <c r="E12" s="134"/>
      <c r="F12" s="134"/>
      <c r="G12" s="134"/>
      <c r="H12" s="134"/>
      <c r="I12" s="134"/>
      <c r="J12" s="134"/>
      <c r="K12" s="135"/>
      <c r="L12" s="27"/>
      <c r="M12" s="27"/>
      <c r="N12" s="27"/>
      <c r="O12" s="27"/>
      <c r="P12" s="27"/>
    </row>
    <row r="13" spans="2:16" ht="24.75" customHeight="1">
      <c r="B13" s="133"/>
      <c r="C13" s="134"/>
      <c r="D13" s="134"/>
      <c r="E13" s="134"/>
      <c r="F13" s="134"/>
      <c r="G13" s="134"/>
      <c r="H13" s="134"/>
      <c r="I13" s="134"/>
      <c r="J13" s="134"/>
      <c r="K13" s="135"/>
      <c r="L13" s="27"/>
      <c r="M13" s="27"/>
      <c r="N13" s="27"/>
      <c r="O13" s="27"/>
      <c r="P13" s="27"/>
    </row>
    <row r="14" spans="2:16" ht="24.75" customHeight="1">
      <c r="B14" s="133"/>
      <c r="C14" s="134"/>
      <c r="D14" s="134"/>
      <c r="E14" s="134"/>
      <c r="F14" s="134"/>
      <c r="G14" s="134"/>
      <c r="H14" s="134"/>
      <c r="I14" s="134"/>
      <c r="J14" s="134"/>
      <c r="K14" s="135"/>
      <c r="L14" s="27"/>
      <c r="M14" s="27"/>
      <c r="N14" s="27"/>
      <c r="O14" s="27"/>
      <c r="P14" s="27"/>
    </row>
    <row r="15" spans="2:16" ht="24.75" customHeight="1">
      <c r="B15" s="133"/>
      <c r="C15" s="134"/>
      <c r="D15" s="134"/>
      <c r="E15" s="134"/>
      <c r="F15" s="134"/>
      <c r="G15" s="134"/>
      <c r="H15" s="134"/>
      <c r="I15" s="134"/>
      <c r="J15" s="134"/>
      <c r="K15" s="135"/>
      <c r="L15" s="27"/>
      <c r="M15" s="27"/>
      <c r="N15" s="27"/>
      <c r="O15" s="27"/>
      <c r="P15" s="27"/>
    </row>
    <row r="16" spans="2:16" ht="24.75" customHeight="1">
      <c r="B16" s="133"/>
      <c r="C16" s="134"/>
      <c r="D16" s="134"/>
      <c r="E16" s="134"/>
      <c r="F16" s="134"/>
      <c r="G16" s="134"/>
      <c r="H16" s="134"/>
      <c r="I16" s="134"/>
      <c r="J16" s="134"/>
      <c r="K16" s="135"/>
      <c r="L16" s="27"/>
      <c r="M16" s="27"/>
      <c r="N16" s="27"/>
      <c r="O16" s="27"/>
      <c r="P16" s="27"/>
    </row>
    <row r="17" spans="2:16" ht="24.75" customHeight="1">
      <c r="B17" s="133"/>
      <c r="C17" s="134"/>
      <c r="D17" s="134"/>
      <c r="E17" s="134"/>
      <c r="F17" s="134"/>
      <c r="G17" s="134"/>
      <c r="H17" s="134"/>
      <c r="I17" s="134"/>
      <c r="J17" s="134"/>
      <c r="K17" s="135"/>
      <c r="L17" s="27"/>
      <c r="M17" s="27"/>
      <c r="N17" s="27"/>
      <c r="O17" s="27"/>
      <c r="P17" s="27"/>
    </row>
    <row r="18" spans="2:16" ht="24" customHeight="1">
      <c r="B18" s="133"/>
      <c r="C18" s="134"/>
      <c r="D18" s="134"/>
      <c r="E18" s="134"/>
      <c r="F18" s="134"/>
      <c r="G18" s="134"/>
      <c r="H18" s="134"/>
      <c r="I18" s="134"/>
      <c r="J18" s="134"/>
      <c r="K18" s="135"/>
      <c r="L18" s="27"/>
      <c r="M18" s="27"/>
      <c r="N18" s="27"/>
      <c r="O18" s="27"/>
      <c r="P18" s="27"/>
    </row>
    <row r="19" spans="2:16">
      <c r="B19" s="133"/>
      <c r="C19" s="134"/>
      <c r="D19" s="134"/>
      <c r="E19" s="134"/>
      <c r="F19" s="134"/>
      <c r="G19" s="134"/>
      <c r="H19" s="134"/>
      <c r="I19" s="134"/>
      <c r="J19" s="134"/>
      <c r="K19" s="135"/>
      <c r="L19" s="27"/>
      <c r="M19" s="27"/>
      <c r="N19" s="27"/>
      <c r="O19" s="27"/>
      <c r="P19" s="27"/>
    </row>
    <row r="20" spans="2:16">
      <c r="B20" s="133"/>
      <c r="C20" s="134"/>
      <c r="D20" s="134"/>
      <c r="E20" s="134"/>
      <c r="F20" s="134"/>
      <c r="G20" s="134"/>
      <c r="H20" s="134"/>
      <c r="I20" s="134"/>
      <c r="J20" s="134"/>
      <c r="K20" s="135"/>
      <c r="L20" s="27"/>
      <c r="M20" s="27"/>
      <c r="N20" s="27"/>
      <c r="O20" s="27"/>
      <c r="P20" s="27"/>
    </row>
    <row r="21" spans="2:16">
      <c r="B21" s="133"/>
      <c r="C21" s="134"/>
      <c r="D21" s="134"/>
      <c r="E21" s="134"/>
      <c r="F21" s="134"/>
      <c r="G21" s="134"/>
      <c r="H21" s="134"/>
      <c r="I21" s="134"/>
      <c r="J21" s="134"/>
      <c r="K21" s="135"/>
      <c r="L21" s="27"/>
      <c r="M21" s="27"/>
      <c r="N21" s="27"/>
      <c r="O21" s="27"/>
      <c r="P21" s="27"/>
    </row>
    <row r="22" spans="2:16">
      <c r="B22" s="133"/>
      <c r="C22" s="134"/>
      <c r="D22" s="134"/>
      <c r="E22" s="134"/>
      <c r="F22" s="134"/>
      <c r="G22" s="134"/>
      <c r="H22" s="134"/>
      <c r="I22" s="134"/>
      <c r="J22" s="134"/>
      <c r="K22" s="135"/>
      <c r="L22" s="27"/>
      <c r="M22" s="27"/>
      <c r="N22" s="27"/>
      <c r="O22" s="27"/>
      <c r="P22" s="27"/>
    </row>
    <row r="23" spans="2:16">
      <c r="B23" s="133"/>
      <c r="C23" s="134"/>
      <c r="D23" s="134"/>
      <c r="E23" s="134"/>
      <c r="F23" s="134"/>
      <c r="G23" s="134"/>
      <c r="H23" s="134"/>
      <c r="I23" s="134"/>
      <c r="J23" s="134"/>
      <c r="K23" s="135"/>
      <c r="L23" s="27"/>
      <c r="M23" s="27"/>
      <c r="N23" s="27"/>
      <c r="O23" s="27"/>
      <c r="P23" s="27"/>
    </row>
    <row r="24" spans="2:16">
      <c r="B24" s="133"/>
      <c r="C24" s="134"/>
      <c r="D24" s="134"/>
      <c r="E24" s="134"/>
      <c r="F24" s="134"/>
      <c r="G24" s="134"/>
      <c r="H24" s="134"/>
      <c r="I24" s="134"/>
      <c r="J24" s="134"/>
      <c r="K24" s="135"/>
      <c r="L24" s="27"/>
      <c r="M24" s="27"/>
      <c r="N24" s="27"/>
      <c r="O24" s="27"/>
      <c r="P24" s="27"/>
    </row>
    <row r="25" spans="2:16">
      <c r="B25" s="133"/>
      <c r="C25" s="134"/>
      <c r="D25" s="134"/>
      <c r="E25" s="134"/>
      <c r="F25" s="134"/>
      <c r="G25" s="134"/>
      <c r="H25" s="134"/>
      <c r="I25" s="134"/>
      <c r="J25" s="134"/>
      <c r="K25" s="135"/>
      <c r="L25" s="27"/>
      <c r="M25" s="27"/>
      <c r="N25" s="27"/>
      <c r="O25" s="27"/>
      <c r="P25" s="27"/>
    </row>
    <row r="26" spans="2:16">
      <c r="B26" s="136"/>
      <c r="C26" s="137"/>
      <c r="D26" s="137"/>
      <c r="E26" s="137"/>
      <c r="F26" s="137"/>
      <c r="G26" s="137"/>
      <c r="H26" s="137"/>
      <c r="I26" s="137"/>
      <c r="J26" s="137"/>
      <c r="K26" s="138"/>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U105"/>
  <sheetViews>
    <sheetView tabSelected="1" topLeftCell="A39" zoomScale="58" zoomScaleNormal="58" workbookViewId="0">
      <selection activeCell="D40" sqref="D40"/>
    </sheetView>
  </sheetViews>
  <sheetFormatPr baseColWidth="10" defaultColWidth="11.453125" defaultRowHeight="14"/>
  <cols>
    <col min="1" max="1" width="1.453125" style="1" customWidth="1"/>
    <col min="2" max="2" width="1.1796875" style="1" customWidth="1"/>
    <col min="3" max="3" width="4.453125" style="1" customWidth="1"/>
    <col min="4" max="4" width="89" style="1" customWidth="1"/>
    <col min="5" max="5" width="30.81640625" style="1" customWidth="1"/>
    <col min="6" max="6" width="21.453125" style="1" customWidth="1"/>
    <col min="7" max="7" width="34.6328125" style="1" customWidth="1"/>
    <col min="8" max="8" width="15.6328125" style="1" customWidth="1"/>
    <col min="9" max="9" width="42.453125" style="1" customWidth="1"/>
    <col min="10" max="10" width="24" style="1" customWidth="1"/>
    <col min="11" max="11" width="23.1796875" style="1" customWidth="1"/>
    <col min="12" max="13" width="13.36328125" style="1" customWidth="1"/>
    <col min="14" max="14" width="26.453125" style="1" customWidth="1"/>
    <col min="15" max="16" width="25.453125" style="1" customWidth="1"/>
    <col min="17" max="17" width="34.1796875" style="1" customWidth="1"/>
    <col min="18" max="18" width="15.36328125" style="1" customWidth="1"/>
    <col min="19" max="19" width="25.6328125" style="1" hidden="1" customWidth="1"/>
    <col min="20" max="20" width="20.453125" style="1" hidden="1" customWidth="1"/>
    <col min="21" max="21" width="5.81640625" style="1" customWidth="1"/>
    <col min="22" max="16384" width="11.453125" style="1"/>
  </cols>
  <sheetData>
    <row r="1" spans="2:21" ht="9" customHeight="1"/>
    <row r="2" spans="2:21" ht="15" customHeight="1">
      <c r="B2" s="35"/>
      <c r="C2" s="166"/>
      <c r="D2" s="166"/>
      <c r="E2" s="166"/>
      <c r="F2" s="168" t="s">
        <v>0</v>
      </c>
      <c r="G2" s="168"/>
      <c r="H2" s="168"/>
      <c r="I2" s="168"/>
      <c r="J2" s="168"/>
      <c r="K2" s="168"/>
      <c r="L2" s="168"/>
      <c r="M2" s="168"/>
      <c r="N2" s="168"/>
      <c r="O2" s="168"/>
      <c r="P2" s="167" t="s">
        <v>1</v>
      </c>
      <c r="Q2" s="167"/>
      <c r="R2" s="167"/>
      <c r="S2" s="49"/>
      <c r="T2" s="31" t="s">
        <v>34</v>
      </c>
      <c r="U2" s="62"/>
    </row>
    <row r="3" spans="2:21" ht="12.75" customHeight="1">
      <c r="B3" s="36"/>
      <c r="C3" s="166"/>
      <c r="D3" s="166"/>
      <c r="E3" s="166"/>
      <c r="F3" s="168"/>
      <c r="G3" s="168"/>
      <c r="H3" s="168"/>
      <c r="I3" s="168"/>
      <c r="J3" s="168"/>
      <c r="K3" s="168"/>
      <c r="L3" s="168"/>
      <c r="M3" s="168"/>
      <c r="N3" s="168"/>
      <c r="O3" s="168"/>
      <c r="P3" s="167"/>
      <c r="Q3" s="167"/>
      <c r="R3" s="167"/>
      <c r="S3" s="49"/>
      <c r="T3" s="32" t="s">
        <v>35</v>
      </c>
      <c r="U3" s="62"/>
    </row>
    <row r="4" spans="2:21" ht="12.75" customHeight="1">
      <c r="B4" s="36"/>
      <c r="C4" s="166"/>
      <c r="D4" s="166"/>
      <c r="E4" s="166"/>
      <c r="F4" s="168"/>
      <c r="G4" s="168"/>
      <c r="H4" s="168"/>
      <c r="I4" s="168"/>
      <c r="J4" s="168"/>
      <c r="K4" s="168"/>
      <c r="L4" s="168"/>
      <c r="M4" s="168"/>
      <c r="N4" s="168"/>
      <c r="O4" s="168"/>
      <c r="P4" s="167"/>
      <c r="Q4" s="167"/>
      <c r="R4" s="167"/>
      <c r="S4" s="49"/>
      <c r="T4" s="32" t="s">
        <v>36</v>
      </c>
      <c r="U4" s="62"/>
    </row>
    <row r="5" spans="2:21" ht="12.75" customHeight="1">
      <c r="B5" s="36"/>
      <c r="C5" s="166"/>
      <c r="D5" s="166"/>
      <c r="E5" s="166"/>
      <c r="F5" s="168"/>
      <c r="G5" s="168"/>
      <c r="H5" s="168"/>
      <c r="I5" s="168"/>
      <c r="J5" s="168"/>
      <c r="K5" s="168"/>
      <c r="L5" s="168"/>
      <c r="M5" s="168"/>
      <c r="N5" s="168"/>
      <c r="O5" s="168"/>
      <c r="P5" s="167"/>
      <c r="Q5" s="167"/>
      <c r="R5" s="167"/>
      <c r="S5" s="49"/>
      <c r="T5" s="32" t="s">
        <v>37</v>
      </c>
      <c r="U5" s="62"/>
    </row>
    <row r="6" spans="2:21" ht="12.75" customHeight="1">
      <c r="B6" s="37"/>
      <c r="C6" s="166"/>
      <c r="D6" s="166"/>
      <c r="E6" s="166"/>
      <c r="F6" s="168"/>
      <c r="G6" s="168"/>
      <c r="H6" s="168"/>
      <c r="I6" s="168"/>
      <c r="J6" s="168"/>
      <c r="K6" s="168"/>
      <c r="L6" s="168"/>
      <c r="M6" s="168"/>
      <c r="N6" s="168"/>
      <c r="O6" s="168"/>
      <c r="P6" s="167"/>
      <c r="Q6" s="167"/>
      <c r="R6" s="167"/>
      <c r="S6" s="49"/>
      <c r="T6" s="33" t="s">
        <v>38</v>
      </c>
      <c r="U6" s="62"/>
    </row>
    <row r="7" spans="2:21">
      <c r="B7" s="3"/>
      <c r="C7" s="4"/>
      <c r="D7" s="4"/>
      <c r="E7" s="4"/>
      <c r="F7" s="4"/>
      <c r="G7" s="4"/>
      <c r="H7" s="4"/>
      <c r="I7" s="34"/>
      <c r="J7" s="34"/>
      <c r="K7" s="34"/>
      <c r="L7" s="34"/>
      <c r="M7" s="34"/>
      <c r="N7" s="4"/>
      <c r="O7" s="19"/>
      <c r="P7" s="19"/>
      <c r="Q7" s="19"/>
      <c r="R7" s="19"/>
      <c r="S7" s="19"/>
      <c r="T7" s="2"/>
      <c r="U7" s="62"/>
    </row>
    <row r="8" spans="2:21">
      <c r="B8" s="3"/>
      <c r="C8" s="4"/>
      <c r="D8" s="4"/>
      <c r="E8" s="4"/>
      <c r="F8" s="4"/>
      <c r="G8" s="4"/>
      <c r="H8" s="4"/>
      <c r="I8" s="34"/>
      <c r="J8" s="34"/>
      <c r="K8" s="34"/>
      <c r="L8" s="34"/>
      <c r="M8" s="34"/>
      <c r="N8" s="4"/>
      <c r="O8" s="19"/>
      <c r="P8" s="19"/>
      <c r="Q8" s="19"/>
      <c r="R8" s="19"/>
      <c r="S8" s="19"/>
      <c r="T8" s="5"/>
      <c r="U8" s="62"/>
    </row>
    <row r="9" spans="2:21">
      <c r="B9" s="3"/>
      <c r="C9" s="4"/>
      <c r="D9" s="4"/>
      <c r="E9" s="4"/>
      <c r="F9" s="4"/>
      <c r="G9" s="4"/>
      <c r="H9" s="4"/>
      <c r="I9" s="6" t="s">
        <v>2</v>
      </c>
      <c r="J9" s="4"/>
      <c r="K9" s="157" t="s">
        <v>69</v>
      </c>
      <c r="L9" s="157"/>
      <c r="M9" s="157"/>
      <c r="N9" s="157"/>
      <c r="O9" s="4"/>
      <c r="P9" s="19"/>
      <c r="Q9" s="19"/>
      <c r="R9" s="19"/>
      <c r="S9" s="19"/>
      <c r="T9" s="5"/>
      <c r="U9" s="62"/>
    </row>
    <row r="10" spans="2:21">
      <c r="B10" s="3"/>
      <c r="C10" s="4"/>
      <c r="D10" s="4"/>
      <c r="E10" s="4"/>
      <c r="F10" s="4"/>
      <c r="G10" s="4"/>
      <c r="H10" s="4"/>
      <c r="I10" s="6" t="s">
        <v>3</v>
      </c>
      <c r="J10" s="4"/>
      <c r="K10" s="157">
        <v>1707022426</v>
      </c>
      <c r="L10" s="157"/>
      <c r="M10" s="157"/>
      <c r="N10" s="157"/>
      <c r="O10" s="4"/>
      <c r="P10" s="4"/>
      <c r="Q10" s="4"/>
      <c r="R10" s="4"/>
      <c r="S10" s="4"/>
      <c r="T10" s="5"/>
      <c r="U10" s="62"/>
    </row>
    <row r="11" spans="2:21">
      <c r="B11" s="3"/>
      <c r="C11" s="4"/>
      <c r="D11" s="4"/>
      <c r="E11" s="4"/>
      <c r="F11" s="4"/>
      <c r="G11" s="4"/>
      <c r="H11" s="4"/>
      <c r="I11" s="6" t="s">
        <v>4</v>
      </c>
      <c r="J11" s="4"/>
      <c r="K11" s="157" t="s">
        <v>16</v>
      </c>
      <c r="L11" s="157"/>
      <c r="M11" s="157"/>
      <c r="N11" s="157"/>
      <c r="O11" s="4"/>
      <c r="P11" s="4"/>
      <c r="Q11" s="4"/>
      <c r="R11" s="4"/>
      <c r="S11" s="4"/>
      <c r="T11" s="5"/>
      <c r="U11" s="62"/>
    </row>
    <row r="12" spans="2:21">
      <c r="B12" s="3"/>
      <c r="C12" s="4"/>
      <c r="D12" s="4"/>
      <c r="E12" s="4"/>
      <c r="F12" s="4"/>
      <c r="G12" s="4"/>
      <c r="H12" s="4"/>
      <c r="I12" s="6" t="s">
        <v>29</v>
      </c>
      <c r="J12" s="4"/>
      <c r="K12" s="157" t="s">
        <v>22</v>
      </c>
      <c r="L12" s="157"/>
      <c r="M12" s="157"/>
      <c r="N12" s="157"/>
      <c r="O12" s="4"/>
      <c r="P12" s="4"/>
      <c r="Q12" s="4"/>
      <c r="R12" s="4"/>
      <c r="S12" s="4"/>
      <c r="T12" s="5"/>
      <c r="U12" s="62"/>
    </row>
    <row r="13" spans="2:21">
      <c r="B13" s="3"/>
      <c r="C13" s="4"/>
      <c r="D13" s="4"/>
      <c r="E13" s="4"/>
      <c r="F13" s="4"/>
      <c r="G13" s="4"/>
      <c r="H13" s="4"/>
      <c r="I13" s="6" t="s">
        <v>13</v>
      </c>
      <c r="J13" s="4"/>
      <c r="K13" s="157" t="s">
        <v>23</v>
      </c>
      <c r="L13" s="157"/>
      <c r="M13" s="157"/>
      <c r="N13" s="157"/>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58" t="s">
        <v>14</v>
      </c>
      <c r="D16" s="159"/>
      <c r="E16" s="159"/>
      <c r="F16" s="159"/>
      <c r="G16" s="159"/>
      <c r="H16" s="159"/>
      <c r="I16" s="159"/>
      <c r="J16" s="159"/>
      <c r="K16" s="159"/>
      <c r="L16" s="159"/>
      <c r="M16" s="159"/>
      <c r="N16" s="159"/>
      <c r="O16" s="160"/>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65" t="s">
        <v>67</v>
      </c>
      <c r="D18" s="165"/>
      <c r="E18" s="165"/>
      <c r="F18" s="165"/>
      <c r="G18" s="165"/>
      <c r="H18" s="165"/>
      <c r="I18" s="165"/>
      <c r="J18" s="165"/>
      <c r="K18" s="165"/>
      <c r="L18" s="165"/>
      <c r="M18" s="165"/>
      <c r="N18" s="165"/>
      <c r="O18" s="165"/>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61" t="s">
        <v>11</v>
      </c>
      <c r="D20" s="162"/>
      <c r="E20" s="162"/>
      <c r="F20" s="162"/>
      <c r="G20" s="162"/>
      <c r="H20" s="162"/>
      <c r="I20" s="162"/>
      <c r="J20" s="162"/>
      <c r="K20" s="162"/>
      <c r="L20" s="162"/>
      <c r="M20" s="162"/>
      <c r="N20" s="162"/>
      <c r="O20" s="163"/>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64" t="s">
        <v>70</v>
      </c>
      <c r="D22" s="164"/>
      <c r="E22" s="164"/>
      <c r="F22" s="164"/>
      <c r="G22" s="164"/>
      <c r="H22" s="164"/>
      <c r="I22" s="164"/>
      <c r="J22" s="164"/>
      <c r="K22" s="164"/>
      <c r="L22" s="164"/>
      <c r="M22" s="164"/>
      <c r="N22" s="164"/>
      <c r="O22" s="164"/>
      <c r="P22" s="4"/>
      <c r="Q22" s="4"/>
      <c r="R22" s="4"/>
      <c r="S22" s="4"/>
      <c r="T22" s="5"/>
      <c r="U22" s="62"/>
    </row>
    <row r="23" spans="2:21" ht="29.25" customHeight="1">
      <c r="B23" s="3"/>
      <c r="C23" s="164" t="s">
        <v>71</v>
      </c>
      <c r="D23" s="164"/>
      <c r="E23" s="164"/>
      <c r="F23" s="164"/>
      <c r="G23" s="164"/>
      <c r="H23" s="164"/>
      <c r="I23" s="164"/>
      <c r="J23" s="164"/>
      <c r="K23" s="164"/>
      <c r="L23" s="164"/>
      <c r="M23" s="164"/>
      <c r="N23" s="164"/>
      <c r="O23" s="164"/>
      <c r="P23" s="4"/>
      <c r="Q23" s="4"/>
      <c r="R23" s="4"/>
      <c r="S23" s="4"/>
      <c r="T23" s="5"/>
      <c r="U23" s="62"/>
    </row>
    <row r="24" spans="2:21" ht="29.25" customHeight="1">
      <c r="B24" s="3"/>
      <c r="C24" s="164" t="s">
        <v>72</v>
      </c>
      <c r="D24" s="164"/>
      <c r="E24" s="164"/>
      <c r="F24" s="164"/>
      <c r="G24" s="164"/>
      <c r="H24" s="164"/>
      <c r="I24" s="164"/>
      <c r="J24" s="164"/>
      <c r="K24" s="164"/>
      <c r="L24" s="164"/>
      <c r="M24" s="164"/>
      <c r="N24" s="164"/>
      <c r="O24" s="164"/>
      <c r="P24" s="4"/>
      <c r="Q24" s="4"/>
      <c r="R24" s="4"/>
      <c r="S24" s="4"/>
      <c r="T24" s="5"/>
      <c r="U24" s="62"/>
    </row>
    <row r="25" spans="2:21" ht="29.25" customHeight="1">
      <c r="B25" s="3"/>
      <c r="C25" s="164" t="s">
        <v>73</v>
      </c>
      <c r="D25" s="164"/>
      <c r="E25" s="164"/>
      <c r="F25" s="164"/>
      <c r="G25" s="164"/>
      <c r="H25" s="164"/>
      <c r="I25" s="164"/>
      <c r="J25" s="164"/>
      <c r="K25" s="164"/>
      <c r="L25" s="164"/>
      <c r="M25" s="164"/>
      <c r="N25" s="164"/>
      <c r="O25" s="164"/>
      <c r="P25" s="4"/>
      <c r="Q25" s="4"/>
      <c r="R25" s="4"/>
      <c r="S25" s="4"/>
      <c r="T25" s="5"/>
      <c r="U25" s="62"/>
    </row>
    <row r="26" spans="2:21" ht="29.25" customHeight="1">
      <c r="B26" s="3"/>
      <c r="C26" s="164" t="s">
        <v>74</v>
      </c>
      <c r="D26" s="164"/>
      <c r="E26" s="164"/>
      <c r="F26" s="164"/>
      <c r="G26" s="164"/>
      <c r="H26" s="164"/>
      <c r="I26" s="164"/>
      <c r="J26" s="164"/>
      <c r="K26" s="164"/>
      <c r="L26" s="164"/>
      <c r="M26" s="164"/>
      <c r="N26" s="164"/>
      <c r="O26" s="164"/>
      <c r="P26" s="4"/>
      <c r="Q26" s="4"/>
      <c r="R26" s="4"/>
      <c r="S26" s="4"/>
      <c r="T26" s="5"/>
      <c r="U26" s="62"/>
    </row>
    <row r="27" spans="2:21" ht="15.75" customHeight="1">
      <c r="B27" s="3"/>
      <c r="C27" s="161" t="s">
        <v>21</v>
      </c>
      <c r="D27" s="162"/>
      <c r="E27" s="162"/>
      <c r="F27" s="162"/>
      <c r="G27" s="162"/>
      <c r="H27" s="162"/>
      <c r="I27" s="162"/>
      <c r="J27" s="162"/>
      <c r="K27" s="162"/>
      <c r="L27" s="162"/>
      <c r="M27" s="162"/>
      <c r="N27" s="162"/>
      <c r="O27" s="163"/>
      <c r="P27" s="24"/>
      <c r="Q27" s="24"/>
      <c r="R27" s="24"/>
      <c r="S27" s="24"/>
      <c r="T27" s="5"/>
      <c r="U27" s="62"/>
    </row>
    <row r="28" spans="2:21" ht="5.25" customHeight="1">
      <c r="B28" s="3"/>
      <c r="C28" s="9"/>
      <c r="D28" s="9"/>
      <c r="E28" s="9"/>
      <c r="F28" s="9"/>
      <c r="G28" s="9"/>
      <c r="H28" s="9"/>
      <c r="I28" s="9"/>
      <c r="J28" s="7"/>
      <c r="K28" s="7"/>
      <c r="L28" s="7"/>
      <c r="M28" s="7"/>
      <c r="N28" s="7"/>
      <c r="O28" s="7"/>
      <c r="P28" s="7"/>
      <c r="Q28" s="7"/>
      <c r="R28" s="7"/>
      <c r="S28" s="7"/>
      <c r="T28" s="5"/>
      <c r="U28" s="62"/>
    </row>
    <row r="29" spans="2:21" ht="34.5" customHeight="1">
      <c r="B29" s="3"/>
      <c r="C29" s="165" t="s">
        <v>75</v>
      </c>
      <c r="D29" s="165"/>
      <c r="E29" s="165"/>
      <c r="F29" s="165"/>
      <c r="G29" s="165"/>
      <c r="H29" s="165"/>
      <c r="I29" s="165"/>
      <c r="J29" s="165"/>
      <c r="K29" s="165"/>
      <c r="L29" s="165"/>
      <c r="M29" s="165"/>
      <c r="N29" s="165"/>
      <c r="O29" s="165"/>
      <c r="P29" s="7"/>
      <c r="Q29" s="7"/>
      <c r="R29" s="7"/>
      <c r="S29" s="7"/>
      <c r="T29" s="5"/>
      <c r="U29" s="62"/>
    </row>
    <row r="30" spans="2:21" ht="3.75" customHeight="1">
      <c r="B30" s="3"/>
      <c r="C30" s="4"/>
      <c r="D30" s="4"/>
      <c r="E30" s="18"/>
      <c r="F30" s="18"/>
      <c r="G30" s="18"/>
      <c r="H30" s="18"/>
      <c r="I30" s="18"/>
      <c r="J30" s="18"/>
      <c r="K30" s="18"/>
      <c r="L30" s="18"/>
      <c r="M30" s="18"/>
      <c r="N30" s="18"/>
      <c r="O30" s="7"/>
      <c r="P30" s="7"/>
      <c r="Q30" s="7"/>
      <c r="R30" s="7"/>
      <c r="S30" s="7"/>
      <c r="T30" s="5"/>
      <c r="U30" s="62"/>
    </row>
    <row r="31" spans="2:21" ht="33.75" customHeight="1">
      <c r="B31" s="3"/>
      <c r="C31" s="165" t="s">
        <v>68</v>
      </c>
      <c r="D31" s="165"/>
      <c r="E31" s="165"/>
      <c r="F31" s="165"/>
      <c r="G31" s="165"/>
      <c r="H31" s="165"/>
      <c r="I31" s="165"/>
      <c r="J31" s="165"/>
      <c r="K31" s="165"/>
      <c r="L31" s="165"/>
      <c r="M31" s="165"/>
      <c r="N31" s="165"/>
      <c r="O31" s="165"/>
      <c r="P31" s="30"/>
      <c r="Q31" s="7"/>
      <c r="R31" s="7"/>
      <c r="S31" s="7"/>
      <c r="T31" s="5"/>
      <c r="U31" s="62"/>
    </row>
    <row r="32" spans="2:21" ht="3.75" customHeight="1">
      <c r="B32" s="3"/>
      <c r="C32" s="9"/>
      <c r="D32" s="9"/>
      <c r="E32" s="9"/>
      <c r="F32" s="9"/>
      <c r="G32" s="9"/>
      <c r="H32" s="9"/>
      <c r="I32" s="9"/>
      <c r="J32" s="9"/>
      <c r="K32" s="9"/>
      <c r="L32" s="9"/>
      <c r="M32" s="9"/>
      <c r="N32" s="9"/>
      <c r="O32" s="7"/>
      <c r="P32" s="7"/>
      <c r="Q32" s="7"/>
      <c r="R32" s="7"/>
      <c r="S32" s="7"/>
      <c r="T32" s="5"/>
      <c r="U32" s="62"/>
    </row>
    <row r="33" spans="2:21" ht="5.25" customHeight="1">
      <c r="B33" s="3"/>
      <c r="C33" s="12"/>
      <c r="D33" s="12"/>
      <c r="E33" s="12"/>
      <c r="F33" s="12"/>
      <c r="G33" s="12"/>
      <c r="H33" s="12"/>
      <c r="I33" s="12"/>
      <c r="J33" s="12"/>
      <c r="K33" s="12"/>
      <c r="L33" s="12"/>
      <c r="M33" s="12"/>
      <c r="N33" s="4"/>
      <c r="O33" s="4"/>
      <c r="P33" s="4"/>
      <c r="Q33" s="4"/>
      <c r="R33" s="4"/>
      <c r="S33" s="4"/>
      <c r="T33" s="5"/>
      <c r="U33" s="62"/>
    </row>
    <row r="34" spans="2:21" ht="15.75" customHeight="1">
      <c r="B34" s="3"/>
      <c r="C34" s="158" t="s">
        <v>12</v>
      </c>
      <c r="D34" s="159"/>
      <c r="E34" s="159"/>
      <c r="F34" s="159"/>
      <c r="G34" s="159"/>
      <c r="H34" s="159"/>
      <c r="I34" s="159"/>
      <c r="J34" s="159"/>
      <c r="K34" s="159"/>
      <c r="L34" s="159"/>
      <c r="M34" s="159"/>
      <c r="N34" s="159"/>
      <c r="O34" s="160"/>
      <c r="P34" s="6"/>
      <c r="Q34" s="6"/>
      <c r="R34" s="6"/>
      <c r="S34" s="6"/>
      <c r="T34" s="5"/>
      <c r="U34" s="62"/>
    </row>
    <row r="35" spans="2:21" ht="6" customHeight="1">
      <c r="B35" s="3"/>
      <c r="C35" s="4"/>
      <c r="D35" s="4"/>
      <c r="E35" s="13"/>
      <c r="F35" s="13"/>
      <c r="G35" s="13"/>
      <c r="H35" s="13"/>
      <c r="I35" s="13"/>
      <c r="J35" s="13"/>
      <c r="K35" s="13"/>
      <c r="L35" s="13"/>
      <c r="M35" s="13"/>
      <c r="N35" s="13"/>
      <c r="O35" s="13"/>
      <c r="P35" s="13"/>
      <c r="Q35" s="13"/>
      <c r="R35" s="4"/>
      <c r="S35" s="4"/>
      <c r="T35" s="5"/>
      <c r="U35" s="62"/>
    </row>
    <row r="36" spans="2:21" ht="33" customHeight="1">
      <c r="B36" s="3"/>
      <c r="C36" s="142" t="s">
        <v>32</v>
      </c>
      <c r="D36" s="176" t="s">
        <v>39</v>
      </c>
      <c r="E36" s="143" t="s">
        <v>40</v>
      </c>
      <c r="F36" s="142" t="s">
        <v>41</v>
      </c>
      <c r="G36" s="142" t="s">
        <v>42</v>
      </c>
      <c r="H36" s="142" t="s">
        <v>43</v>
      </c>
      <c r="I36" s="143" t="s">
        <v>44</v>
      </c>
      <c r="J36" s="142" t="s">
        <v>45</v>
      </c>
      <c r="K36" s="142"/>
      <c r="L36" s="142" t="s">
        <v>46</v>
      </c>
      <c r="M36" s="142" t="s">
        <v>47</v>
      </c>
      <c r="N36" s="142" t="s">
        <v>48</v>
      </c>
      <c r="O36" s="142" t="s">
        <v>114</v>
      </c>
      <c r="P36" s="155" t="s">
        <v>50</v>
      </c>
      <c r="Q36" s="144" t="s">
        <v>30</v>
      </c>
      <c r="R36" s="145"/>
      <c r="S36" s="46"/>
      <c r="T36" s="5"/>
      <c r="U36" s="62"/>
    </row>
    <row r="37" spans="2:21" ht="33" customHeight="1">
      <c r="B37" s="3"/>
      <c r="C37" s="142"/>
      <c r="D37" s="156"/>
      <c r="E37" s="143"/>
      <c r="F37" s="142"/>
      <c r="G37" s="142"/>
      <c r="H37" s="142"/>
      <c r="I37" s="143"/>
      <c r="J37" s="48" t="s">
        <v>5</v>
      </c>
      <c r="K37" s="48" t="s">
        <v>6</v>
      </c>
      <c r="L37" s="142"/>
      <c r="M37" s="142"/>
      <c r="N37" s="142"/>
      <c r="O37" s="142"/>
      <c r="P37" s="156"/>
      <c r="Q37" s="50" t="s">
        <v>20</v>
      </c>
      <c r="R37" s="51" t="s">
        <v>19</v>
      </c>
      <c r="S37" s="25" t="s">
        <v>53</v>
      </c>
      <c r="T37" s="25" t="s">
        <v>54</v>
      </c>
      <c r="U37" s="62"/>
    </row>
    <row r="38" spans="2:21" s="14" customFormat="1" ht="84">
      <c r="B38" s="15"/>
      <c r="C38" s="84">
        <v>1</v>
      </c>
      <c r="D38" s="97" t="s">
        <v>127</v>
      </c>
      <c r="E38" s="86" t="s">
        <v>76</v>
      </c>
      <c r="F38" s="86" t="s">
        <v>77</v>
      </c>
      <c r="G38" s="86" t="s">
        <v>78</v>
      </c>
      <c r="H38" s="86" t="s">
        <v>38</v>
      </c>
      <c r="I38" s="85" t="s">
        <v>124</v>
      </c>
      <c r="J38" s="91">
        <v>1</v>
      </c>
      <c r="K38" s="86" t="s">
        <v>104</v>
      </c>
      <c r="L38" s="87">
        <v>44119</v>
      </c>
      <c r="M38" s="87">
        <v>44196</v>
      </c>
      <c r="N38" s="86" t="s">
        <v>79</v>
      </c>
      <c r="O38" s="86" t="s">
        <v>80</v>
      </c>
      <c r="P38" s="86" t="s">
        <v>81</v>
      </c>
      <c r="Q38" s="86"/>
      <c r="R38" s="88"/>
      <c r="S38" s="89">
        <f>IF(H38="Baja",1,IF(H38="Media - baja",2,IF(H38="Media",3,IF(H38="Media - alta",4,5))))</f>
        <v>5</v>
      </c>
      <c r="T38" s="90">
        <f>R38*S38</f>
        <v>0</v>
      </c>
      <c r="U38" s="63"/>
    </row>
    <row r="39" spans="2:21" s="14" customFormat="1" ht="195" customHeight="1">
      <c r="B39" s="15"/>
      <c r="C39" s="84">
        <v>2</v>
      </c>
      <c r="D39" s="97" t="s">
        <v>129</v>
      </c>
      <c r="E39" s="86" t="s">
        <v>123</v>
      </c>
      <c r="F39" s="86" t="s">
        <v>87</v>
      </c>
      <c r="G39" s="86" t="s">
        <v>102</v>
      </c>
      <c r="H39" s="86" t="s">
        <v>36</v>
      </c>
      <c r="I39" s="85" t="s">
        <v>125</v>
      </c>
      <c r="J39" s="91">
        <v>1</v>
      </c>
      <c r="K39" s="86" t="s">
        <v>90</v>
      </c>
      <c r="L39" s="87">
        <v>44211</v>
      </c>
      <c r="M39" s="87">
        <v>44242</v>
      </c>
      <c r="N39" s="86" t="s">
        <v>79</v>
      </c>
      <c r="O39" s="86" t="s">
        <v>80</v>
      </c>
      <c r="P39" s="86"/>
      <c r="Q39" s="86"/>
      <c r="R39" s="88"/>
      <c r="S39" s="89"/>
      <c r="T39" s="90"/>
      <c r="U39" s="63"/>
    </row>
    <row r="40" spans="2:21" s="14" customFormat="1" ht="109.5" customHeight="1">
      <c r="B40" s="15"/>
      <c r="C40" s="84">
        <v>3</v>
      </c>
      <c r="D40" s="97" t="s">
        <v>130</v>
      </c>
      <c r="E40" s="86" t="s">
        <v>109</v>
      </c>
      <c r="F40" s="86" t="s">
        <v>87</v>
      </c>
      <c r="G40" s="86" t="s">
        <v>108</v>
      </c>
      <c r="H40" s="86" t="s">
        <v>36</v>
      </c>
      <c r="I40" s="85" t="s">
        <v>115</v>
      </c>
      <c r="J40" s="91">
        <v>2</v>
      </c>
      <c r="K40" s="86" t="s">
        <v>126</v>
      </c>
      <c r="L40" s="87">
        <v>44136</v>
      </c>
      <c r="M40" s="87">
        <v>44316</v>
      </c>
      <c r="N40" s="86" t="s">
        <v>107</v>
      </c>
      <c r="O40" s="86" t="s">
        <v>85</v>
      </c>
      <c r="P40" s="86"/>
      <c r="Q40" s="86"/>
      <c r="R40" s="88"/>
      <c r="S40" s="89"/>
      <c r="T40" s="90"/>
      <c r="U40" s="63"/>
    </row>
    <row r="41" spans="2:21" s="14" customFormat="1" ht="156" customHeight="1">
      <c r="B41" s="15"/>
      <c r="C41" s="84">
        <v>4</v>
      </c>
      <c r="D41" s="97" t="s">
        <v>82</v>
      </c>
      <c r="E41" s="97" t="s">
        <v>110</v>
      </c>
      <c r="F41" s="98" t="s">
        <v>83</v>
      </c>
      <c r="G41" s="99" t="s">
        <v>120</v>
      </c>
      <c r="H41" s="98" t="s">
        <v>38</v>
      </c>
      <c r="I41" s="97" t="s">
        <v>118</v>
      </c>
      <c r="J41" s="91">
        <v>6</v>
      </c>
      <c r="K41" s="86" t="s">
        <v>117</v>
      </c>
      <c r="L41" s="87">
        <v>44136</v>
      </c>
      <c r="M41" s="87">
        <v>44319</v>
      </c>
      <c r="N41" s="86" t="s">
        <v>84</v>
      </c>
      <c r="O41" s="86" t="s">
        <v>85</v>
      </c>
      <c r="P41" s="86"/>
      <c r="Q41" s="86"/>
      <c r="R41" s="88"/>
      <c r="S41" s="89">
        <f t="shared" ref="S41:S60" si="0">IF(H41="Baja",1,IF(H41="Media - baja",2,IF(H41="Media",3,IF(H41="Media - alta",4,5))))</f>
        <v>5</v>
      </c>
      <c r="T41" s="90">
        <f t="shared" ref="T41:T60" si="1">R41*S41</f>
        <v>0</v>
      </c>
      <c r="U41" s="63"/>
    </row>
    <row r="42" spans="2:21" s="14" customFormat="1" ht="158.25" customHeight="1">
      <c r="B42" s="15"/>
      <c r="C42" s="107">
        <v>5</v>
      </c>
      <c r="D42" s="126" t="s">
        <v>128</v>
      </c>
      <c r="E42" s="108" t="s">
        <v>86</v>
      </c>
      <c r="F42" s="108" t="s">
        <v>87</v>
      </c>
      <c r="G42" s="109" t="s">
        <v>88</v>
      </c>
      <c r="H42" s="108" t="s">
        <v>38</v>
      </c>
      <c r="I42" s="108" t="s">
        <v>89</v>
      </c>
      <c r="J42" s="110">
        <v>1</v>
      </c>
      <c r="K42" s="111" t="s">
        <v>103</v>
      </c>
      <c r="L42" s="112">
        <v>44119</v>
      </c>
      <c r="M42" s="112">
        <v>44228</v>
      </c>
      <c r="N42" s="111" t="s">
        <v>79</v>
      </c>
      <c r="O42" s="111" t="s">
        <v>80</v>
      </c>
      <c r="P42" s="111" t="s">
        <v>81</v>
      </c>
      <c r="Q42" s="111"/>
      <c r="R42" s="113"/>
      <c r="S42" s="89">
        <f t="shared" si="0"/>
        <v>5</v>
      </c>
      <c r="T42" s="90">
        <f t="shared" si="1"/>
        <v>0</v>
      </c>
      <c r="U42" s="63"/>
    </row>
    <row r="43" spans="2:21" s="14" customFormat="1" ht="168.75" customHeight="1">
      <c r="B43" s="15"/>
      <c r="C43" s="125">
        <v>6</v>
      </c>
      <c r="D43" s="98" t="s">
        <v>121</v>
      </c>
      <c r="E43" s="98" t="s">
        <v>116</v>
      </c>
      <c r="F43" s="98" t="s">
        <v>87</v>
      </c>
      <c r="G43" s="98" t="s">
        <v>122</v>
      </c>
      <c r="H43" s="98" t="s">
        <v>38</v>
      </c>
      <c r="I43" s="98" t="s">
        <v>119</v>
      </c>
      <c r="J43" s="91">
        <v>12</v>
      </c>
      <c r="K43" s="86" t="s">
        <v>117</v>
      </c>
      <c r="L43" s="87">
        <v>44242</v>
      </c>
      <c r="M43" s="87">
        <v>44607</v>
      </c>
      <c r="N43" s="86" t="s">
        <v>84</v>
      </c>
      <c r="O43" s="86" t="s">
        <v>85</v>
      </c>
      <c r="P43" s="86"/>
      <c r="Q43" s="86"/>
      <c r="R43" s="88"/>
      <c r="S43" s="106"/>
      <c r="T43" s="90"/>
      <c r="U43" s="63"/>
    </row>
    <row r="44" spans="2:21" s="14" customFormat="1" ht="69.75" customHeight="1">
      <c r="B44" s="15"/>
      <c r="C44" s="114">
        <v>7</v>
      </c>
      <c r="D44" s="115" t="s">
        <v>91</v>
      </c>
      <c r="E44" s="116" t="s">
        <v>92</v>
      </c>
      <c r="F44" s="117" t="s">
        <v>93</v>
      </c>
      <c r="G44" s="116" t="s">
        <v>94</v>
      </c>
      <c r="H44" s="118" t="s">
        <v>38</v>
      </c>
      <c r="I44" s="119" t="s">
        <v>95</v>
      </c>
      <c r="J44" s="120">
        <v>1</v>
      </c>
      <c r="K44" s="121" t="s">
        <v>111</v>
      </c>
      <c r="L44" s="122">
        <v>44105</v>
      </c>
      <c r="M44" s="122">
        <v>44119</v>
      </c>
      <c r="N44" s="123" t="s">
        <v>79</v>
      </c>
      <c r="O44" s="123" t="s">
        <v>80</v>
      </c>
      <c r="P44" s="123"/>
      <c r="Q44" s="123"/>
      <c r="R44" s="124"/>
      <c r="S44" s="22">
        <f t="shared" si="0"/>
        <v>5</v>
      </c>
      <c r="T44" s="45">
        <f t="shared" si="1"/>
        <v>0</v>
      </c>
      <c r="U44" s="63"/>
    </row>
    <row r="45" spans="2:21" s="14" customFormat="1" ht="89.25" customHeight="1">
      <c r="B45" s="15"/>
      <c r="C45" s="55">
        <v>8</v>
      </c>
      <c r="D45" s="100" t="s">
        <v>91</v>
      </c>
      <c r="E45" s="101" t="s">
        <v>92</v>
      </c>
      <c r="F45" s="102" t="s">
        <v>93</v>
      </c>
      <c r="G45" s="101" t="s">
        <v>105</v>
      </c>
      <c r="H45" s="102" t="s">
        <v>38</v>
      </c>
      <c r="I45" s="103" t="s">
        <v>112</v>
      </c>
      <c r="J45" s="94">
        <v>1</v>
      </c>
      <c r="K45" s="93" t="s">
        <v>96</v>
      </c>
      <c r="L45" s="95">
        <v>44120</v>
      </c>
      <c r="M45" s="95">
        <v>44134</v>
      </c>
      <c r="N45" s="96" t="s">
        <v>97</v>
      </c>
      <c r="O45" s="96" t="s">
        <v>98</v>
      </c>
      <c r="P45" s="96" t="s">
        <v>106</v>
      </c>
      <c r="Q45" s="96"/>
      <c r="R45" s="61"/>
      <c r="S45" s="22">
        <f t="shared" si="0"/>
        <v>5</v>
      </c>
      <c r="T45" s="45">
        <f t="shared" si="1"/>
        <v>0</v>
      </c>
      <c r="U45" s="63"/>
    </row>
    <row r="46" spans="2:21" s="14" customFormat="1" ht="69.75" customHeight="1">
      <c r="B46" s="15"/>
      <c r="C46" s="55">
        <v>9</v>
      </c>
      <c r="D46" s="100" t="s">
        <v>91</v>
      </c>
      <c r="E46" s="101" t="s">
        <v>92</v>
      </c>
      <c r="F46" s="102" t="s">
        <v>93</v>
      </c>
      <c r="G46" s="101" t="s">
        <v>99</v>
      </c>
      <c r="H46" s="102" t="s">
        <v>38</v>
      </c>
      <c r="I46" s="101" t="s">
        <v>100</v>
      </c>
      <c r="J46" s="94">
        <v>1</v>
      </c>
      <c r="K46" s="93" t="s">
        <v>113</v>
      </c>
      <c r="L46" s="95">
        <v>44134</v>
      </c>
      <c r="M46" s="95">
        <v>44377</v>
      </c>
      <c r="N46" s="96" t="s">
        <v>97</v>
      </c>
      <c r="O46" s="96" t="s">
        <v>98</v>
      </c>
      <c r="P46" s="96" t="s">
        <v>101</v>
      </c>
      <c r="Q46" s="96"/>
      <c r="R46" s="61"/>
      <c r="S46" s="22">
        <f t="shared" si="0"/>
        <v>5</v>
      </c>
      <c r="T46" s="45">
        <f t="shared" si="1"/>
        <v>0</v>
      </c>
      <c r="U46" s="63"/>
    </row>
    <row r="47" spans="2:21" s="14" customFormat="1" ht="31.5" customHeight="1">
      <c r="B47" s="15"/>
      <c r="C47" s="55"/>
      <c r="D47" s="104"/>
      <c r="E47" s="105"/>
      <c r="F47" s="105"/>
      <c r="G47" s="105"/>
      <c r="H47" s="105"/>
      <c r="I47" s="105"/>
      <c r="J47" s="92"/>
      <c r="K47" s="59"/>
      <c r="L47" s="60"/>
      <c r="M47" s="60"/>
      <c r="N47" s="59"/>
      <c r="O47" s="59"/>
      <c r="P47" s="59"/>
      <c r="Q47" s="59"/>
      <c r="R47" s="61"/>
      <c r="S47" s="22">
        <f t="shared" si="0"/>
        <v>5</v>
      </c>
      <c r="T47" s="45">
        <f t="shared" si="1"/>
        <v>0</v>
      </c>
      <c r="U47" s="63"/>
    </row>
    <row r="48" spans="2:21" s="14" customFormat="1" ht="31.5" customHeight="1">
      <c r="B48" s="15"/>
      <c r="C48" s="55"/>
      <c r="D48" s="104"/>
      <c r="E48" s="105"/>
      <c r="F48" s="105"/>
      <c r="G48" s="105"/>
      <c r="H48" s="105"/>
      <c r="I48" s="105"/>
      <c r="J48" s="92"/>
      <c r="K48" s="59"/>
      <c r="L48" s="60"/>
      <c r="M48" s="60"/>
      <c r="N48" s="59"/>
      <c r="O48" s="59"/>
      <c r="P48" s="59"/>
      <c r="Q48" s="59"/>
      <c r="R48" s="61"/>
      <c r="S48" s="22">
        <f t="shared" si="0"/>
        <v>5</v>
      </c>
      <c r="T48" s="45">
        <f t="shared" si="1"/>
        <v>0</v>
      </c>
      <c r="U48" s="63"/>
    </row>
    <row r="49" spans="1:21" s="14" customFormat="1" ht="31.5" customHeight="1">
      <c r="B49" s="15"/>
      <c r="C49" s="55"/>
      <c r="D49" s="56"/>
      <c r="E49" s="57"/>
      <c r="F49" s="57"/>
      <c r="G49" s="57"/>
      <c r="H49" s="57"/>
      <c r="I49" s="57"/>
      <c r="J49" s="61"/>
      <c r="K49" s="59"/>
      <c r="L49" s="60"/>
      <c r="M49" s="60"/>
      <c r="N49" s="59"/>
      <c r="O49" s="59"/>
      <c r="P49" s="59"/>
      <c r="Q49" s="59"/>
      <c r="R49" s="61"/>
      <c r="S49" s="22">
        <f t="shared" si="0"/>
        <v>5</v>
      </c>
      <c r="T49" s="45">
        <f t="shared" si="1"/>
        <v>0</v>
      </c>
      <c r="U49" s="63"/>
    </row>
    <row r="50" spans="1:21" s="14" customFormat="1" ht="31.5" customHeight="1">
      <c r="B50" s="15"/>
      <c r="C50" s="55"/>
      <c r="D50" s="56"/>
      <c r="E50" s="57"/>
      <c r="F50" s="57"/>
      <c r="G50" s="57"/>
      <c r="H50" s="57"/>
      <c r="I50" s="57"/>
      <c r="J50" s="61"/>
      <c r="K50" s="59"/>
      <c r="L50" s="60"/>
      <c r="M50" s="60"/>
      <c r="N50" s="59"/>
      <c r="O50" s="59"/>
      <c r="P50" s="59"/>
      <c r="Q50" s="59"/>
      <c r="R50" s="61"/>
      <c r="S50" s="22">
        <f t="shared" si="0"/>
        <v>5</v>
      </c>
      <c r="T50" s="45">
        <f t="shared" si="1"/>
        <v>0</v>
      </c>
      <c r="U50" s="63"/>
    </row>
    <row r="51" spans="1:21" s="14" customFormat="1" ht="31.5" customHeight="1">
      <c r="B51" s="15"/>
      <c r="C51" s="55"/>
      <c r="D51" s="56"/>
      <c r="E51" s="57"/>
      <c r="F51" s="57"/>
      <c r="G51" s="57"/>
      <c r="H51" s="57"/>
      <c r="I51" s="57"/>
      <c r="J51" s="61"/>
      <c r="K51" s="59"/>
      <c r="L51" s="60"/>
      <c r="M51" s="60"/>
      <c r="N51" s="59"/>
      <c r="O51" s="59"/>
      <c r="P51" s="59"/>
      <c r="Q51" s="59"/>
      <c r="R51" s="61"/>
      <c r="S51" s="22">
        <f t="shared" si="0"/>
        <v>5</v>
      </c>
      <c r="T51" s="45">
        <f t="shared" si="1"/>
        <v>0</v>
      </c>
      <c r="U51" s="63"/>
    </row>
    <row r="52" spans="1:21" s="14" customFormat="1" ht="31.5" customHeight="1">
      <c r="B52" s="15"/>
      <c r="C52" s="55"/>
      <c r="D52" s="56"/>
      <c r="E52" s="57"/>
      <c r="F52" s="57"/>
      <c r="G52" s="57"/>
      <c r="H52" s="57"/>
      <c r="I52" s="57"/>
      <c r="J52" s="61"/>
      <c r="K52" s="59"/>
      <c r="L52" s="60"/>
      <c r="M52" s="60"/>
      <c r="N52" s="59"/>
      <c r="O52" s="59"/>
      <c r="P52" s="59"/>
      <c r="Q52" s="59"/>
      <c r="R52" s="61"/>
      <c r="S52" s="22">
        <f t="shared" si="0"/>
        <v>5</v>
      </c>
      <c r="T52" s="45">
        <f t="shared" si="1"/>
        <v>0</v>
      </c>
      <c r="U52" s="63"/>
    </row>
    <row r="53" spans="1:21" s="14" customFormat="1" ht="31.5" customHeight="1">
      <c r="B53" s="15"/>
      <c r="C53" s="55"/>
      <c r="D53" s="56"/>
      <c r="E53" s="57"/>
      <c r="F53" s="57"/>
      <c r="G53" s="57"/>
      <c r="H53" s="57"/>
      <c r="I53" s="57"/>
      <c r="J53" s="61"/>
      <c r="K53" s="59"/>
      <c r="L53" s="60"/>
      <c r="M53" s="60"/>
      <c r="N53" s="59"/>
      <c r="O53" s="59"/>
      <c r="P53" s="59"/>
      <c r="Q53" s="59"/>
      <c r="R53" s="61"/>
      <c r="S53" s="22"/>
      <c r="T53" s="45"/>
      <c r="U53" s="63"/>
    </row>
    <row r="54" spans="1:21" s="14" customFormat="1" ht="31.5" customHeight="1">
      <c r="B54" s="15"/>
      <c r="C54" s="55"/>
      <c r="D54" s="56"/>
      <c r="E54" s="57"/>
      <c r="F54" s="57"/>
      <c r="G54" s="57"/>
      <c r="H54" s="57"/>
      <c r="I54" s="57"/>
      <c r="J54" s="61"/>
      <c r="K54" s="59"/>
      <c r="L54" s="60"/>
      <c r="M54" s="60"/>
      <c r="N54" s="59"/>
      <c r="O54" s="59"/>
      <c r="P54" s="59"/>
      <c r="Q54" s="59"/>
      <c r="R54" s="61"/>
      <c r="S54" s="22"/>
      <c r="T54" s="45"/>
      <c r="U54" s="63"/>
    </row>
    <row r="55" spans="1:21" s="14" customFormat="1" ht="31.5" customHeight="1">
      <c r="B55" s="15"/>
      <c r="C55" s="55"/>
      <c r="D55" s="56"/>
      <c r="E55" s="57"/>
      <c r="F55" s="57"/>
      <c r="G55" s="57"/>
      <c r="H55" s="57"/>
      <c r="I55" s="57"/>
      <c r="J55" s="61"/>
      <c r="K55" s="59"/>
      <c r="L55" s="60"/>
      <c r="M55" s="60"/>
      <c r="N55" s="59"/>
      <c r="O55" s="59"/>
      <c r="P55" s="59"/>
      <c r="Q55" s="59"/>
      <c r="R55" s="61"/>
      <c r="S55" s="22"/>
      <c r="T55" s="45"/>
      <c r="U55" s="63"/>
    </row>
    <row r="56" spans="1:21" s="14" customFormat="1" ht="31.5" customHeight="1">
      <c r="B56" s="15"/>
      <c r="C56" s="55"/>
      <c r="D56" s="56"/>
      <c r="E56" s="57"/>
      <c r="F56" s="57"/>
      <c r="G56" s="57"/>
      <c r="H56" s="57"/>
      <c r="I56" s="57"/>
      <c r="J56" s="61"/>
      <c r="K56" s="59"/>
      <c r="L56" s="60"/>
      <c r="M56" s="60"/>
      <c r="N56" s="59"/>
      <c r="O56" s="59"/>
      <c r="P56" s="59"/>
      <c r="Q56" s="59"/>
      <c r="R56" s="61"/>
      <c r="S56" s="22"/>
      <c r="T56" s="45"/>
      <c r="U56" s="63"/>
    </row>
    <row r="57" spans="1:21" s="14" customFormat="1" ht="31.5" customHeight="1">
      <c r="B57" s="15"/>
      <c r="C57" s="55"/>
      <c r="D57" s="56"/>
      <c r="E57" s="57"/>
      <c r="F57" s="57"/>
      <c r="G57" s="57"/>
      <c r="H57" s="57"/>
      <c r="I57" s="57"/>
      <c r="J57" s="61"/>
      <c r="K57" s="59"/>
      <c r="L57" s="60"/>
      <c r="M57" s="60"/>
      <c r="N57" s="59"/>
      <c r="O57" s="59"/>
      <c r="P57" s="59"/>
      <c r="Q57" s="59"/>
      <c r="R57" s="61"/>
      <c r="S57" s="22"/>
      <c r="T57" s="45"/>
      <c r="U57" s="63"/>
    </row>
    <row r="58" spans="1:21" s="14" customFormat="1" ht="31.5" customHeight="1">
      <c r="B58" s="15"/>
      <c r="C58" s="55">
        <v>19</v>
      </c>
      <c r="D58" s="56"/>
      <c r="E58" s="57"/>
      <c r="F58" s="57"/>
      <c r="G58" s="57"/>
      <c r="H58" s="57"/>
      <c r="I58" s="57"/>
      <c r="J58" s="61"/>
      <c r="K58" s="59"/>
      <c r="L58" s="60"/>
      <c r="M58" s="60"/>
      <c r="N58" s="59"/>
      <c r="O58" s="59"/>
      <c r="P58" s="59"/>
      <c r="Q58" s="59"/>
      <c r="R58" s="61"/>
      <c r="S58" s="22"/>
      <c r="T58" s="45"/>
      <c r="U58" s="63"/>
    </row>
    <row r="59" spans="1:21" s="14" customFormat="1" ht="31.5" customHeight="1">
      <c r="B59" s="15"/>
      <c r="C59" s="55">
        <v>20</v>
      </c>
      <c r="D59" s="56"/>
      <c r="E59" s="57"/>
      <c r="F59" s="57"/>
      <c r="G59" s="57"/>
      <c r="H59" s="57"/>
      <c r="I59" s="57"/>
      <c r="J59" s="61"/>
      <c r="K59" s="59"/>
      <c r="L59" s="60"/>
      <c r="M59" s="60"/>
      <c r="N59" s="59"/>
      <c r="O59" s="59"/>
      <c r="P59" s="59"/>
      <c r="Q59" s="59"/>
      <c r="R59" s="61"/>
      <c r="S59" s="22">
        <f t="shared" si="0"/>
        <v>5</v>
      </c>
      <c r="T59" s="45">
        <f t="shared" si="1"/>
        <v>0</v>
      </c>
      <c r="U59" s="63"/>
    </row>
    <row r="60" spans="1:21" s="14" customFormat="1" ht="31.5" customHeight="1">
      <c r="B60" s="15"/>
      <c r="C60" s="55" t="s">
        <v>31</v>
      </c>
      <c r="D60" s="56"/>
      <c r="E60" s="57"/>
      <c r="F60" s="57"/>
      <c r="G60" s="57"/>
      <c r="H60" s="57"/>
      <c r="I60" s="57"/>
      <c r="J60" s="61"/>
      <c r="K60" s="59"/>
      <c r="L60" s="60"/>
      <c r="M60" s="60"/>
      <c r="N60" s="59"/>
      <c r="O60" s="59"/>
      <c r="P60" s="59"/>
      <c r="Q60" s="59"/>
      <c r="R60" s="61"/>
      <c r="S60" s="22">
        <f t="shared" si="0"/>
        <v>5</v>
      </c>
      <c r="T60" s="45">
        <f t="shared" si="1"/>
        <v>0</v>
      </c>
      <c r="U60" s="63"/>
    </row>
    <row r="61" spans="1:21" s="14" customFormat="1" ht="31.5" customHeight="1">
      <c r="B61" s="15"/>
      <c r="C61" s="39"/>
      <c r="D61" s="39"/>
      <c r="E61" s="38"/>
      <c r="F61" s="38"/>
      <c r="G61" s="38"/>
      <c r="H61" s="40"/>
      <c r="I61" s="38"/>
      <c r="J61" s="41"/>
      <c r="K61" s="38"/>
      <c r="L61" s="42"/>
      <c r="M61" s="42"/>
      <c r="N61" s="38"/>
      <c r="O61" s="38"/>
      <c r="P61" s="38"/>
      <c r="Q61" s="38"/>
      <c r="R61" s="43"/>
      <c r="S61" s="43"/>
      <c r="T61" s="43"/>
      <c r="U61" s="63"/>
    </row>
    <row r="62" spans="1:21" ht="21.75" customHeight="1">
      <c r="B62" s="65"/>
      <c r="C62" s="66"/>
      <c r="D62" s="66"/>
      <c r="E62" s="66"/>
      <c r="F62" s="66"/>
      <c r="G62" s="66"/>
      <c r="H62" s="66"/>
      <c r="I62" s="66"/>
      <c r="J62" s="66"/>
      <c r="K62" s="66"/>
      <c r="L62" s="66"/>
      <c r="M62" s="66"/>
      <c r="N62" s="66"/>
      <c r="O62" s="66"/>
      <c r="P62" s="66"/>
      <c r="Q62" s="66"/>
      <c r="R62" s="66"/>
      <c r="S62" s="66"/>
      <c r="T62" s="67"/>
      <c r="U62" s="62"/>
    </row>
    <row r="63" spans="1:21" ht="21.75" customHeight="1">
      <c r="A63" s="16"/>
      <c r="B63" s="152" t="s">
        <v>7</v>
      </c>
      <c r="C63" s="153"/>
      <c r="D63" s="153"/>
      <c r="E63" s="153"/>
      <c r="F63" s="153"/>
      <c r="G63" s="153"/>
      <c r="H63" s="153"/>
      <c r="I63" s="153"/>
      <c r="J63" s="153"/>
      <c r="K63" s="153"/>
      <c r="L63" s="153"/>
      <c r="M63" s="153"/>
      <c r="N63" s="153"/>
      <c r="O63" s="153"/>
      <c r="P63" s="153"/>
      <c r="Q63" s="153"/>
      <c r="R63" s="153"/>
      <c r="S63" s="153"/>
      <c r="T63" s="153"/>
      <c r="U63" s="154"/>
    </row>
    <row r="64" spans="1:21" ht="21.75" customHeight="1">
      <c r="A64" s="17"/>
      <c r="B64" s="149" t="s">
        <v>8</v>
      </c>
      <c r="C64" s="150"/>
      <c r="D64" s="150"/>
      <c r="E64" s="150"/>
      <c r="F64" s="150"/>
      <c r="G64" s="150"/>
      <c r="H64" s="150"/>
      <c r="I64" s="150"/>
      <c r="J64" s="150"/>
      <c r="K64" s="150"/>
      <c r="L64" s="150"/>
      <c r="M64" s="150"/>
      <c r="N64" s="150"/>
      <c r="O64" s="150"/>
      <c r="P64" s="150"/>
      <c r="Q64" s="150"/>
      <c r="R64" s="150"/>
      <c r="S64" s="150"/>
      <c r="T64" s="150"/>
      <c r="U64" s="151"/>
    </row>
    <row r="65" spans="2:21" ht="21.75" customHeight="1">
      <c r="B65" s="169" t="s">
        <v>9</v>
      </c>
      <c r="C65" s="170"/>
      <c r="D65" s="171"/>
      <c r="E65" s="172" t="s">
        <v>33</v>
      </c>
      <c r="F65" s="172"/>
      <c r="G65" s="172"/>
      <c r="H65" s="172" t="s">
        <v>51</v>
      </c>
      <c r="I65" s="172"/>
      <c r="J65" s="173">
        <v>3</v>
      </c>
      <c r="K65" s="174"/>
      <c r="L65" s="174"/>
      <c r="M65" s="175" t="s">
        <v>10</v>
      </c>
      <c r="N65" s="175"/>
      <c r="O65" s="175"/>
      <c r="P65" s="146">
        <v>43343</v>
      </c>
      <c r="Q65" s="147"/>
      <c r="R65" s="147"/>
      <c r="S65" s="147"/>
      <c r="T65" s="147"/>
      <c r="U65" s="148"/>
    </row>
    <row r="66" spans="2:21" ht="80.25" customHeight="1">
      <c r="B66" s="139"/>
      <c r="C66" s="140"/>
      <c r="D66" s="140"/>
      <c r="E66" s="140"/>
      <c r="F66" s="140"/>
      <c r="G66" s="140"/>
      <c r="H66" s="140"/>
      <c r="I66" s="140"/>
      <c r="J66" s="141"/>
      <c r="K66" s="141"/>
      <c r="L66" s="141"/>
      <c r="M66" s="140"/>
      <c r="N66" s="140"/>
      <c r="O66" s="140"/>
      <c r="P66" s="141"/>
      <c r="Q66" s="141"/>
      <c r="R66" s="141"/>
      <c r="S66" s="141"/>
      <c r="T66" s="141"/>
      <c r="U66" s="64"/>
    </row>
    <row r="101" spans="21:21" ht="15.75" customHeight="1">
      <c r="U101" s="18"/>
    </row>
    <row r="102" spans="21:21">
      <c r="U102" s="18"/>
    </row>
    <row r="103" spans="21:21" ht="15.75" customHeight="1">
      <c r="U103" s="18"/>
    </row>
    <row r="104" spans="21:21">
      <c r="U104" s="9"/>
    </row>
    <row r="105" spans="21:21" ht="15.75" customHeight="1">
      <c r="U105" s="18"/>
    </row>
  </sheetData>
  <mergeCells count="43">
    <mergeCell ref="C2:E6"/>
    <mergeCell ref="P2:R6"/>
    <mergeCell ref="F2:O6"/>
    <mergeCell ref="B65:D65"/>
    <mergeCell ref="E65:G65"/>
    <mergeCell ref="H65:I65"/>
    <mergeCell ref="J65:L65"/>
    <mergeCell ref="M65:O65"/>
    <mergeCell ref="K12:N12"/>
    <mergeCell ref="K13:N13"/>
    <mergeCell ref="H36:H37"/>
    <mergeCell ref="D36:D37"/>
    <mergeCell ref="G36:G37"/>
    <mergeCell ref="C18:O18"/>
    <mergeCell ref="C22:O22"/>
    <mergeCell ref="C20:O20"/>
    <mergeCell ref="C29:O29"/>
    <mergeCell ref="C31:O31"/>
    <mergeCell ref="C34:O34"/>
    <mergeCell ref="I36:I37"/>
    <mergeCell ref="J36:K36"/>
    <mergeCell ref="L36:L37"/>
    <mergeCell ref="M36:M37"/>
    <mergeCell ref="O36:O37"/>
    <mergeCell ref="N36:N37"/>
    <mergeCell ref="K9:N9"/>
    <mergeCell ref="K10:N10"/>
    <mergeCell ref="K11:N11"/>
    <mergeCell ref="C16:O16"/>
    <mergeCell ref="C27:O27"/>
    <mergeCell ref="C23:O23"/>
    <mergeCell ref="C24:O24"/>
    <mergeCell ref="C25:O25"/>
    <mergeCell ref="C26:O26"/>
    <mergeCell ref="B66:T66"/>
    <mergeCell ref="C36:C37"/>
    <mergeCell ref="E36:E37"/>
    <mergeCell ref="F36:F37"/>
    <mergeCell ref="Q36:R36"/>
    <mergeCell ref="P65:U65"/>
    <mergeCell ref="B64:U64"/>
    <mergeCell ref="B63:U63"/>
    <mergeCell ref="P36:P37"/>
  </mergeCells>
  <dataValidations count="1">
    <dataValidation type="list" allowBlank="1" showInputMessage="1" showErrorMessage="1" sqref="H38:H61" xr:uid="{00000000-0002-0000-0100-00000000000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S37"/>
  <sheetViews>
    <sheetView topLeftCell="A10" zoomScale="55" zoomScaleNormal="55" workbookViewId="0">
      <selection activeCell="B37" sqref="B37:Q37"/>
    </sheetView>
  </sheetViews>
  <sheetFormatPr baseColWidth="10" defaultColWidth="11.453125" defaultRowHeight="14"/>
  <cols>
    <col min="1" max="1" width="1.453125" style="1" customWidth="1"/>
    <col min="2" max="2" width="1.1796875" style="1" customWidth="1"/>
    <col min="3" max="3" width="4.453125" style="1" customWidth="1"/>
    <col min="4" max="4" width="32.81640625" style="1" customWidth="1"/>
    <col min="5" max="5" width="30.81640625" style="1" customWidth="1"/>
    <col min="6" max="6" width="21.453125" style="1" customWidth="1"/>
    <col min="7" max="7" width="18.81640625" style="1" customWidth="1"/>
    <col min="8" max="8" width="15.6328125" style="1" customWidth="1"/>
    <col min="9" max="9" width="24.1796875" style="1" customWidth="1"/>
    <col min="10" max="10" width="15.6328125" style="1" customWidth="1"/>
    <col min="11" max="11" width="26.453125" style="1" hidden="1" customWidth="1"/>
    <col min="12" max="12" width="24" style="1" hidden="1" customWidth="1"/>
    <col min="13" max="13" width="23.1796875" style="1" customWidth="1"/>
    <col min="14" max="14" width="18.1796875" style="1" customWidth="1"/>
    <col min="15" max="15" width="40.6328125" style="1" customWidth="1"/>
    <col min="16" max="16" width="26.453125" style="1" customWidth="1"/>
    <col min="17" max="17" width="25.453125" style="1" customWidth="1"/>
    <col min="18" max="18" width="25.6328125" style="1" hidden="1" customWidth="1"/>
    <col min="19" max="19" width="20.453125" style="1" hidden="1" customWidth="1"/>
    <col min="20" max="20" width="5.81640625" style="1" customWidth="1"/>
    <col min="21" max="16384" width="11.453125" style="1"/>
  </cols>
  <sheetData>
    <row r="1" spans="2:19" ht="9" customHeight="1"/>
    <row r="2" spans="2:19" ht="15" customHeight="1">
      <c r="B2" s="78"/>
      <c r="C2" s="189"/>
      <c r="D2" s="190"/>
      <c r="E2" s="195" t="s">
        <v>0</v>
      </c>
      <c r="F2" s="196"/>
      <c r="G2" s="196"/>
      <c r="H2" s="196"/>
      <c r="I2" s="196"/>
      <c r="J2" s="196"/>
      <c r="K2" s="196"/>
      <c r="L2" s="196"/>
      <c r="M2" s="196"/>
      <c r="N2" s="197"/>
      <c r="O2" s="167" t="s">
        <v>1</v>
      </c>
      <c r="P2" s="167"/>
      <c r="Q2" s="167"/>
      <c r="R2" s="44"/>
      <c r="S2" s="31" t="s">
        <v>34</v>
      </c>
    </row>
    <row r="3" spans="2:19" ht="12.75" customHeight="1">
      <c r="B3" s="79"/>
      <c r="C3" s="191"/>
      <c r="D3" s="192"/>
      <c r="E3" s="198"/>
      <c r="F3" s="199"/>
      <c r="G3" s="199"/>
      <c r="H3" s="199"/>
      <c r="I3" s="199"/>
      <c r="J3" s="199"/>
      <c r="K3" s="199"/>
      <c r="L3" s="199"/>
      <c r="M3" s="199"/>
      <c r="N3" s="200"/>
      <c r="O3" s="167"/>
      <c r="P3" s="167"/>
      <c r="Q3" s="167"/>
      <c r="R3" s="44"/>
      <c r="S3" s="32" t="s">
        <v>35</v>
      </c>
    </row>
    <row r="4" spans="2:19" ht="12.75" customHeight="1">
      <c r="B4" s="79"/>
      <c r="C4" s="191"/>
      <c r="D4" s="192"/>
      <c r="E4" s="198"/>
      <c r="F4" s="199"/>
      <c r="G4" s="199"/>
      <c r="H4" s="199"/>
      <c r="I4" s="199"/>
      <c r="J4" s="199"/>
      <c r="K4" s="199"/>
      <c r="L4" s="199"/>
      <c r="M4" s="199"/>
      <c r="N4" s="200"/>
      <c r="O4" s="167"/>
      <c r="P4" s="167"/>
      <c r="Q4" s="167"/>
      <c r="R4" s="44"/>
      <c r="S4" s="32" t="s">
        <v>36</v>
      </c>
    </row>
    <row r="5" spans="2:19" ht="12.75" customHeight="1">
      <c r="B5" s="79"/>
      <c r="C5" s="191"/>
      <c r="D5" s="192"/>
      <c r="E5" s="198"/>
      <c r="F5" s="199"/>
      <c r="G5" s="199"/>
      <c r="H5" s="199"/>
      <c r="I5" s="199"/>
      <c r="J5" s="199"/>
      <c r="K5" s="199"/>
      <c r="L5" s="199"/>
      <c r="M5" s="199"/>
      <c r="N5" s="200"/>
      <c r="O5" s="167"/>
      <c r="P5" s="167"/>
      <c r="Q5" s="167"/>
      <c r="R5" s="44"/>
      <c r="S5" s="32" t="s">
        <v>37</v>
      </c>
    </row>
    <row r="6" spans="2:19" ht="12.75" customHeight="1">
      <c r="B6" s="80"/>
      <c r="C6" s="193"/>
      <c r="D6" s="194"/>
      <c r="E6" s="201"/>
      <c r="F6" s="202"/>
      <c r="G6" s="202"/>
      <c r="H6" s="202"/>
      <c r="I6" s="202"/>
      <c r="J6" s="202"/>
      <c r="K6" s="202"/>
      <c r="L6" s="202"/>
      <c r="M6" s="202"/>
      <c r="N6" s="203"/>
      <c r="O6" s="167"/>
      <c r="P6" s="167"/>
      <c r="Q6" s="167"/>
      <c r="R6" s="44"/>
      <c r="S6" s="33" t="s">
        <v>38</v>
      </c>
    </row>
    <row r="7" spans="2:19">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42" t="s">
        <v>32</v>
      </c>
      <c r="D9" s="143" t="s">
        <v>40</v>
      </c>
      <c r="E9" s="142" t="s">
        <v>42</v>
      </c>
      <c r="F9" s="142" t="s">
        <v>43</v>
      </c>
      <c r="G9" s="144" t="s">
        <v>60</v>
      </c>
      <c r="H9" s="145"/>
      <c r="I9" s="204" t="s">
        <v>61</v>
      </c>
      <c r="J9" s="204"/>
      <c r="K9" s="46"/>
      <c r="L9" s="5"/>
      <c r="M9" s="4"/>
      <c r="N9" s="188" t="s">
        <v>66</v>
      </c>
      <c r="O9" s="188"/>
      <c r="P9" s="4"/>
      <c r="Q9" s="62"/>
    </row>
    <row r="10" spans="2:19" ht="42" customHeight="1">
      <c r="B10" s="81"/>
      <c r="C10" s="142"/>
      <c r="D10" s="143"/>
      <c r="E10" s="142"/>
      <c r="F10" s="142"/>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'RG1'!E38</f>
        <v>Ajustar el formato de Auto comisorio</v>
      </c>
      <c r="E11" s="47" t="str">
        <f>'RG1'!G38</f>
        <v>Modificar el formato de Auto comisorio, para ser incluido en el listado maestro de documentos</v>
      </c>
      <c r="F11" s="54" t="str">
        <f>'RG1'!H38</f>
        <v>Alta</v>
      </c>
      <c r="G11" s="22">
        <f>'RG1'!Q38</f>
        <v>0</v>
      </c>
      <c r="H11" s="23">
        <f>'RG1'!R38</f>
        <v>0</v>
      </c>
      <c r="I11" s="22"/>
      <c r="J11" s="23"/>
      <c r="K11" s="22">
        <f t="shared" ref="K11:K23" si="0">IF(F11="Baja",1,IF(F11="Media - baja",2,IF(F11="Media",3,IF(F11="Media - alta",4,5))))</f>
        <v>5</v>
      </c>
      <c r="L11" s="45">
        <f t="shared" ref="L11:L23" si="1">J11*K11</f>
        <v>0</v>
      </c>
      <c r="M11" s="75"/>
      <c r="N11" s="22" t="str">
        <f>IFERROR(INDEX($D$11:$D$31,MATCH(0,INDEX(COUNTIF($N$10:N10,$D$11:$D$31),),)),"")</f>
        <v>Ajustar el formato de Auto comisorio</v>
      </c>
      <c r="O11" s="69">
        <f t="shared" ref="O11:O25" si="2">SUMIFS($L$11:$L$31,$D$11:$D$31,N11)/SUMIFS($K$11:$K$31,$D$11:$D$31,N11)</f>
        <v>0</v>
      </c>
      <c r="P11" s="75"/>
      <c r="Q11" s="63"/>
    </row>
    <row r="12" spans="2:19" s="14" customFormat="1" ht="31.5" customHeight="1">
      <c r="B12" s="82"/>
      <c r="C12" s="21">
        <v>2</v>
      </c>
      <c r="D12" s="47" t="str">
        <f>'RG1'!E41</f>
        <v xml:space="preserve">Verificar que se cumplan las recomendaciones de la Agencia y el cumplimento del Memorando 0059 de 2020, mediante la utilización de un formato de control de los autos proferidos por cada seccional.
</v>
      </c>
      <c r="E12" s="47" t="str">
        <f>'RG1'!G41</f>
        <v>Realizar un control, trimestral, respecto a los autos proferidos, registrando en un formato de control el total de autos emitidos, autos objeto de autocontrol (correspondientes al 10% del periodo objeto de revisión), así como las novedades para cada auto revisado, y constancia de las actuaciones cumplidas por el área frente acciones preventivas o correctivas si hubiere lugar. </v>
      </c>
      <c r="F12" s="54" t="str">
        <f>'RG1'!H41</f>
        <v>Alta</v>
      </c>
      <c r="G12" s="22">
        <f>'RG1'!Q41</f>
        <v>0</v>
      </c>
      <c r="H12" s="23">
        <f>'RG1'!R41</f>
        <v>0</v>
      </c>
      <c r="I12" s="22"/>
      <c r="J12" s="23"/>
      <c r="K12" s="22">
        <f t="shared" si="0"/>
        <v>5</v>
      </c>
      <c r="L12" s="45">
        <f t="shared" si="1"/>
        <v>0</v>
      </c>
      <c r="M12" s="75"/>
      <c r="N12" s="22" t="str">
        <f>IFERROR(INDEX($D$11:$D$31,MATCH(0,INDEX(COUNTIF($N$10:N11,$D$11:$D$31),),)),"")</f>
        <v xml:space="preserve">Verificar que se cumplan las recomendaciones de la Agencia y el cumplimento del Memorando 0059 de 2020, mediante la utilización de un formato de control de los autos proferidos por cada seccional.
</v>
      </c>
      <c r="O12" s="69">
        <f t="shared" si="2"/>
        <v>0</v>
      </c>
      <c r="P12" s="75"/>
      <c r="Q12" s="63"/>
    </row>
    <row r="13" spans="2:19" s="14" customFormat="1" ht="31.5" customHeight="1">
      <c r="B13" s="82"/>
      <c r="C13" s="21">
        <v>3</v>
      </c>
      <c r="D13" s="47" t="str">
        <f>'RG1'!E42</f>
        <v>Ajustar el formato FT- FL- 2270 “Actas de Hechos”</v>
      </c>
      <c r="E13" s="47" t="str">
        <f>'RG1'!G42</f>
        <v>Modificar el formato FT- FL- 2270 “Actas de Hechos”, para ser incluido en el listado maestro de documentos</v>
      </c>
      <c r="F13" s="54" t="str">
        <f>'RG1'!H42</f>
        <v>Alta</v>
      </c>
      <c r="G13" s="22">
        <f>'RG1'!Q42</f>
        <v>0</v>
      </c>
      <c r="H13" s="23">
        <f>'RG1'!R42</f>
        <v>0</v>
      </c>
      <c r="I13" s="22"/>
      <c r="J13" s="23"/>
      <c r="K13" s="22">
        <f t="shared" si="0"/>
        <v>5</v>
      </c>
      <c r="L13" s="45">
        <f t="shared" si="1"/>
        <v>0</v>
      </c>
      <c r="M13" s="75"/>
      <c r="N13" s="22" t="str">
        <f>IFERROR(INDEX($D$11:$D$31,MATCH(0,INDEX(COUNTIF($N$10:N12,$D$11:$D$31),),)),"")</f>
        <v>Ajustar el formato FT- FL- 2270 “Actas de Hechos”</v>
      </c>
      <c r="O13" s="69">
        <f t="shared" si="2"/>
        <v>0</v>
      </c>
      <c r="P13" s="75"/>
      <c r="Q13" s="63"/>
    </row>
    <row r="14" spans="2:19" s="14" customFormat="1" ht="31.5" customHeight="1">
      <c r="B14" s="82"/>
      <c r="C14" s="21">
        <v>4</v>
      </c>
      <c r="D14" s="47" t="e">
        <f>'RG1'!#REF!</f>
        <v>#REF!</v>
      </c>
      <c r="E14" s="47" t="e">
        <f>'RG1'!#REF!</f>
        <v>#REF!</v>
      </c>
      <c r="F14" s="54" t="e">
        <f>'RG1'!#REF!</f>
        <v>#REF!</v>
      </c>
      <c r="G14" s="22" t="e">
        <f>'RG1'!#REF!</f>
        <v>#REF!</v>
      </c>
      <c r="H14" s="23" t="e">
        <f>'RG1'!#REF!</f>
        <v>#REF!</v>
      </c>
      <c r="I14" s="22"/>
      <c r="J14" s="23"/>
      <c r="K14" s="22" t="e">
        <f t="shared" si="0"/>
        <v>#REF!</v>
      </c>
      <c r="L14" s="45" t="e">
        <f t="shared" si="1"/>
        <v>#REF!</v>
      </c>
      <c r="M14" s="75"/>
      <c r="N14" s="22" t="str">
        <f>IFERROR(INDEX($D$11:$D$31,MATCH(0,INDEX(COUNTIF($N$10:N13,$D$11:$D$31),),)),"")</f>
        <v/>
      </c>
      <c r="O14" s="69" t="e">
        <f t="shared" si="2"/>
        <v>#DIV/0!</v>
      </c>
      <c r="P14" s="75"/>
      <c r="Q14" s="63"/>
    </row>
    <row r="15" spans="2:19" s="14" customFormat="1" ht="31.5" customHeight="1">
      <c r="B15" s="82"/>
      <c r="C15" s="21">
        <v>5</v>
      </c>
      <c r="D15" s="47" t="str">
        <f>'RG1'!E44</f>
        <v>Diseñar e implementar en un servicio informático una herramienta que impida la expedición de Autos comisorios, con fechas anteriores a las de su diligenciamiento.</v>
      </c>
      <c r="E15" s="47" t="str">
        <f>'RG1'!G44</f>
        <v>Definir por parte de los usuarios funcionales, la necesidad del control, en el auto comisorio</v>
      </c>
      <c r="F15" s="54" t="str">
        <f>'RG1'!H44</f>
        <v>Alta</v>
      </c>
      <c r="G15" s="22">
        <f>'RG1'!Q44</f>
        <v>0</v>
      </c>
      <c r="H15" s="23">
        <f>'RG1'!R44</f>
        <v>0</v>
      </c>
      <c r="I15" s="22"/>
      <c r="J15" s="23"/>
      <c r="K15" s="22">
        <f t="shared" si="0"/>
        <v>5</v>
      </c>
      <c r="L15" s="45">
        <f t="shared" si="1"/>
        <v>0</v>
      </c>
      <c r="M15" s="75"/>
      <c r="N15" s="22" t="str">
        <f>IFERROR(INDEX($D$11:$D$31,MATCH(0,INDEX(COUNTIF($N$10:N14,$D$11:$D$31),),)),"")</f>
        <v/>
      </c>
      <c r="O15" s="69" t="e">
        <f t="shared" si="2"/>
        <v>#DIV/0!</v>
      </c>
      <c r="P15" s="75"/>
      <c r="Q15" s="63"/>
    </row>
    <row r="16" spans="2:19" s="14" customFormat="1" ht="31.5" customHeight="1">
      <c r="B16" s="82"/>
      <c r="C16" s="21">
        <v>6</v>
      </c>
      <c r="D16" s="47" t="str">
        <f>'RG1'!E45</f>
        <v>Diseñar e implementar en un servicio informático una herramienta que impida la expedición de Autos comisorios, con fechas anteriores a las de su diligenciamiento.</v>
      </c>
      <c r="E16" s="47" t="str">
        <f>'RG1'!G45</f>
        <v>Incluir la solicitud funcional en el formato 2007, para el desarrollo del control</v>
      </c>
      <c r="F16" s="54" t="str">
        <f>'RG1'!H45</f>
        <v>Alta</v>
      </c>
      <c r="G16" s="22">
        <f>'RG1'!Q45</f>
        <v>0</v>
      </c>
      <c r="H16" s="23">
        <f>'RG1'!R45</f>
        <v>0</v>
      </c>
      <c r="I16" s="22"/>
      <c r="J16" s="23"/>
      <c r="K16" s="22">
        <f t="shared" si="0"/>
        <v>5</v>
      </c>
      <c r="L16" s="45">
        <f t="shared" si="1"/>
        <v>0</v>
      </c>
      <c r="M16" s="75"/>
      <c r="N16" s="22" t="str">
        <f>IFERROR(INDEX($D$11:$D$31,MATCH(0,INDEX(COUNTIF($N$10:N15,$D$11:$D$31),),)),"")</f>
        <v/>
      </c>
      <c r="O16" s="69" t="e">
        <f t="shared" si="2"/>
        <v>#DIV/0!</v>
      </c>
      <c r="P16" s="38"/>
      <c r="Q16" s="63"/>
    </row>
    <row r="17" spans="2:18" s="14" customFormat="1" ht="31.5" customHeight="1">
      <c r="B17" s="82"/>
      <c r="C17" s="21">
        <v>7</v>
      </c>
      <c r="D17" s="47" t="str">
        <f>'RG1'!E46</f>
        <v>Diseñar e implementar en un servicio informático una herramienta que impida la expedición de Autos comisorios, con fechas anteriores a las de su diligenciamiento.</v>
      </c>
      <c r="E17" s="47" t="str">
        <f>'RG1'!G46</f>
        <v>Desarrollo y puesta en producción de la solución solicitada</v>
      </c>
      <c r="F17" s="54" t="str">
        <f>'RG1'!H46</f>
        <v>Alta</v>
      </c>
      <c r="G17" s="22">
        <f>'RG1'!Q46</f>
        <v>0</v>
      </c>
      <c r="H17" s="23">
        <f>'RG1'!R46</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'RG1'!E47</f>
        <v>0</v>
      </c>
      <c r="E18" s="47">
        <f>'RG1'!G47</f>
        <v>0</v>
      </c>
      <c r="F18" s="54">
        <f>'RG1'!H47</f>
        <v>0</v>
      </c>
      <c r="G18" s="22">
        <f>'RG1'!Q47</f>
        <v>0</v>
      </c>
      <c r="H18" s="23">
        <f>'RG1'!R47</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'RG1'!E48</f>
        <v>0</v>
      </c>
      <c r="E19" s="47">
        <f>'RG1'!G48</f>
        <v>0</v>
      </c>
      <c r="F19" s="54">
        <f>'RG1'!H48</f>
        <v>0</v>
      </c>
      <c r="G19" s="22">
        <f>'RG1'!Q48</f>
        <v>0</v>
      </c>
      <c r="H19" s="23">
        <f>'RG1'!R48</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'RG1'!E49</f>
        <v>0</v>
      </c>
      <c r="E20" s="47">
        <f>'RG1'!G49</f>
        <v>0</v>
      </c>
      <c r="F20" s="54">
        <f>'RG1'!H49</f>
        <v>0</v>
      </c>
      <c r="G20" s="22">
        <f>'RG1'!Q49</f>
        <v>0</v>
      </c>
      <c r="H20" s="23">
        <f>'RG1'!R49</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'RG1'!E50</f>
        <v>0</v>
      </c>
      <c r="E21" s="47">
        <f>'RG1'!G50</f>
        <v>0</v>
      </c>
      <c r="F21" s="54">
        <f>'RG1'!H50</f>
        <v>0</v>
      </c>
      <c r="G21" s="22">
        <f>'RG1'!Q50</f>
        <v>0</v>
      </c>
      <c r="H21" s="23">
        <f>'RG1'!R50</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'RG1'!E51</f>
        <v>0</v>
      </c>
      <c r="E22" s="47">
        <f>'RG1'!G51</f>
        <v>0</v>
      </c>
      <c r="F22" s="54">
        <f>'RG1'!H51</f>
        <v>0</v>
      </c>
      <c r="G22" s="22">
        <f>'RG1'!Q51</f>
        <v>0</v>
      </c>
      <c r="H22" s="23">
        <f>'RG1'!R51</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'RG1'!E52</f>
        <v>0</v>
      </c>
      <c r="E23" s="47">
        <f>'RG1'!G52</f>
        <v>0</v>
      </c>
      <c r="F23" s="54">
        <f>'RG1'!H52</f>
        <v>0</v>
      </c>
      <c r="G23" s="22">
        <f>'RG1'!Q52</f>
        <v>0</v>
      </c>
      <c r="H23" s="23">
        <f>'RG1'!R52</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'RG1'!E53</f>
        <v>0</v>
      </c>
      <c r="E24" s="47">
        <f>'RG1'!G53</f>
        <v>0</v>
      </c>
      <c r="F24" s="54">
        <f>'RG1'!H53</f>
        <v>0</v>
      </c>
      <c r="G24" s="22">
        <f>'RG1'!Q53</f>
        <v>0</v>
      </c>
      <c r="H24" s="23">
        <f>'RG1'!R53</f>
        <v>0</v>
      </c>
      <c r="I24" s="23"/>
      <c r="J24" s="23"/>
      <c r="K24" s="22">
        <f t="shared" ref="K24:K30" si="3">IF(F24="Baja",1,IF(F24="Media - baja",2,IF(F24="Media",3,IF(F24="Media - alta",4,5))))</f>
        <v>5</v>
      </c>
      <c r="L24" s="45">
        <f t="shared" ref="L24:L30" si="4">J24*K24</f>
        <v>0</v>
      </c>
      <c r="M24" s="75"/>
      <c r="N24" s="22" t="str">
        <f>IFERROR(INDEX($D$11:$D$31,MATCH(0,INDEX(COUNTIF($N$10:N23,$D$11:$D$31),),)),"")</f>
        <v/>
      </c>
      <c r="O24" s="69" t="e">
        <f t="shared" si="2"/>
        <v>#DIV/0!</v>
      </c>
      <c r="P24" s="38"/>
      <c r="Q24" s="63"/>
    </row>
    <row r="25" spans="2:18" s="14" customFormat="1" ht="31.5" customHeight="1">
      <c r="B25" s="82"/>
      <c r="C25" s="21">
        <v>15</v>
      </c>
      <c r="D25" s="47">
        <f>'RG1'!E54</f>
        <v>0</v>
      </c>
      <c r="E25" s="47">
        <f>'RG1'!G54</f>
        <v>0</v>
      </c>
      <c r="F25" s="54">
        <f>'RG1'!H54</f>
        <v>0</v>
      </c>
      <c r="G25" s="22">
        <f>'RG1'!Q54</f>
        <v>0</v>
      </c>
      <c r="H25" s="23">
        <f>'RG1'!R54</f>
        <v>0</v>
      </c>
      <c r="I25" s="23"/>
      <c r="J25" s="23"/>
      <c r="K25" s="22">
        <f t="shared" si="3"/>
        <v>5</v>
      </c>
      <c r="L25" s="45">
        <f t="shared" si="4"/>
        <v>0</v>
      </c>
      <c r="M25" s="75"/>
      <c r="N25" s="22" t="str">
        <f>IFERROR(INDEX($D$11:$D$31,MATCH(0,INDEX(COUNTIF($N$10:N24,$D$11:$D$31),),)),"")</f>
        <v/>
      </c>
      <c r="O25" s="69" t="e">
        <f t="shared" si="2"/>
        <v>#DIV/0!</v>
      </c>
      <c r="P25" s="38"/>
      <c r="Q25" s="63"/>
    </row>
    <row r="26" spans="2:18" s="14" customFormat="1" ht="31.5" customHeight="1">
      <c r="B26" s="82"/>
      <c r="C26" s="21">
        <v>16</v>
      </c>
      <c r="D26" s="47">
        <f>'RG1'!E55</f>
        <v>0</v>
      </c>
      <c r="E26" s="47">
        <f>'RG1'!G55</f>
        <v>0</v>
      </c>
      <c r="F26" s="54">
        <f>'RG1'!H55</f>
        <v>0</v>
      </c>
      <c r="G26" s="22">
        <f>'RG1'!Q55</f>
        <v>0</v>
      </c>
      <c r="H26" s="23">
        <f>'RG1'!R55</f>
        <v>0</v>
      </c>
      <c r="I26" s="23"/>
      <c r="J26" s="23"/>
      <c r="K26" s="22">
        <f t="shared" si="3"/>
        <v>5</v>
      </c>
      <c r="L26" s="45">
        <f t="shared" si="4"/>
        <v>0</v>
      </c>
      <c r="M26" s="75"/>
      <c r="N26" s="75"/>
      <c r="O26" s="75"/>
      <c r="P26" s="38"/>
      <c r="Q26" s="63"/>
    </row>
    <row r="27" spans="2:18" s="14" customFormat="1" ht="31.5" customHeight="1">
      <c r="B27" s="82"/>
      <c r="C27" s="21">
        <v>17</v>
      </c>
      <c r="D27" s="47">
        <f>'RG1'!E56</f>
        <v>0</v>
      </c>
      <c r="E27" s="47">
        <f>'RG1'!G56</f>
        <v>0</v>
      </c>
      <c r="F27" s="54">
        <f>'RG1'!H56</f>
        <v>0</v>
      </c>
      <c r="G27" s="22">
        <f>'RG1'!Q56</f>
        <v>0</v>
      </c>
      <c r="H27" s="23">
        <f>'RG1'!R56</f>
        <v>0</v>
      </c>
      <c r="I27" s="23"/>
      <c r="J27" s="23"/>
      <c r="K27" s="22">
        <f t="shared" si="3"/>
        <v>5</v>
      </c>
      <c r="L27" s="45">
        <f t="shared" si="4"/>
        <v>0</v>
      </c>
      <c r="M27" s="75"/>
      <c r="N27" s="75"/>
      <c r="O27" s="75"/>
      <c r="P27" s="38"/>
      <c r="Q27" s="63"/>
    </row>
    <row r="28" spans="2:18" s="14" customFormat="1" ht="31.5" customHeight="1">
      <c r="B28" s="82"/>
      <c r="C28" s="21">
        <v>18</v>
      </c>
      <c r="D28" s="47">
        <f>'RG1'!E57</f>
        <v>0</v>
      </c>
      <c r="E28" s="47">
        <f>'RG1'!G57</f>
        <v>0</v>
      </c>
      <c r="F28" s="54">
        <f>'RG1'!H57</f>
        <v>0</v>
      </c>
      <c r="G28" s="22">
        <f>'RG1'!Q57</f>
        <v>0</v>
      </c>
      <c r="H28" s="23">
        <f>'RG1'!R57</f>
        <v>0</v>
      </c>
      <c r="I28" s="23"/>
      <c r="J28" s="23"/>
      <c r="K28" s="22">
        <f t="shared" si="3"/>
        <v>5</v>
      </c>
      <c r="L28" s="45">
        <f t="shared" si="4"/>
        <v>0</v>
      </c>
      <c r="M28" s="75"/>
      <c r="N28" s="75"/>
      <c r="O28" s="75"/>
      <c r="P28" s="38"/>
      <c r="Q28" s="63"/>
    </row>
    <row r="29" spans="2:18" s="14" customFormat="1" ht="31.5" customHeight="1">
      <c r="B29" s="82"/>
      <c r="C29" s="21">
        <v>19</v>
      </c>
      <c r="D29" s="47">
        <f>'RG1'!E58</f>
        <v>0</v>
      </c>
      <c r="E29" s="47">
        <f>'RG1'!G58</f>
        <v>0</v>
      </c>
      <c r="F29" s="54">
        <f>'RG1'!H58</f>
        <v>0</v>
      </c>
      <c r="G29" s="22">
        <f>'RG1'!Q58</f>
        <v>0</v>
      </c>
      <c r="H29" s="23">
        <f>'RG1'!R58</f>
        <v>0</v>
      </c>
      <c r="I29" s="23"/>
      <c r="J29" s="23"/>
      <c r="K29" s="22">
        <f t="shared" si="3"/>
        <v>5</v>
      </c>
      <c r="L29" s="45">
        <f t="shared" si="4"/>
        <v>0</v>
      </c>
      <c r="M29" s="75"/>
      <c r="N29" s="75"/>
      <c r="O29" s="75"/>
      <c r="P29" s="38"/>
      <c r="Q29" s="63"/>
    </row>
    <row r="30" spans="2:18" s="14" customFormat="1" ht="31.5" customHeight="1">
      <c r="B30" s="82"/>
      <c r="C30" s="21">
        <v>20</v>
      </c>
      <c r="D30" s="47">
        <f>'RG1'!E59</f>
        <v>0</v>
      </c>
      <c r="E30" s="47">
        <f>'RG1'!G59</f>
        <v>0</v>
      </c>
      <c r="F30" s="54">
        <f>'RG1'!H59</f>
        <v>0</v>
      </c>
      <c r="G30" s="22">
        <f>'RG1'!Q59</f>
        <v>0</v>
      </c>
      <c r="H30" s="23">
        <f>'RG1'!R59</f>
        <v>0</v>
      </c>
      <c r="I30" s="23"/>
      <c r="J30" s="23"/>
      <c r="K30" s="22">
        <f t="shared" si="3"/>
        <v>5</v>
      </c>
      <c r="L30" s="45">
        <f t="shared" si="4"/>
        <v>0</v>
      </c>
      <c r="M30" s="75"/>
      <c r="N30" s="75"/>
      <c r="O30" s="75"/>
      <c r="P30" s="38"/>
      <c r="Q30" s="63"/>
    </row>
    <row r="31" spans="2:18" s="14" customFormat="1" ht="31.5" customHeight="1">
      <c r="B31" s="82"/>
      <c r="C31" s="21" t="s">
        <v>31</v>
      </c>
      <c r="D31" s="47">
        <f>'RG1'!E60</f>
        <v>0</v>
      </c>
      <c r="E31" s="47">
        <f>'RG1'!G60</f>
        <v>0</v>
      </c>
      <c r="F31" s="54">
        <f>'RG1'!H60</f>
        <v>0</v>
      </c>
      <c r="G31" s="22">
        <f>'RG1'!Q60</f>
        <v>0</v>
      </c>
      <c r="H31" s="23">
        <f>'RG1'!R60</f>
        <v>0</v>
      </c>
      <c r="I31" s="23"/>
      <c r="J31" s="23"/>
      <c r="K31" s="22">
        <f t="shared" ref="K31" si="5">IF(F31="Baja",1,IF(F31="Media - baja",2,IF(F31="Media",3,IF(F31="Media - alta",4,5))))</f>
        <v>5</v>
      </c>
      <c r="L31" s="45">
        <f t="shared" ref="L31" si="6">J31*K31</f>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83" t="s">
        <v>7</v>
      </c>
      <c r="C34" s="184"/>
      <c r="D34" s="184"/>
      <c r="E34" s="184"/>
      <c r="F34" s="184"/>
      <c r="G34" s="184"/>
      <c r="H34" s="184"/>
      <c r="I34" s="184"/>
      <c r="J34" s="184"/>
      <c r="K34" s="184"/>
      <c r="L34" s="184"/>
      <c r="M34" s="184"/>
      <c r="N34" s="184"/>
      <c r="O34" s="184"/>
      <c r="P34" s="184"/>
      <c r="Q34" s="185"/>
      <c r="R34" s="70"/>
    </row>
    <row r="35" spans="1:18" ht="21.75" customHeight="1">
      <c r="A35" s="17"/>
      <c r="B35" s="169" t="s">
        <v>8</v>
      </c>
      <c r="C35" s="170"/>
      <c r="D35" s="170"/>
      <c r="E35" s="170"/>
      <c r="F35" s="170"/>
      <c r="G35" s="170"/>
      <c r="H35" s="170"/>
      <c r="I35" s="170"/>
      <c r="J35" s="170"/>
      <c r="K35" s="170"/>
      <c r="L35" s="170"/>
      <c r="M35" s="170"/>
      <c r="N35" s="170"/>
      <c r="O35" s="170"/>
      <c r="P35" s="170"/>
      <c r="Q35" s="171"/>
      <c r="R35" s="72"/>
    </row>
    <row r="36" spans="1:18" ht="21.75" customHeight="1">
      <c r="B36" s="169" t="s">
        <v>9</v>
      </c>
      <c r="C36" s="170"/>
      <c r="D36" s="171"/>
      <c r="E36" s="169" t="s">
        <v>33</v>
      </c>
      <c r="F36" s="171"/>
      <c r="G36" s="169" t="s">
        <v>51</v>
      </c>
      <c r="H36" s="171"/>
      <c r="I36" s="169">
        <v>3</v>
      </c>
      <c r="J36" s="170"/>
      <c r="K36" s="170"/>
      <c r="L36" s="170"/>
      <c r="M36" s="171"/>
      <c r="N36" s="177" t="s">
        <v>10</v>
      </c>
      <c r="O36" s="178"/>
      <c r="P36" s="186">
        <v>43343</v>
      </c>
      <c r="Q36" s="187"/>
      <c r="R36" s="71"/>
    </row>
    <row r="37" spans="1:18" ht="80.25" customHeight="1">
      <c r="B37" s="179"/>
      <c r="C37" s="180"/>
      <c r="D37" s="180"/>
      <c r="E37" s="180"/>
      <c r="F37" s="180"/>
      <c r="G37" s="180"/>
      <c r="H37" s="180"/>
      <c r="I37" s="180"/>
      <c r="J37" s="180"/>
      <c r="K37" s="180"/>
      <c r="L37" s="180"/>
      <c r="M37" s="180"/>
      <c r="N37" s="180"/>
      <c r="O37" s="180"/>
      <c r="P37" s="181"/>
      <c r="Q37" s="182"/>
      <c r="R37" s="64"/>
    </row>
  </sheetData>
  <mergeCells count="19">
    <mergeCell ref="O2:Q6"/>
    <mergeCell ref="N9:O9"/>
    <mergeCell ref="C2:D6"/>
    <mergeCell ref="E2:N6"/>
    <mergeCell ref="C9:C10"/>
    <mergeCell ref="D9:D10"/>
    <mergeCell ref="E9:E10"/>
    <mergeCell ref="F9:F10"/>
    <mergeCell ref="I9:J9"/>
    <mergeCell ref="I36:M36"/>
    <mergeCell ref="N36:O36"/>
    <mergeCell ref="G9:H9"/>
    <mergeCell ref="B36:D36"/>
    <mergeCell ref="B37:Q37"/>
    <mergeCell ref="E36:F36"/>
    <mergeCell ref="G36:H36"/>
    <mergeCell ref="B35:Q35"/>
    <mergeCell ref="B34:Q34"/>
    <mergeCell ref="P36:Q36"/>
  </mergeCells>
  <dataValidations count="2">
    <dataValidation type="list" allowBlank="1" showInputMessage="1" showErrorMessage="1" sqref="F11:F31" xr:uid="{00000000-0002-0000-0200-000000000000}">
      <formula1>$S$2:$S$6</formula1>
    </dataValidation>
    <dataValidation type="list" allowBlank="1" showInputMessage="1" showErrorMessage="1" sqref="H32" xr:uid="{00000000-0002-0000-0200-000001000000}">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99"/>
  <sheetViews>
    <sheetView topLeftCell="A16" workbookViewId="0">
      <selection activeCell="B60" sqref="B60:T60"/>
    </sheetView>
  </sheetViews>
  <sheetFormatPr baseColWidth="10" defaultColWidth="11.453125" defaultRowHeight="14"/>
  <cols>
    <col min="1" max="1" width="1.453125" style="1" customWidth="1"/>
    <col min="2" max="2" width="1.1796875" style="1" customWidth="1"/>
    <col min="3" max="3" width="4.453125" style="1" customWidth="1"/>
    <col min="4" max="4" width="32.81640625" style="1" customWidth="1"/>
    <col min="5" max="5" width="30.81640625" style="1" customWidth="1"/>
    <col min="6" max="6" width="21.453125" style="1" customWidth="1"/>
    <col min="7" max="7" width="18.81640625" style="1" customWidth="1"/>
    <col min="8" max="8" width="15.6328125" style="1" customWidth="1"/>
    <col min="9" max="9" width="26.453125" style="1" customWidth="1"/>
    <col min="10" max="10" width="24" style="1" customWidth="1"/>
    <col min="11" max="11" width="23.1796875" style="1" customWidth="1"/>
    <col min="12" max="13" width="13.36328125" style="1" customWidth="1"/>
    <col min="14" max="14" width="26.453125" style="1" customWidth="1"/>
    <col min="15" max="16" width="25.453125" style="1" customWidth="1"/>
    <col min="17" max="17" width="34.1796875" style="1" customWidth="1"/>
    <col min="18" max="18" width="15.36328125" style="1" customWidth="1"/>
    <col min="19" max="19" width="25.6328125" style="1" hidden="1" customWidth="1"/>
    <col min="20" max="20" width="20.453125" style="1" hidden="1" customWidth="1"/>
    <col min="21" max="21" width="5.81640625" style="1" customWidth="1"/>
    <col min="22" max="16384" width="11.453125" style="1"/>
  </cols>
  <sheetData>
    <row r="1" spans="2:21" ht="9" customHeight="1"/>
    <row r="2" spans="2:21" ht="15" customHeight="1">
      <c r="B2" s="35"/>
      <c r="C2" s="166"/>
      <c r="D2" s="166"/>
      <c r="E2" s="166"/>
      <c r="F2" s="168" t="s">
        <v>0</v>
      </c>
      <c r="G2" s="168"/>
      <c r="H2" s="168"/>
      <c r="I2" s="168"/>
      <c r="J2" s="168"/>
      <c r="K2" s="168"/>
      <c r="L2" s="168"/>
      <c r="M2" s="168"/>
      <c r="N2" s="168"/>
      <c r="O2" s="168"/>
      <c r="P2" s="167" t="s">
        <v>1</v>
      </c>
      <c r="Q2" s="167"/>
      <c r="R2" s="167"/>
      <c r="S2" s="49"/>
      <c r="T2" s="31" t="s">
        <v>34</v>
      </c>
      <c r="U2" s="62"/>
    </row>
    <row r="3" spans="2:21" ht="12.75" customHeight="1">
      <c r="B3" s="36"/>
      <c r="C3" s="166"/>
      <c r="D3" s="166"/>
      <c r="E3" s="166"/>
      <c r="F3" s="168"/>
      <c r="G3" s="168"/>
      <c r="H3" s="168"/>
      <c r="I3" s="168"/>
      <c r="J3" s="168"/>
      <c r="K3" s="168"/>
      <c r="L3" s="168"/>
      <c r="M3" s="168"/>
      <c r="N3" s="168"/>
      <c r="O3" s="168"/>
      <c r="P3" s="167"/>
      <c r="Q3" s="167"/>
      <c r="R3" s="167"/>
      <c r="S3" s="49"/>
      <c r="T3" s="32" t="s">
        <v>35</v>
      </c>
      <c r="U3" s="62"/>
    </row>
    <row r="4" spans="2:21" ht="12.75" customHeight="1">
      <c r="B4" s="36"/>
      <c r="C4" s="166"/>
      <c r="D4" s="166"/>
      <c r="E4" s="166"/>
      <c r="F4" s="168"/>
      <c r="G4" s="168"/>
      <c r="H4" s="168"/>
      <c r="I4" s="168"/>
      <c r="J4" s="168"/>
      <c r="K4" s="168"/>
      <c r="L4" s="168"/>
      <c r="M4" s="168"/>
      <c r="N4" s="168"/>
      <c r="O4" s="168"/>
      <c r="P4" s="167"/>
      <c r="Q4" s="167"/>
      <c r="R4" s="167"/>
      <c r="S4" s="49"/>
      <c r="T4" s="32" t="s">
        <v>36</v>
      </c>
      <c r="U4" s="62"/>
    </row>
    <row r="5" spans="2:21" ht="12.75" customHeight="1">
      <c r="B5" s="36"/>
      <c r="C5" s="166"/>
      <c r="D5" s="166"/>
      <c r="E5" s="166"/>
      <c r="F5" s="168"/>
      <c r="G5" s="168"/>
      <c r="H5" s="168"/>
      <c r="I5" s="168"/>
      <c r="J5" s="168"/>
      <c r="K5" s="168"/>
      <c r="L5" s="168"/>
      <c r="M5" s="168"/>
      <c r="N5" s="168"/>
      <c r="O5" s="168"/>
      <c r="P5" s="167"/>
      <c r="Q5" s="167"/>
      <c r="R5" s="167"/>
      <c r="S5" s="49"/>
      <c r="T5" s="32" t="s">
        <v>37</v>
      </c>
      <c r="U5" s="62"/>
    </row>
    <row r="6" spans="2:21" ht="12.75" customHeight="1">
      <c r="B6" s="37"/>
      <c r="C6" s="166"/>
      <c r="D6" s="166"/>
      <c r="E6" s="166"/>
      <c r="F6" s="168"/>
      <c r="G6" s="168"/>
      <c r="H6" s="168"/>
      <c r="I6" s="168"/>
      <c r="J6" s="168"/>
      <c r="K6" s="168"/>
      <c r="L6" s="168"/>
      <c r="M6" s="168"/>
      <c r="N6" s="168"/>
      <c r="O6" s="168"/>
      <c r="P6" s="167"/>
      <c r="Q6" s="167"/>
      <c r="R6" s="167"/>
      <c r="S6" s="49"/>
      <c r="T6" s="33" t="s">
        <v>38</v>
      </c>
      <c r="U6" s="62"/>
    </row>
    <row r="7" spans="2:21">
      <c r="B7" s="3"/>
      <c r="C7" s="4"/>
      <c r="D7" s="4"/>
      <c r="E7" s="4"/>
      <c r="F7" s="4"/>
      <c r="G7" s="4"/>
      <c r="H7" s="4"/>
      <c r="I7" s="34"/>
      <c r="J7" s="34"/>
      <c r="K7" s="34"/>
      <c r="L7" s="34"/>
      <c r="M7" s="34"/>
      <c r="N7" s="4"/>
      <c r="O7" s="19"/>
      <c r="P7" s="19"/>
      <c r="Q7" s="19"/>
      <c r="R7" s="19"/>
      <c r="S7" s="19"/>
      <c r="T7" s="2"/>
      <c r="U7" s="62"/>
    </row>
    <row r="8" spans="2:21">
      <c r="B8" s="3"/>
      <c r="C8" s="4"/>
      <c r="D8" s="4"/>
      <c r="E8" s="4"/>
      <c r="F8" s="4"/>
      <c r="G8" s="4"/>
      <c r="H8" s="4"/>
      <c r="I8" s="34"/>
      <c r="J8" s="34"/>
      <c r="K8" s="34"/>
      <c r="L8" s="34"/>
      <c r="M8" s="34"/>
      <c r="N8" s="4"/>
      <c r="O8" s="19"/>
      <c r="P8" s="19"/>
      <c r="Q8" s="19"/>
      <c r="R8" s="19"/>
      <c r="S8" s="19"/>
      <c r="T8" s="5"/>
      <c r="U8" s="62"/>
    </row>
    <row r="9" spans="2:21">
      <c r="B9" s="3"/>
      <c r="C9" s="4"/>
      <c r="D9" s="4"/>
      <c r="E9" s="4"/>
      <c r="F9" s="4"/>
      <c r="G9" s="4"/>
      <c r="H9" s="4"/>
      <c r="I9" s="6" t="s">
        <v>2</v>
      </c>
      <c r="J9" s="4"/>
      <c r="K9" s="157" t="s">
        <v>18</v>
      </c>
      <c r="L9" s="157"/>
      <c r="M9" s="157"/>
      <c r="N9" s="157"/>
      <c r="O9" s="4"/>
      <c r="P9" s="19"/>
      <c r="Q9" s="19"/>
      <c r="R9" s="19"/>
      <c r="S9" s="19"/>
      <c r="T9" s="5"/>
      <c r="U9" s="62"/>
    </row>
    <row r="10" spans="2:21">
      <c r="B10" s="3"/>
      <c r="C10" s="4"/>
      <c r="D10" s="4"/>
      <c r="E10" s="4"/>
      <c r="F10" s="4"/>
      <c r="G10" s="4"/>
      <c r="H10" s="4"/>
      <c r="I10" s="6" t="s">
        <v>3</v>
      </c>
      <c r="J10" s="4"/>
      <c r="K10" s="157" t="s">
        <v>15</v>
      </c>
      <c r="L10" s="157"/>
      <c r="M10" s="157"/>
      <c r="N10" s="157"/>
      <c r="O10" s="4"/>
      <c r="P10" s="4"/>
      <c r="Q10" s="4"/>
      <c r="R10" s="4"/>
      <c r="S10" s="4"/>
      <c r="T10" s="5"/>
      <c r="U10" s="62"/>
    </row>
    <row r="11" spans="2:21">
      <c r="B11" s="3"/>
      <c r="C11" s="4"/>
      <c r="D11" s="4"/>
      <c r="E11" s="4"/>
      <c r="F11" s="4"/>
      <c r="G11" s="4"/>
      <c r="H11" s="4"/>
      <c r="I11" s="6" t="s">
        <v>4</v>
      </c>
      <c r="J11" s="4"/>
      <c r="K11" s="157" t="s">
        <v>16</v>
      </c>
      <c r="L11" s="157"/>
      <c r="M11" s="157"/>
      <c r="N11" s="157"/>
      <c r="O11" s="4"/>
      <c r="P11" s="4"/>
      <c r="Q11" s="4"/>
      <c r="R11" s="4"/>
      <c r="S11" s="4"/>
      <c r="T11" s="5"/>
      <c r="U11" s="62"/>
    </row>
    <row r="12" spans="2:21">
      <c r="B12" s="3"/>
      <c r="C12" s="4"/>
      <c r="D12" s="4"/>
      <c r="E12" s="4"/>
      <c r="F12" s="4"/>
      <c r="G12" s="4"/>
      <c r="H12" s="4"/>
      <c r="I12" s="6" t="s">
        <v>29</v>
      </c>
      <c r="J12" s="4"/>
      <c r="K12" s="157" t="s">
        <v>22</v>
      </c>
      <c r="L12" s="157"/>
      <c r="M12" s="157"/>
      <c r="N12" s="157"/>
      <c r="O12" s="4"/>
      <c r="P12" s="4"/>
      <c r="Q12" s="4"/>
      <c r="R12" s="4"/>
      <c r="S12" s="4"/>
      <c r="T12" s="5"/>
      <c r="U12" s="62"/>
    </row>
    <row r="13" spans="2:21">
      <c r="B13" s="3"/>
      <c r="C13" s="4"/>
      <c r="D13" s="4"/>
      <c r="E13" s="4"/>
      <c r="F13" s="4"/>
      <c r="G13" s="4"/>
      <c r="H13" s="4"/>
      <c r="I13" s="6" t="s">
        <v>13</v>
      </c>
      <c r="J13" s="4"/>
      <c r="K13" s="157" t="s">
        <v>23</v>
      </c>
      <c r="L13" s="157"/>
      <c r="M13" s="157"/>
      <c r="N13" s="157"/>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58" t="s">
        <v>14</v>
      </c>
      <c r="D16" s="159"/>
      <c r="E16" s="159"/>
      <c r="F16" s="159"/>
      <c r="G16" s="159"/>
      <c r="H16" s="159"/>
      <c r="I16" s="159"/>
      <c r="J16" s="159"/>
      <c r="K16" s="159"/>
      <c r="L16" s="159"/>
      <c r="M16" s="159"/>
      <c r="N16" s="159"/>
      <c r="O16" s="160"/>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65" t="s">
        <v>26</v>
      </c>
      <c r="D18" s="165"/>
      <c r="E18" s="165"/>
      <c r="F18" s="165"/>
      <c r="G18" s="165"/>
      <c r="H18" s="165"/>
      <c r="I18" s="165"/>
      <c r="J18" s="165"/>
      <c r="K18" s="165"/>
      <c r="L18" s="165"/>
      <c r="M18" s="165"/>
      <c r="N18" s="165"/>
      <c r="O18" s="165"/>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61" t="s">
        <v>11</v>
      </c>
      <c r="D20" s="162"/>
      <c r="E20" s="162"/>
      <c r="F20" s="162"/>
      <c r="G20" s="162"/>
      <c r="H20" s="162"/>
      <c r="I20" s="162"/>
      <c r="J20" s="162"/>
      <c r="K20" s="162"/>
      <c r="L20" s="162"/>
      <c r="M20" s="162"/>
      <c r="N20" s="162"/>
      <c r="O20" s="163"/>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64" t="s">
        <v>25</v>
      </c>
      <c r="D22" s="164"/>
      <c r="E22" s="164"/>
      <c r="F22" s="164"/>
      <c r="G22" s="164"/>
      <c r="H22" s="164"/>
      <c r="I22" s="164"/>
      <c r="J22" s="164"/>
      <c r="K22" s="164"/>
      <c r="L22" s="164"/>
      <c r="M22" s="164"/>
      <c r="N22" s="164"/>
      <c r="O22" s="164"/>
      <c r="P22" s="4"/>
      <c r="Q22" s="4"/>
      <c r="R22" s="4"/>
      <c r="S22" s="4"/>
      <c r="T22" s="5"/>
      <c r="U22" s="62"/>
    </row>
    <row r="23" spans="2:21" ht="15.75" customHeight="1">
      <c r="B23" s="3"/>
      <c r="C23" s="161" t="s">
        <v>17</v>
      </c>
      <c r="D23" s="162"/>
      <c r="E23" s="162"/>
      <c r="F23" s="162"/>
      <c r="G23" s="162"/>
      <c r="H23" s="162"/>
      <c r="I23" s="162"/>
      <c r="J23" s="162"/>
      <c r="K23" s="162"/>
      <c r="L23" s="162"/>
      <c r="M23" s="162"/>
      <c r="N23" s="162"/>
      <c r="O23" s="163"/>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65" t="s">
        <v>27</v>
      </c>
      <c r="D25" s="165"/>
      <c r="E25" s="165"/>
      <c r="F25" s="165"/>
      <c r="G25" s="165"/>
      <c r="H25" s="165"/>
      <c r="I25" s="165"/>
      <c r="J25" s="165"/>
      <c r="K25" s="165"/>
      <c r="L25" s="165"/>
      <c r="M25" s="165"/>
      <c r="N25" s="165"/>
      <c r="O25" s="165"/>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65" t="s">
        <v>28</v>
      </c>
      <c r="D27" s="165"/>
      <c r="E27" s="165"/>
      <c r="F27" s="165"/>
      <c r="G27" s="165"/>
      <c r="H27" s="165"/>
      <c r="I27" s="165"/>
      <c r="J27" s="165"/>
      <c r="K27" s="165"/>
      <c r="L27" s="165"/>
      <c r="M27" s="165"/>
      <c r="N27" s="165"/>
      <c r="O27" s="165"/>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58" t="s">
        <v>12</v>
      </c>
      <c r="D30" s="159"/>
      <c r="E30" s="159"/>
      <c r="F30" s="159"/>
      <c r="G30" s="159"/>
      <c r="H30" s="159"/>
      <c r="I30" s="159"/>
      <c r="J30" s="159"/>
      <c r="K30" s="159"/>
      <c r="L30" s="159"/>
      <c r="M30" s="159"/>
      <c r="N30" s="159"/>
      <c r="O30" s="160"/>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42" t="s">
        <v>32</v>
      </c>
      <c r="D32" s="176" t="s">
        <v>39</v>
      </c>
      <c r="E32" s="143" t="s">
        <v>40</v>
      </c>
      <c r="F32" s="142" t="s">
        <v>41</v>
      </c>
      <c r="G32" s="142" t="s">
        <v>42</v>
      </c>
      <c r="H32" s="142" t="s">
        <v>43</v>
      </c>
      <c r="I32" s="143" t="s">
        <v>44</v>
      </c>
      <c r="J32" s="142" t="s">
        <v>45</v>
      </c>
      <c r="K32" s="142"/>
      <c r="L32" s="142" t="s">
        <v>46</v>
      </c>
      <c r="M32" s="142" t="s">
        <v>47</v>
      </c>
      <c r="N32" s="142" t="s">
        <v>48</v>
      </c>
      <c r="O32" s="142" t="s">
        <v>49</v>
      </c>
      <c r="P32" s="155" t="s">
        <v>50</v>
      </c>
      <c r="Q32" s="144" t="s">
        <v>30</v>
      </c>
      <c r="R32" s="145"/>
      <c r="S32" s="46"/>
      <c r="T32" s="5"/>
      <c r="U32" s="62"/>
    </row>
    <row r="33" spans="2:21" ht="33" customHeight="1">
      <c r="B33" s="3"/>
      <c r="C33" s="142"/>
      <c r="D33" s="156"/>
      <c r="E33" s="143"/>
      <c r="F33" s="142"/>
      <c r="G33" s="142"/>
      <c r="H33" s="142"/>
      <c r="I33" s="143"/>
      <c r="J33" s="48" t="s">
        <v>5</v>
      </c>
      <c r="K33" s="48" t="s">
        <v>6</v>
      </c>
      <c r="L33" s="142"/>
      <c r="M33" s="142"/>
      <c r="N33" s="142"/>
      <c r="O33" s="142"/>
      <c r="P33" s="156"/>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52" t="s">
        <v>7</v>
      </c>
      <c r="C57" s="153"/>
      <c r="D57" s="153"/>
      <c r="E57" s="153"/>
      <c r="F57" s="153"/>
      <c r="G57" s="153"/>
      <c r="H57" s="153"/>
      <c r="I57" s="153"/>
      <c r="J57" s="153"/>
      <c r="K57" s="153"/>
      <c r="L57" s="153"/>
      <c r="M57" s="153"/>
      <c r="N57" s="153"/>
      <c r="O57" s="153"/>
      <c r="P57" s="153"/>
      <c r="Q57" s="153"/>
      <c r="R57" s="153"/>
      <c r="S57" s="153"/>
      <c r="T57" s="153"/>
      <c r="U57" s="154"/>
    </row>
    <row r="58" spans="1:21" ht="21.75" customHeight="1">
      <c r="A58" s="17"/>
      <c r="B58" s="149" t="s">
        <v>8</v>
      </c>
      <c r="C58" s="150"/>
      <c r="D58" s="150"/>
      <c r="E58" s="150"/>
      <c r="F58" s="150"/>
      <c r="G58" s="150"/>
      <c r="H58" s="150"/>
      <c r="I58" s="150"/>
      <c r="J58" s="150"/>
      <c r="K58" s="150"/>
      <c r="L58" s="150"/>
      <c r="M58" s="150"/>
      <c r="N58" s="150"/>
      <c r="O58" s="150"/>
      <c r="P58" s="150"/>
      <c r="Q58" s="150"/>
      <c r="R58" s="150"/>
      <c r="S58" s="150"/>
      <c r="T58" s="150"/>
      <c r="U58" s="151"/>
    </row>
    <row r="59" spans="1:21" ht="21.75" customHeight="1">
      <c r="B59" s="169" t="s">
        <v>9</v>
      </c>
      <c r="C59" s="170"/>
      <c r="D59" s="171"/>
      <c r="E59" s="172" t="s">
        <v>33</v>
      </c>
      <c r="F59" s="172"/>
      <c r="G59" s="172"/>
      <c r="H59" s="172" t="s">
        <v>51</v>
      </c>
      <c r="I59" s="172"/>
      <c r="J59" s="173">
        <v>3</v>
      </c>
      <c r="K59" s="174"/>
      <c r="L59" s="174"/>
      <c r="M59" s="175" t="s">
        <v>10</v>
      </c>
      <c r="N59" s="175"/>
      <c r="O59" s="175"/>
      <c r="P59" s="146">
        <v>43343</v>
      </c>
      <c r="Q59" s="147"/>
      <c r="R59" s="147"/>
      <c r="S59" s="147"/>
      <c r="T59" s="147"/>
      <c r="U59" s="148"/>
    </row>
    <row r="60" spans="1:21" ht="80.25" customHeight="1">
      <c r="B60" s="139"/>
      <c r="C60" s="140"/>
      <c r="D60" s="140"/>
      <c r="E60" s="140"/>
      <c r="F60" s="140"/>
      <c r="G60" s="140"/>
      <c r="H60" s="140"/>
      <c r="I60" s="140"/>
      <c r="J60" s="141"/>
      <c r="K60" s="141"/>
      <c r="L60" s="141"/>
      <c r="M60" s="140"/>
      <c r="N60" s="140"/>
      <c r="O60" s="140"/>
      <c r="P60" s="141"/>
      <c r="Q60" s="141"/>
      <c r="R60" s="141"/>
      <c r="S60" s="141"/>
      <c r="T60" s="141"/>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xr:uid="{00000000-0002-0000-0300-00000000000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S37"/>
  <sheetViews>
    <sheetView zoomScale="55" zoomScaleNormal="55" workbookViewId="0">
      <selection activeCell="B37" sqref="B37:Q37"/>
    </sheetView>
  </sheetViews>
  <sheetFormatPr baseColWidth="10" defaultColWidth="11.453125" defaultRowHeight="14"/>
  <cols>
    <col min="1" max="1" width="1.453125" style="1" customWidth="1"/>
    <col min="2" max="2" width="1.1796875" style="1" customWidth="1"/>
    <col min="3" max="3" width="4.453125" style="1" customWidth="1"/>
    <col min="4" max="4" width="32.81640625" style="1" customWidth="1"/>
    <col min="5" max="5" width="30.81640625" style="1" customWidth="1"/>
    <col min="6" max="6" width="21.453125" style="1" customWidth="1"/>
    <col min="7" max="7" width="18.81640625" style="1" customWidth="1"/>
    <col min="8" max="8" width="15.6328125" style="1" customWidth="1"/>
    <col min="9" max="9" width="24.1796875" style="1" customWidth="1"/>
    <col min="10" max="10" width="15.6328125" style="1" customWidth="1"/>
    <col min="11" max="11" width="26.453125" style="1" hidden="1" customWidth="1"/>
    <col min="12" max="12" width="24" style="1" hidden="1" customWidth="1"/>
    <col min="13" max="13" width="23.1796875" style="1" customWidth="1"/>
    <col min="14" max="14" width="18.1796875" style="1" customWidth="1"/>
    <col min="15" max="15" width="40.6328125" style="1" customWidth="1"/>
    <col min="16" max="16" width="26.453125" style="1" customWidth="1"/>
    <col min="17" max="17" width="25.453125" style="1" customWidth="1"/>
    <col min="18" max="18" width="25.6328125" style="1" hidden="1" customWidth="1"/>
    <col min="19" max="19" width="20.453125" style="1" hidden="1" customWidth="1"/>
    <col min="20" max="20" width="5.81640625" style="1" customWidth="1"/>
    <col min="21" max="16384" width="11.453125" style="1"/>
  </cols>
  <sheetData>
    <row r="1" spans="2:19" ht="9" customHeight="1"/>
    <row r="2" spans="2:19" ht="15" customHeight="1">
      <c r="B2" s="78"/>
      <c r="C2" s="189"/>
      <c r="D2" s="190"/>
      <c r="E2" s="195" t="s">
        <v>0</v>
      </c>
      <c r="F2" s="196"/>
      <c r="G2" s="196"/>
      <c r="H2" s="196"/>
      <c r="I2" s="196"/>
      <c r="J2" s="196"/>
      <c r="K2" s="196"/>
      <c r="L2" s="196"/>
      <c r="M2" s="196"/>
      <c r="N2" s="197"/>
      <c r="O2" s="167" t="s">
        <v>1</v>
      </c>
      <c r="P2" s="167"/>
      <c r="Q2" s="167"/>
      <c r="R2" s="49"/>
      <c r="S2" s="31" t="s">
        <v>34</v>
      </c>
    </row>
    <row r="3" spans="2:19" ht="12.75" customHeight="1">
      <c r="B3" s="79"/>
      <c r="C3" s="191"/>
      <c r="D3" s="192"/>
      <c r="E3" s="198"/>
      <c r="F3" s="199"/>
      <c r="G3" s="199"/>
      <c r="H3" s="199"/>
      <c r="I3" s="199"/>
      <c r="J3" s="199"/>
      <c r="K3" s="199"/>
      <c r="L3" s="199"/>
      <c r="M3" s="199"/>
      <c r="N3" s="200"/>
      <c r="O3" s="167"/>
      <c r="P3" s="167"/>
      <c r="Q3" s="167"/>
      <c r="R3" s="49"/>
      <c r="S3" s="32" t="s">
        <v>35</v>
      </c>
    </row>
    <row r="4" spans="2:19" ht="12.75" customHeight="1">
      <c r="B4" s="79"/>
      <c r="C4" s="191"/>
      <c r="D4" s="192"/>
      <c r="E4" s="198"/>
      <c r="F4" s="199"/>
      <c r="G4" s="199"/>
      <c r="H4" s="199"/>
      <c r="I4" s="199"/>
      <c r="J4" s="199"/>
      <c r="K4" s="199"/>
      <c r="L4" s="199"/>
      <c r="M4" s="199"/>
      <c r="N4" s="200"/>
      <c r="O4" s="167"/>
      <c r="P4" s="167"/>
      <c r="Q4" s="167"/>
      <c r="R4" s="49"/>
      <c r="S4" s="32" t="s">
        <v>36</v>
      </c>
    </row>
    <row r="5" spans="2:19" ht="12.75" customHeight="1">
      <c r="B5" s="79"/>
      <c r="C5" s="191"/>
      <c r="D5" s="192"/>
      <c r="E5" s="198"/>
      <c r="F5" s="199"/>
      <c r="G5" s="199"/>
      <c r="H5" s="199"/>
      <c r="I5" s="199"/>
      <c r="J5" s="199"/>
      <c r="K5" s="199"/>
      <c r="L5" s="199"/>
      <c r="M5" s="199"/>
      <c r="N5" s="200"/>
      <c r="O5" s="167"/>
      <c r="P5" s="167"/>
      <c r="Q5" s="167"/>
      <c r="R5" s="49"/>
      <c r="S5" s="32" t="s">
        <v>37</v>
      </c>
    </row>
    <row r="6" spans="2:19" ht="12.75" customHeight="1">
      <c r="B6" s="80"/>
      <c r="C6" s="193"/>
      <c r="D6" s="194"/>
      <c r="E6" s="201"/>
      <c r="F6" s="202"/>
      <c r="G6" s="202"/>
      <c r="H6" s="202"/>
      <c r="I6" s="202"/>
      <c r="J6" s="202"/>
      <c r="K6" s="202"/>
      <c r="L6" s="202"/>
      <c r="M6" s="202"/>
      <c r="N6" s="203"/>
      <c r="O6" s="167"/>
      <c r="P6" s="167"/>
      <c r="Q6" s="167"/>
      <c r="R6" s="49"/>
      <c r="S6" s="33" t="s">
        <v>38</v>
      </c>
    </row>
    <row r="7" spans="2:19">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42" t="s">
        <v>32</v>
      </c>
      <c r="D9" s="143" t="s">
        <v>40</v>
      </c>
      <c r="E9" s="142" t="s">
        <v>42</v>
      </c>
      <c r="F9" s="142" t="s">
        <v>43</v>
      </c>
      <c r="G9" s="144" t="s">
        <v>60</v>
      </c>
      <c r="H9" s="145"/>
      <c r="I9" s="204" t="s">
        <v>61</v>
      </c>
      <c r="J9" s="204"/>
      <c r="K9" s="46"/>
      <c r="L9" s="5"/>
      <c r="M9" s="4"/>
      <c r="N9" s="188" t="s">
        <v>66</v>
      </c>
      <c r="O9" s="188"/>
      <c r="P9" s="4"/>
      <c r="Q9" s="62"/>
    </row>
    <row r="10" spans="2:19" ht="42" customHeight="1">
      <c r="B10" s="81"/>
      <c r="C10" s="142"/>
      <c r="D10" s="143"/>
      <c r="E10" s="142"/>
      <c r="F10" s="142"/>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'RG2'!E34</f>
        <v>Acción No.1</v>
      </c>
      <c r="E11" s="47" t="str">
        <f>'RG2'!G34</f>
        <v>Tarea No.1</v>
      </c>
      <c r="F11" s="54">
        <f>'RG2'!H34</f>
        <v>0</v>
      </c>
      <c r="G11" s="22">
        <f>'RG2'!Q34</f>
        <v>0</v>
      </c>
      <c r="H11" s="23">
        <f>'RG2'!R34</f>
        <v>0</v>
      </c>
      <c r="I11" s="22"/>
      <c r="J11" s="23"/>
      <c r="K11" s="22">
        <f t="shared" ref="K11:K31" si="0">IF(F11="Baja",1,IF(F11="Media - baja",2,IF(F11="Media",3,IF(F11="Media - alta",4,5))))</f>
        <v>5</v>
      </c>
      <c r="L11" s="45">
        <f t="shared" ref="L11:L31" si="1">J11*K11</f>
        <v>0</v>
      </c>
      <c r="M11" s="75"/>
      <c r="N11" s="22" t="str">
        <f>IFERROR(INDEX($D$11:$D$31,MATCH(0,INDEX(COUNTIF($N$10:N10,$D$11:$D$31),),)),"")</f>
        <v>Acción No.1</v>
      </c>
      <c r="O11" s="69">
        <f t="shared" ref="O11:O25" si="2">SUMIFS($L$11:$L$31,$D$11:$D$31,N11)/SUMIFS($K$11:$K$31,$D$11:$D$31,N11)</f>
        <v>0</v>
      </c>
      <c r="P11" s="75"/>
      <c r="Q11" s="63"/>
    </row>
    <row r="12" spans="2:19" s="14" customFormat="1" ht="31.5" customHeight="1">
      <c r="B12" s="82"/>
      <c r="C12" s="21">
        <v>2</v>
      </c>
      <c r="D12" s="47" t="str">
        <f>'RG2'!E35</f>
        <v>Acción No.1</v>
      </c>
      <c r="E12" s="47" t="str">
        <f>'RG2'!G35</f>
        <v>Tarea No.2</v>
      </c>
      <c r="F12" s="54">
        <f>'RG2'!H35</f>
        <v>0</v>
      </c>
      <c r="G12" s="22">
        <f>'RG2'!Q35</f>
        <v>0</v>
      </c>
      <c r="H12" s="23">
        <f>'RG2'!R35</f>
        <v>0</v>
      </c>
      <c r="I12" s="22"/>
      <c r="J12" s="23"/>
      <c r="K12" s="22">
        <f t="shared" si="0"/>
        <v>5</v>
      </c>
      <c r="L12" s="45">
        <f t="shared" si="1"/>
        <v>0</v>
      </c>
      <c r="M12" s="75"/>
      <c r="N12" s="22">
        <f>IFERROR(INDEX($D$11:$D$31,MATCH(0,INDEX(COUNTIF($N$10:N11,$D$11:$D$31),),)),"")</f>
        <v>0</v>
      </c>
      <c r="O12" s="69">
        <f t="shared" si="2"/>
        <v>0</v>
      </c>
      <c r="P12" s="75"/>
      <c r="Q12" s="63"/>
    </row>
    <row r="13" spans="2:19" s="14" customFormat="1" ht="31.5" customHeight="1">
      <c r="B13" s="82"/>
      <c r="C13" s="21">
        <v>3</v>
      </c>
      <c r="D13" s="47" t="str">
        <f>'RG2'!E36</f>
        <v>Acción No.1</v>
      </c>
      <c r="E13" s="47" t="str">
        <f>'RG2'!G36</f>
        <v>Tarea No.3</v>
      </c>
      <c r="F13" s="54">
        <f>'RG2'!H36</f>
        <v>0</v>
      </c>
      <c r="G13" s="22">
        <f>'RG2'!Q36</f>
        <v>0</v>
      </c>
      <c r="H13" s="23">
        <f>'RG2'!R36</f>
        <v>0</v>
      </c>
      <c r="I13" s="22"/>
      <c r="J13" s="23"/>
      <c r="K13" s="22">
        <f t="shared" si="0"/>
        <v>5</v>
      </c>
      <c r="L13" s="45">
        <f t="shared" si="1"/>
        <v>0</v>
      </c>
      <c r="M13" s="75"/>
      <c r="N13" s="22" t="str">
        <f>IFERROR(INDEX($D$11:$D$31,MATCH(0,INDEX(COUNTIF($N$10:N12,$D$11:$D$31),),)),"")</f>
        <v/>
      </c>
      <c r="O13" s="69" t="e">
        <f t="shared" si="2"/>
        <v>#DIV/0!</v>
      </c>
      <c r="P13" s="75"/>
      <c r="Q13" s="63"/>
    </row>
    <row r="14" spans="2:19" s="14" customFormat="1" ht="31.5" customHeight="1">
      <c r="B14" s="82"/>
      <c r="C14" s="21">
        <v>4</v>
      </c>
      <c r="D14" s="47">
        <f>'RG2'!E37</f>
        <v>0</v>
      </c>
      <c r="E14" s="47">
        <f>'RG2'!G37</f>
        <v>0</v>
      </c>
      <c r="F14" s="54">
        <f>'RG2'!H37</f>
        <v>0</v>
      </c>
      <c r="G14" s="22">
        <f>'RG2'!Q37</f>
        <v>0</v>
      </c>
      <c r="H14" s="23">
        <f>'RG2'!R37</f>
        <v>0</v>
      </c>
      <c r="I14" s="22"/>
      <c r="J14" s="23"/>
      <c r="K14" s="22">
        <f t="shared" si="0"/>
        <v>5</v>
      </c>
      <c r="L14" s="45">
        <f t="shared" si="1"/>
        <v>0</v>
      </c>
      <c r="M14" s="75"/>
      <c r="N14" s="22" t="str">
        <f>IFERROR(INDEX($D$11:$D$31,MATCH(0,INDEX(COUNTIF($N$10:N13,$D$11:$D$31),),)),"")</f>
        <v/>
      </c>
      <c r="O14" s="69" t="e">
        <f t="shared" si="2"/>
        <v>#DIV/0!</v>
      </c>
      <c r="P14" s="75"/>
      <c r="Q14" s="63"/>
    </row>
    <row r="15" spans="2:19" s="14" customFormat="1" ht="31.5" customHeight="1">
      <c r="B15" s="82"/>
      <c r="C15" s="21">
        <v>5</v>
      </c>
      <c r="D15" s="47">
        <f>'RG2'!E38</f>
        <v>0</v>
      </c>
      <c r="E15" s="47">
        <f>'RG2'!G38</f>
        <v>0</v>
      </c>
      <c r="F15" s="54">
        <f>'RG2'!H38</f>
        <v>0</v>
      </c>
      <c r="G15" s="22">
        <f>'RG2'!Q38</f>
        <v>0</v>
      </c>
      <c r="H15" s="23">
        <f>'RG2'!R38</f>
        <v>0</v>
      </c>
      <c r="I15" s="22"/>
      <c r="J15" s="23"/>
      <c r="K15" s="22">
        <f t="shared" si="0"/>
        <v>5</v>
      </c>
      <c r="L15" s="45">
        <f t="shared" si="1"/>
        <v>0</v>
      </c>
      <c r="M15" s="75"/>
      <c r="N15" s="22" t="str">
        <f>IFERROR(INDEX($D$11:$D$31,MATCH(0,INDEX(COUNTIF($N$10:N14,$D$11:$D$31),),)),"")</f>
        <v/>
      </c>
      <c r="O15" s="69" t="e">
        <f t="shared" si="2"/>
        <v>#DIV/0!</v>
      </c>
      <c r="P15" s="75"/>
      <c r="Q15" s="63"/>
    </row>
    <row r="16" spans="2:19" s="14" customFormat="1" ht="31.5" customHeight="1">
      <c r="B16" s="82"/>
      <c r="C16" s="21">
        <v>6</v>
      </c>
      <c r="D16" s="47">
        <f>'RG2'!E39</f>
        <v>0</v>
      </c>
      <c r="E16" s="47">
        <f>'RG2'!G39</f>
        <v>0</v>
      </c>
      <c r="F16" s="54">
        <f>'RG2'!H39</f>
        <v>0</v>
      </c>
      <c r="G16" s="22">
        <f>'RG2'!Q39</f>
        <v>0</v>
      </c>
      <c r="H16" s="23">
        <f>'RG2'!R39</f>
        <v>0</v>
      </c>
      <c r="I16" s="22"/>
      <c r="J16" s="23"/>
      <c r="K16" s="22">
        <f t="shared" si="0"/>
        <v>5</v>
      </c>
      <c r="L16" s="45">
        <f t="shared" si="1"/>
        <v>0</v>
      </c>
      <c r="M16" s="75"/>
      <c r="N16" s="22" t="str">
        <f>IFERROR(INDEX($D$11:$D$31,MATCH(0,INDEX(COUNTIF($N$10:N15,$D$11:$D$31),),)),"")</f>
        <v/>
      </c>
      <c r="O16" s="69" t="e">
        <f t="shared" si="2"/>
        <v>#DIV/0!</v>
      </c>
      <c r="P16" s="38"/>
      <c r="Q16" s="63"/>
    </row>
    <row r="17" spans="2:18" s="14" customFormat="1" ht="31.5" customHeight="1">
      <c r="B17" s="82"/>
      <c r="C17" s="21">
        <v>7</v>
      </c>
      <c r="D17" s="47">
        <f>'RG2'!E40</f>
        <v>0</v>
      </c>
      <c r="E17" s="47">
        <f>'RG2'!G40</f>
        <v>0</v>
      </c>
      <c r="F17" s="54">
        <f>'RG2'!H40</f>
        <v>0</v>
      </c>
      <c r="G17" s="22">
        <f>'RG2'!Q40</f>
        <v>0</v>
      </c>
      <c r="H17" s="23">
        <f>'RG2'!R40</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'RG2'!E41</f>
        <v>0</v>
      </c>
      <c r="E18" s="47">
        <f>'RG2'!G41</f>
        <v>0</v>
      </c>
      <c r="F18" s="54">
        <f>'RG2'!H41</f>
        <v>0</v>
      </c>
      <c r="G18" s="22">
        <f>'RG2'!Q41</f>
        <v>0</v>
      </c>
      <c r="H18" s="23">
        <f>'RG2'!R41</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'RG2'!E42</f>
        <v>0</v>
      </c>
      <c r="E19" s="47">
        <f>'RG2'!G42</f>
        <v>0</v>
      </c>
      <c r="F19" s="54">
        <f>'RG2'!H42</f>
        <v>0</v>
      </c>
      <c r="G19" s="22">
        <f>'RG2'!Q42</f>
        <v>0</v>
      </c>
      <c r="H19" s="23">
        <f>'RG2'!R42</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'RG2'!E43</f>
        <v>0</v>
      </c>
      <c r="E20" s="47">
        <f>'RG2'!G43</f>
        <v>0</v>
      </c>
      <c r="F20" s="54">
        <f>'RG2'!H43</f>
        <v>0</v>
      </c>
      <c r="G20" s="22">
        <f>'RG2'!Q43</f>
        <v>0</v>
      </c>
      <c r="H20" s="23">
        <f>'RG2'!R43</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'RG2'!E44</f>
        <v>0</v>
      </c>
      <c r="E21" s="47">
        <f>'RG2'!G44</f>
        <v>0</v>
      </c>
      <c r="F21" s="54">
        <f>'RG2'!H44</f>
        <v>0</v>
      </c>
      <c r="G21" s="22">
        <f>'RG2'!Q44</f>
        <v>0</v>
      </c>
      <c r="H21" s="23">
        <f>'RG2'!R44</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'RG2'!E45</f>
        <v>0</v>
      </c>
      <c r="E22" s="47">
        <f>'RG2'!G45</f>
        <v>0</v>
      </c>
      <c r="F22" s="54">
        <f>'RG2'!H45</f>
        <v>0</v>
      </c>
      <c r="G22" s="22">
        <f>'RG2'!Q45</f>
        <v>0</v>
      </c>
      <c r="H22" s="23">
        <f>'RG2'!R45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'RG2'!E46</f>
        <v>0</v>
      </c>
      <c r="E23" s="47">
        <f>'RG2'!G46</f>
        <v>0</v>
      </c>
      <c r="F23" s="54">
        <f>'RG2'!H46</f>
        <v>0</v>
      </c>
      <c r="G23" s="22">
        <f>'RG2'!Q46</f>
        <v>0</v>
      </c>
      <c r="H23" s="23">
        <f>'RG2'!R46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'RG2'!E47</f>
        <v>0</v>
      </c>
      <c r="E24" s="47">
        <f>'RG2'!G47</f>
        <v>0</v>
      </c>
      <c r="F24" s="54">
        <f>'RG2'!H47</f>
        <v>0</v>
      </c>
      <c r="G24" s="22">
        <f>'RG2'!Q47</f>
        <v>0</v>
      </c>
      <c r="H24" s="23">
        <f>'RG2'!R47</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'RG2'!E48</f>
        <v>0</v>
      </c>
      <c r="E25" s="47">
        <f>'RG2'!G48</f>
        <v>0</v>
      </c>
      <c r="F25" s="54">
        <f>'RG2'!H48</f>
        <v>0</v>
      </c>
      <c r="G25" s="22">
        <f>'RG2'!Q48</f>
        <v>0</v>
      </c>
      <c r="H25" s="23">
        <f>'RG2'!R48</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'RG2'!E49</f>
        <v>0</v>
      </c>
      <c r="E26" s="47">
        <f>'RG2'!G49</f>
        <v>0</v>
      </c>
      <c r="F26" s="54">
        <f>'RG2'!H49</f>
        <v>0</v>
      </c>
      <c r="G26" s="22">
        <f>'RG2'!Q49</f>
        <v>0</v>
      </c>
      <c r="H26" s="23">
        <f>'RG2'!R49</f>
        <v>0</v>
      </c>
      <c r="I26" s="23"/>
      <c r="J26" s="23"/>
      <c r="K26" s="22">
        <f t="shared" si="0"/>
        <v>5</v>
      </c>
      <c r="L26" s="45">
        <f t="shared" si="1"/>
        <v>0</v>
      </c>
      <c r="M26" s="75"/>
      <c r="N26" s="75"/>
      <c r="O26" s="75"/>
      <c r="P26" s="38"/>
      <c r="Q26" s="63"/>
    </row>
    <row r="27" spans="2:18" s="14" customFormat="1" ht="31.5" customHeight="1">
      <c r="B27" s="82"/>
      <c r="C27" s="21">
        <v>17</v>
      </c>
      <c r="D27" s="47">
        <f>'RG2'!E50</f>
        <v>0</v>
      </c>
      <c r="E27" s="47">
        <f>'RG2'!G50</f>
        <v>0</v>
      </c>
      <c r="F27" s="54">
        <f>'RG2'!H50</f>
        <v>0</v>
      </c>
      <c r="G27" s="22">
        <f>'RG2'!Q50</f>
        <v>0</v>
      </c>
      <c r="H27" s="23">
        <f>'RG2'!R50</f>
        <v>0</v>
      </c>
      <c r="I27" s="23"/>
      <c r="J27" s="23"/>
      <c r="K27" s="22">
        <f t="shared" si="0"/>
        <v>5</v>
      </c>
      <c r="L27" s="45">
        <f t="shared" si="1"/>
        <v>0</v>
      </c>
      <c r="M27" s="75"/>
      <c r="N27" s="75"/>
      <c r="O27" s="75"/>
      <c r="P27" s="38"/>
      <c r="Q27" s="63"/>
    </row>
    <row r="28" spans="2:18" s="14" customFormat="1" ht="31.5" customHeight="1">
      <c r="B28" s="82"/>
      <c r="C28" s="21">
        <v>18</v>
      </c>
      <c r="D28" s="47">
        <f>'RG2'!E51</f>
        <v>0</v>
      </c>
      <c r="E28" s="47">
        <f>'RG2'!G51</f>
        <v>0</v>
      </c>
      <c r="F28" s="54">
        <f>'RG2'!H51</f>
        <v>0</v>
      </c>
      <c r="G28" s="22">
        <f>'RG2'!Q51</f>
        <v>0</v>
      </c>
      <c r="H28" s="23">
        <f>'RG2'!R51</f>
        <v>0</v>
      </c>
      <c r="I28" s="23"/>
      <c r="J28" s="23"/>
      <c r="K28" s="22">
        <f t="shared" si="0"/>
        <v>5</v>
      </c>
      <c r="L28" s="45">
        <f t="shared" si="1"/>
        <v>0</v>
      </c>
      <c r="M28" s="75"/>
      <c r="N28" s="75"/>
      <c r="O28" s="75"/>
      <c r="P28" s="38"/>
      <c r="Q28" s="63"/>
    </row>
    <row r="29" spans="2:18" s="14" customFormat="1" ht="31.5" customHeight="1">
      <c r="B29" s="82"/>
      <c r="C29" s="21">
        <v>19</v>
      </c>
      <c r="D29" s="47">
        <f>'RG2'!E52</f>
        <v>0</v>
      </c>
      <c r="E29" s="47">
        <f>'RG2'!G52</f>
        <v>0</v>
      </c>
      <c r="F29" s="54">
        <f>'RG2'!H52</f>
        <v>0</v>
      </c>
      <c r="G29" s="22">
        <f>'RG2'!Q52</f>
        <v>0</v>
      </c>
      <c r="H29" s="23">
        <f>'RG2'!R52</f>
        <v>0</v>
      </c>
      <c r="I29" s="23"/>
      <c r="J29" s="23"/>
      <c r="K29" s="22">
        <f t="shared" si="0"/>
        <v>5</v>
      </c>
      <c r="L29" s="45">
        <f t="shared" si="1"/>
        <v>0</v>
      </c>
      <c r="M29" s="75"/>
      <c r="N29" s="75"/>
      <c r="O29" s="75"/>
      <c r="P29" s="38"/>
      <c r="Q29" s="63"/>
    </row>
    <row r="30" spans="2:18" s="14" customFormat="1" ht="31.5" customHeight="1">
      <c r="B30" s="82"/>
      <c r="C30" s="21">
        <v>20</v>
      </c>
      <c r="D30" s="47">
        <f>'RG2'!E53</f>
        <v>0</v>
      </c>
      <c r="E30" s="47">
        <f>'RG2'!G53</f>
        <v>0</v>
      </c>
      <c r="F30" s="54">
        <f>'RG2'!H53</f>
        <v>0</v>
      </c>
      <c r="G30" s="22">
        <f>'RG2'!Q53</f>
        <v>0</v>
      </c>
      <c r="H30" s="23">
        <f>'RG2'!R53</f>
        <v>0</v>
      </c>
      <c r="I30" s="23"/>
      <c r="J30" s="23"/>
      <c r="K30" s="22">
        <f t="shared" si="0"/>
        <v>5</v>
      </c>
      <c r="L30" s="45">
        <f t="shared" si="1"/>
        <v>0</v>
      </c>
      <c r="M30" s="75"/>
      <c r="N30" s="75"/>
      <c r="O30" s="75"/>
      <c r="P30" s="38"/>
      <c r="Q30" s="63"/>
    </row>
    <row r="31" spans="2:18" s="14" customFormat="1" ht="31.5" customHeight="1">
      <c r="B31" s="82"/>
      <c r="C31" s="21" t="s">
        <v>31</v>
      </c>
      <c r="D31" s="47">
        <f>'RG2'!E54</f>
        <v>0</v>
      </c>
      <c r="E31" s="47">
        <f>'RG2'!G54</f>
        <v>0</v>
      </c>
      <c r="F31" s="54">
        <f>'RG2'!H54</f>
        <v>0</v>
      </c>
      <c r="G31" s="22">
        <f>'RG2'!Q54</f>
        <v>0</v>
      </c>
      <c r="H31" s="23">
        <f>'RG2'!R54</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83" t="s">
        <v>7</v>
      </c>
      <c r="C34" s="184"/>
      <c r="D34" s="184"/>
      <c r="E34" s="184"/>
      <c r="F34" s="184"/>
      <c r="G34" s="184"/>
      <c r="H34" s="184"/>
      <c r="I34" s="184"/>
      <c r="J34" s="184"/>
      <c r="K34" s="184"/>
      <c r="L34" s="184"/>
      <c r="M34" s="184"/>
      <c r="N34" s="184"/>
      <c r="O34" s="184"/>
      <c r="P34" s="184"/>
      <c r="Q34" s="185"/>
      <c r="R34" s="70"/>
    </row>
    <row r="35" spans="1:18" ht="21.75" customHeight="1">
      <c r="A35" s="17"/>
      <c r="B35" s="169" t="s">
        <v>8</v>
      </c>
      <c r="C35" s="170"/>
      <c r="D35" s="170"/>
      <c r="E35" s="170"/>
      <c r="F35" s="170"/>
      <c r="G35" s="170"/>
      <c r="H35" s="170"/>
      <c r="I35" s="170"/>
      <c r="J35" s="170"/>
      <c r="K35" s="170"/>
      <c r="L35" s="170"/>
      <c r="M35" s="170"/>
      <c r="N35" s="170"/>
      <c r="O35" s="170"/>
      <c r="P35" s="170"/>
      <c r="Q35" s="171"/>
      <c r="R35" s="72"/>
    </row>
    <row r="36" spans="1:18" ht="21.75" customHeight="1">
      <c r="B36" s="169" t="s">
        <v>9</v>
      </c>
      <c r="C36" s="170"/>
      <c r="D36" s="171"/>
      <c r="E36" s="169" t="s">
        <v>33</v>
      </c>
      <c r="F36" s="171"/>
      <c r="G36" s="169" t="s">
        <v>51</v>
      </c>
      <c r="H36" s="171"/>
      <c r="I36" s="169">
        <v>3</v>
      </c>
      <c r="J36" s="170"/>
      <c r="K36" s="170"/>
      <c r="L36" s="170"/>
      <c r="M36" s="171"/>
      <c r="N36" s="177" t="s">
        <v>10</v>
      </c>
      <c r="O36" s="178"/>
      <c r="P36" s="186">
        <v>43343</v>
      </c>
      <c r="Q36" s="187"/>
      <c r="R36" s="71"/>
    </row>
    <row r="37" spans="1:18" ht="80.25" customHeight="1">
      <c r="B37" s="179"/>
      <c r="C37" s="180"/>
      <c r="D37" s="180"/>
      <c r="E37" s="180"/>
      <c r="F37" s="180"/>
      <c r="G37" s="180"/>
      <c r="H37" s="180"/>
      <c r="I37" s="180"/>
      <c r="J37" s="180"/>
      <c r="K37" s="180"/>
      <c r="L37" s="180"/>
      <c r="M37" s="180"/>
      <c r="N37" s="180"/>
      <c r="O37" s="180"/>
      <c r="P37" s="181"/>
      <c r="Q37" s="182"/>
      <c r="R37" s="64"/>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xr:uid="{00000000-0002-0000-0400-000000000000}">
      <formula1>$Q$2:$Q$6</formula1>
    </dataValidation>
    <dataValidation type="list" allowBlank="1" showInputMessage="1" showErrorMessage="1" sqref="F11:F31" xr:uid="{00000000-0002-0000-0400-000001000000}">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U99"/>
  <sheetViews>
    <sheetView topLeftCell="A58" workbookViewId="0">
      <selection activeCell="B60" sqref="B60:T60"/>
    </sheetView>
  </sheetViews>
  <sheetFormatPr baseColWidth="10" defaultColWidth="11.453125" defaultRowHeight="14"/>
  <cols>
    <col min="1" max="1" width="1.453125" style="1" customWidth="1"/>
    <col min="2" max="2" width="1.1796875" style="1" customWidth="1"/>
    <col min="3" max="3" width="4.453125" style="1" customWidth="1"/>
    <col min="4" max="4" width="32.81640625" style="1" customWidth="1"/>
    <col min="5" max="5" width="30.81640625" style="1" customWidth="1"/>
    <col min="6" max="6" width="21.453125" style="1" customWidth="1"/>
    <col min="7" max="7" width="18.81640625" style="1" customWidth="1"/>
    <col min="8" max="8" width="15.6328125" style="1" customWidth="1"/>
    <col min="9" max="9" width="26.453125" style="1" customWidth="1"/>
    <col min="10" max="10" width="24" style="1" customWidth="1"/>
    <col min="11" max="11" width="23.1796875" style="1" customWidth="1"/>
    <col min="12" max="13" width="13.36328125" style="1" customWidth="1"/>
    <col min="14" max="14" width="26.453125" style="1" customWidth="1"/>
    <col min="15" max="16" width="25.453125" style="1" customWidth="1"/>
    <col min="17" max="17" width="34.1796875" style="1" customWidth="1"/>
    <col min="18" max="18" width="15.36328125" style="1" customWidth="1"/>
    <col min="19" max="19" width="25.6328125" style="1" hidden="1" customWidth="1"/>
    <col min="20" max="20" width="20.453125" style="1" hidden="1" customWidth="1"/>
    <col min="21" max="21" width="5.81640625" style="1" customWidth="1"/>
    <col min="22" max="16384" width="11.453125" style="1"/>
  </cols>
  <sheetData>
    <row r="1" spans="2:21" ht="9" customHeight="1"/>
    <row r="2" spans="2:21" ht="15" customHeight="1">
      <c r="B2" s="35"/>
      <c r="C2" s="166"/>
      <c r="D2" s="166"/>
      <c r="E2" s="166"/>
      <c r="F2" s="168" t="s">
        <v>0</v>
      </c>
      <c r="G2" s="168"/>
      <c r="H2" s="168"/>
      <c r="I2" s="168"/>
      <c r="J2" s="168"/>
      <c r="K2" s="168"/>
      <c r="L2" s="168"/>
      <c r="M2" s="168"/>
      <c r="N2" s="168"/>
      <c r="O2" s="168"/>
      <c r="P2" s="167" t="s">
        <v>1</v>
      </c>
      <c r="Q2" s="167"/>
      <c r="R2" s="167"/>
      <c r="S2" s="49"/>
      <c r="T2" s="31" t="s">
        <v>34</v>
      </c>
      <c r="U2" s="62"/>
    </row>
    <row r="3" spans="2:21" ht="12.75" customHeight="1">
      <c r="B3" s="36"/>
      <c r="C3" s="166"/>
      <c r="D3" s="166"/>
      <c r="E3" s="166"/>
      <c r="F3" s="168"/>
      <c r="G3" s="168"/>
      <c r="H3" s="168"/>
      <c r="I3" s="168"/>
      <c r="J3" s="168"/>
      <c r="K3" s="168"/>
      <c r="L3" s="168"/>
      <c r="M3" s="168"/>
      <c r="N3" s="168"/>
      <c r="O3" s="168"/>
      <c r="P3" s="167"/>
      <c r="Q3" s="167"/>
      <c r="R3" s="167"/>
      <c r="S3" s="49"/>
      <c r="T3" s="32" t="s">
        <v>35</v>
      </c>
      <c r="U3" s="62"/>
    </row>
    <row r="4" spans="2:21" ht="12.75" customHeight="1">
      <c r="B4" s="36"/>
      <c r="C4" s="166"/>
      <c r="D4" s="166"/>
      <c r="E4" s="166"/>
      <c r="F4" s="168"/>
      <c r="G4" s="168"/>
      <c r="H4" s="168"/>
      <c r="I4" s="168"/>
      <c r="J4" s="168"/>
      <c r="K4" s="168"/>
      <c r="L4" s="168"/>
      <c r="M4" s="168"/>
      <c r="N4" s="168"/>
      <c r="O4" s="168"/>
      <c r="P4" s="167"/>
      <c r="Q4" s="167"/>
      <c r="R4" s="167"/>
      <c r="S4" s="49"/>
      <c r="T4" s="32" t="s">
        <v>36</v>
      </c>
      <c r="U4" s="62"/>
    </row>
    <row r="5" spans="2:21" ht="12.75" customHeight="1">
      <c r="B5" s="36"/>
      <c r="C5" s="166"/>
      <c r="D5" s="166"/>
      <c r="E5" s="166"/>
      <c r="F5" s="168"/>
      <c r="G5" s="168"/>
      <c r="H5" s="168"/>
      <c r="I5" s="168"/>
      <c r="J5" s="168"/>
      <c r="K5" s="168"/>
      <c r="L5" s="168"/>
      <c r="M5" s="168"/>
      <c r="N5" s="168"/>
      <c r="O5" s="168"/>
      <c r="P5" s="167"/>
      <c r="Q5" s="167"/>
      <c r="R5" s="167"/>
      <c r="S5" s="49"/>
      <c r="T5" s="32" t="s">
        <v>37</v>
      </c>
      <c r="U5" s="62"/>
    </row>
    <row r="6" spans="2:21" ht="12.75" customHeight="1">
      <c r="B6" s="37"/>
      <c r="C6" s="166"/>
      <c r="D6" s="166"/>
      <c r="E6" s="166"/>
      <c r="F6" s="168"/>
      <c r="G6" s="168"/>
      <c r="H6" s="168"/>
      <c r="I6" s="168"/>
      <c r="J6" s="168"/>
      <c r="K6" s="168"/>
      <c r="L6" s="168"/>
      <c r="M6" s="168"/>
      <c r="N6" s="168"/>
      <c r="O6" s="168"/>
      <c r="P6" s="167"/>
      <c r="Q6" s="167"/>
      <c r="R6" s="167"/>
      <c r="S6" s="49"/>
      <c r="T6" s="33" t="s">
        <v>38</v>
      </c>
      <c r="U6" s="62"/>
    </row>
    <row r="7" spans="2:21">
      <c r="B7" s="3"/>
      <c r="C7" s="4"/>
      <c r="D7" s="4"/>
      <c r="E7" s="4"/>
      <c r="F7" s="4"/>
      <c r="G7" s="4"/>
      <c r="H7" s="4"/>
      <c r="I7" s="34"/>
      <c r="J7" s="34"/>
      <c r="K7" s="34"/>
      <c r="L7" s="34"/>
      <c r="M7" s="34"/>
      <c r="N7" s="4"/>
      <c r="O7" s="19"/>
      <c r="P7" s="19"/>
      <c r="Q7" s="19"/>
      <c r="R7" s="19"/>
      <c r="S7" s="19"/>
      <c r="T7" s="2"/>
      <c r="U7" s="62"/>
    </row>
    <row r="8" spans="2:21">
      <c r="B8" s="3"/>
      <c r="C8" s="4"/>
      <c r="D8" s="4"/>
      <c r="E8" s="4"/>
      <c r="F8" s="4"/>
      <c r="G8" s="4"/>
      <c r="H8" s="4"/>
      <c r="I8" s="34"/>
      <c r="J8" s="34"/>
      <c r="K8" s="34"/>
      <c r="L8" s="34"/>
      <c r="M8" s="34"/>
      <c r="N8" s="4"/>
      <c r="O8" s="19"/>
      <c r="P8" s="19"/>
      <c r="Q8" s="19"/>
      <c r="R8" s="19"/>
      <c r="S8" s="19"/>
      <c r="T8" s="5"/>
      <c r="U8" s="62"/>
    </row>
    <row r="9" spans="2:21">
      <c r="B9" s="3"/>
      <c r="C9" s="4"/>
      <c r="D9" s="4"/>
      <c r="E9" s="4"/>
      <c r="F9" s="4"/>
      <c r="G9" s="4"/>
      <c r="H9" s="4"/>
      <c r="I9" s="6" t="s">
        <v>2</v>
      </c>
      <c r="J9" s="4"/>
      <c r="K9" s="157" t="s">
        <v>18</v>
      </c>
      <c r="L9" s="157"/>
      <c r="M9" s="157"/>
      <c r="N9" s="157"/>
      <c r="O9" s="4"/>
      <c r="P9" s="19"/>
      <c r="Q9" s="19"/>
      <c r="R9" s="19"/>
      <c r="S9" s="19"/>
      <c r="T9" s="5"/>
      <c r="U9" s="62"/>
    </row>
    <row r="10" spans="2:21">
      <c r="B10" s="3"/>
      <c r="C10" s="4"/>
      <c r="D10" s="4"/>
      <c r="E10" s="4"/>
      <c r="F10" s="4"/>
      <c r="G10" s="4"/>
      <c r="H10" s="4"/>
      <c r="I10" s="6" t="s">
        <v>3</v>
      </c>
      <c r="J10" s="4"/>
      <c r="K10" s="157" t="s">
        <v>15</v>
      </c>
      <c r="L10" s="157"/>
      <c r="M10" s="157"/>
      <c r="N10" s="157"/>
      <c r="O10" s="4"/>
      <c r="P10" s="4"/>
      <c r="Q10" s="4"/>
      <c r="R10" s="4"/>
      <c r="S10" s="4"/>
      <c r="T10" s="5"/>
      <c r="U10" s="62"/>
    </row>
    <row r="11" spans="2:21">
      <c r="B11" s="3"/>
      <c r="C11" s="4"/>
      <c r="D11" s="4"/>
      <c r="E11" s="4"/>
      <c r="F11" s="4"/>
      <c r="G11" s="4"/>
      <c r="H11" s="4"/>
      <c r="I11" s="6" t="s">
        <v>4</v>
      </c>
      <c r="J11" s="4"/>
      <c r="K11" s="157" t="s">
        <v>16</v>
      </c>
      <c r="L11" s="157"/>
      <c r="M11" s="157"/>
      <c r="N11" s="157"/>
      <c r="O11" s="4"/>
      <c r="P11" s="4"/>
      <c r="Q11" s="4"/>
      <c r="R11" s="4"/>
      <c r="S11" s="4"/>
      <c r="T11" s="5"/>
      <c r="U11" s="62"/>
    </row>
    <row r="12" spans="2:21">
      <c r="B12" s="3"/>
      <c r="C12" s="4"/>
      <c r="D12" s="4"/>
      <c r="E12" s="4"/>
      <c r="F12" s="4"/>
      <c r="G12" s="4"/>
      <c r="H12" s="4"/>
      <c r="I12" s="6" t="s">
        <v>29</v>
      </c>
      <c r="J12" s="4"/>
      <c r="K12" s="157" t="s">
        <v>22</v>
      </c>
      <c r="L12" s="157"/>
      <c r="M12" s="157"/>
      <c r="N12" s="157"/>
      <c r="O12" s="4"/>
      <c r="P12" s="4"/>
      <c r="Q12" s="4"/>
      <c r="R12" s="4"/>
      <c r="S12" s="4"/>
      <c r="T12" s="5"/>
      <c r="U12" s="62"/>
    </row>
    <row r="13" spans="2:21">
      <c r="B13" s="3"/>
      <c r="C13" s="4"/>
      <c r="D13" s="4"/>
      <c r="E13" s="4"/>
      <c r="F13" s="4"/>
      <c r="G13" s="4"/>
      <c r="H13" s="4"/>
      <c r="I13" s="6" t="s">
        <v>13</v>
      </c>
      <c r="J13" s="4"/>
      <c r="K13" s="157" t="s">
        <v>23</v>
      </c>
      <c r="L13" s="157"/>
      <c r="M13" s="157"/>
      <c r="N13" s="157"/>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58" t="s">
        <v>14</v>
      </c>
      <c r="D16" s="159"/>
      <c r="E16" s="159"/>
      <c r="F16" s="159"/>
      <c r="G16" s="159"/>
      <c r="H16" s="159"/>
      <c r="I16" s="159"/>
      <c r="J16" s="159"/>
      <c r="K16" s="159"/>
      <c r="L16" s="159"/>
      <c r="M16" s="159"/>
      <c r="N16" s="159"/>
      <c r="O16" s="160"/>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65" t="s">
        <v>26</v>
      </c>
      <c r="D18" s="165"/>
      <c r="E18" s="165"/>
      <c r="F18" s="165"/>
      <c r="G18" s="165"/>
      <c r="H18" s="165"/>
      <c r="I18" s="165"/>
      <c r="J18" s="165"/>
      <c r="K18" s="165"/>
      <c r="L18" s="165"/>
      <c r="M18" s="165"/>
      <c r="N18" s="165"/>
      <c r="O18" s="165"/>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61" t="s">
        <v>11</v>
      </c>
      <c r="D20" s="162"/>
      <c r="E20" s="162"/>
      <c r="F20" s="162"/>
      <c r="G20" s="162"/>
      <c r="H20" s="162"/>
      <c r="I20" s="162"/>
      <c r="J20" s="162"/>
      <c r="K20" s="162"/>
      <c r="L20" s="162"/>
      <c r="M20" s="162"/>
      <c r="N20" s="162"/>
      <c r="O20" s="163"/>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64" t="s">
        <v>25</v>
      </c>
      <c r="D22" s="164"/>
      <c r="E22" s="164"/>
      <c r="F22" s="164"/>
      <c r="G22" s="164"/>
      <c r="H22" s="164"/>
      <c r="I22" s="164"/>
      <c r="J22" s="164"/>
      <c r="K22" s="164"/>
      <c r="L22" s="164"/>
      <c r="M22" s="164"/>
      <c r="N22" s="164"/>
      <c r="O22" s="164"/>
      <c r="P22" s="4"/>
      <c r="Q22" s="4"/>
      <c r="R22" s="4"/>
      <c r="S22" s="4"/>
      <c r="T22" s="5"/>
      <c r="U22" s="62"/>
    </row>
    <row r="23" spans="2:21" ht="15.75" customHeight="1">
      <c r="B23" s="3"/>
      <c r="C23" s="161" t="s">
        <v>17</v>
      </c>
      <c r="D23" s="162"/>
      <c r="E23" s="162"/>
      <c r="F23" s="162"/>
      <c r="G23" s="162"/>
      <c r="H23" s="162"/>
      <c r="I23" s="162"/>
      <c r="J23" s="162"/>
      <c r="K23" s="162"/>
      <c r="L23" s="162"/>
      <c r="M23" s="162"/>
      <c r="N23" s="162"/>
      <c r="O23" s="163"/>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65" t="s">
        <v>27</v>
      </c>
      <c r="D25" s="165"/>
      <c r="E25" s="165"/>
      <c r="F25" s="165"/>
      <c r="G25" s="165"/>
      <c r="H25" s="165"/>
      <c r="I25" s="165"/>
      <c r="J25" s="165"/>
      <c r="K25" s="165"/>
      <c r="L25" s="165"/>
      <c r="M25" s="165"/>
      <c r="N25" s="165"/>
      <c r="O25" s="165"/>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65" t="s">
        <v>28</v>
      </c>
      <c r="D27" s="165"/>
      <c r="E27" s="165"/>
      <c r="F27" s="165"/>
      <c r="G27" s="165"/>
      <c r="H27" s="165"/>
      <c r="I27" s="165"/>
      <c r="J27" s="165"/>
      <c r="K27" s="165"/>
      <c r="L27" s="165"/>
      <c r="M27" s="165"/>
      <c r="N27" s="165"/>
      <c r="O27" s="165"/>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58" t="s">
        <v>12</v>
      </c>
      <c r="D30" s="159"/>
      <c r="E30" s="159"/>
      <c r="F30" s="159"/>
      <c r="G30" s="159"/>
      <c r="H30" s="159"/>
      <c r="I30" s="159"/>
      <c r="J30" s="159"/>
      <c r="K30" s="159"/>
      <c r="L30" s="159"/>
      <c r="M30" s="159"/>
      <c r="N30" s="159"/>
      <c r="O30" s="160"/>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42" t="s">
        <v>32</v>
      </c>
      <c r="D32" s="176" t="s">
        <v>39</v>
      </c>
      <c r="E32" s="143" t="s">
        <v>40</v>
      </c>
      <c r="F32" s="142" t="s">
        <v>41</v>
      </c>
      <c r="G32" s="142" t="s">
        <v>42</v>
      </c>
      <c r="H32" s="142" t="s">
        <v>43</v>
      </c>
      <c r="I32" s="143" t="s">
        <v>44</v>
      </c>
      <c r="J32" s="142" t="s">
        <v>45</v>
      </c>
      <c r="K32" s="142"/>
      <c r="L32" s="142" t="s">
        <v>46</v>
      </c>
      <c r="M32" s="142" t="s">
        <v>47</v>
      </c>
      <c r="N32" s="142" t="s">
        <v>48</v>
      </c>
      <c r="O32" s="142" t="s">
        <v>49</v>
      </c>
      <c r="P32" s="155" t="s">
        <v>50</v>
      </c>
      <c r="Q32" s="144" t="s">
        <v>30</v>
      </c>
      <c r="R32" s="145"/>
      <c r="S32" s="46"/>
      <c r="T32" s="5"/>
      <c r="U32" s="62"/>
    </row>
    <row r="33" spans="2:21" ht="33" customHeight="1">
      <c r="B33" s="3"/>
      <c r="C33" s="142"/>
      <c r="D33" s="156"/>
      <c r="E33" s="143"/>
      <c r="F33" s="142"/>
      <c r="G33" s="142"/>
      <c r="H33" s="142"/>
      <c r="I33" s="143"/>
      <c r="J33" s="48" t="s">
        <v>5</v>
      </c>
      <c r="K33" s="48" t="s">
        <v>6</v>
      </c>
      <c r="L33" s="142"/>
      <c r="M33" s="142"/>
      <c r="N33" s="142"/>
      <c r="O33" s="142"/>
      <c r="P33" s="156"/>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52" t="s">
        <v>7</v>
      </c>
      <c r="C57" s="153"/>
      <c r="D57" s="153"/>
      <c r="E57" s="153"/>
      <c r="F57" s="153"/>
      <c r="G57" s="153"/>
      <c r="H57" s="153"/>
      <c r="I57" s="153"/>
      <c r="J57" s="153"/>
      <c r="K57" s="153"/>
      <c r="L57" s="153"/>
      <c r="M57" s="153"/>
      <c r="N57" s="153"/>
      <c r="O57" s="153"/>
      <c r="P57" s="153"/>
      <c r="Q57" s="153"/>
      <c r="R57" s="153"/>
      <c r="S57" s="153"/>
      <c r="T57" s="153"/>
      <c r="U57" s="154"/>
    </row>
    <row r="58" spans="1:21" ht="21.75" customHeight="1">
      <c r="A58" s="17"/>
      <c r="B58" s="149" t="s">
        <v>8</v>
      </c>
      <c r="C58" s="150"/>
      <c r="D58" s="150"/>
      <c r="E58" s="150"/>
      <c r="F58" s="150"/>
      <c r="G58" s="150"/>
      <c r="H58" s="150"/>
      <c r="I58" s="150"/>
      <c r="J58" s="150"/>
      <c r="K58" s="150"/>
      <c r="L58" s="150"/>
      <c r="M58" s="150"/>
      <c r="N58" s="150"/>
      <c r="O58" s="150"/>
      <c r="P58" s="150"/>
      <c r="Q58" s="150"/>
      <c r="R58" s="150"/>
      <c r="S58" s="150"/>
      <c r="T58" s="150"/>
      <c r="U58" s="151"/>
    </row>
    <row r="59" spans="1:21" ht="21.75" customHeight="1">
      <c r="B59" s="169" t="s">
        <v>9</v>
      </c>
      <c r="C59" s="170"/>
      <c r="D59" s="171"/>
      <c r="E59" s="172" t="s">
        <v>33</v>
      </c>
      <c r="F59" s="172"/>
      <c r="G59" s="172"/>
      <c r="H59" s="172" t="s">
        <v>51</v>
      </c>
      <c r="I59" s="172"/>
      <c r="J59" s="173">
        <v>3</v>
      </c>
      <c r="K59" s="174"/>
      <c r="L59" s="174"/>
      <c r="M59" s="175" t="s">
        <v>10</v>
      </c>
      <c r="N59" s="175"/>
      <c r="O59" s="175"/>
      <c r="P59" s="146">
        <v>43343</v>
      </c>
      <c r="Q59" s="147"/>
      <c r="R59" s="147"/>
      <c r="S59" s="147"/>
      <c r="T59" s="147"/>
      <c r="U59" s="148"/>
    </row>
    <row r="60" spans="1:21" ht="80.25" customHeight="1">
      <c r="B60" s="139"/>
      <c r="C60" s="140"/>
      <c r="D60" s="140"/>
      <c r="E60" s="140"/>
      <c r="F60" s="140"/>
      <c r="G60" s="140"/>
      <c r="H60" s="140"/>
      <c r="I60" s="140"/>
      <c r="J60" s="141"/>
      <c r="K60" s="141"/>
      <c r="L60" s="141"/>
      <c r="M60" s="140"/>
      <c r="N60" s="140"/>
      <c r="O60" s="140"/>
      <c r="P60" s="141"/>
      <c r="Q60" s="141"/>
      <c r="R60" s="141"/>
      <c r="S60" s="141"/>
      <c r="T60" s="141"/>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xr:uid="{00000000-0002-0000-0500-00000000000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S37"/>
  <sheetViews>
    <sheetView topLeftCell="A16" zoomScale="55" zoomScaleNormal="55" workbookViewId="0">
      <selection activeCell="Q49" sqref="Q49"/>
    </sheetView>
  </sheetViews>
  <sheetFormatPr baseColWidth="10" defaultColWidth="11.453125" defaultRowHeight="14"/>
  <cols>
    <col min="1" max="1" width="1.453125" style="1" customWidth="1"/>
    <col min="2" max="2" width="1.1796875" style="1" customWidth="1"/>
    <col min="3" max="3" width="4.453125" style="1" customWidth="1"/>
    <col min="4" max="4" width="32.81640625" style="1" customWidth="1"/>
    <col min="5" max="5" width="30.81640625" style="1" customWidth="1"/>
    <col min="6" max="6" width="21.453125" style="1" customWidth="1"/>
    <col min="7" max="7" width="18.81640625" style="1" customWidth="1"/>
    <col min="8" max="8" width="15.6328125" style="1" customWidth="1"/>
    <col min="9" max="9" width="24.1796875" style="1" customWidth="1"/>
    <col min="10" max="10" width="15.6328125" style="1" customWidth="1"/>
    <col min="11" max="11" width="26.453125" style="1" hidden="1" customWidth="1"/>
    <col min="12" max="12" width="24" style="1" hidden="1" customWidth="1"/>
    <col min="13" max="13" width="23.1796875" style="1" customWidth="1"/>
    <col min="14" max="14" width="18.1796875" style="1" customWidth="1"/>
    <col min="15" max="15" width="40.6328125" style="1" customWidth="1"/>
    <col min="16" max="16" width="26.453125" style="1" customWidth="1"/>
    <col min="17" max="17" width="25.453125" style="1" customWidth="1"/>
    <col min="18" max="18" width="25.6328125" style="1" hidden="1" customWidth="1"/>
    <col min="19" max="19" width="20.453125" style="1" hidden="1" customWidth="1"/>
    <col min="20" max="20" width="5.81640625" style="1" customWidth="1"/>
    <col min="21" max="16384" width="11.453125" style="1"/>
  </cols>
  <sheetData>
    <row r="1" spans="2:19" ht="9" customHeight="1"/>
    <row r="2" spans="2:19" ht="15" customHeight="1">
      <c r="B2" s="78"/>
      <c r="C2" s="189"/>
      <c r="D2" s="190"/>
      <c r="E2" s="195" t="s">
        <v>0</v>
      </c>
      <c r="F2" s="196"/>
      <c r="G2" s="196"/>
      <c r="H2" s="196"/>
      <c r="I2" s="196"/>
      <c r="J2" s="196"/>
      <c r="K2" s="196"/>
      <c r="L2" s="196"/>
      <c r="M2" s="196"/>
      <c r="N2" s="197"/>
      <c r="O2" s="167" t="s">
        <v>1</v>
      </c>
      <c r="P2" s="167"/>
      <c r="Q2" s="167"/>
      <c r="R2" s="49"/>
      <c r="S2" s="31" t="s">
        <v>34</v>
      </c>
    </row>
    <row r="3" spans="2:19" ht="12.75" customHeight="1">
      <c r="B3" s="79"/>
      <c r="C3" s="191"/>
      <c r="D3" s="192"/>
      <c r="E3" s="198"/>
      <c r="F3" s="199"/>
      <c r="G3" s="199"/>
      <c r="H3" s="199"/>
      <c r="I3" s="199"/>
      <c r="J3" s="199"/>
      <c r="K3" s="199"/>
      <c r="L3" s="199"/>
      <c r="M3" s="199"/>
      <c r="N3" s="200"/>
      <c r="O3" s="167"/>
      <c r="P3" s="167"/>
      <c r="Q3" s="167"/>
      <c r="R3" s="49"/>
      <c r="S3" s="32" t="s">
        <v>35</v>
      </c>
    </row>
    <row r="4" spans="2:19" ht="12.75" customHeight="1">
      <c r="B4" s="79"/>
      <c r="C4" s="191"/>
      <c r="D4" s="192"/>
      <c r="E4" s="198"/>
      <c r="F4" s="199"/>
      <c r="G4" s="199"/>
      <c r="H4" s="199"/>
      <c r="I4" s="199"/>
      <c r="J4" s="199"/>
      <c r="K4" s="199"/>
      <c r="L4" s="199"/>
      <c r="M4" s="199"/>
      <c r="N4" s="200"/>
      <c r="O4" s="167"/>
      <c r="P4" s="167"/>
      <c r="Q4" s="167"/>
      <c r="R4" s="49"/>
      <c r="S4" s="32" t="s">
        <v>36</v>
      </c>
    </row>
    <row r="5" spans="2:19" ht="12.75" customHeight="1">
      <c r="B5" s="79"/>
      <c r="C5" s="191"/>
      <c r="D5" s="192"/>
      <c r="E5" s="198"/>
      <c r="F5" s="199"/>
      <c r="G5" s="199"/>
      <c r="H5" s="199"/>
      <c r="I5" s="199"/>
      <c r="J5" s="199"/>
      <c r="K5" s="199"/>
      <c r="L5" s="199"/>
      <c r="M5" s="199"/>
      <c r="N5" s="200"/>
      <c r="O5" s="167"/>
      <c r="P5" s="167"/>
      <c r="Q5" s="167"/>
      <c r="R5" s="49"/>
      <c r="S5" s="32" t="s">
        <v>37</v>
      </c>
    </row>
    <row r="6" spans="2:19" ht="12.75" customHeight="1">
      <c r="B6" s="80"/>
      <c r="C6" s="193"/>
      <c r="D6" s="194"/>
      <c r="E6" s="201"/>
      <c r="F6" s="202"/>
      <c r="G6" s="202"/>
      <c r="H6" s="202"/>
      <c r="I6" s="202"/>
      <c r="J6" s="202"/>
      <c r="K6" s="202"/>
      <c r="L6" s="202"/>
      <c r="M6" s="202"/>
      <c r="N6" s="203"/>
      <c r="O6" s="167"/>
      <c r="P6" s="167"/>
      <c r="Q6" s="167"/>
      <c r="R6" s="49"/>
      <c r="S6" s="33" t="s">
        <v>38</v>
      </c>
    </row>
    <row r="7" spans="2:19">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42" t="s">
        <v>32</v>
      </c>
      <c r="D9" s="143" t="s">
        <v>40</v>
      </c>
      <c r="E9" s="142" t="s">
        <v>42</v>
      </c>
      <c r="F9" s="142" t="s">
        <v>43</v>
      </c>
      <c r="G9" s="144" t="s">
        <v>60</v>
      </c>
      <c r="H9" s="145"/>
      <c r="I9" s="204" t="s">
        <v>61</v>
      </c>
      <c r="J9" s="204"/>
      <c r="K9" s="46"/>
      <c r="L9" s="5"/>
      <c r="M9" s="4"/>
      <c r="N9" s="188" t="s">
        <v>66</v>
      </c>
      <c r="O9" s="188"/>
      <c r="P9" s="4"/>
      <c r="Q9" s="62"/>
    </row>
    <row r="10" spans="2:19" ht="42" customHeight="1">
      <c r="B10" s="81"/>
      <c r="C10" s="142"/>
      <c r="D10" s="143"/>
      <c r="E10" s="142"/>
      <c r="F10" s="142"/>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'RG1'!E38</f>
        <v>Ajustar el formato de Auto comisorio</v>
      </c>
      <c r="E11" s="47" t="str">
        <f>'RG1'!G38</f>
        <v>Modificar el formato de Auto comisorio, para ser incluido en el listado maestro de documentos</v>
      </c>
      <c r="F11" s="54" t="str">
        <f>'RG1'!H38</f>
        <v>Alta</v>
      </c>
      <c r="G11" s="22">
        <f>'RG1'!Q38</f>
        <v>0</v>
      </c>
      <c r="H11" s="23">
        <f>'RG1'!R38</f>
        <v>0</v>
      </c>
      <c r="I11" s="22"/>
      <c r="J11" s="23"/>
      <c r="K11" s="22">
        <f t="shared" ref="K11:K31" si="0">IF(F11="Baja",1,IF(F11="Media - baja",2,IF(F11="Media",3,IF(F11="Media - alta",4,5))))</f>
        <v>5</v>
      </c>
      <c r="L11" s="45">
        <f t="shared" ref="L11:L31" si="1">J11*K11</f>
        <v>0</v>
      </c>
      <c r="M11" s="75"/>
      <c r="N11" s="22" t="str">
        <f>IFERROR(INDEX($D$11:$D$31,MATCH(0,INDEX(COUNTIF($N$10:N10,$D$11:$D$31),),)),"")</f>
        <v>Ajustar el formato de Auto comisorio</v>
      </c>
      <c r="O11" s="69">
        <f t="shared" ref="O11:O25" si="2">SUMIFS($L$11:$L$31,$D$11:$D$31,N11)/SUMIFS($K$11:$K$31,$D$11:$D$31,N11)</f>
        <v>0</v>
      </c>
      <c r="P11" s="75"/>
      <c r="Q11" s="63"/>
    </row>
    <row r="12" spans="2:19" s="14" customFormat="1" ht="31.5" customHeight="1">
      <c r="B12" s="82"/>
      <c r="C12" s="21">
        <v>2</v>
      </c>
      <c r="D12" s="47" t="str">
        <f>'RG1'!E41</f>
        <v xml:space="preserve">Verificar que se cumplan las recomendaciones de la Agencia y el cumplimento del Memorando 0059 de 2020, mediante la utilización de un formato de control de los autos proferidos por cada seccional.
</v>
      </c>
      <c r="E12" s="47" t="str">
        <f>'RG1'!G41</f>
        <v>Realizar un control, trimestral, respecto a los autos proferidos, registrando en un formato de control el total de autos emitidos, autos objeto de autocontrol (correspondientes al 10% del periodo objeto de revisión), así como las novedades para cada auto revisado, y constancia de las actuaciones cumplidas por el área frente acciones preventivas o correctivas si hubiere lugar. </v>
      </c>
      <c r="F12" s="54" t="str">
        <f>'RG1'!H41</f>
        <v>Alta</v>
      </c>
      <c r="G12" s="22">
        <f>'RG1'!Q41</f>
        <v>0</v>
      </c>
      <c r="H12" s="23">
        <f>'RG1'!R41</f>
        <v>0</v>
      </c>
      <c r="I12" s="22"/>
      <c r="J12" s="23"/>
      <c r="K12" s="22">
        <f t="shared" si="0"/>
        <v>5</v>
      </c>
      <c r="L12" s="45">
        <f t="shared" si="1"/>
        <v>0</v>
      </c>
      <c r="M12" s="75"/>
      <c r="N12" s="22" t="str">
        <f>IFERROR(INDEX($D$11:$D$31,MATCH(0,INDEX(COUNTIF($N$10:N11,$D$11:$D$31),),)),"")</f>
        <v xml:space="preserve">Verificar que se cumplan las recomendaciones de la Agencia y el cumplimento del Memorando 0059 de 2020, mediante la utilización de un formato de control de los autos proferidos por cada seccional.
</v>
      </c>
      <c r="O12" s="69">
        <f t="shared" si="2"/>
        <v>0</v>
      </c>
      <c r="P12" s="75"/>
      <c r="Q12" s="63"/>
    </row>
    <row r="13" spans="2:19" s="14" customFormat="1" ht="31.5" customHeight="1">
      <c r="B13" s="82"/>
      <c r="C13" s="21">
        <v>3</v>
      </c>
      <c r="D13" s="47" t="str">
        <f>'RG1'!E42</f>
        <v>Ajustar el formato FT- FL- 2270 “Actas de Hechos”</v>
      </c>
      <c r="E13" s="47" t="str">
        <f>'RG1'!G42</f>
        <v>Modificar el formato FT- FL- 2270 “Actas de Hechos”, para ser incluido en el listado maestro de documentos</v>
      </c>
      <c r="F13" s="54" t="str">
        <f>'RG1'!H42</f>
        <v>Alta</v>
      </c>
      <c r="G13" s="22">
        <f>'RG1'!Q42</f>
        <v>0</v>
      </c>
      <c r="H13" s="23">
        <f>'RG1'!R42</f>
        <v>0</v>
      </c>
      <c r="I13" s="22"/>
      <c r="J13" s="23"/>
      <c r="K13" s="22">
        <f t="shared" si="0"/>
        <v>5</v>
      </c>
      <c r="L13" s="45">
        <f t="shared" si="1"/>
        <v>0</v>
      </c>
      <c r="M13" s="75"/>
      <c r="N13" s="22" t="str">
        <f>IFERROR(INDEX($D$11:$D$31,MATCH(0,INDEX(COUNTIF($N$10:N12,$D$11:$D$31),),)),"")</f>
        <v>Ajustar el formato FT- FL- 2270 “Actas de Hechos”</v>
      </c>
      <c r="O13" s="69">
        <f t="shared" si="2"/>
        <v>0</v>
      </c>
      <c r="P13" s="75"/>
      <c r="Q13" s="63"/>
    </row>
    <row r="14" spans="2:19" s="14" customFormat="1" ht="31.5" customHeight="1">
      <c r="B14" s="82"/>
      <c r="C14" s="21">
        <v>4</v>
      </c>
      <c r="D14" s="47" t="e">
        <f>'RG1'!#REF!</f>
        <v>#REF!</v>
      </c>
      <c r="E14" s="47" t="e">
        <f>'RG1'!#REF!</f>
        <v>#REF!</v>
      </c>
      <c r="F14" s="54" t="e">
        <f>'RG1'!#REF!</f>
        <v>#REF!</v>
      </c>
      <c r="G14" s="22" t="e">
        <f>'RG1'!#REF!</f>
        <v>#REF!</v>
      </c>
      <c r="H14" s="23" t="e">
        <f>'RG1'!#REF!</f>
        <v>#REF!</v>
      </c>
      <c r="I14" s="22"/>
      <c r="J14" s="23"/>
      <c r="K14" s="22" t="e">
        <f t="shared" si="0"/>
        <v>#REF!</v>
      </c>
      <c r="L14" s="45" t="e">
        <f t="shared" si="1"/>
        <v>#REF!</v>
      </c>
      <c r="M14" s="75"/>
      <c r="N14" s="22" t="str">
        <f>IFERROR(INDEX($D$11:$D$31,MATCH(0,INDEX(COUNTIF($N$10:N13,$D$11:$D$31),),)),"")</f>
        <v/>
      </c>
      <c r="O14" s="69" t="e">
        <f t="shared" si="2"/>
        <v>#DIV/0!</v>
      </c>
      <c r="P14" s="75"/>
      <c r="Q14" s="63"/>
    </row>
    <row r="15" spans="2:19" s="14" customFormat="1" ht="31.5" customHeight="1">
      <c r="B15" s="82"/>
      <c r="C15" s="21">
        <v>5</v>
      </c>
      <c r="D15" s="47" t="str">
        <f>'RG1'!E44</f>
        <v>Diseñar e implementar en un servicio informático una herramienta que impida la expedición de Autos comisorios, con fechas anteriores a las de su diligenciamiento.</v>
      </c>
      <c r="E15" s="47" t="str">
        <f>'RG1'!G44</f>
        <v>Definir por parte de los usuarios funcionales, la necesidad del control, en el auto comisorio</v>
      </c>
      <c r="F15" s="54" t="str">
        <f>'RG1'!H44</f>
        <v>Alta</v>
      </c>
      <c r="G15" s="22">
        <f>'RG1'!Q44</f>
        <v>0</v>
      </c>
      <c r="H15" s="23">
        <f>'RG1'!R44</f>
        <v>0</v>
      </c>
      <c r="I15" s="22"/>
      <c r="J15" s="23"/>
      <c r="K15" s="22">
        <f t="shared" si="0"/>
        <v>5</v>
      </c>
      <c r="L15" s="45">
        <f t="shared" si="1"/>
        <v>0</v>
      </c>
      <c r="M15" s="75"/>
      <c r="N15" s="22" t="str">
        <f>IFERROR(INDEX($D$11:$D$31,MATCH(0,INDEX(COUNTIF($N$10:N14,$D$11:$D$31),),)),"")</f>
        <v/>
      </c>
      <c r="O15" s="69" t="e">
        <f t="shared" si="2"/>
        <v>#DIV/0!</v>
      </c>
      <c r="P15" s="75"/>
      <c r="Q15" s="63"/>
    </row>
    <row r="16" spans="2:19" s="14" customFormat="1" ht="31.5" customHeight="1">
      <c r="B16" s="82"/>
      <c r="C16" s="21">
        <v>6</v>
      </c>
      <c r="D16" s="47" t="str">
        <f>'RG1'!E45</f>
        <v>Diseñar e implementar en un servicio informático una herramienta que impida la expedición de Autos comisorios, con fechas anteriores a las de su diligenciamiento.</v>
      </c>
      <c r="E16" s="47" t="str">
        <f>'RG1'!G45</f>
        <v>Incluir la solicitud funcional en el formato 2007, para el desarrollo del control</v>
      </c>
      <c r="F16" s="54" t="str">
        <f>'RG1'!H45</f>
        <v>Alta</v>
      </c>
      <c r="G16" s="22">
        <f>'RG1'!Q45</f>
        <v>0</v>
      </c>
      <c r="H16" s="23">
        <f>'RG1'!R45</f>
        <v>0</v>
      </c>
      <c r="I16" s="22"/>
      <c r="J16" s="23"/>
      <c r="K16" s="22">
        <f t="shared" si="0"/>
        <v>5</v>
      </c>
      <c r="L16" s="45">
        <f t="shared" si="1"/>
        <v>0</v>
      </c>
      <c r="M16" s="75"/>
      <c r="N16" s="22" t="str">
        <f>IFERROR(INDEX($D$11:$D$31,MATCH(0,INDEX(COUNTIF($N$10:N15,$D$11:$D$31),),)),"")</f>
        <v/>
      </c>
      <c r="O16" s="69" t="e">
        <f t="shared" si="2"/>
        <v>#DIV/0!</v>
      </c>
      <c r="P16" s="38"/>
      <c r="Q16" s="63"/>
    </row>
    <row r="17" spans="2:18" s="14" customFormat="1" ht="31.5" customHeight="1">
      <c r="B17" s="82"/>
      <c r="C17" s="21">
        <v>7</v>
      </c>
      <c r="D17" s="47" t="str">
        <f>'RG1'!E46</f>
        <v>Diseñar e implementar en un servicio informático una herramienta que impida la expedición de Autos comisorios, con fechas anteriores a las de su diligenciamiento.</v>
      </c>
      <c r="E17" s="47" t="str">
        <f>'RG1'!G46</f>
        <v>Desarrollo y puesta en producción de la solución solicitada</v>
      </c>
      <c r="F17" s="54" t="str">
        <f>'RG1'!H46</f>
        <v>Alta</v>
      </c>
      <c r="G17" s="22">
        <f>'RG1'!Q46</f>
        <v>0</v>
      </c>
      <c r="H17" s="23">
        <f>'RG1'!R46</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'RG1'!E47</f>
        <v>0</v>
      </c>
      <c r="E18" s="47">
        <f>'RG1'!G47</f>
        <v>0</v>
      </c>
      <c r="F18" s="54">
        <f>'RG1'!H47</f>
        <v>0</v>
      </c>
      <c r="G18" s="22">
        <f>'RG1'!Q47</f>
        <v>0</v>
      </c>
      <c r="H18" s="23">
        <f>'RG1'!R47</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'RG1'!E48</f>
        <v>0</v>
      </c>
      <c r="E19" s="47">
        <f>'RG1'!G48</f>
        <v>0</v>
      </c>
      <c r="F19" s="54">
        <f>'RG1'!H48</f>
        <v>0</v>
      </c>
      <c r="G19" s="22">
        <f>'RG1'!Q48</f>
        <v>0</v>
      </c>
      <c r="H19" s="23">
        <f>'RG1'!R48</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'RG1'!E49</f>
        <v>0</v>
      </c>
      <c r="E20" s="47">
        <f>'RG1'!G49</f>
        <v>0</v>
      </c>
      <c r="F20" s="54">
        <f>'RG1'!H49</f>
        <v>0</v>
      </c>
      <c r="G20" s="22">
        <f>'RG1'!Q49</f>
        <v>0</v>
      </c>
      <c r="H20" s="23">
        <f>'RG1'!R49</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'RG1'!E50</f>
        <v>0</v>
      </c>
      <c r="E21" s="47">
        <f>'RG1'!G50</f>
        <v>0</v>
      </c>
      <c r="F21" s="54">
        <f>'RG1'!H50</f>
        <v>0</v>
      </c>
      <c r="G21" s="22">
        <f>'RG1'!Q50</f>
        <v>0</v>
      </c>
      <c r="H21" s="23">
        <f>'RG1'!R50</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'RG1'!E51</f>
        <v>0</v>
      </c>
      <c r="E22" s="47">
        <f>'RG1'!G51</f>
        <v>0</v>
      </c>
      <c r="F22" s="54">
        <f>'RG1'!H51</f>
        <v>0</v>
      </c>
      <c r="G22" s="22">
        <f>'RG1'!Q51</f>
        <v>0</v>
      </c>
      <c r="H22" s="23">
        <f>'RG1'!R51</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'RG1'!E52</f>
        <v>0</v>
      </c>
      <c r="E23" s="47">
        <f>'RG1'!G52</f>
        <v>0</v>
      </c>
      <c r="F23" s="54">
        <f>'RG1'!H52</f>
        <v>0</v>
      </c>
      <c r="G23" s="22">
        <f>'RG1'!Q52</f>
        <v>0</v>
      </c>
      <c r="H23" s="23">
        <f>'RG1'!R52</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'RG1'!E53</f>
        <v>0</v>
      </c>
      <c r="E24" s="47">
        <f>'RG1'!G53</f>
        <v>0</v>
      </c>
      <c r="F24" s="54">
        <f>'RG1'!H53</f>
        <v>0</v>
      </c>
      <c r="G24" s="22">
        <f>'RG1'!Q53</f>
        <v>0</v>
      </c>
      <c r="H24" s="23">
        <f>'RG1'!R53</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'RG1'!E54</f>
        <v>0</v>
      </c>
      <c r="E25" s="47">
        <f>'RG1'!G54</f>
        <v>0</v>
      </c>
      <c r="F25" s="54">
        <f>'RG1'!H54</f>
        <v>0</v>
      </c>
      <c r="G25" s="22">
        <f>'RG1'!Q54</f>
        <v>0</v>
      </c>
      <c r="H25" s="23">
        <f>'RG1'!R54</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'RG1'!E55</f>
        <v>0</v>
      </c>
      <c r="E26" s="47">
        <f>'RG1'!G55</f>
        <v>0</v>
      </c>
      <c r="F26" s="54">
        <f>'RG1'!H55</f>
        <v>0</v>
      </c>
      <c r="G26" s="22">
        <f>'RG1'!Q55</f>
        <v>0</v>
      </c>
      <c r="H26" s="23">
        <f>'RG1'!R55</f>
        <v>0</v>
      </c>
      <c r="I26" s="23"/>
      <c r="J26" s="23"/>
      <c r="K26" s="22">
        <f t="shared" si="0"/>
        <v>5</v>
      </c>
      <c r="L26" s="45">
        <f t="shared" si="1"/>
        <v>0</v>
      </c>
      <c r="M26" s="75"/>
      <c r="N26" s="75"/>
      <c r="O26" s="75"/>
      <c r="P26" s="38"/>
      <c r="Q26" s="63"/>
    </row>
    <row r="27" spans="2:18" s="14" customFormat="1" ht="31.5" customHeight="1">
      <c r="B27" s="82"/>
      <c r="C27" s="21">
        <v>17</v>
      </c>
      <c r="D27" s="47">
        <f>'RG1'!E56</f>
        <v>0</v>
      </c>
      <c r="E27" s="47">
        <f>'RG1'!G56</f>
        <v>0</v>
      </c>
      <c r="F27" s="54">
        <f>'RG1'!H56</f>
        <v>0</v>
      </c>
      <c r="G27" s="22">
        <f>'RG1'!Q56</f>
        <v>0</v>
      </c>
      <c r="H27" s="23">
        <f>'RG1'!R56</f>
        <v>0</v>
      </c>
      <c r="I27" s="23"/>
      <c r="J27" s="23"/>
      <c r="K27" s="22">
        <f t="shared" si="0"/>
        <v>5</v>
      </c>
      <c r="L27" s="45">
        <f t="shared" si="1"/>
        <v>0</v>
      </c>
      <c r="M27" s="75"/>
      <c r="N27" s="75"/>
      <c r="O27" s="75"/>
      <c r="P27" s="38"/>
      <c r="Q27" s="63"/>
    </row>
    <row r="28" spans="2:18" s="14" customFormat="1" ht="31.5" customHeight="1">
      <c r="B28" s="82"/>
      <c r="C28" s="21">
        <v>18</v>
      </c>
      <c r="D28" s="47">
        <f>'RG1'!E57</f>
        <v>0</v>
      </c>
      <c r="E28" s="47">
        <f>'RG1'!G57</f>
        <v>0</v>
      </c>
      <c r="F28" s="54">
        <f>'RG1'!H57</f>
        <v>0</v>
      </c>
      <c r="G28" s="22">
        <f>'RG1'!Q57</f>
        <v>0</v>
      </c>
      <c r="H28" s="23">
        <f>'RG1'!R57</f>
        <v>0</v>
      </c>
      <c r="I28" s="23"/>
      <c r="J28" s="23"/>
      <c r="K28" s="22">
        <f t="shared" si="0"/>
        <v>5</v>
      </c>
      <c r="L28" s="45">
        <f t="shared" si="1"/>
        <v>0</v>
      </c>
      <c r="M28" s="75"/>
      <c r="N28" s="75"/>
      <c r="O28" s="75"/>
      <c r="P28" s="38"/>
      <c r="Q28" s="63"/>
    </row>
    <row r="29" spans="2:18" s="14" customFormat="1" ht="31.5" customHeight="1">
      <c r="B29" s="82"/>
      <c r="C29" s="21">
        <v>19</v>
      </c>
      <c r="D29" s="47">
        <f>'RG1'!E58</f>
        <v>0</v>
      </c>
      <c r="E29" s="47">
        <f>'RG1'!G58</f>
        <v>0</v>
      </c>
      <c r="F29" s="54">
        <f>'RG1'!H58</f>
        <v>0</v>
      </c>
      <c r="G29" s="22">
        <f>'RG1'!Q58</f>
        <v>0</v>
      </c>
      <c r="H29" s="23">
        <f>'RG1'!R58</f>
        <v>0</v>
      </c>
      <c r="I29" s="23"/>
      <c r="J29" s="23"/>
      <c r="K29" s="22">
        <f t="shared" si="0"/>
        <v>5</v>
      </c>
      <c r="L29" s="45">
        <f t="shared" si="1"/>
        <v>0</v>
      </c>
      <c r="M29" s="75"/>
      <c r="N29" s="75"/>
      <c r="O29" s="75"/>
      <c r="P29" s="38"/>
      <c r="Q29" s="63"/>
    </row>
    <row r="30" spans="2:18" s="14" customFormat="1" ht="31.5" customHeight="1">
      <c r="B30" s="82"/>
      <c r="C30" s="21">
        <v>20</v>
      </c>
      <c r="D30" s="47">
        <f>'RG1'!E59</f>
        <v>0</v>
      </c>
      <c r="E30" s="47">
        <f>'RG1'!G59</f>
        <v>0</v>
      </c>
      <c r="F30" s="54">
        <f>'RG1'!H59</f>
        <v>0</v>
      </c>
      <c r="G30" s="22">
        <f>'RG1'!Q59</f>
        <v>0</v>
      </c>
      <c r="H30" s="23">
        <f>'RG1'!R59</f>
        <v>0</v>
      </c>
      <c r="I30" s="23"/>
      <c r="J30" s="23"/>
      <c r="K30" s="22">
        <f t="shared" si="0"/>
        <v>5</v>
      </c>
      <c r="L30" s="45">
        <f t="shared" si="1"/>
        <v>0</v>
      </c>
      <c r="M30" s="75"/>
      <c r="N30" s="75"/>
      <c r="O30" s="75"/>
      <c r="P30" s="38"/>
      <c r="Q30" s="63"/>
    </row>
    <row r="31" spans="2:18" s="14" customFormat="1" ht="31.5" customHeight="1">
      <c r="B31" s="82"/>
      <c r="C31" s="21" t="s">
        <v>31</v>
      </c>
      <c r="D31" s="47">
        <f>'RG1'!E60</f>
        <v>0</v>
      </c>
      <c r="E31" s="47">
        <f>'RG1'!G60</f>
        <v>0</v>
      </c>
      <c r="F31" s="54">
        <f>'RG1'!H60</f>
        <v>0</v>
      </c>
      <c r="G31" s="22">
        <f>'RG1'!Q60</f>
        <v>0</v>
      </c>
      <c r="H31" s="23">
        <f>'RG1'!R60</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83" t="s">
        <v>7</v>
      </c>
      <c r="C34" s="184"/>
      <c r="D34" s="184"/>
      <c r="E34" s="184"/>
      <c r="F34" s="184"/>
      <c r="G34" s="184"/>
      <c r="H34" s="184"/>
      <c r="I34" s="184"/>
      <c r="J34" s="184"/>
      <c r="K34" s="184"/>
      <c r="L34" s="184"/>
      <c r="M34" s="184"/>
      <c r="N34" s="184"/>
      <c r="O34" s="184"/>
      <c r="P34" s="184"/>
      <c r="Q34" s="185"/>
      <c r="R34" s="70"/>
    </row>
    <row r="35" spans="1:18" ht="21.75" customHeight="1">
      <c r="A35" s="17"/>
      <c r="B35" s="169" t="s">
        <v>8</v>
      </c>
      <c r="C35" s="170"/>
      <c r="D35" s="170"/>
      <c r="E35" s="170"/>
      <c r="F35" s="170"/>
      <c r="G35" s="170"/>
      <c r="H35" s="170"/>
      <c r="I35" s="170"/>
      <c r="J35" s="170"/>
      <c r="K35" s="170"/>
      <c r="L35" s="170"/>
      <c r="M35" s="170"/>
      <c r="N35" s="170"/>
      <c r="O35" s="170"/>
      <c r="P35" s="170"/>
      <c r="Q35" s="171"/>
      <c r="R35" s="72"/>
    </row>
    <row r="36" spans="1:18" ht="21.75" customHeight="1">
      <c r="B36" s="169" t="s">
        <v>9</v>
      </c>
      <c r="C36" s="170"/>
      <c r="D36" s="171"/>
      <c r="E36" s="169" t="s">
        <v>33</v>
      </c>
      <c r="F36" s="171"/>
      <c r="G36" s="169" t="s">
        <v>51</v>
      </c>
      <c r="H36" s="171"/>
      <c r="I36" s="169">
        <v>3</v>
      </c>
      <c r="J36" s="170"/>
      <c r="K36" s="170"/>
      <c r="L36" s="170"/>
      <c r="M36" s="171"/>
      <c r="N36" s="177" t="s">
        <v>10</v>
      </c>
      <c r="O36" s="178"/>
      <c r="P36" s="186">
        <v>43343</v>
      </c>
      <c r="Q36" s="187"/>
      <c r="R36" s="71"/>
    </row>
    <row r="37" spans="1:18" ht="80.25" customHeight="1">
      <c r="B37" s="179"/>
      <c r="C37" s="180"/>
      <c r="D37" s="180"/>
      <c r="E37" s="180"/>
      <c r="F37" s="180"/>
      <c r="G37" s="180"/>
      <c r="H37" s="180"/>
      <c r="I37" s="180"/>
      <c r="J37" s="180"/>
      <c r="K37" s="180"/>
      <c r="L37" s="180"/>
      <c r="M37" s="180"/>
      <c r="N37" s="180"/>
      <c r="O37" s="180"/>
      <c r="P37" s="181"/>
      <c r="Q37" s="182"/>
      <c r="R37" s="64"/>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xr:uid="{00000000-0002-0000-0600-000000000000}">
      <formula1>$Q$2:$Q$6</formula1>
    </dataValidation>
    <dataValidation type="list" allowBlank="1" showInputMessage="1" showErrorMessage="1" sqref="F11:F31" xr:uid="{00000000-0002-0000-0600-000001000000}">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AE0459-863D-41E6-8481-4F227715F94F}"/>
</file>

<file path=customXml/itemProps2.xml><?xml version="1.0" encoding="utf-8"?>
<ds:datastoreItem xmlns:ds="http://schemas.openxmlformats.org/officeDocument/2006/customXml" ds:itemID="{F7CF1ABB-0A1C-4BE1-BD90-815226D11A75}"/>
</file>

<file path=customXml/itemProps3.xml><?xml version="1.0" encoding="utf-8"?>
<ds:datastoreItem xmlns:ds="http://schemas.openxmlformats.org/officeDocument/2006/customXml" ds:itemID="{96A3D2F3-3CE0-42F5-BB5A-DA032C8006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Elizabeth Rojas Casallas</cp:lastModifiedBy>
  <cp:lastPrinted>2015-10-07T23:19:01Z</cp:lastPrinted>
  <dcterms:created xsi:type="dcterms:W3CDTF">2015-06-22T21:28:44Z</dcterms:created>
  <dcterms:modified xsi:type="dcterms:W3CDTF">2020-09-25T11:54:29Z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