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Escritorio/13_10_23 ITRC - Nuevos Planes y Reformulación/"/>
    </mc:Choice>
  </mc:AlternateContent>
  <xr:revisionPtr revIDLastSave="436" documentId="8_{C2046BCB-676D-4104-850E-1A9205723D8D}" xr6:coauthVersionLast="45" xr6:coauthVersionMax="45" xr10:uidLastSave="{BCC6D504-67AE-451D-A0A1-7ABB89177CD2}"/>
  <bookViews>
    <workbookView xWindow="-108" yWindow="-108" windowWidth="23256" windowHeight="12576" firstSheet="1" activeTab="1" xr2:uid="{00000000-000D-0000-FFFF-FFFF00000000}"/>
  </bookViews>
  <sheets>
    <sheet name="RESUMEN TOTAL PMI" sheetId="22" state="hidden" r:id="rId1"/>
    <sheet name="PMI" sheetId="20" r:id="rId2"/>
    <sheet name="CGR" sheetId="16" state="hidden" r:id="rId3"/>
    <sheet name="Control CGR" sheetId="23" state="hidden" r:id="rId4"/>
    <sheet name="OCI" sheetId="17" state="hidden" r:id="rId5"/>
    <sheet name="Control OCI" sheetId="24" state="hidden" r:id="rId6"/>
    <sheet name="AGN" sheetId="19" state="hidden" r:id="rId7"/>
    <sheet name="Control AGN" sheetId="26" state="hidden" r:id="rId8"/>
    <sheet name="ITRC" sheetId="27" state="hidden" r:id="rId9"/>
    <sheet name="Control ITRC" sheetId="25" state="hidden" r:id="rId10"/>
  </sheets>
  <externalReferences>
    <externalReference r:id="rId11"/>
  </externalReferences>
  <definedNames>
    <definedName name="_xlnm._FilterDatabase" localSheetId="6" hidden="1">AGN!$B$10:$R$10</definedName>
    <definedName name="_xlnm._FilterDatabase" localSheetId="2" hidden="1">CGR!$B$10:$R$619</definedName>
    <definedName name="_xlnm._FilterDatabase" localSheetId="8" hidden="1">ITRC!$B$10:$R$649</definedName>
    <definedName name="_xlnm._FilterDatabase" localSheetId="4" hidden="1">OCI!$B$10:$R$10</definedName>
    <definedName name="_xlnm._FilterDatabase" localSheetId="1" hidden="1">PMI!$A$9:$Q$1510</definedName>
  </definedNames>
  <calcPr calcId="191028"/>
  <pivotCaches>
    <pivotCache cacheId="3" r:id="rId12"/>
    <pivotCache cacheId="144" r:id="rId13"/>
    <pivotCache cacheId="149" r:id="rId14"/>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510" i="20" l="1"/>
  <c r="P1510" i="20" s="1"/>
  <c r="M1510" i="20"/>
  <c r="O1509" i="20"/>
  <c r="P1509" i="20" s="1"/>
  <c r="M1509" i="20"/>
  <c r="O1508" i="20"/>
  <c r="P1508" i="20" s="1"/>
  <c r="M1508" i="20"/>
  <c r="O1507" i="20"/>
  <c r="P1507" i="20" s="1"/>
  <c r="M1507" i="20"/>
  <c r="O1506" i="20"/>
  <c r="P1506" i="20" s="1"/>
  <c r="M1506" i="20"/>
  <c r="O1505" i="20"/>
  <c r="P1505" i="20" s="1"/>
  <c r="M1505" i="20"/>
  <c r="O1504" i="20"/>
  <c r="P1504" i="20" s="1"/>
  <c r="M1504" i="20"/>
  <c r="O1503" i="20"/>
  <c r="P1503" i="20" s="1"/>
  <c r="M1503" i="20"/>
  <c r="O1502" i="20"/>
  <c r="P1502" i="20" s="1"/>
  <c r="M1502" i="20"/>
  <c r="O1501" i="20"/>
  <c r="P1501" i="20" s="1"/>
  <c r="M1501" i="20"/>
  <c r="O1500" i="20"/>
  <c r="P1500" i="20" s="1"/>
  <c r="M1500" i="20"/>
  <c r="P1499" i="20"/>
  <c r="O1499" i="20"/>
  <c r="M1499" i="20"/>
  <c r="O1498" i="20"/>
  <c r="P1498" i="20" s="1"/>
  <c r="M1498" i="20"/>
  <c r="O1497" i="20"/>
  <c r="P1497" i="20" s="1"/>
  <c r="M1497" i="20"/>
  <c r="O1496" i="20"/>
  <c r="P1496" i="20" s="1"/>
  <c r="M1496" i="20"/>
  <c r="O1495" i="20"/>
  <c r="P1495" i="20" s="1"/>
  <c r="M1495" i="20"/>
  <c r="O1494" i="20"/>
  <c r="P1494" i="20" s="1"/>
  <c r="M1494" i="20"/>
  <c r="O1493" i="20"/>
  <c r="P1493" i="20" s="1"/>
  <c r="M1493" i="20"/>
  <c r="O1492" i="20"/>
  <c r="P1492" i="20" s="1"/>
  <c r="M1492" i="20"/>
  <c r="P1491" i="20"/>
  <c r="O1491" i="20"/>
  <c r="M1491" i="20"/>
  <c r="O1490" i="20"/>
  <c r="P1490" i="20" s="1"/>
  <c r="M1490" i="20"/>
  <c r="O1489" i="20"/>
  <c r="P1489" i="20" s="1"/>
  <c r="M1489" i="20"/>
  <c r="O1488" i="20"/>
  <c r="P1488" i="20" s="1"/>
  <c r="M1488" i="20"/>
  <c r="O1487" i="20"/>
  <c r="P1487" i="20" s="1"/>
  <c r="M1487" i="20"/>
  <c r="O1486" i="20"/>
  <c r="P1486" i="20" s="1"/>
  <c r="M1486" i="20"/>
  <c r="O1485" i="20"/>
  <c r="P1485" i="20" s="1"/>
  <c r="M1485" i="20"/>
  <c r="O1484" i="20"/>
  <c r="P1484" i="20" s="1"/>
  <c r="M1484" i="20"/>
  <c r="P1483" i="20"/>
  <c r="O1483" i="20"/>
  <c r="M1483" i="20"/>
  <c r="O1482" i="20"/>
  <c r="P1482" i="20" s="1"/>
  <c r="M1482" i="20"/>
  <c r="O1481" i="20"/>
  <c r="P1481" i="20" s="1"/>
  <c r="M1481" i="20"/>
  <c r="O1480" i="20"/>
  <c r="P1480" i="20" s="1"/>
  <c r="M1480" i="20"/>
  <c r="O1479" i="20"/>
  <c r="P1479" i="20" s="1"/>
  <c r="M1479" i="20"/>
  <c r="O1478" i="20"/>
  <c r="P1478" i="20" s="1"/>
  <c r="M1478" i="20"/>
  <c r="O1477" i="20"/>
  <c r="P1477" i="20" s="1"/>
  <c r="M1477" i="20"/>
  <c r="O1476" i="20"/>
  <c r="P1476" i="20" s="1"/>
  <c r="M1476" i="20"/>
  <c r="O1475" i="20"/>
  <c r="P1475" i="20" s="1"/>
  <c r="M1475" i="20"/>
  <c r="O1474" i="20"/>
  <c r="P1474" i="20" s="1"/>
  <c r="M1474" i="20"/>
  <c r="O1473" i="20"/>
  <c r="P1473" i="20" s="1"/>
  <c r="M1473" i="20"/>
  <c r="O1472" i="20"/>
  <c r="P1472" i="20" s="1"/>
  <c r="M1472" i="20"/>
  <c r="O1471" i="20"/>
  <c r="P1471" i="20" s="1"/>
  <c r="M1471" i="20"/>
  <c r="O1470" i="20"/>
  <c r="P1470" i="20" s="1"/>
  <c r="M1470" i="20"/>
  <c r="O1469" i="20"/>
  <c r="P1469" i="20" s="1"/>
  <c r="M1469" i="20"/>
  <c r="O1468" i="20"/>
  <c r="P1468" i="20" s="1"/>
  <c r="M1468" i="20"/>
  <c r="P1467" i="20"/>
  <c r="O1467" i="20"/>
  <c r="M1467" i="20"/>
  <c r="O1466" i="20"/>
  <c r="P1466" i="20" s="1"/>
  <c r="M1466" i="20"/>
  <c r="O1465" i="20"/>
  <c r="P1465" i="20" s="1"/>
  <c r="M1465" i="20"/>
  <c r="O1464" i="20"/>
  <c r="P1464" i="20" s="1"/>
  <c r="M1464" i="20"/>
  <c r="O1463" i="20"/>
  <c r="P1463" i="20" s="1"/>
  <c r="M1463" i="20"/>
  <c r="O1462" i="20"/>
  <c r="P1462" i="20" s="1"/>
  <c r="M1462" i="20"/>
  <c r="O1461" i="20"/>
  <c r="P1461" i="20" s="1"/>
  <c r="M1461" i="20"/>
  <c r="O1460" i="20"/>
  <c r="P1460" i="20" s="1"/>
  <c r="M1460" i="20"/>
  <c r="P1459" i="20"/>
  <c r="O1459" i="20"/>
  <c r="M1459" i="20"/>
  <c r="O1458" i="20"/>
  <c r="P1458" i="20" s="1"/>
  <c r="M1458" i="20"/>
  <c r="O1457" i="20"/>
  <c r="P1457" i="20" s="1"/>
  <c r="M1457" i="20"/>
  <c r="O1456" i="20"/>
  <c r="P1456" i="20" s="1"/>
  <c r="M1456" i="20"/>
  <c r="O1455" i="20"/>
  <c r="P1455" i="20" s="1"/>
  <c r="M1455" i="20"/>
  <c r="O1454" i="20"/>
  <c r="P1454" i="20" s="1"/>
  <c r="M1454" i="20"/>
  <c r="O1453" i="20"/>
  <c r="P1453" i="20" s="1"/>
  <c r="M1453" i="20"/>
  <c r="O1452" i="20"/>
  <c r="P1452" i="20" s="1"/>
  <c r="M1452" i="20"/>
  <c r="P1451" i="20"/>
  <c r="O1451" i="20"/>
  <c r="M1451" i="20"/>
  <c r="O1450" i="20"/>
  <c r="P1450" i="20" s="1"/>
  <c r="M1450" i="20"/>
  <c r="O1449" i="20"/>
  <c r="P1449" i="20" s="1"/>
  <c r="M1449" i="20"/>
  <c r="O1448" i="20"/>
  <c r="P1448" i="20" s="1"/>
  <c r="M1448" i="20"/>
  <c r="O1447" i="20"/>
  <c r="P1447" i="20" s="1"/>
  <c r="M1447" i="20"/>
  <c r="O1446" i="20"/>
  <c r="P1446" i="20" s="1"/>
  <c r="M1446" i="20"/>
  <c r="O1445" i="20"/>
  <c r="P1445" i="20" s="1"/>
  <c r="M1445" i="20"/>
  <c r="O1444" i="20"/>
  <c r="P1444" i="20" s="1"/>
  <c r="M1444" i="20"/>
  <c r="O1443" i="20"/>
  <c r="P1443" i="20" s="1"/>
  <c r="M1443" i="20"/>
  <c r="O1442" i="20"/>
  <c r="P1442" i="20" s="1"/>
  <c r="M1442" i="20"/>
  <c r="O1441" i="20"/>
  <c r="P1441" i="20" s="1"/>
  <c r="M1441" i="20"/>
  <c r="O1440" i="20"/>
  <c r="P1440" i="20" s="1"/>
  <c r="M1440" i="20"/>
  <c r="O1439" i="20"/>
  <c r="P1439" i="20" s="1"/>
  <c r="M1439" i="20"/>
  <c r="O1438" i="20"/>
  <c r="P1438" i="20" s="1"/>
  <c r="M1438" i="20"/>
  <c r="O1437" i="20"/>
  <c r="P1437" i="20" s="1"/>
  <c r="M1437" i="20"/>
  <c r="O1436" i="20"/>
  <c r="P1436" i="20" s="1"/>
  <c r="M1436" i="20"/>
  <c r="P1435" i="20"/>
  <c r="O1435" i="20"/>
  <c r="M1435" i="20"/>
  <c r="O1434" i="20"/>
  <c r="P1434" i="20" s="1"/>
  <c r="M1434" i="20"/>
  <c r="O1433" i="20"/>
  <c r="P1433" i="20" s="1"/>
  <c r="M1433" i="20"/>
  <c r="O1432" i="20"/>
  <c r="P1432" i="20" s="1"/>
  <c r="M1432" i="20"/>
  <c r="O1431" i="20"/>
  <c r="P1431" i="20" s="1"/>
  <c r="M1431" i="20"/>
  <c r="O1430" i="20"/>
  <c r="P1430" i="20" s="1"/>
  <c r="M1430" i="20"/>
  <c r="O1429" i="20"/>
  <c r="P1429" i="20" s="1"/>
  <c r="M1429" i="20"/>
  <c r="O1428" i="20"/>
  <c r="P1428" i="20" s="1"/>
  <c r="M1428" i="20"/>
  <c r="P1427" i="20"/>
  <c r="O1427" i="20"/>
  <c r="M1427" i="20"/>
  <c r="O1426" i="20"/>
  <c r="P1426" i="20" s="1"/>
  <c r="M1426" i="20"/>
  <c r="O1425" i="20"/>
  <c r="P1425" i="20" s="1"/>
  <c r="M1425" i="20"/>
  <c r="O1424" i="20"/>
  <c r="P1424" i="20" s="1"/>
  <c r="M1424" i="20"/>
  <c r="O1423" i="20"/>
  <c r="P1423" i="20" s="1"/>
  <c r="M1423" i="20"/>
  <c r="O1422" i="20"/>
  <c r="P1422" i="20" s="1"/>
  <c r="M1422" i="20"/>
  <c r="O1421" i="20"/>
  <c r="P1421" i="20" s="1"/>
  <c r="M1421" i="20"/>
  <c r="O1420" i="20"/>
  <c r="P1420" i="20" s="1"/>
  <c r="M1420" i="20"/>
  <c r="P1419" i="20"/>
  <c r="O1419" i="20"/>
  <c r="M1419" i="20"/>
  <c r="O1418" i="20"/>
  <c r="P1418" i="20" s="1"/>
  <c r="M1418" i="20"/>
  <c r="O1417" i="20"/>
  <c r="P1417" i="20" s="1"/>
  <c r="M1417" i="20"/>
  <c r="O1416" i="20"/>
  <c r="P1416" i="20" s="1"/>
  <c r="M1416" i="20"/>
  <c r="O1415" i="20"/>
  <c r="P1415" i="20" s="1"/>
  <c r="M1415" i="20"/>
  <c r="O1414" i="20"/>
  <c r="P1414" i="20" s="1"/>
  <c r="M1414" i="20"/>
  <c r="O1413" i="20"/>
  <c r="P1413" i="20" s="1"/>
  <c r="M1413" i="20"/>
  <c r="O1412" i="20"/>
  <c r="P1412" i="20" s="1"/>
  <c r="M1412" i="20"/>
  <c r="O1411" i="20"/>
  <c r="P1411" i="20" s="1"/>
  <c r="M1411" i="20"/>
  <c r="O1410" i="20"/>
  <c r="P1410" i="20" s="1"/>
  <c r="M1410" i="20"/>
  <c r="O1409" i="20"/>
  <c r="P1409" i="20" s="1"/>
  <c r="M1409" i="20"/>
  <c r="O1408" i="20"/>
  <c r="P1408" i="20" s="1"/>
  <c r="M1408" i="20"/>
  <c r="O1407" i="20"/>
  <c r="P1407" i="20" s="1"/>
  <c r="M1407" i="20"/>
  <c r="O1406" i="20"/>
  <c r="P1406" i="20" s="1"/>
  <c r="M1406" i="20"/>
  <c r="O1405" i="20"/>
  <c r="P1405" i="20" s="1"/>
  <c r="M1405" i="20"/>
  <c r="O1404" i="20"/>
  <c r="P1404" i="20" s="1"/>
  <c r="M1404" i="20"/>
  <c r="P1403" i="20"/>
  <c r="O1403" i="20"/>
  <c r="M1403" i="20"/>
  <c r="O1402" i="20"/>
  <c r="P1402" i="20" s="1"/>
  <c r="M1402" i="20"/>
  <c r="O1401" i="20"/>
  <c r="P1401" i="20" s="1"/>
  <c r="M1401" i="20"/>
  <c r="O1400" i="20"/>
  <c r="P1400" i="20" s="1"/>
  <c r="M1400" i="20"/>
  <c r="O1399" i="20"/>
  <c r="P1399" i="20" s="1"/>
  <c r="M1399" i="20"/>
  <c r="O1398" i="20"/>
  <c r="P1398" i="20" s="1"/>
  <c r="M1398" i="20"/>
  <c r="O1397" i="20"/>
  <c r="P1397" i="20" s="1"/>
  <c r="M1397" i="20"/>
  <c r="O1396" i="20"/>
  <c r="P1396" i="20" s="1"/>
  <c r="M1396" i="20"/>
  <c r="O1395" i="20"/>
  <c r="P1395" i="20" s="1"/>
  <c r="M1395" i="20"/>
  <c r="O1394" i="20"/>
  <c r="P1394" i="20" s="1"/>
  <c r="M1394" i="20"/>
  <c r="O1393" i="20"/>
  <c r="P1393" i="20" s="1"/>
  <c r="M1393" i="20"/>
  <c r="O1392" i="20"/>
  <c r="P1392" i="20" s="1"/>
  <c r="M1392" i="20"/>
  <c r="O1391" i="20"/>
  <c r="P1391" i="20" s="1"/>
  <c r="M1391" i="20"/>
  <c r="O1390" i="20"/>
  <c r="P1390" i="20" s="1"/>
  <c r="M1390" i="20"/>
  <c r="O1389" i="20"/>
  <c r="P1389" i="20" s="1"/>
  <c r="M1389" i="20"/>
  <c r="O1388" i="20"/>
  <c r="P1388" i="20" s="1"/>
  <c r="M1388" i="20"/>
  <c r="P1387" i="20"/>
  <c r="O1387" i="20"/>
  <c r="M1387" i="20"/>
  <c r="O1386" i="20"/>
  <c r="P1386" i="20" s="1"/>
  <c r="M1386" i="20"/>
  <c r="O1385" i="20"/>
  <c r="P1385" i="20" s="1"/>
  <c r="M1385" i="20"/>
  <c r="O1384" i="20"/>
  <c r="P1384" i="20" s="1"/>
  <c r="M1384" i="20"/>
  <c r="O1383" i="20"/>
  <c r="P1383" i="20" s="1"/>
  <c r="M1383" i="20"/>
  <c r="O1382" i="20"/>
  <c r="P1382" i="20" s="1"/>
  <c r="M1382" i="20"/>
  <c r="O1381" i="20"/>
  <c r="P1381" i="20" s="1"/>
  <c r="M1381" i="20"/>
  <c r="O1380" i="20"/>
  <c r="P1380" i="20" s="1"/>
  <c r="M1380" i="20"/>
  <c r="O1379" i="20"/>
  <c r="P1379" i="20" s="1"/>
  <c r="M1379" i="20"/>
  <c r="O1378" i="20"/>
  <c r="P1378" i="20" s="1"/>
  <c r="M1378" i="20"/>
  <c r="O1377" i="20"/>
  <c r="P1377" i="20" s="1"/>
  <c r="M1377" i="20"/>
  <c r="O1376" i="20"/>
  <c r="P1376" i="20" s="1"/>
  <c r="M1376" i="20"/>
  <c r="O1375" i="20"/>
  <c r="P1375" i="20" s="1"/>
  <c r="M1375" i="20"/>
  <c r="O1374" i="20"/>
  <c r="P1374" i="20" s="1"/>
  <c r="M1374" i="20"/>
  <c r="O1373" i="20"/>
  <c r="P1373" i="20" s="1"/>
  <c r="M1373" i="20"/>
  <c r="O1372" i="20"/>
  <c r="P1372" i="20" s="1"/>
  <c r="M1372" i="20"/>
  <c r="P1371" i="20"/>
  <c r="O1371" i="20"/>
  <c r="M1371" i="20"/>
  <c r="O1370" i="20"/>
  <c r="P1370" i="20" s="1"/>
  <c r="M1370" i="20"/>
  <c r="O1369" i="20"/>
  <c r="P1369" i="20" s="1"/>
  <c r="M1369" i="20"/>
  <c r="O1368" i="20"/>
  <c r="P1368" i="20" s="1"/>
  <c r="M1368" i="20"/>
  <c r="O1367" i="20"/>
  <c r="P1367" i="20" s="1"/>
  <c r="M1367" i="20"/>
  <c r="O1366" i="20"/>
  <c r="P1366" i="20" s="1"/>
  <c r="M1366" i="20"/>
  <c r="O1365" i="20"/>
  <c r="P1365" i="20" s="1"/>
  <c r="M1365" i="20"/>
  <c r="O1364" i="20"/>
  <c r="P1364" i="20" s="1"/>
  <c r="M1364" i="20"/>
  <c r="O1363" i="20"/>
  <c r="P1363" i="20" s="1"/>
  <c r="M1363" i="20"/>
  <c r="O1362" i="20"/>
  <c r="P1362" i="20" s="1"/>
  <c r="M1362" i="20"/>
  <c r="O1361" i="20"/>
  <c r="P1361" i="20" s="1"/>
  <c r="M1361" i="20"/>
  <c r="O1360" i="20"/>
  <c r="P1360" i="20" s="1"/>
  <c r="M1360" i="20"/>
  <c r="O1359" i="20"/>
  <c r="P1359" i="20" s="1"/>
  <c r="M1359" i="20"/>
  <c r="O1358" i="20"/>
  <c r="P1358" i="20" s="1"/>
  <c r="M1358" i="20"/>
  <c r="O1357" i="20"/>
  <c r="P1357" i="20" s="1"/>
  <c r="M1357" i="20"/>
  <c r="O1356" i="20"/>
  <c r="P1356" i="20" s="1"/>
  <c r="M1356" i="20"/>
  <c r="P1355" i="20"/>
  <c r="O1355" i="20"/>
  <c r="M1355" i="20"/>
  <c r="O1354" i="20"/>
  <c r="P1354" i="20" s="1"/>
  <c r="M1354" i="20"/>
  <c r="O1353" i="20"/>
  <c r="P1353" i="20" s="1"/>
  <c r="M1353" i="20"/>
  <c r="O1352" i="20"/>
  <c r="P1352" i="20" s="1"/>
  <c r="M1352" i="20"/>
  <c r="O1351" i="20"/>
  <c r="P1351" i="20" s="1"/>
  <c r="M1351" i="20"/>
  <c r="O1350" i="20"/>
  <c r="P1350" i="20" s="1"/>
  <c r="M1350" i="20"/>
  <c r="O1349" i="20"/>
  <c r="P1349" i="20" s="1"/>
  <c r="M1349" i="20"/>
  <c r="O1348" i="20"/>
  <c r="P1348" i="20" s="1"/>
  <c r="M1348" i="20"/>
  <c r="O1347" i="20"/>
  <c r="P1347" i="20" s="1"/>
  <c r="M1347" i="20"/>
  <c r="O1346" i="20"/>
  <c r="P1346" i="20" s="1"/>
  <c r="M1346" i="20"/>
  <c r="O1345" i="20"/>
  <c r="P1345" i="20" s="1"/>
  <c r="M1345" i="20"/>
  <c r="O1344" i="20"/>
  <c r="P1344" i="20" s="1"/>
  <c r="M1344" i="20"/>
  <c r="O1343" i="20"/>
  <c r="P1343" i="20" s="1"/>
  <c r="M1343" i="20"/>
  <c r="O1342" i="20"/>
  <c r="P1342" i="20" s="1"/>
  <c r="M1342" i="20"/>
  <c r="O1341" i="20"/>
  <c r="P1341" i="20" s="1"/>
  <c r="M1341" i="20"/>
  <c r="O1340" i="20"/>
  <c r="P1340" i="20" s="1"/>
  <c r="M1340" i="20"/>
  <c r="P1339" i="20"/>
  <c r="O1339" i="20"/>
  <c r="M1339" i="20"/>
  <c r="O1338" i="20"/>
  <c r="P1338" i="20" s="1"/>
  <c r="M1338" i="20"/>
  <c r="O1337" i="20"/>
  <c r="P1337" i="20" s="1"/>
  <c r="M1337" i="20"/>
  <c r="O1336" i="20"/>
  <c r="P1336" i="20" s="1"/>
  <c r="M1336" i="20"/>
  <c r="O1335" i="20"/>
  <c r="P1335" i="20" s="1"/>
  <c r="M1335" i="20"/>
  <c r="O1334" i="20"/>
  <c r="P1334" i="20" s="1"/>
  <c r="M1334" i="20"/>
  <c r="O1333" i="20"/>
  <c r="P1333" i="20" s="1"/>
  <c r="M1333" i="20"/>
  <c r="O1332" i="20"/>
  <c r="P1332" i="20" s="1"/>
  <c r="M1332" i="20"/>
  <c r="O1331" i="20"/>
  <c r="P1331" i="20" s="1"/>
  <c r="M1331" i="20"/>
  <c r="O1330" i="20"/>
  <c r="P1330" i="20" s="1"/>
  <c r="M1330" i="20"/>
  <c r="O1329" i="20"/>
  <c r="P1329" i="20" s="1"/>
  <c r="M1329" i="20"/>
  <c r="O1328" i="20"/>
  <c r="P1328" i="20" s="1"/>
  <c r="M1328" i="20"/>
  <c r="O1327" i="20"/>
  <c r="P1327" i="20" s="1"/>
  <c r="M1327" i="20"/>
  <c r="O1326" i="20"/>
  <c r="P1326" i="20" s="1"/>
  <c r="M1326" i="20"/>
  <c r="O1325" i="20"/>
  <c r="P1325" i="20" s="1"/>
  <c r="M1325" i="20"/>
  <c r="O1324" i="20"/>
  <c r="P1324" i="20" s="1"/>
  <c r="M1324" i="20"/>
  <c r="P1323" i="20"/>
  <c r="O1323" i="20"/>
  <c r="M1323" i="20"/>
  <c r="O1322" i="20"/>
  <c r="P1322" i="20" s="1"/>
  <c r="M1322" i="20"/>
  <c r="O1321" i="20"/>
  <c r="P1321" i="20" s="1"/>
  <c r="M1321" i="20"/>
  <c r="O1320" i="20"/>
  <c r="P1320" i="20" s="1"/>
  <c r="M1320" i="20"/>
  <c r="O1319" i="20"/>
  <c r="P1319" i="20" s="1"/>
  <c r="M1319" i="20"/>
  <c r="O1318" i="20"/>
  <c r="P1318" i="20" s="1"/>
  <c r="M1318" i="20"/>
  <c r="O1317" i="20"/>
  <c r="P1317" i="20" s="1"/>
  <c r="M1317" i="20"/>
  <c r="O1316" i="20"/>
  <c r="P1316" i="20" s="1"/>
  <c r="M1316" i="20"/>
  <c r="O1315" i="20"/>
  <c r="P1315" i="20" s="1"/>
  <c r="M1315" i="20"/>
  <c r="O1314" i="20"/>
  <c r="P1314" i="20" s="1"/>
  <c r="M1314" i="20"/>
  <c r="O1313" i="20"/>
  <c r="P1313" i="20" s="1"/>
  <c r="M1313" i="20"/>
  <c r="O1312" i="20"/>
  <c r="P1312" i="20" s="1"/>
  <c r="M1312" i="20"/>
  <c r="O1311" i="20"/>
  <c r="P1311" i="20" s="1"/>
  <c r="M1311" i="20"/>
  <c r="O1310" i="20"/>
  <c r="P1310" i="20" s="1"/>
  <c r="M1310" i="20"/>
  <c r="O1309" i="20"/>
  <c r="P1309" i="20" s="1"/>
  <c r="M1309" i="20"/>
  <c r="O1308" i="20"/>
  <c r="P1308" i="20" s="1"/>
  <c r="M1308" i="20"/>
  <c r="P1307" i="20"/>
  <c r="O1307" i="20"/>
  <c r="M1307" i="20"/>
  <c r="O1306" i="20"/>
  <c r="P1306" i="20" s="1"/>
  <c r="M1306" i="20"/>
  <c r="O1305" i="20"/>
  <c r="P1305" i="20" s="1"/>
  <c r="M1305" i="20"/>
  <c r="O1304" i="20"/>
  <c r="P1304" i="20" s="1"/>
  <c r="M1304" i="20"/>
  <c r="O1303" i="20"/>
  <c r="P1303" i="20" s="1"/>
  <c r="M1303" i="20"/>
  <c r="O1302" i="20"/>
  <c r="P1302" i="20" s="1"/>
  <c r="M1302" i="20"/>
  <c r="O1301" i="20"/>
  <c r="P1301" i="20" s="1"/>
  <c r="M1301" i="20"/>
  <c r="O1300" i="20"/>
  <c r="P1300" i="20" s="1"/>
  <c r="M1300" i="20"/>
  <c r="O1299" i="20"/>
  <c r="P1299" i="20" s="1"/>
  <c r="M1299" i="20"/>
  <c r="O1298" i="20"/>
  <c r="P1298" i="20" s="1"/>
  <c r="M1298" i="20"/>
  <c r="O1297" i="20"/>
  <c r="P1297" i="20" s="1"/>
  <c r="O1296" i="20"/>
  <c r="P1296" i="20" s="1"/>
  <c r="M1296" i="20"/>
  <c r="O1295" i="20"/>
  <c r="P1295" i="20" s="1"/>
  <c r="M1295" i="20"/>
  <c r="O1294" i="20"/>
  <c r="P1294" i="20" s="1"/>
  <c r="M1294" i="20"/>
  <c r="O1293" i="20"/>
  <c r="P1293" i="20" s="1"/>
  <c r="M1293" i="20"/>
  <c r="O1292" i="20"/>
  <c r="P1292" i="20" s="1"/>
  <c r="M1292" i="20"/>
  <c r="O1291" i="20"/>
  <c r="P1291" i="20" s="1"/>
  <c r="M1291" i="20"/>
  <c r="O1290" i="20"/>
  <c r="P1290" i="20" s="1"/>
  <c r="M1290" i="20"/>
  <c r="O1289" i="20"/>
  <c r="P1289" i="20" s="1"/>
  <c r="M1289" i="20"/>
  <c r="O1288" i="20"/>
  <c r="P1288" i="20" s="1"/>
  <c r="M1288" i="20"/>
  <c r="O1287" i="20"/>
  <c r="P1287" i="20" s="1"/>
  <c r="M1287" i="20"/>
  <c r="P1286" i="20"/>
  <c r="O1286" i="20"/>
  <c r="M1286" i="20"/>
  <c r="O1285" i="20"/>
  <c r="P1285" i="20" s="1"/>
  <c r="M1285" i="20"/>
  <c r="O1284" i="20"/>
  <c r="P1284" i="20" s="1"/>
  <c r="M1284" i="20"/>
  <c r="O1283" i="20"/>
  <c r="P1283" i="20" s="1"/>
  <c r="M1283" i="20"/>
  <c r="O1282" i="20"/>
  <c r="P1282" i="20" s="1"/>
  <c r="M1282" i="20"/>
  <c r="O1281" i="20"/>
  <c r="P1281" i="20" s="1"/>
  <c r="M1281" i="20"/>
  <c r="O1280" i="20"/>
  <c r="P1280" i="20" s="1"/>
  <c r="M1280" i="20"/>
  <c r="O1279" i="20"/>
  <c r="P1279" i="20" s="1"/>
  <c r="M1279" i="20"/>
  <c r="O1278" i="20"/>
  <c r="P1278" i="20" s="1"/>
  <c r="M1278" i="20"/>
  <c r="O1277" i="20"/>
  <c r="P1277" i="20" s="1"/>
  <c r="M1277" i="20"/>
  <c r="N210" i="17"/>
  <c r="N211" i="17"/>
  <c r="N212" i="17"/>
  <c r="N213" i="17"/>
  <c r="N214" i="17"/>
  <c r="N215" i="17"/>
  <c r="N216" i="17"/>
  <c r="N217" i="17"/>
  <c r="N218" i="17"/>
  <c r="N219" i="17"/>
  <c r="N220" i="17"/>
  <c r="N221" i="17"/>
  <c r="N222" i="17"/>
  <c r="N223" i="17"/>
  <c r="N224" i="17"/>
  <c r="N225" i="17"/>
  <c r="N226" i="17"/>
  <c r="N227" i="17"/>
  <c r="N228" i="17"/>
  <c r="N229" i="17"/>
  <c r="N230" i="17"/>
  <c r="N231" i="17"/>
  <c r="N232" i="17"/>
  <c r="N233" i="17"/>
  <c r="N234" i="17"/>
  <c r="N235" i="17"/>
  <c r="N236" i="17"/>
  <c r="N237" i="17"/>
  <c r="N238" i="17"/>
  <c r="N239" i="17"/>
  <c r="N240" i="17"/>
  <c r="N241" i="17"/>
  <c r="N242" i="17"/>
  <c r="N243" i="17"/>
  <c r="N244" i="17"/>
  <c r="Q207" i="17"/>
  <c r="Q208" i="17"/>
  <c r="Q209" i="17"/>
  <c r="Q211" i="17"/>
  <c r="Q223" i="17"/>
  <c r="P207" i="17"/>
  <c r="P208" i="17"/>
  <c r="P209" i="17"/>
  <c r="P210" i="17"/>
  <c r="Q210" i="17" s="1"/>
  <c r="P211" i="17"/>
  <c r="P212" i="17"/>
  <c r="Q212" i="17" s="1"/>
  <c r="P213" i="17"/>
  <c r="Q213" i="17" s="1"/>
  <c r="P214" i="17"/>
  <c r="Q214" i="17" s="1"/>
  <c r="P215" i="17"/>
  <c r="Q215" i="17" s="1"/>
  <c r="P216" i="17"/>
  <c r="Q216" i="17" s="1"/>
  <c r="P217" i="17"/>
  <c r="Q217" i="17" s="1"/>
  <c r="P218" i="17"/>
  <c r="Q218" i="17" s="1"/>
  <c r="P219" i="17"/>
  <c r="Q219" i="17" s="1"/>
  <c r="P220" i="17"/>
  <c r="Q220" i="17" s="1"/>
  <c r="P221" i="17"/>
  <c r="Q221" i="17" s="1"/>
  <c r="P222" i="17"/>
  <c r="Q222" i="17" s="1"/>
  <c r="P223" i="17"/>
  <c r="P224" i="17"/>
  <c r="Q224" i="17" s="1"/>
  <c r="P225" i="17"/>
  <c r="Q225" i="17" s="1"/>
  <c r="P226" i="17"/>
  <c r="Q226" i="17" s="1"/>
  <c r="P227" i="17"/>
  <c r="Q227" i="17" s="1"/>
  <c r="P228" i="17"/>
  <c r="Q228" i="17" s="1"/>
  <c r="P229" i="17"/>
  <c r="Q229" i="17" s="1"/>
  <c r="P230" i="17"/>
  <c r="Q230" i="17" s="1"/>
  <c r="P231" i="17"/>
  <c r="Q231" i="17" s="1"/>
  <c r="P232" i="17"/>
  <c r="Q232" i="17" s="1"/>
  <c r="P233" i="17"/>
  <c r="Q233" i="17" s="1"/>
  <c r="P234" i="17"/>
  <c r="Q234" i="17" s="1"/>
  <c r="P235" i="17"/>
  <c r="Q235" i="17" s="1"/>
  <c r="P236" i="17"/>
  <c r="Q236" i="17" s="1"/>
  <c r="P237" i="17"/>
  <c r="Q237" i="17" s="1"/>
  <c r="P238" i="17"/>
  <c r="Q238" i="17" s="1"/>
  <c r="P239" i="17"/>
  <c r="Q239" i="17" s="1"/>
  <c r="P240" i="17"/>
  <c r="Q240" i="17" s="1"/>
  <c r="P241" i="17"/>
  <c r="Q241" i="17" s="1"/>
  <c r="P242" i="17"/>
  <c r="Q242" i="17" s="1"/>
  <c r="P243" i="17"/>
  <c r="Q243" i="17" s="1"/>
  <c r="P244" i="17"/>
  <c r="Q244" i="17" s="1"/>
  <c r="N207" i="17"/>
  <c r="N208" i="17"/>
  <c r="N209" i="17"/>
  <c r="P114" i="26" l="1"/>
  <c r="O114" i="26"/>
  <c r="M114" i="26"/>
  <c r="O113" i="26"/>
  <c r="P113" i="26" s="1"/>
  <c r="M113" i="26"/>
  <c r="P112" i="26"/>
  <c r="O112" i="26"/>
  <c r="M112" i="26"/>
  <c r="O111" i="26"/>
  <c r="P111" i="26" s="1"/>
  <c r="M111" i="26"/>
  <c r="P110" i="26"/>
  <c r="O110" i="26"/>
  <c r="M110" i="26"/>
  <c r="O109" i="26"/>
  <c r="P109" i="26" s="1"/>
  <c r="M109" i="26"/>
  <c r="P108" i="26"/>
  <c r="O108" i="26"/>
  <c r="M108" i="26"/>
  <c r="O107" i="26"/>
  <c r="P107" i="26" s="1"/>
  <c r="M107" i="26"/>
  <c r="P106" i="26"/>
  <c r="O106" i="26"/>
  <c r="M106" i="26"/>
  <c r="O105" i="26"/>
  <c r="P105" i="26" s="1"/>
  <c r="M105" i="26"/>
  <c r="P104" i="26"/>
  <c r="O104" i="26"/>
  <c r="M104" i="26"/>
  <c r="O103" i="26"/>
  <c r="P103" i="26" s="1"/>
  <c r="M103" i="26"/>
  <c r="P102" i="26"/>
  <c r="O102" i="26"/>
  <c r="M102" i="26"/>
  <c r="O1276" i="20" l="1"/>
  <c r="P1276" i="20" s="1"/>
  <c r="M1276" i="20"/>
  <c r="O1275" i="20"/>
  <c r="P1275" i="20" s="1"/>
  <c r="M1275" i="20"/>
  <c r="O1274" i="20"/>
  <c r="P1274" i="20" s="1"/>
  <c r="M1274" i="20"/>
  <c r="O1273" i="20"/>
  <c r="P1273" i="20" s="1"/>
  <c r="M1273" i="20"/>
  <c r="O1272" i="20"/>
  <c r="P1272" i="20" s="1"/>
  <c r="M1272" i="20"/>
  <c r="O1271" i="20"/>
  <c r="P1271" i="20" s="1"/>
  <c r="M1271" i="20"/>
  <c r="O1270" i="20"/>
  <c r="P1270" i="20" s="1"/>
  <c r="M1270" i="20"/>
  <c r="O1269" i="20"/>
  <c r="P1269" i="20" s="1"/>
  <c r="M1269" i="20"/>
  <c r="O1268" i="20"/>
  <c r="P1268" i="20" s="1"/>
  <c r="M1268" i="20"/>
  <c r="O1267" i="20"/>
  <c r="P1267" i="20" s="1"/>
  <c r="M1267" i="20"/>
  <c r="O1266" i="20"/>
  <c r="P1266" i="20" s="1"/>
  <c r="M1266" i="20"/>
  <c r="O1265" i="20"/>
  <c r="P1265" i="20" s="1"/>
  <c r="M1265" i="20"/>
  <c r="O1264" i="20"/>
  <c r="P1264" i="20" s="1"/>
  <c r="M1264" i="20"/>
  <c r="O1263" i="20"/>
  <c r="P1263" i="20" s="1"/>
  <c r="M1263" i="20"/>
  <c r="O1262" i="20"/>
  <c r="P1262" i="20" s="1"/>
  <c r="M1262" i="20"/>
  <c r="O1261" i="20"/>
  <c r="P1261" i="20" s="1"/>
  <c r="M1261" i="20"/>
  <c r="O1260" i="20"/>
  <c r="P1260" i="20" s="1"/>
  <c r="M1260" i="20"/>
  <c r="O1259" i="20"/>
  <c r="P1259" i="20" s="1"/>
  <c r="M1259" i="20"/>
  <c r="O1258" i="20"/>
  <c r="P1258" i="20" s="1"/>
  <c r="M1258" i="20"/>
  <c r="O1257" i="20"/>
  <c r="P1257" i="20" s="1"/>
  <c r="M1257" i="20"/>
  <c r="O1256" i="20"/>
  <c r="P1256" i="20" s="1"/>
  <c r="M1256" i="20"/>
  <c r="O1255" i="20"/>
  <c r="P1255" i="20" s="1"/>
  <c r="M1255" i="20"/>
  <c r="O1254" i="20"/>
  <c r="P1254" i="20" s="1"/>
  <c r="M1254" i="20"/>
  <c r="O1253" i="20"/>
  <c r="P1253" i="20" s="1"/>
  <c r="M1253" i="20"/>
  <c r="O1252" i="20"/>
  <c r="P1252" i="20" s="1"/>
  <c r="M1252" i="20"/>
  <c r="O1251" i="20"/>
  <c r="P1251" i="20" s="1"/>
  <c r="M1251" i="20"/>
  <c r="O1250" i="20"/>
  <c r="P1250" i="20" s="1"/>
  <c r="M1250" i="20"/>
  <c r="O1249" i="20"/>
  <c r="P1249" i="20" s="1"/>
  <c r="M1249" i="20"/>
  <c r="O1248" i="20"/>
  <c r="P1248" i="20" s="1"/>
  <c r="M1248" i="20"/>
  <c r="O1247" i="20"/>
  <c r="P1247" i="20" s="1"/>
  <c r="M1247" i="20"/>
  <c r="O1246" i="20"/>
  <c r="P1246" i="20" s="1"/>
  <c r="M1246" i="20"/>
  <c r="O1245" i="20"/>
  <c r="P1245" i="20" s="1"/>
  <c r="M1245" i="20"/>
  <c r="O1244" i="20"/>
  <c r="P1244" i="20" s="1"/>
  <c r="M1244" i="20"/>
  <c r="O1243" i="20"/>
  <c r="P1243" i="20" s="1"/>
  <c r="M1243" i="20"/>
  <c r="O1242" i="20"/>
  <c r="P1242" i="20" s="1"/>
  <c r="M1242" i="20"/>
  <c r="O1241" i="20"/>
  <c r="P1241" i="20" s="1"/>
  <c r="M1241" i="20"/>
  <c r="O1240" i="20"/>
  <c r="P1240" i="20" s="1"/>
  <c r="M1240" i="20"/>
  <c r="O1239" i="20"/>
  <c r="P1239" i="20" s="1"/>
  <c r="M1239" i="20"/>
  <c r="O1238" i="20"/>
  <c r="P1238" i="20" s="1"/>
  <c r="M1238" i="20"/>
  <c r="O1237" i="20"/>
  <c r="P1237" i="20" s="1"/>
  <c r="M1237" i="20"/>
  <c r="O1236" i="20"/>
  <c r="P1236" i="20" s="1"/>
  <c r="M1236" i="20"/>
  <c r="O1235" i="20"/>
  <c r="P1235" i="20" s="1"/>
  <c r="M1235" i="20"/>
  <c r="O1234" i="20"/>
  <c r="P1234" i="20" s="1"/>
  <c r="M1234" i="20"/>
  <c r="O1233" i="20"/>
  <c r="P1233" i="20" s="1"/>
  <c r="M1233" i="20"/>
  <c r="O1232" i="20"/>
  <c r="P1232" i="20" s="1"/>
  <c r="M1232" i="20"/>
  <c r="O1231" i="20"/>
  <c r="P1231" i="20" s="1"/>
  <c r="M1231" i="20"/>
  <c r="O1230" i="20"/>
  <c r="P1230" i="20" s="1"/>
  <c r="M1230" i="20"/>
  <c r="O1229" i="20"/>
  <c r="P1229" i="20" s="1"/>
  <c r="M1229" i="20"/>
  <c r="O1228" i="20"/>
  <c r="P1228" i="20" s="1"/>
  <c r="M1228" i="20"/>
  <c r="O1227" i="20"/>
  <c r="P1227" i="20" s="1"/>
  <c r="M1227" i="20"/>
  <c r="O1226" i="20"/>
  <c r="P1226" i="20" s="1"/>
  <c r="M1226" i="20"/>
  <c r="O1225" i="20"/>
  <c r="P1225" i="20" s="1"/>
  <c r="M1225" i="20"/>
  <c r="O1224" i="20"/>
  <c r="P1224" i="20" s="1"/>
  <c r="M1224" i="20"/>
  <c r="O1223" i="20"/>
  <c r="P1223" i="20" s="1"/>
  <c r="M1223" i="20"/>
  <c r="O1222" i="20"/>
  <c r="P1222" i="20" s="1"/>
  <c r="M1222" i="20"/>
  <c r="O1221" i="20"/>
  <c r="P1221" i="20" s="1"/>
  <c r="M1221" i="20"/>
  <c r="O1220" i="20"/>
  <c r="P1220" i="20" s="1"/>
  <c r="M1220" i="20"/>
  <c r="O1219" i="20"/>
  <c r="P1219" i="20" s="1"/>
  <c r="M1219" i="20"/>
  <c r="O1218" i="20"/>
  <c r="P1218" i="20" s="1"/>
  <c r="M1218" i="20"/>
  <c r="O1217" i="20"/>
  <c r="P1217" i="20" s="1"/>
  <c r="M1217" i="20"/>
  <c r="P1216" i="20"/>
  <c r="O1216" i="20"/>
  <c r="M1216" i="20"/>
  <c r="O1215" i="20"/>
  <c r="P1215" i="20" s="1"/>
  <c r="M1215" i="20"/>
  <c r="O1214" i="20"/>
  <c r="P1214" i="20" s="1"/>
  <c r="M1214" i="20"/>
  <c r="O1213" i="20"/>
  <c r="P1213" i="20" s="1"/>
  <c r="M1213" i="20"/>
  <c r="O1212" i="20"/>
  <c r="P1212" i="20" s="1"/>
  <c r="M1212" i="20"/>
  <c r="O1211" i="20"/>
  <c r="P1211" i="20" s="1"/>
  <c r="M1211" i="20"/>
  <c r="O1210" i="20"/>
  <c r="P1210" i="20" s="1"/>
  <c r="M1210" i="20"/>
  <c r="O1209" i="20"/>
  <c r="P1209" i="20" s="1"/>
  <c r="M1209" i="20"/>
  <c r="O1208" i="20"/>
  <c r="P1208" i="20" s="1"/>
  <c r="M1208" i="20"/>
  <c r="O1207" i="20"/>
  <c r="P1207" i="20" s="1"/>
  <c r="M1207" i="20"/>
  <c r="O1206" i="20"/>
  <c r="P1206" i="20" s="1"/>
  <c r="M1206" i="20"/>
  <c r="O1205" i="20"/>
  <c r="P1205" i="20" s="1"/>
  <c r="M1205" i="20"/>
  <c r="O1204" i="20"/>
  <c r="P1204" i="20" s="1"/>
  <c r="M1204" i="20"/>
  <c r="O1203" i="20"/>
  <c r="P1203" i="20" s="1"/>
  <c r="M1203" i="20"/>
  <c r="O1202" i="20"/>
  <c r="P1202" i="20" s="1"/>
  <c r="M1202" i="20"/>
  <c r="O1201" i="20"/>
  <c r="P1201" i="20" s="1"/>
  <c r="M1201" i="20"/>
  <c r="O1200" i="20"/>
  <c r="P1200" i="20" s="1"/>
  <c r="M1200" i="20"/>
  <c r="O1199" i="20"/>
  <c r="P1199" i="20" s="1"/>
  <c r="M1199" i="20"/>
  <c r="O1198" i="20"/>
  <c r="P1198" i="20" s="1"/>
  <c r="M1198" i="20"/>
  <c r="P1197" i="20"/>
  <c r="O1197" i="20"/>
  <c r="M1197" i="20"/>
  <c r="O1196" i="20"/>
  <c r="P1196" i="20" s="1"/>
  <c r="M1196" i="20"/>
  <c r="O1195" i="20"/>
  <c r="P1195" i="20" s="1"/>
  <c r="M1195" i="20"/>
  <c r="O1194" i="20"/>
  <c r="P1194" i="20" s="1"/>
  <c r="M1194" i="20"/>
  <c r="O1193" i="20"/>
  <c r="P1193" i="20" s="1"/>
  <c r="M1193" i="20"/>
  <c r="O1192" i="20"/>
  <c r="P1192" i="20" s="1"/>
  <c r="M1192" i="20"/>
  <c r="O1191" i="20"/>
  <c r="P1191" i="20" s="1"/>
  <c r="M1191" i="20"/>
  <c r="O1190" i="20"/>
  <c r="P1190" i="20" s="1"/>
  <c r="M1190" i="20"/>
  <c r="O1189" i="20"/>
  <c r="P1189" i="20" s="1"/>
  <c r="M1189" i="20"/>
  <c r="O1188" i="20"/>
  <c r="P1188" i="20" s="1"/>
  <c r="M1188" i="20"/>
  <c r="O1187" i="20"/>
  <c r="P1187" i="20" s="1"/>
  <c r="M1187" i="20"/>
  <c r="O1186" i="20"/>
  <c r="P1186" i="20" s="1"/>
  <c r="M1186" i="20"/>
  <c r="O1185" i="20"/>
  <c r="P1185" i="20" s="1"/>
  <c r="M1185" i="20"/>
  <c r="O1184" i="20"/>
  <c r="P1184" i="20" s="1"/>
  <c r="M1184" i="20"/>
  <c r="O1183" i="20"/>
  <c r="P1183" i="20" s="1"/>
  <c r="M1183" i="20"/>
  <c r="O1182" i="20"/>
  <c r="P1182" i="20" s="1"/>
  <c r="M1182" i="20"/>
  <c r="O1181" i="20"/>
  <c r="P1181" i="20" s="1"/>
  <c r="M1181" i="20"/>
  <c r="O1180" i="20"/>
  <c r="P1180" i="20" s="1"/>
  <c r="M1180" i="20"/>
  <c r="O1179" i="20"/>
  <c r="P1179" i="20" s="1"/>
  <c r="M1179" i="20"/>
  <c r="O1178" i="20"/>
  <c r="P1178" i="20" s="1"/>
  <c r="M1178" i="20"/>
  <c r="O1177" i="20"/>
  <c r="P1177" i="20" s="1"/>
  <c r="M1177" i="20"/>
  <c r="O1176" i="20"/>
  <c r="P1176" i="20" s="1"/>
  <c r="M1176" i="20"/>
  <c r="O1175" i="20"/>
  <c r="P1175" i="20" s="1"/>
  <c r="M1175" i="20"/>
  <c r="O1174" i="20"/>
  <c r="P1174" i="20" s="1"/>
  <c r="M1174" i="20"/>
  <c r="O1173" i="20"/>
  <c r="P1173" i="20" s="1"/>
  <c r="M1173" i="20"/>
  <c r="O1172" i="20"/>
  <c r="P1172" i="20" s="1"/>
  <c r="M1172" i="20"/>
  <c r="O1171" i="20"/>
  <c r="P1171" i="20" s="1"/>
  <c r="M1171" i="20"/>
  <c r="O1170" i="20"/>
  <c r="P1170" i="20" s="1"/>
  <c r="M1170" i="20"/>
  <c r="P1169" i="20"/>
  <c r="O1169" i="20"/>
  <c r="M1169" i="20"/>
  <c r="O1168" i="20"/>
  <c r="P1168" i="20" s="1"/>
  <c r="M1168" i="20"/>
  <c r="O1167" i="20"/>
  <c r="P1167" i="20" s="1"/>
  <c r="M1167" i="20"/>
  <c r="O1166" i="20"/>
  <c r="P1166" i="20" s="1"/>
  <c r="M1166" i="20"/>
  <c r="O1165" i="20"/>
  <c r="P1165" i="20" s="1"/>
  <c r="M1165" i="20"/>
  <c r="O1164" i="20"/>
  <c r="P1164" i="20" s="1"/>
  <c r="M1164" i="20"/>
  <c r="O1163" i="20"/>
  <c r="P1163" i="20" s="1"/>
  <c r="M1163" i="20"/>
  <c r="O1162" i="20"/>
  <c r="P1162" i="20" s="1"/>
  <c r="M1162" i="20"/>
  <c r="O1161" i="20"/>
  <c r="P1161" i="20" s="1"/>
  <c r="M1161" i="20"/>
  <c r="O1160" i="20"/>
  <c r="P1160" i="20" s="1"/>
  <c r="M1160" i="20"/>
  <c r="O1159" i="20"/>
  <c r="P1159" i="20" s="1"/>
  <c r="M1159" i="20"/>
  <c r="O1158" i="20"/>
  <c r="P1158" i="20" s="1"/>
  <c r="M1158" i="20"/>
  <c r="O1157" i="20"/>
  <c r="P1157" i="20" s="1"/>
  <c r="M1157" i="20"/>
  <c r="O1156" i="20"/>
  <c r="P1156" i="20" s="1"/>
  <c r="M1156" i="20"/>
  <c r="O1155" i="20"/>
  <c r="P1155" i="20" s="1"/>
  <c r="M1155" i="20"/>
  <c r="O1154" i="20"/>
  <c r="P1154" i="20" s="1"/>
  <c r="M1154" i="20"/>
  <c r="O1153" i="20"/>
  <c r="P1153" i="20" s="1"/>
  <c r="M1153" i="20"/>
  <c r="O1152" i="20"/>
  <c r="P1152" i="20" s="1"/>
  <c r="M1152" i="20"/>
  <c r="O1151" i="20"/>
  <c r="P1151" i="20" s="1"/>
  <c r="M1151" i="20"/>
  <c r="O1150" i="20"/>
  <c r="P1150" i="20" s="1"/>
  <c r="M1150" i="20"/>
  <c r="O1149" i="20"/>
  <c r="P1149" i="20" s="1"/>
  <c r="M1149" i="20"/>
  <c r="O1148" i="20"/>
  <c r="P1148" i="20" s="1"/>
  <c r="M1148" i="20"/>
  <c r="O1147" i="20"/>
  <c r="P1147" i="20" s="1"/>
  <c r="M1147" i="20"/>
  <c r="O1146" i="20"/>
  <c r="P1146" i="20" s="1"/>
  <c r="M1146" i="20"/>
  <c r="O1145" i="20"/>
  <c r="P1145" i="20" s="1"/>
  <c r="M1145" i="20"/>
  <c r="O1144" i="20"/>
  <c r="P1144" i="20" s="1"/>
  <c r="M1144" i="20"/>
  <c r="O1143" i="20"/>
  <c r="P1143" i="20" s="1"/>
  <c r="M1143" i="20"/>
  <c r="O1142" i="20"/>
  <c r="P1142" i="20" s="1"/>
  <c r="M1142" i="20"/>
  <c r="O1141" i="20"/>
  <c r="P1141" i="20" s="1"/>
  <c r="M1141" i="20"/>
  <c r="O1140" i="20"/>
  <c r="P1140" i="20" s="1"/>
  <c r="M1140" i="20"/>
  <c r="O1139" i="20"/>
  <c r="P1139" i="20" s="1"/>
  <c r="M1139" i="20"/>
  <c r="O1138" i="20"/>
  <c r="P1138" i="20" s="1"/>
  <c r="M1138" i="20"/>
  <c r="O1137" i="20"/>
  <c r="P1137" i="20" s="1"/>
  <c r="M1137" i="20"/>
  <c r="O1136" i="20"/>
  <c r="P1136" i="20" s="1"/>
  <c r="M1136" i="20"/>
  <c r="O1135" i="20"/>
  <c r="P1135" i="20" s="1"/>
  <c r="M1135" i="20"/>
  <c r="O1134" i="20"/>
  <c r="P1134" i="20" s="1"/>
  <c r="M1134" i="20"/>
  <c r="O1133" i="20"/>
  <c r="P1133" i="20" s="1"/>
  <c r="M1133" i="20"/>
  <c r="O1132" i="20"/>
  <c r="P1132" i="20" s="1"/>
  <c r="M1132" i="20"/>
  <c r="O1131" i="20"/>
  <c r="P1131" i="20" s="1"/>
  <c r="M1131" i="20"/>
  <c r="O1130" i="20"/>
  <c r="P1130" i="20" s="1"/>
  <c r="M1130" i="20"/>
  <c r="O1129" i="20"/>
  <c r="P1129" i="20" s="1"/>
  <c r="M1129" i="20"/>
  <c r="O1128" i="20"/>
  <c r="P1128" i="20" s="1"/>
  <c r="M1128" i="20"/>
  <c r="O1127" i="20"/>
  <c r="P1127" i="20" s="1"/>
  <c r="M1127" i="20"/>
  <c r="O1126" i="20"/>
  <c r="P1126" i="20" s="1"/>
  <c r="M1126" i="20"/>
  <c r="O1125" i="20"/>
  <c r="P1125" i="20" s="1"/>
  <c r="M1125" i="20"/>
  <c r="O1124" i="20"/>
  <c r="P1124" i="20" s="1"/>
  <c r="M1124" i="20"/>
  <c r="O1123" i="20"/>
  <c r="P1123" i="20" s="1"/>
  <c r="M1123" i="20"/>
  <c r="O1122" i="20"/>
  <c r="P1122" i="20" s="1"/>
  <c r="M1122" i="20"/>
  <c r="O1121" i="20"/>
  <c r="P1121" i="20" s="1"/>
  <c r="M1121" i="20"/>
  <c r="O1120" i="20"/>
  <c r="P1120" i="20" s="1"/>
  <c r="M1120" i="20"/>
  <c r="O1119" i="20"/>
  <c r="P1119" i="20" s="1"/>
  <c r="M1119" i="20"/>
  <c r="O1118" i="20"/>
  <c r="P1118" i="20" s="1"/>
  <c r="M1118" i="20"/>
  <c r="O1117" i="20"/>
  <c r="P1117" i="20" s="1"/>
  <c r="M1117" i="20"/>
  <c r="O1116" i="20"/>
  <c r="P1116" i="20" s="1"/>
  <c r="M1116" i="20"/>
  <c r="O1115" i="20"/>
  <c r="P1115" i="20" s="1"/>
  <c r="M1115" i="20"/>
  <c r="O1114" i="20"/>
  <c r="P1114" i="20" s="1"/>
  <c r="M1114" i="20"/>
  <c r="O1113" i="20"/>
  <c r="P1113" i="20" s="1"/>
  <c r="M1113" i="20"/>
  <c r="O1112" i="20"/>
  <c r="P1112" i="20" s="1"/>
  <c r="M1112" i="20"/>
  <c r="O1111" i="20"/>
  <c r="P1111" i="20" s="1"/>
  <c r="M1111" i="20"/>
  <c r="O1110" i="20"/>
  <c r="P1110" i="20" s="1"/>
  <c r="M1110" i="20"/>
  <c r="O1109" i="20"/>
  <c r="P1109" i="20" s="1"/>
  <c r="M1109" i="20"/>
  <c r="O1108" i="20"/>
  <c r="P1108" i="20" s="1"/>
  <c r="M1108" i="20"/>
  <c r="O1107" i="20"/>
  <c r="P1107" i="20" s="1"/>
  <c r="M1107" i="20"/>
  <c r="O1106" i="20"/>
  <c r="P1106" i="20" s="1"/>
  <c r="M1106" i="20"/>
  <c r="O1105" i="20"/>
  <c r="P1105" i="20" s="1"/>
  <c r="M1105" i="20"/>
  <c r="O1104" i="20"/>
  <c r="P1104" i="20" s="1"/>
  <c r="M1104" i="20"/>
  <c r="O1103" i="20"/>
  <c r="P1103" i="20" s="1"/>
  <c r="M1103" i="20"/>
  <c r="O1102" i="20"/>
  <c r="P1102" i="20" s="1"/>
  <c r="M1102" i="20"/>
  <c r="O1101" i="20"/>
  <c r="P1101" i="20" s="1"/>
  <c r="M1101" i="20"/>
  <c r="O1100" i="20"/>
  <c r="P1100" i="20" s="1"/>
  <c r="M1100" i="20"/>
  <c r="O1099" i="20"/>
  <c r="P1099" i="20" s="1"/>
  <c r="M1099" i="20"/>
  <c r="O1098" i="20"/>
  <c r="P1098" i="20" s="1"/>
  <c r="M1098" i="20"/>
  <c r="O1097" i="20"/>
  <c r="P1097" i="20" s="1"/>
  <c r="M1097" i="20"/>
  <c r="O1096" i="20"/>
  <c r="P1096" i="20" s="1"/>
  <c r="M1096" i="20"/>
  <c r="O1095" i="20"/>
  <c r="P1095" i="20" s="1"/>
  <c r="M1095" i="20"/>
  <c r="O1094" i="20"/>
  <c r="P1094" i="20" s="1"/>
  <c r="M1094" i="20"/>
  <c r="O1093" i="20"/>
  <c r="P1093" i="20" s="1"/>
  <c r="M1093" i="20"/>
  <c r="O1092" i="20"/>
  <c r="P1092" i="20" s="1"/>
  <c r="M1092" i="20"/>
  <c r="O1091" i="20"/>
  <c r="P1091" i="20" s="1"/>
  <c r="M1091" i="20"/>
  <c r="O1090" i="20"/>
  <c r="P1090" i="20" s="1"/>
  <c r="M1090" i="20"/>
  <c r="O1089" i="20"/>
  <c r="P1089" i="20" s="1"/>
  <c r="M1089" i="20"/>
  <c r="O1088" i="20"/>
  <c r="P1088" i="20" s="1"/>
  <c r="M1088" i="20"/>
  <c r="O1087" i="20"/>
  <c r="P1087" i="20" s="1"/>
  <c r="M1087" i="20"/>
  <c r="O1086" i="20"/>
  <c r="P1086" i="20" s="1"/>
  <c r="M1086" i="20"/>
  <c r="O1085" i="20"/>
  <c r="P1085" i="20" s="1"/>
  <c r="M1085" i="20"/>
  <c r="O1084" i="20"/>
  <c r="P1084" i="20" s="1"/>
  <c r="M1084" i="20"/>
  <c r="O1083" i="20"/>
  <c r="P1083" i="20" s="1"/>
  <c r="M1083" i="20"/>
  <c r="O1082" i="20"/>
  <c r="P1082" i="20" s="1"/>
  <c r="M1082" i="20"/>
  <c r="O1081" i="20"/>
  <c r="P1081" i="20" s="1"/>
  <c r="M1081" i="20"/>
  <c r="O1080" i="20"/>
  <c r="P1080" i="20" s="1"/>
  <c r="M1080" i="20"/>
  <c r="O1079" i="20"/>
  <c r="P1079" i="20" s="1"/>
  <c r="M1079" i="20"/>
  <c r="O1078" i="20"/>
  <c r="P1078" i="20" s="1"/>
  <c r="M1078" i="20"/>
  <c r="O1077" i="20"/>
  <c r="P1077" i="20" s="1"/>
  <c r="M1077" i="20"/>
  <c r="O1076" i="20"/>
  <c r="P1076" i="20" s="1"/>
  <c r="M1076" i="20"/>
  <c r="O1075" i="20"/>
  <c r="P1075" i="20" s="1"/>
  <c r="M1075" i="20"/>
  <c r="O1074" i="20"/>
  <c r="P1074" i="20" s="1"/>
  <c r="M1074" i="20"/>
  <c r="O1073" i="20"/>
  <c r="P1073" i="20" s="1"/>
  <c r="M1073" i="20"/>
  <c r="O1072" i="20"/>
  <c r="P1072" i="20" s="1"/>
  <c r="M1072" i="20"/>
  <c r="O1071" i="20"/>
  <c r="P1071" i="20" s="1"/>
  <c r="M1071" i="20"/>
  <c r="O1070" i="20"/>
  <c r="P1070" i="20" s="1"/>
  <c r="M1070" i="20"/>
  <c r="O1069" i="20"/>
  <c r="P1069" i="20" s="1"/>
  <c r="M1069" i="20"/>
  <c r="O1068" i="20"/>
  <c r="P1068" i="20" s="1"/>
  <c r="M1068" i="20"/>
  <c r="O1067" i="20"/>
  <c r="P1067" i="20" s="1"/>
  <c r="M1067" i="20"/>
  <c r="O1066" i="20"/>
  <c r="P1066" i="20" s="1"/>
  <c r="M1066" i="20"/>
  <c r="O1065" i="20"/>
  <c r="P1065" i="20" s="1"/>
  <c r="M1065" i="20"/>
  <c r="O1064" i="20"/>
  <c r="P1064" i="20" s="1"/>
  <c r="M1064" i="20"/>
  <c r="O1063" i="20"/>
  <c r="P1063" i="20" s="1"/>
  <c r="M1063" i="20"/>
  <c r="O1062" i="20"/>
  <c r="P1062" i="20" s="1"/>
  <c r="M1062" i="20"/>
  <c r="O1061" i="20"/>
  <c r="P1061" i="20" s="1"/>
  <c r="M1061" i="20"/>
  <c r="O1060" i="20"/>
  <c r="P1060" i="20" s="1"/>
  <c r="M1060" i="20"/>
  <c r="O1059" i="20"/>
  <c r="P1059" i="20" s="1"/>
  <c r="M1059" i="20"/>
  <c r="O1058" i="20"/>
  <c r="P1058" i="20" s="1"/>
  <c r="M1058" i="20"/>
  <c r="O1057" i="20"/>
  <c r="P1057" i="20" s="1"/>
  <c r="M1057" i="20"/>
  <c r="O1056" i="20"/>
  <c r="P1056" i="20" s="1"/>
  <c r="M1056" i="20"/>
  <c r="O1055" i="20"/>
  <c r="P1055" i="20" s="1"/>
  <c r="M1055" i="20"/>
  <c r="O1054" i="20"/>
  <c r="P1054" i="20" s="1"/>
  <c r="M1054" i="20"/>
  <c r="O1053" i="20"/>
  <c r="P1053" i="20" s="1"/>
  <c r="M1053" i="20"/>
  <c r="O1052" i="20"/>
  <c r="P1052" i="20" s="1"/>
  <c r="M1052" i="20"/>
  <c r="O1051" i="20"/>
  <c r="P1051" i="20" s="1"/>
  <c r="M1051" i="20"/>
  <c r="O1050" i="20"/>
  <c r="P1050" i="20" s="1"/>
  <c r="M1050" i="20"/>
  <c r="O1049" i="20"/>
  <c r="P1049" i="20" s="1"/>
  <c r="M1049" i="20"/>
  <c r="O1048" i="20"/>
  <c r="P1048" i="20" s="1"/>
  <c r="M1048" i="20"/>
  <c r="O1047" i="20"/>
  <c r="P1047" i="20" s="1"/>
  <c r="M1047" i="20"/>
  <c r="O1046" i="20"/>
  <c r="P1046" i="20" s="1"/>
  <c r="M1046" i="20"/>
  <c r="O1045" i="20"/>
  <c r="P1045" i="20" s="1"/>
  <c r="M1045" i="20"/>
  <c r="O1044" i="20"/>
  <c r="P1044" i="20" s="1"/>
  <c r="M1044" i="20"/>
  <c r="O1043" i="20"/>
  <c r="P1043" i="20" s="1"/>
  <c r="M1043" i="20"/>
  <c r="O1042" i="20"/>
  <c r="P1042" i="20" s="1"/>
  <c r="M1042" i="20"/>
  <c r="O1041" i="20"/>
  <c r="P1041" i="20" s="1"/>
  <c r="M1041" i="20"/>
  <c r="O1040" i="20"/>
  <c r="P1040" i="20" s="1"/>
  <c r="M1040" i="20"/>
  <c r="O1039" i="20"/>
  <c r="P1039" i="20" s="1"/>
  <c r="M1039" i="20"/>
  <c r="O1038" i="20"/>
  <c r="P1038" i="20" s="1"/>
  <c r="M1038" i="20"/>
  <c r="O1037" i="20"/>
  <c r="P1037" i="20" s="1"/>
  <c r="M1037" i="20"/>
  <c r="O1036" i="20"/>
  <c r="P1036" i="20" s="1"/>
  <c r="M1036" i="20"/>
  <c r="O1035" i="20"/>
  <c r="P1035" i="20" s="1"/>
  <c r="M1035" i="20"/>
  <c r="O1034" i="20"/>
  <c r="P1034" i="20" s="1"/>
  <c r="M1034" i="20"/>
  <c r="O1033" i="20"/>
  <c r="P1033" i="20" s="1"/>
  <c r="M1033" i="20"/>
  <c r="O1032" i="20"/>
  <c r="P1032" i="20" s="1"/>
  <c r="M1032" i="20"/>
  <c r="O1031" i="20"/>
  <c r="P1031" i="20" s="1"/>
  <c r="M1031" i="20"/>
  <c r="O1030" i="20"/>
  <c r="P1030" i="20" s="1"/>
  <c r="M1030" i="20"/>
  <c r="O1029" i="20"/>
  <c r="P1029" i="20" s="1"/>
  <c r="M1029" i="20"/>
  <c r="O1028" i="20"/>
  <c r="P1028" i="20" s="1"/>
  <c r="M1028" i="20"/>
  <c r="O1027" i="20"/>
  <c r="P1027" i="20" s="1"/>
  <c r="M1027" i="20"/>
  <c r="O1026" i="20"/>
  <c r="P1026" i="20" s="1"/>
  <c r="M1026" i="20"/>
  <c r="O1025" i="20"/>
  <c r="P1025" i="20" s="1"/>
  <c r="M1025" i="20"/>
  <c r="O1024" i="20"/>
  <c r="P1024" i="20" s="1"/>
  <c r="M1024" i="20"/>
  <c r="O1023" i="20"/>
  <c r="P1023" i="20" s="1"/>
  <c r="M1023" i="20"/>
  <c r="O1022" i="20"/>
  <c r="P1022" i="20" s="1"/>
  <c r="M1022" i="20"/>
  <c r="O1021" i="20"/>
  <c r="P1021" i="20" s="1"/>
  <c r="M1021" i="20"/>
  <c r="O1020" i="20"/>
  <c r="P1020" i="20" s="1"/>
  <c r="M1020" i="20"/>
  <c r="O1019" i="20"/>
  <c r="P1019" i="20" s="1"/>
  <c r="M1019" i="20"/>
  <c r="O1018" i="20"/>
  <c r="P1018" i="20" s="1"/>
  <c r="M1018" i="20"/>
  <c r="O1017" i="20"/>
  <c r="P1017" i="20" s="1"/>
  <c r="M1017" i="20"/>
  <c r="O1016" i="20"/>
  <c r="P1016" i="20" s="1"/>
  <c r="M1016" i="20"/>
  <c r="O1015" i="20"/>
  <c r="P1015" i="20" s="1"/>
  <c r="M1015" i="20"/>
  <c r="O1014" i="20"/>
  <c r="P1014" i="20" s="1"/>
  <c r="M1014" i="20"/>
  <c r="O1013" i="20"/>
  <c r="P1013" i="20" s="1"/>
  <c r="M1013" i="20"/>
  <c r="O1012" i="20"/>
  <c r="P1012" i="20" s="1"/>
  <c r="M1012" i="20"/>
  <c r="O1011" i="20"/>
  <c r="P1011" i="20" s="1"/>
  <c r="M1011" i="20"/>
  <c r="O1010" i="20"/>
  <c r="P1010" i="20" s="1"/>
  <c r="M1010" i="20"/>
  <c r="O1009" i="20"/>
  <c r="P1009" i="20" s="1"/>
  <c r="M1009" i="20"/>
  <c r="O1008" i="20"/>
  <c r="P1008" i="20" s="1"/>
  <c r="M1008" i="20"/>
  <c r="O1007" i="20"/>
  <c r="P1007" i="20" s="1"/>
  <c r="M1007" i="20"/>
  <c r="O1006" i="20"/>
  <c r="P1006" i="20" s="1"/>
  <c r="M1006" i="20"/>
  <c r="O1005" i="20"/>
  <c r="P1005" i="20" s="1"/>
  <c r="M1005" i="20"/>
  <c r="O1004" i="20"/>
  <c r="P1004" i="20" s="1"/>
  <c r="M1004" i="20"/>
  <c r="O1003" i="20"/>
  <c r="P1003" i="20" s="1"/>
  <c r="M1003" i="20"/>
  <c r="O1002" i="20"/>
  <c r="P1002" i="20" s="1"/>
  <c r="M1002" i="20"/>
  <c r="O1001" i="20"/>
  <c r="P1001" i="20" s="1"/>
  <c r="M1001" i="20"/>
  <c r="O1000" i="20"/>
  <c r="P1000" i="20" s="1"/>
  <c r="M1000" i="20"/>
  <c r="O999" i="20"/>
  <c r="P999" i="20" s="1"/>
  <c r="M999" i="20"/>
  <c r="O998" i="20"/>
  <c r="P998" i="20" s="1"/>
  <c r="M998" i="20"/>
  <c r="O997" i="20"/>
  <c r="P997" i="20" s="1"/>
  <c r="M997" i="20"/>
  <c r="O996" i="20"/>
  <c r="P996" i="20" s="1"/>
  <c r="M996" i="20"/>
  <c r="O995" i="20"/>
  <c r="P995" i="20" s="1"/>
  <c r="M995" i="20"/>
  <c r="O994" i="20"/>
  <c r="P994" i="20" s="1"/>
  <c r="M994" i="20"/>
  <c r="O993" i="20"/>
  <c r="P993" i="20" s="1"/>
  <c r="M993" i="20"/>
  <c r="O992" i="20"/>
  <c r="P992" i="20" s="1"/>
  <c r="M992" i="20"/>
  <c r="O991" i="20"/>
  <c r="P991" i="20" s="1"/>
  <c r="M991" i="20"/>
  <c r="O990" i="20"/>
  <c r="P990" i="20" s="1"/>
  <c r="M990" i="20"/>
  <c r="O989" i="20"/>
  <c r="P989" i="20" s="1"/>
  <c r="M989" i="20"/>
  <c r="O988" i="20"/>
  <c r="P988" i="20" s="1"/>
  <c r="M988" i="20"/>
  <c r="O987" i="20"/>
  <c r="P987" i="20" s="1"/>
  <c r="M987" i="20"/>
  <c r="O986" i="20"/>
  <c r="P986" i="20" s="1"/>
  <c r="M986" i="20"/>
  <c r="O985" i="20"/>
  <c r="P985" i="20" s="1"/>
  <c r="M985" i="20"/>
  <c r="O984" i="20"/>
  <c r="P984" i="20" s="1"/>
  <c r="M984" i="20"/>
  <c r="O983" i="20"/>
  <c r="P983" i="20" s="1"/>
  <c r="M983" i="20"/>
  <c r="O982" i="20"/>
  <c r="P982" i="20" s="1"/>
  <c r="M982" i="20"/>
  <c r="O981" i="20"/>
  <c r="P981" i="20" s="1"/>
  <c r="M981" i="20"/>
  <c r="O980" i="20"/>
  <c r="P980" i="20" s="1"/>
  <c r="M980" i="20"/>
  <c r="O979" i="20"/>
  <c r="P979" i="20" s="1"/>
  <c r="M979" i="20"/>
  <c r="O978" i="20"/>
  <c r="P978" i="20" s="1"/>
  <c r="M978" i="20"/>
  <c r="O977" i="20"/>
  <c r="P977" i="20" s="1"/>
  <c r="M977" i="20"/>
  <c r="O976" i="20"/>
  <c r="P976" i="20" s="1"/>
  <c r="M976" i="20"/>
  <c r="O975" i="20"/>
  <c r="P975" i="20" s="1"/>
  <c r="M975" i="20"/>
  <c r="O974" i="20"/>
  <c r="P974" i="20" s="1"/>
  <c r="M974" i="20"/>
  <c r="O973" i="20"/>
  <c r="P973" i="20" s="1"/>
  <c r="M973" i="20"/>
  <c r="O972" i="20"/>
  <c r="P972" i="20" s="1"/>
  <c r="M972" i="20"/>
  <c r="O971" i="20"/>
  <c r="P971" i="20" s="1"/>
  <c r="M971" i="20"/>
  <c r="O970" i="20"/>
  <c r="P970" i="20" s="1"/>
  <c r="M970" i="20"/>
  <c r="O969" i="20"/>
  <c r="P969" i="20" s="1"/>
  <c r="M969" i="20"/>
  <c r="O968" i="20"/>
  <c r="P968" i="20" s="1"/>
  <c r="M968" i="20"/>
  <c r="O967" i="20"/>
  <c r="P967" i="20" s="1"/>
  <c r="M967" i="20"/>
  <c r="O966" i="20"/>
  <c r="P966" i="20" s="1"/>
  <c r="M966" i="20"/>
  <c r="O965" i="20"/>
  <c r="P965" i="20" s="1"/>
  <c r="M965" i="20"/>
  <c r="O964" i="20"/>
  <c r="P964" i="20" s="1"/>
  <c r="M964" i="20"/>
  <c r="O963" i="20"/>
  <c r="P963" i="20" s="1"/>
  <c r="M963" i="20"/>
  <c r="O962" i="20"/>
  <c r="P962" i="20" s="1"/>
  <c r="M962" i="20"/>
  <c r="O961" i="20"/>
  <c r="P961" i="20" s="1"/>
  <c r="M961" i="20"/>
  <c r="O960" i="20"/>
  <c r="P960" i="20" s="1"/>
  <c r="M960" i="20"/>
  <c r="O959" i="20"/>
  <c r="P959" i="20" s="1"/>
  <c r="M959" i="20"/>
  <c r="O958" i="20"/>
  <c r="P958" i="20" s="1"/>
  <c r="M958" i="20"/>
  <c r="O957" i="20"/>
  <c r="P957" i="20" s="1"/>
  <c r="M957" i="20"/>
  <c r="O956" i="20"/>
  <c r="P956" i="20" s="1"/>
  <c r="M956" i="20"/>
  <c r="O955" i="20"/>
  <c r="P955" i="20" s="1"/>
  <c r="M955" i="20"/>
  <c r="O954" i="20"/>
  <c r="P954" i="20" s="1"/>
  <c r="M954" i="20"/>
  <c r="O953" i="20"/>
  <c r="P953" i="20" s="1"/>
  <c r="M953" i="20"/>
  <c r="O952" i="20"/>
  <c r="P952" i="20" s="1"/>
  <c r="M952" i="20"/>
  <c r="O951" i="20"/>
  <c r="P951" i="20" s="1"/>
  <c r="M951" i="20"/>
  <c r="O950" i="20"/>
  <c r="P950" i="20" s="1"/>
  <c r="M950" i="20"/>
  <c r="O949" i="20"/>
  <c r="P949" i="20" s="1"/>
  <c r="M949" i="20"/>
  <c r="O948" i="20"/>
  <c r="P948" i="20" s="1"/>
  <c r="M948" i="20"/>
  <c r="O947" i="20"/>
  <c r="P947" i="20" s="1"/>
  <c r="M947" i="20"/>
  <c r="O946" i="20"/>
  <c r="P946" i="20" s="1"/>
  <c r="M946" i="20"/>
  <c r="O945" i="20"/>
  <c r="P945" i="20" s="1"/>
  <c r="M945" i="20"/>
  <c r="O944" i="20"/>
  <c r="P944" i="20" s="1"/>
  <c r="M944" i="20"/>
  <c r="O943" i="20"/>
  <c r="P943" i="20" s="1"/>
  <c r="M943" i="20"/>
  <c r="O942" i="20"/>
  <c r="P942" i="20" s="1"/>
  <c r="M942" i="20"/>
  <c r="O941" i="20"/>
  <c r="P941" i="20" s="1"/>
  <c r="M941" i="20"/>
  <c r="O940" i="20"/>
  <c r="P940" i="20" s="1"/>
  <c r="M940" i="20"/>
  <c r="O939" i="20"/>
  <c r="P939" i="20" s="1"/>
  <c r="M939" i="20"/>
  <c r="O938" i="20"/>
  <c r="P938" i="20" s="1"/>
  <c r="M938" i="20"/>
  <c r="O937" i="20"/>
  <c r="P937" i="20" s="1"/>
  <c r="M937" i="20"/>
  <c r="O936" i="20"/>
  <c r="P936" i="20" s="1"/>
  <c r="M936" i="20"/>
  <c r="O935" i="20"/>
  <c r="P935" i="20" s="1"/>
  <c r="M935" i="20"/>
  <c r="O934" i="20"/>
  <c r="P934" i="20" s="1"/>
  <c r="M934" i="20"/>
  <c r="O933" i="20"/>
  <c r="P933" i="20" s="1"/>
  <c r="M933" i="20"/>
  <c r="O932" i="20"/>
  <c r="P932" i="20" s="1"/>
  <c r="M932" i="20"/>
  <c r="O931" i="20"/>
  <c r="P931" i="20" s="1"/>
  <c r="M931" i="20"/>
  <c r="O930" i="20"/>
  <c r="P930" i="20" s="1"/>
  <c r="M930" i="20"/>
  <c r="O929" i="20"/>
  <c r="P929" i="20" s="1"/>
  <c r="M929" i="20"/>
  <c r="O928" i="20"/>
  <c r="P928" i="20" s="1"/>
  <c r="M928" i="20"/>
  <c r="O927" i="20"/>
  <c r="P927" i="20" s="1"/>
  <c r="M927" i="20"/>
  <c r="O926" i="20"/>
  <c r="P926" i="20" s="1"/>
  <c r="M926" i="20"/>
  <c r="O925" i="20"/>
  <c r="P925" i="20" s="1"/>
  <c r="M925" i="20"/>
  <c r="O924" i="20"/>
  <c r="P924" i="20" s="1"/>
  <c r="M924" i="20"/>
  <c r="O923" i="20"/>
  <c r="P923" i="20" s="1"/>
  <c r="M923" i="20"/>
  <c r="O922" i="20"/>
  <c r="P922" i="20" s="1"/>
  <c r="M922" i="20"/>
  <c r="O921" i="20"/>
  <c r="P921" i="20" s="1"/>
  <c r="M921" i="20"/>
  <c r="O920" i="20"/>
  <c r="P920" i="20" s="1"/>
  <c r="M920" i="20"/>
  <c r="O919" i="20"/>
  <c r="P919" i="20" s="1"/>
  <c r="M919" i="20"/>
  <c r="O918" i="20"/>
  <c r="P918" i="20" s="1"/>
  <c r="M918" i="20"/>
  <c r="O917" i="20"/>
  <c r="P917" i="20" s="1"/>
  <c r="M917" i="20"/>
  <c r="O916" i="20"/>
  <c r="P916" i="20" s="1"/>
  <c r="M916" i="20"/>
  <c r="O915" i="20"/>
  <c r="P915" i="20" s="1"/>
  <c r="M915" i="20"/>
  <c r="O914" i="20"/>
  <c r="P914" i="20" s="1"/>
  <c r="M914" i="20"/>
  <c r="O913" i="20"/>
  <c r="P913" i="20" s="1"/>
  <c r="M913" i="20"/>
  <c r="O912" i="20"/>
  <c r="P912" i="20" s="1"/>
  <c r="M912" i="20"/>
  <c r="O911" i="20"/>
  <c r="P911" i="20" s="1"/>
  <c r="M911" i="20"/>
  <c r="O910" i="20"/>
  <c r="P910" i="20" s="1"/>
  <c r="M910" i="20"/>
  <c r="O909" i="20"/>
  <c r="P909" i="20" s="1"/>
  <c r="M909" i="20"/>
  <c r="O908" i="20"/>
  <c r="P908" i="20" s="1"/>
  <c r="M908" i="20"/>
  <c r="O907" i="20"/>
  <c r="P907" i="20" s="1"/>
  <c r="M907" i="20"/>
  <c r="O906" i="20"/>
  <c r="P906" i="20" s="1"/>
  <c r="M906" i="20"/>
  <c r="O905" i="20"/>
  <c r="P905" i="20" s="1"/>
  <c r="M905" i="20"/>
  <c r="O904" i="20"/>
  <c r="P904" i="20" s="1"/>
  <c r="M904" i="20"/>
  <c r="O903" i="20"/>
  <c r="P903" i="20" s="1"/>
  <c r="M903" i="20"/>
  <c r="O902" i="20"/>
  <c r="P902" i="20" s="1"/>
  <c r="M902" i="20"/>
  <c r="O901" i="20"/>
  <c r="P901" i="20" s="1"/>
  <c r="M901" i="20"/>
  <c r="O900" i="20"/>
  <c r="P900" i="20" s="1"/>
  <c r="M900" i="20"/>
  <c r="O899" i="20"/>
  <c r="P899" i="20" s="1"/>
  <c r="M899" i="20"/>
  <c r="O898" i="20"/>
  <c r="P898" i="20" s="1"/>
  <c r="M898" i="20"/>
  <c r="O897" i="20"/>
  <c r="P897" i="20" s="1"/>
  <c r="M897" i="20"/>
  <c r="O896" i="20"/>
  <c r="P896" i="20" s="1"/>
  <c r="M896" i="20"/>
  <c r="O895" i="20"/>
  <c r="P895" i="20" s="1"/>
  <c r="M895" i="20"/>
  <c r="O894" i="20"/>
  <c r="P894" i="20" s="1"/>
  <c r="M894" i="20"/>
  <c r="O893" i="20"/>
  <c r="P893" i="20" s="1"/>
  <c r="M893" i="20"/>
  <c r="O892" i="20"/>
  <c r="P892" i="20" s="1"/>
  <c r="M892" i="20"/>
  <c r="O891" i="20"/>
  <c r="P891" i="20" s="1"/>
  <c r="M891" i="20"/>
  <c r="O890" i="20"/>
  <c r="P890" i="20" s="1"/>
  <c r="M890" i="20"/>
  <c r="O889" i="20"/>
  <c r="P889" i="20" s="1"/>
  <c r="M889" i="20"/>
  <c r="O888" i="20"/>
  <c r="P888" i="20" s="1"/>
  <c r="M888" i="20"/>
  <c r="O887" i="20"/>
  <c r="P887" i="20" s="1"/>
  <c r="M887" i="20"/>
  <c r="O886" i="20"/>
  <c r="P886" i="20" s="1"/>
  <c r="M886" i="20"/>
  <c r="O885" i="20"/>
  <c r="P885" i="20" s="1"/>
  <c r="M885" i="20"/>
  <c r="O884" i="20"/>
  <c r="P884" i="20" s="1"/>
  <c r="M884" i="20"/>
  <c r="O883" i="20"/>
  <c r="P883" i="20" s="1"/>
  <c r="M883" i="20"/>
  <c r="O882" i="20"/>
  <c r="P882" i="20" s="1"/>
  <c r="M882" i="20"/>
  <c r="O881" i="20"/>
  <c r="P881" i="20" s="1"/>
  <c r="M881" i="20"/>
  <c r="O880" i="20"/>
  <c r="P880" i="20" s="1"/>
  <c r="M880" i="20"/>
  <c r="O879" i="20"/>
  <c r="P879" i="20" s="1"/>
  <c r="M879" i="20"/>
  <c r="O878" i="20"/>
  <c r="P878" i="20" s="1"/>
  <c r="M878" i="20"/>
  <c r="O877" i="20"/>
  <c r="P877" i="20" s="1"/>
  <c r="M877" i="20"/>
  <c r="O876" i="20"/>
  <c r="P876" i="20" s="1"/>
  <c r="M876" i="20"/>
  <c r="O875" i="20"/>
  <c r="P875" i="20" s="1"/>
  <c r="M875" i="20"/>
  <c r="O874" i="20"/>
  <c r="P874" i="20" s="1"/>
  <c r="M874" i="20"/>
  <c r="O873" i="20"/>
  <c r="P873" i="20" s="1"/>
  <c r="M873" i="20"/>
  <c r="O872" i="20"/>
  <c r="P872" i="20" s="1"/>
  <c r="M872" i="20"/>
  <c r="O871" i="20"/>
  <c r="P871" i="20" s="1"/>
  <c r="M871" i="20"/>
  <c r="O870" i="20"/>
  <c r="P870" i="20" s="1"/>
  <c r="M870" i="20"/>
  <c r="O869" i="20"/>
  <c r="P869" i="20" s="1"/>
  <c r="M869" i="20"/>
  <c r="O868" i="20"/>
  <c r="P868" i="20" s="1"/>
  <c r="M868" i="20"/>
  <c r="O867" i="20"/>
  <c r="P867" i="20" s="1"/>
  <c r="M867" i="20"/>
  <c r="O866" i="20"/>
  <c r="P866" i="20" s="1"/>
  <c r="M866" i="20"/>
  <c r="O865" i="20"/>
  <c r="P865" i="20" s="1"/>
  <c r="M865" i="20"/>
  <c r="O864" i="20"/>
  <c r="P864" i="20" s="1"/>
  <c r="M864" i="20"/>
  <c r="O863" i="20"/>
  <c r="P863" i="20" s="1"/>
  <c r="M863" i="20"/>
  <c r="O862" i="20"/>
  <c r="P862" i="20" s="1"/>
  <c r="M862" i="20"/>
  <c r="O861" i="20"/>
  <c r="P861" i="20" s="1"/>
  <c r="M861" i="20"/>
  <c r="O860" i="20"/>
  <c r="P860" i="20" s="1"/>
  <c r="M860" i="20"/>
  <c r="O859" i="20"/>
  <c r="P859" i="20" s="1"/>
  <c r="M859" i="20"/>
  <c r="O858" i="20"/>
  <c r="P858" i="20" s="1"/>
  <c r="M858" i="20"/>
  <c r="O857" i="20"/>
  <c r="P857" i="20" s="1"/>
  <c r="M857" i="20"/>
  <c r="O856" i="20"/>
  <c r="P856" i="20" s="1"/>
  <c r="M856" i="20"/>
  <c r="O855" i="20"/>
  <c r="P855" i="20" s="1"/>
  <c r="M855" i="20"/>
  <c r="O854" i="20"/>
  <c r="P854" i="20" s="1"/>
  <c r="M854" i="20"/>
  <c r="O853" i="20"/>
  <c r="P853" i="20" s="1"/>
  <c r="M853" i="20"/>
  <c r="O852" i="20"/>
  <c r="P852" i="20" s="1"/>
  <c r="M852" i="20"/>
  <c r="O851" i="20"/>
  <c r="P851" i="20" s="1"/>
  <c r="M851" i="20"/>
  <c r="O850" i="20"/>
  <c r="P850" i="20" s="1"/>
  <c r="M850" i="20"/>
  <c r="O849" i="20"/>
  <c r="P849" i="20" s="1"/>
  <c r="M849" i="20"/>
  <c r="O848" i="20"/>
  <c r="P848" i="20" s="1"/>
  <c r="M848" i="20"/>
  <c r="O847" i="20"/>
  <c r="P847" i="20" s="1"/>
  <c r="M847" i="20"/>
  <c r="O846" i="20"/>
  <c r="P846" i="20" s="1"/>
  <c r="M846" i="20"/>
  <c r="O845" i="20"/>
  <c r="P845" i="20" s="1"/>
  <c r="M845" i="20"/>
  <c r="O844" i="20"/>
  <c r="P844" i="20" s="1"/>
  <c r="M844" i="20"/>
  <c r="O843" i="20"/>
  <c r="P843" i="20" s="1"/>
  <c r="M843" i="20"/>
  <c r="O842" i="20"/>
  <c r="P842" i="20" s="1"/>
  <c r="M842" i="20"/>
  <c r="O841" i="20"/>
  <c r="P841" i="20" s="1"/>
  <c r="M841" i="20"/>
  <c r="O840" i="20"/>
  <c r="P840" i="20" s="1"/>
  <c r="M840" i="20"/>
  <c r="O839" i="20"/>
  <c r="P839" i="20" s="1"/>
  <c r="M839" i="20"/>
  <c r="O838" i="20"/>
  <c r="P838" i="20" s="1"/>
  <c r="M838" i="20"/>
  <c r="O837" i="20"/>
  <c r="P837" i="20" s="1"/>
  <c r="M837" i="20"/>
  <c r="O836" i="20"/>
  <c r="P836" i="20" s="1"/>
  <c r="M836" i="20"/>
  <c r="O835" i="20"/>
  <c r="P835" i="20" s="1"/>
  <c r="M835" i="20"/>
  <c r="O834" i="20"/>
  <c r="P834" i="20" s="1"/>
  <c r="M834" i="20"/>
  <c r="O833" i="20"/>
  <c r="P833" i="20" s="1"/>
  <c r="M833" i="20"/>
  <c r="O832" i="20"/>
  <c r="P832" i="20" s="1"/>
  <c r="M832" i="20"/>
  <c r="O831" i="20"/>
  <c r="P831" i="20" s="1"/>
  <c r="M831" i="20"/>
  <c r="O830" i="20"/>
  <c r="P830" i="20" s="1"/>
  <c r="M830" i="20"/>
  <c r="O829" i="20"/>
  <c r="P829" i="20" s="1"/>
  <c r="M829" i="20"/>
  <c r="O828" i="20"/>
  <c r="P828" i="20" s="1"/>
  <c r="M828" i="20"/>
  <c r="O827" i="20"/>
  <c r="P827" i="20" s="1"/>
  <c r="M827" i="20"/>
  <c r="O826" i="20"/>
  <c r="P826" i="20" s="1"/>
  <c r="M826" i="20"/>
  <c r="O825" i="20"/>
  <c r="P825" i="20" s="1"/>
  <c r="M825" i="20"/>
  <c r="O824" i="20"/>
  <c r="P824" i="20" s="1"/>
  <c r="M824" i="20"/>
  <c r="O823" i="20"/>
  <c r="P823" i="20" s="1"/>
  <c r="M823" i="20"/>
  <c r="O822" i="20"/>
  <c r="P822" i="20" s="1"/>
  <c r="M822" i="20"/>
  <c r="O821" i="20"/>
  <c r="P821" i="20" s="1"/>
  <c r="M821" i="20"/>
  <c r="O820" i="20"/>
  <c r="P820" i="20" s="1"/>
  <c r="M820" i="20"/>
  <c r="O819" i="20"/>
  <c r="P819" i="20" s="1"/>
  <c r="M819" i="20"/>
  <c r="O818" i="20"/>
  <c r="P818" i="20" s="1"/>
  <c r="M818" i="20"/>
  <c r="O817" i="20"/>
  <c r="P817" i="20" s="1"/>
  <c r="M817" i="20"/>
  <c r="O816" i="20"/>
  <c r="P816" i="20" s="1"/>
  <c r="M816" i="20"/>
  <c r="O815" i="20"/>
  <c r="P815" i="20" s="1"/>
  <c r="M815" i="20"/>
  <c r="O814" i="20"/>
  <c r="P814" i="20" s="1"/>
  <c r="M814" i="20"/>
  <c r="O813" i="20"/>
  <c r="P813" i="20" s="1"/>
  <c r="M813" i="20"/>
  <c r="O812" i="20"/>
  <c r="P812" i="20" s="1"/>
  <c r="M812" i="20"/>
  <c r="O811" i="20"/>
  <c r="P811" i="20" s="1"/>
  <c r="M811" i="20"/>
  <c r="O810" i="20"/>
  <c r="P810" i="20" s="1"/>
  <c r="M810" i="20"/>
  <c r="O809" i="20"/>
  <c r="P809" i="20" s="1"/>
  <c r="M809" i="20"/>
  <c r="O808" i="20"/>
  <c r="P808" i="20" s="1"/>
  <c r="M808" i="20"/>
  <c r="O807" i="20"/>
  <c r="P807" i="20" s="1"/>
  <c r="M807" i="20"/>
  <c r="O806" i="20"/>
  <c r="P806" i="20" s="1"/>
  <c r="M806" i="20"/>
  <c r="O805" i="20"/>
  <c r="P805" i="20" s="1"/>
  <c r="M805" i="20"/>
  <c r="O804" i="20"/>
  <c r="P804" i="20" s="1"/>
  <c r="M804" i="20"/>
  <c r="O803" i="20"/>
  <c r="P803" i="20" s="1"/>
  <c r="M803" i="20"/>
  <c r="O802" i="20"/>
  <c r="P802" i="20" s="1"/>
  <c r="M802" i="20"/>
  <c r="O801" i="20"/>
  <c r="P801" i="20" s="1"/>
  <c r="M801" i="20"/>
  <c r="O800" i="20"/>
  <c r="P800" i="20" s="1"/>
  <c r="M800" i="20"/>
  <c r="O799" i="20"/>
  <c r="P799" i="20" s="1"/>
  <c r="M799" i="20"/>
  <c r="O798" i="20"/>
  <c r="P798" i="20" s="1"/>
  <c r="M798" i="20"/>
  <c r="O797" i="20"/>
  <c r="P797" i="20" s="1"/>
  <c r="M797" i="20"/>
  <c r="O796" i="20"/>
  <c r="P796" i="20" s="1"/>
  <c r="M796" i="20"/>
  <c r="O795" i="20"/>
  <c r="P795" i="20" s="1"/>
  <c r="M795" i="20"/>
  <c r="O794" i="20"/>
  <c r="P794" i="20" s="1"/>
  <c r="M794" i="20"/>
  <c r="O793" i="20"/>
  <c r="P793" i="20" s="1"/>
  <c r="M793" i="20"/>
  <c r="O792" i="20"/>
  <c r="P792" i="20" s="1"/>
  <c r="M792" i="20"/>
  <c r="O791" i="20"/>
  <c r="P791" i="20" s="1"/>
  <c r="M791" i="20"/>
  <c r="O790" i="20"/>
  <c r="P790" i="20" s="1"/>
  <c r="M790" i="20"/>
  <c r="O789" i="20"/>
  <c r="P789" i="20" s="1"/>
  <c r="M789" i="20"/>
  <c r="O788" i="20"/>
  <c r="P788" i="20" s="1"/>
  <c r="M788" i="20"/>
  <c r="O787" i="20"/>
  <c r="P787" i="20" s="1"/>
  <c r="M787" i="20"/>
  <c r="O786" i="20"/>
  <c r="P786" i="20" s="1"/>
  <c r="M786" i="20"/>
  <c r="O785" i="20"/>
  <c r="P785" i="20" s="1"/>
  <c r="M785" i="20"/>
  <c r="O784" i="20"/>
  <c r="P784" i="20" s="1"/>
  <c r="M784" i="20"/>
  <c r="O783" i="20"/>
  <c r="P783" i="20" s="1"/>
  <c r="M783" i="20"/>
  <c r="O782" i="20"/>
  <c r="P782" i="20" s="1"/>
  <c r="M782" i="20"/>
  <c r="O781" i="20"/>
  <c r="P781" i="20" s="1"/>
  <c r="M781" i="20"/>
  <c r="O780" i="20"/>
  <c r="P780" i="20" s="1"/>
  <c r="M780" i="20"/>
  <c r="O779" i="20"/>
  <c r="P779" i="20" s="1"/>
  <c r="M779" i="20"/>
  <c r="O778" i="20"/>
  <c r="P778" i="20" s="1"/>
  <c r="M778" i="20"/>
  <c r="O777" i="20"/>
  <c r="P777" i="20" s="1"/>
  <c r="M777" i="20"/>
  <c r="O776" i="20"/>
  <c r="P776" i="20" s="1"/>
  <c r="M776" i="20"/>
  <c r="O775" i="20"/>
  <c r="P775" i="20" s="1"/>
  <c r="M775" i="20"/>
  <c r="O774" i="20"/>
  <c r="P774" i="20" s="1"/>
  <c r="M774" i="20"/>
  <c r="O773" i="20"/>
  <c r="P773" i="20" s="1"/>
  <c r="M773" i="20"/>
  <c r="O772" i="20"/>
  <c r="P772" i="20" s="1"/>
  <c r="M772" i="20"/>
  <c r="O771" i="20"/>
  <c r="P771" i="20" s="1"/>
  <c r="M771" i="20"/>
  <c r="O770" i="20"/>
  <c r="P770" i="20" s="1"/>
  <c r="M770" i="20"/>
  <c r="O769" i="20"/>
  <c r="P769" i="20" s="1"/>
  <c r="M769" i="20"/>
  <c r="O768" i="20"/>
  <c r="P768" i="20" s="1"/>
  <c r="M768" i="20"/>
  <c r="O767" i="20"/>
  <c r="P767" i="20" s="1"/>
  <c r="M767" i="20"/>
  <c r="O766" i="20"/>
  <c r="P766" i="20" s="1"/>
  <c r="M766" i="20"/>
  <c r="O765" i="20"/>
  <c r="P765" i="20" s="1"/>
  <c r="M765" i="20"/>
  <c r="O764" i="20"/>
  <c r="P764" i="20" s="1"/>
  <c r="M764" i="20"/>
  <c r="O763" i="20"/>
  <c r="P763" i="20" s="1"/>
  <c r="M763" i="20"/>
  <c r="O762" i="20"/>
  <c r="P762" i="20" s="1"/>
  <c r="M762" i="20"/>
  <c r="O761" i="20"/>
  <c r="P761" i="20" s="1"/>
  <c r="M761" i="20"/>
  <c r="O760" i="20"/>
  <c r="P760" i="20" s="1"/>
  <c r="M760" i="20"/>
  <c r="O759" i="20"/>
  <c r="P759" i="20" s="1"/>
  <c r="M759" i="20"/>
  <c r="O758" i="20"/>
  <c r="P758" i="20" s="1"/>
  <c r="M758" i="20"/>
  <c r="O757" i="20"/>
  <c r="P757" i="20" s="1"/>
  <c r="M757" i="20"/>
  <c r="O756" i="20"/>
  <c r="P756" i="20" s="1"/>
  <c r="M756" i="20"/>
  <c r="O755" i="20"/>
  <c r="P755" i="20" s="1"/>
  <c r="M755" i="20"/>
  <c r="O754" i="20"/>
  <c r="P754" i="20" s="1"/>
  <c r="M754" i="20"/>
  <c r="O753" i="20"/>
  <c r="P753" i="20" s="1"/>
  <c r="M753" i="20"/>
  <c r="O752" i="20"/>
  <c r="P752" i="20" s="1"/>
  <c r="M752" i="20"/>
  <c r="O751" i="20"/>
  <c r="P751" i="20" s="1"/>
  <c r="M751" i="20"/>
  <c r="O750" i="20"/>
  <c r="P750" i="20" s="1"/>
  <c r="M750" i="20"/>
  <c r="O749" i="20"/>
  <c r="P749" i="20" s="1"/>
  <c r="M749" i="20"/>
  <c r="O748" i="20"/>
  <c r="P748" i="20" s="1"/>
  <c r="M748" i="20"/>
  <c r="O747" i="20"/>
  <c r="P747" i="20" s="1"/>
  <c r="M747" i="20"/>
  <c r="O746" i="20"/>
  <c r="P746" i="20" s="1"/>
  <c r="M746" i="20"/>
  <c r="O745" i="20"/>
  <c r="P745" i="20" s="1"/>
  <c r="M745" i="20"/>
  <c r="O744" i="20"/>
  <c r="P744" i="20" s="1"/>
  <c r="M744" i="20"/>
  <c r="O743" i="20"/>
  <c r="P743" i="20" s="1"/>
  <c r="M743" i="20"/>
  <c r="O742" i="20"/>
  <c r="P742" i="20" s="1"/>
  <c r="M742" i="20"/>
  <c r="O741" i="20"/>
  <c r="P741" i="20" s="1"/>
  <c r="M741" i="20"/>
  <c r="O740" i="20"/>
  <c r="P740" i="20" s="1"/>
  <c r="M740" i="20"/>
  <c r="O739" i="20"/>
  <c r="P739" i="20" s="1"/>
  <c r="M739" i="20"/>
  <c r="O738" i="20"/>
  <c r="P738" i="20" s="1"/>
  <c r="M738" i="20"/>
  <c r="O737" i="20"/>
  <c r="P737" i="20" s="1"/>
  <c r="M737" i="20"/>
  <c r="O736" i="20"/>
  <c r="P736" i="20" s="1"/>
  <c r="M736" i="20"/>
  <c r="O735" i="20"/>
  <c r="P735" i="20" s="1"/>
  <c r="M735" i="20"/>
  <c r="O734" i="20"/>
  <c r="P734" i="20" s="1"/>
  <c r="M734" i="20"/>
  <c r="O733" i="20"/>
  <c r="P733" i="20" s="1"/>
  <c r="M733" i="20"/>
  <c r="O732" i="20"/>
  <c r="P732" i="20" s="1"/>
  <c r="M732" i="20"/>
  <c r="O731" i="20"/>
  <c r="P731" i="20" s="1"/>
  <c r="M731" i="20"/>
  <c r="O730" i="20"/>
  <c r="P730" i="20" s="1"/>
  <c r="M730" i="20"/>
  <c r="O729" i="20"/>
  <c r="P729" i="20" s="1"/>
  <c r="M729" i="20"/>
  <c r="O728" i="20"/>
  <c r="P728" i="20" s="1"/>
  <c r="M728" i="20"/>
  <c r="O727" i="20"/>
  <c r="P727" i="20" s="1"/>
  <c r="M727" i="20"/>
  <c r="O726" i="20"/>
  <c r="P726" i="20" s="1"/>
  <c r="M726" i="20"/>
  <c r="O725" i="20"/>
  <c r="P725" i="20" s="1"/>
  <c r="M725" i="20"/>
  <c r="O724" i="20"/>
  <c r="P724" i="20" s="1"/>
  <c r="M724" i="20"/>
  <c r="O723" i="20"/>
  <c r="P723" i="20" s="1"/>
  <c r="M723" i="20"/>
  <c r="O722" i="20"/>
  <c r="P722" i="20" s="1"/>
  <c r="M722" i="20"/>
  <c r="O721" i="20"/>
  <c r="P721" i="20" s="1"/>
  <c r="M721" i="20"/>
  <c r="O720" i="20"/>
  <c r="P720" i="20" s="1"/>
  <c r="M720" i="20"/>
  <c r="O719" i="20"/>
  <c r="P719" i="20" s="1"/>
  <c r="M719" i="20"/>
  <c r="O718" i="20"/>
  <c r="P718" i="20" s="1"/>
  <c r="M718" i="20"/>
  <c r="O717" i="20"/>
  <c r="P717" i="20" s="1"/>
  <c r="M717" i="20"/>
  <c r="O716" i="20"/>
  <c r="P716" i="20" s="1"/>
  <c r="M716" i="20"/>
  <c r="O715" i="20"/>
  <c r="P715" i="20" s="1"/>
  <c r="M715" i="20"/>
  <c r="O714" i="20"/>
  <c r="P714" i="20" s="1"/>
  <c r="M714" i="20"/>
  <c r="O713" i="20"/>
  <c r="P713" i="20" s="1"/>
  <c r="M713" i="20"/>
  <c r="O712" i="20"/>
  <c r="P712" i="20" s="1"/>
  <c r="M712" i="20"/>
  <c r="O711" i="20"/>
  <c r="P711" i="20" s="1"/>
  <c r="M711" i="20"/>
  <c r="O710" i="20"/>
  <c r="P710" i="20" s="1"/>
  <c r="M710" i="20"/>
  <c r="O709" i="20"/>
  <c r="P709" i="20" s="1"/>
  <c r="M709" i="20"/>
  <c r="O708" i="20"/>
  <c r="P708" i="20" s="1"/>
  <c r="M708" i="20"/>
  <c r="O707" i="20"/>
  <c r="P707" i="20" s="1"/>
  <c r="M707" i="20"/>
  <c r="O706" i="20"/>
  <c r="P706" i="20" s="1"/>
  <c r="M706" i="20"/>
  <c r="O705" i="20"/>
  <c r="P705" i="20" s="1"/>
  <c r="M705" i="20"/>
  <c r="O704" i="20"/>
  <c r="P704" i="20" s="1"/>
  <c r="M704" i="20"/>
  <c r="O703" i="20"/>
  <c r="P703" i="20" s="1"/>
  <c r="M703" i="20"/>
  <c r="O702" i="20"/>
  <c r="P702" i="20" s="1"/>
  <c r="M702" i="20"/>
  <c r="O701" i="20"/>
  <c r="P701" i="20" s="1"/>
  <c r="M701" i="20"/>
  <c r="O700" i="20"/>
  <c r="P700" i="20" s="1"/>
  <c r="M700" i="20"/>
  <c r="O699" i="20"/>
  <c r="P699" i="20" s="1"/>
  <c r="M699" i="20"/>
  <c r="O698" i="20"/>
  <c r="P698" i="20" s="1"/>
  <c r="M698" i="20"/>
  <c r="O697" i="20"/>
  <c r="P697" i="20" s="1"/>
  <c r="M697" i="20"/>
  <c r="O696" i="20"/>
  <c r="P696" i="20" s="1"/>
  <c r="M696" i="20"/>
  <c r="O695" i="20"/>
  <c r="P695" i="20" s="1"/>
  <c r="M695" i="20"/>
  <c r="O694" i="20"/>
  <c r="P694" i="20" s="1"/>
  <c r="M694" i="20"/>
  <c r="O693" i="20"/>
  <c r="P693" i="20" s="1"/>
  <c r="M693" i="20"/>
  <c r="O692" i="20"/>
  <c r="P692" i="20" s="1"/>
  <c r="M692" i="20"/>
  <c r="O691" i="20"/>
  <c r="P691" i="20" s="1"/>
  <c r="M691" i="20"/>
  <c r="O690" i="20"/>
  <c r="P690" i="20" s="1"/>
  <c r="M690" i="20"/>
  <c r="O689" i="20"/>
  <c r="P689" i="20" s="1"/>
  <c r="M689" i="20"/>
  <c r="O688" i="20"/>
  <c r="P688" i="20" s="1"/>
  <c r="M688" i="20"/>
  <c r="O687" i="20"/>
  <c r="P687" i="20" s="1"/>
  <c r="M687" i="20"/>
  <c r="O686" i="20"/>
  <c r="P686" i="20" s="1"/>
  <c r="M686" i="20"/>
  <c r="O685" i="20"/>
  <c r="P685" i="20" s="1"/>
  <c r="M685" i="20"/>
  <c r="O684" i="20"/>
  <c r="P684" i="20" s="1"/>
  <c r="M684" i="20"/>
  <c r="O683" i="20"/>
  <c r="P683" i="20" s="1"/>
  <c r="M683" i="20"/>
  <c r="O682" i="20"/>
  <c r="P682" i="20" s="1"/>
  <c r="M682" i="20"/>
  <c r="O681" i="20"/>
  <c r="P681" i="20" s="1"/>
  <c r="M681" i="20"/>
  <c r="O680" i="20"/>
  <c r="P680" i="20" s="1"/>
  <c r="M680" i="20"/>
  <c r="O679" i="20"/>
  <c r="P679" i="20" s="1"/>
  <c r="M679" i="20"/>
  <c r="O678" i="20"/>
  <c r="P678" i="20" s="1"/>
  <c r="M678" i="20"/>
  <c r="O677" i="20"/>
  <c r="P677" i="20" s="1"/>
  <c r="M677" i="20"/>
  <c r="O676" i="20"/>
  <c r="P676" i="20" s="1"/>
  <c r="M676" i="20"/>
  <c r="O675" i="20"/>
  <c r="P675" i="20" s="1"/>
  <c r="M675" i="20"/>
  <c r="O674" i="20"/>
  <c r="P674" i="20" s="1"/>
  <c r="M674" i="20"/>
  <c r="O673" i="20"/>
  <c r="P673" i="20" s="1"/>
  <c r="M673" i="20"/>
  <c r="O672" i="20"/>
  <c r="P672" i="20" s="1"/>
  <c r="M672" i="20"/>
  <c r="O671" i="20"/>
  <c r="P671" i="20" s="1"/>
  <c r="M671" i="20"/>
  <c r="O670" i="20"/>
  <c r="P670" i="20" s="1"/>
  <c r="M670" i="20"/>
  <c r="O669" i="20"/>
  <c r="P669" i="20" s="1"/>
  <c r="M669" i="20"/>
  <c r="O668" i="20"/>
  <c r="P668" i="20" s="1"/>
  <c r="M668" i="20"/>
  <c r="O667" i="20"/>
  <c r="P667" i="20" s="1"/>
  <c r="M667" i="20"/>
  <c r="O666" i="20"/>
  <c r="P666" i="20" s="1"/>
  <c r="M666" i="20"/>
  <c r="O665" i="20"/>
  <c r="P665" i="20" s="1"/>
  <c r="M665" i="20"/>
  <c r="O664" i="20"/>
  <c r="P664" i="20" s="1"/>
  <c r="M664" i="20"/>
  <c r="O663" i="20"/>
  <c r="P663" i="20" s="1"/>
  <c r="M663" i="20"/>
  <c r="O662" i="20"/>
  <c r="P662" i="20" s="1"/>
  <c r="M662" i="20"/>
  <c r="O661" i="20"/>
  <c r="P661" i="20" s="1"/>
  <c r="M661" i="20"/>
  <c r="O660" i="20"/>
  <c r="P660" i="20" s="1"/>
  <c r="M660" i="20"/>
  <c r="O659" i="20"/>
  <c r="P659" i="20" s="1"/>
  <c r="M659" i="20"/>
  <c r="O658" i="20"/>
  <c r="P658" i="20" s="1"/>
  <c r="M658" i="20"/>
  <c r="O657" i="20"/>
  <c r="P657" i="20" s="1"/>
  <c r="M657" i="20"/>
  <c r="O656" i="20"/>
  <c r="P656" i="20" s="1"/>
  <c r="M656" i="20"/>
  <c r="O655" i="20"/>
  <c r="P655" i="20" s="1"/>
  <c r="M655" i="20"/>
  <c r="O654" i="20"/>
  <c r="P654" i="20" s="1"/>
  <c r="M654" i="20"/>
  <c r="O653" i="20"/>
  <c r="P653" i="20" s="1"/>
  <c r="M653" i="20"/>
  <c r="O652" i="20"/>
  <c r="P652" i="20" s="1"/>
  <c r="M652" i="20"/>
  <c r="O651" i="20"/>
  <c r="P651" i="20" s="1"/>
  <c r="M651" i="20"/>
  <c r="O650" i="20"/>
  <c r="P650" i="20" s="1"/>
  <c r="M650" i="20"/>
  <c r="O649" i="20"/>
  <c r="P649" i="20" s="1"/>
  <c r="M649" i="20"/>
  <c r="O648" i="20"/>
  <c r="P648" i="20" s="1"/>
  <c r="M648" i="20"/>
  <c r="O647" i="20"/>
  <c r="P647" i="20" s="1"/>
  <c r="M647" i="20"/>
  <c r="O646" i="20"/>
  <c r="P646" i="20" s="1"/>
  <c r="M646" i="20"/>
  <c r="O645" i="20"/>
  <c r="P645" i="20" s="1"/>
  <c r="M645" i="20"/>
  <c r="O644" i="20"/>
  <c r="P644" i="20" s="1"/>
  <c r="M644" i="20"/>
  <c r="O643" i="20"/>
  <c r="P643" i="20" s="1"/>
  <c r="M643" i="20"/>
  <c r="O642" i="20"/>
  <c r="P642" i="20" s="1"/>
  <c r="M642" i="20"/>
  <c r="O641" i="20"/>
  <c r="P641" i="20" s="1"/>
  <c r="M641" i="20"/>
  <c r="O640" i="20"/>
  <c r="P640" i="20" s="1"/>
  <c r="M640" i="20"/>
  <c r="O639" i="20"/>
  <c r="P639" i="20" s="1"/>
  <c r="M639" i="20"/>
  <c r="O638" i="20"/>
  <c r="P638" i="20" s="1"/>
  <c r="M638" i="20"/>
  <c r="O637" i="20"/>
  <c r="P637" i="20" s="1"/>
  <c r="M637" i="20"/>
  <c r="O636" i="20"/>
  <c r="P636" i="20" s="1"/>
  <c r="M636" i="20"/>
  <c r="O635" i="20"/>
  <c r="P635" i="20" s="1"/>
  <c r="M635" i="20"/>
  <c r="O634" i="20"/>
  <c r="P634" i="20" s="1"/>
  <c r="M634" i="20"/>
  <c r="O633" i="20"/>
  <c r="P633" i="20" s="1"/>
  <c r="M633" i="20"/>
  <c r="O632" i="20"/>
  <c r="P632" i="20" s="1"/>
  <c r="M632" i="20"/>
  <c r="O631" i="20"/>
  <c r="P631" i="20" s="1"/>
  <c r="M631" i="20"/>
  <c r="O630" i="20"/>
  <c r="P630" i="20" s="1"/>
  <c r="M630" i="20"/>
  <c r="O629" i="20"/>
  <c r="P629" i="20" s="1"/>
  <c r="M629" i="20"/>
  <c r="O628" i="20"/>
  <c r="P628" i="20" s="1"/>
  <c r="M628" i="20"/>
  <c r="O627" i="20"/>
  <c r="P627" i="20" s="1"/>
  <c r="M627" i="20"/>
  <c r="O626" i="20"/>
  <c r="P626" i="20" s="1"/>
  <c r="M626" i="20"/>
  <c r="O625" i="20"/>
  <c r="P625" i="20" s="1"/>
  <c r="M625" i="20"/>
  <c r="O624" i="20"/>
  <c r="P624" i="20" s="1"/>
  <c r="M624" i="20"/>
  <c r="O623" i="20"/>
  <c r="P623" i="20" s="1"/>
  <c r="M623" i="20"/>
  <c r="O622" i="20"/>
  <c r="P622" i="20" s="1"/>
  <c r="M622" i="20"/>
  <c r="O621" i="20"/>
  <c r="P621" i="20" s="1"/>
  <c r="M621" i="20"/>
  <c r="O620" i="20"/>
  <c r="P620" i="20" s="1"/>
  <c r="M620" i="20"/>
  <c r="O619" i="20"/>
  <c r="P619" i="20" s="1"/>
  <c r="M619" i="20"/>
  <c r="Q650" i="27"/>
  <c r="Q651" i="27"/>
  <c r="Q652" i="27"/>
  <c r="Q653" i="27"/>
  <c r="Q654" i="27"/>
  <c r="Q655" i="27"/>
  <c r="Q656" i="27"/>
  <c r="Q657" i="27"/>
  <c r="Q658" i="27"/>
  <c r="Q659" i="27"/>
  <c r="Q660" i="27"/>
  <c r="Q661" i="27"/>
  <c r="Q662" i="27"/>
  <c r="Q663" i="27"/>
  <c r="Q664" i="27"/>
  <c r="Q665" i="27"/>
  <c r="Q666" i="27"/>
  <c r="Q667" i="27"/>
  <c r="Q668" i="27"/>
  <c r="P650" i="27"/>
  <c r="P651" i="27"/>
  <c r="P652" i="27"/>
  <c r="P653" i="27"/>
  <c r="P654" i="27"/>
  <c r="P655" i="27"/>
  <c r="P656" i="27"/>
  <c r="P657" i="27"/>
  <c r="P658" i="27"/>
  <c r="P659" i="27"/>
  <c r="P660" i="27"/>
  <c r="P661" i="27"/>
  <c r="P662" i="27"/>
  <c r="P663" i="27"/>
  <c r="P664" i="27"/>
  <c r="P665" i="27"/>
  <c r="P666" i="27"/>
  <c r="P667" i="27"/>
  <c r="P668" i="27"/>
  <c r="N650" i="27"/>
  <c r="N651" i="27"/>
  <c r="N652" i="27"/>
  <c r="N653" i="27"/>
  <c r="N654" i="27"/>
  <c r="N655" i="27"/>
  <c r="N656" i="27"/>
  <c r="N657" i="27"/>
  <c r="N658" i="27"/>
  <c r="N659" i="27"/>
  <c r="N660" i="27"/>
  <c r="N661" i="27"/>
  <c r="N662" i="27"/>
  <c r="N663" i="27"/>
  <c r="N664" i="27"/>
  <c r="N665" i="27"/>
  <c r="N666" i="27"/>
  <c r="N667" i="27"/>
  <c r="N668" i="27"/>
  <c r="N580" i="27"/>
  <c r="N632" i="27"/>
  <c r="N633" i="27"/>
  <c r="N634" i="27"/>
  <c r="N635" i="27"/>
  <c r="N636" i="27"/>
  <c r="N637" i="27"/>
  <c r="N638" i="27"/>
  <c r="N639" i="27"/>
  <c r="N640" i="27"/>
  <c r="N641" i="27"/>
  <c r="N642" i="27"/>
  <c r="N643" i="27"/>
  <c r="N644" i="27"/>
  <c r="N645" i="27"/>
  <c r="N646" i="27"/>
  <c r="N647" i="27"/>
  <c r="N648" i="27"/>
  <c r="N649" i="27"/>
  <c r="P632" i="27" l="1"/>
  <c r="Q632" i="27" s="1"/>
  <c r="P633" i="27"/>
  <c r="Q633" i="27" s="1"/>
  <c r="P634" i="27"/>
  <c r="Q634" i="27" s="1"/>
  <c r="P635" i="27"/>
  <c r="Q635" i="27" s="1"/>
  <c r="P636" i="27"/>
  <c r="Q636" i="27" s="1"/>
  <c r="P637" i="27"/>
  <c r="Q637" i="27" s="1"/>
  <c r="P638" i="27"/>
  <c r="Q638" i="27" s="1"/>
  <c r="P639" i="27"/>
  <c r="Q639" i="27" s="1"/>
  <c r="P640" i="27"/>
  <c r="Q640" i="27" s="1"/>
  <c r="P641" i="27"/>
  <c r="Q641" i="27" s="1"/>
  <c r="P642" i="27"/>
  <c r="Q642" i="27" s="1"/>
  <c r="P643" i="27"/>
  <c r="Q643" i="27" s="1"/>
  <c r="P644" i="27"/>
  <c r="Q644" i="27" s="1"/>
  <c r="P645" i="27"/>
  <c r="Q645" i="27" s="1"/>
  <c r="P646" i="27"/>
  <c r="Q646" i="27" s="1"/>
  <c r="P647" i="27"/>
  <c r="Q647" i="27" s="1"/>
  <c r="P648" i="27"/>
  <c r="Q648" i="27" s="1"/>
  <c r="P649" i="27"/>
  <c r="Q649" i="27" s="1"/>
  <c r="P391" i="27"/>
  <c r="Q391" i="27" s="1"/>
  <c r="N391" i="27"/>
  <c r="P389" i="27"/>
  <c r="Q389" i="27" s="1"/>
  <c r="P390" i="27"/>
  <c r="Q390" i="27" s="1"/>
  <c r="N389" i="27"/>
  <c r="N390" i="27"/>
  <c r="P371" i="27"/>
  <c r="Q371" i="27" s="1"/>
  <c r="P372" i="27"/>
  <c r="Q372" i="27" s="1"/>
  <c r="P373" i="27"/>
  <c r="Q373" i="27" s="1"/>
  <c r="P374" i="27"/>
  <c r="Q374" i="27" s="1"/>
  <c r="P375" i="27"/>
  <c r="Q375" i="27" s="1"/>
  <c r="P376" i="27"/>
  <c r="Q376" i="27" s="1"/>
  <c r="P377" i="27"/>
  <c r="Q377" i="27" s="1"/>
  <c r="P378" i="27"/>
  <c r="Q378" i="27" s="1"/>
  <c r="P379" i="27"/>
  <c r="Q379" i="27" s="1"/>
  <c r="P380" i="27"/>
  <c r="Q380" i="27" s="1"/>
  <c r="P381" i="27"/>
  <c r="Q381" i="27" s="1"/>
  <c r="P382" i="27"/>
  <c r="Q382" i="27" s="1"/>
  <c r="P383" i="27"/>
  <c r="Q383" i="27" s="1"/>
  <c r="P384" i="27"/>
  <c r="Q384" i="27" s="1"/>
  <c r="P385" i="27"/>
  <c r="Q385" i="27" s="1"/>
  <c r="P386" i="27"/>
  <c r="Q386" i="27" s="1"/>
  <c r="P387" i="27"/>
  <c r="Q387" i="27" s="1"/>
  <c r="P388" i="27"/>
  <c r="Q388" i="27" s="1"/>
  <c r="N371" i="27"/>
  <c r="N372" i="27"/>
  <c r="N373" i="27"/>
  <c r="N374" i="27"/>
  <c r="N375" i="27"/>
  <c r="N376" i="27"/>
  <c r="N377" i="27"/>
  <c r="N378" i="27"/>
  <c r="N379" i="27"/>
  <c r="N380" i="27"/>
  <c r="N381" i="27"/>
  <c r="N382" i="27"/>
  <c r="N383" i="27"/>
  <c r="N384" i="27"/>
  <c r="N385" i="27"/>
  <c r="N386" i="27"/>
  <c r="N387" i="27"/>
  <c r="N388" i="27"/>
  <c r="P362" i="27"/>
  <c r="Q362" i="27" s="1"/>
  <c r="P363" i="27"/>
  <c r="Q363" i="27" s="1"/>
  <c r="P364" i="27"/>
  <c r="Q364" i="27" s="1"/>
  <c r="P365" i="27"/>
  <c r="Q365" i="27" s="1"/>
  <c r="P366" i="27"/>
  <c r="Q366" i="27" s="1"/>
  <c r="P367" i="27"/>
  <c r="Q367" i="27" s="1"/>
  <c r="P368" i="27"/>
  <c r="Q368" i="27" s="1"/>
  <c r="P369" i="27"/>
  <c r="Q369" i="27" s="1"/>
  <c r="P370" i="27"/>
  <c r="Q370" i="27" s="1"/>
  <c r="N362" i="27"/>
  <c r="N363" i="27"/>
  <c r="N364" i="27"/>
  <c r="N365" i="27"/>
  <c r="N366" i="27"/>
  <c r="N367" i="27"/>
  <c r="N368" i="27"/>
  <c r="N369" i="27"/>
  <c r="N370" i="27"/>
  <c r="AB318" i="25" l="1"/>
  <c r="AA318" i="25"/>
  <c r="P204" i="17" l="1"/>
  <c r="Q204" i="17" s="1"/>
  <c r="P205" i="17"/>
  <c r="Q205" i="17" s="1"/>
  <c r="P206" i="17"/>
  <c r="Q206" i="17" s="1"/>
  <c r="N204" i="17"/>
  <c r="N205" i="17"/>
  <c r="N206" i="17"/>
  <c r="P196" i="17"/>
  <c r="Q196" i="17" s="1"/>
  <c r="P197" i="17"/>
  <c r="Q197" i="17" s="1"/>
  <c r="P198" i="17"/>
  <c r="Q198" i="17" s="1"/>
  <c r="P199" i="17"/>
  <c r="Q199" i="17" s="1"/>
  <c r="P200" i="17"/>
  <c r="Q200" i="17" s="1"/>
  <c r="P201" i="17"/>
  <c r="Q201" i="17" s="1"/>
  <c r="P202" i="17"/>
  <c r="Q202" i="17" s="1"/>
  <c r="P203" i="17"/>
  <c r="Q203" i="17" s="1"/>
  <c r="N196" i="17"/>
  <c r="N197" i="17"/>
  <c r="N198" i="17"/>
  <c r="N199" i="17"/>
  <c r="N200" i="17"/>
  <c r="N201" i="17"/>
  <c r="N202" i="17"/>
  <c r="N203" i="17"/>
  <c r="P191" i="17"/>
  <c r="Q191" i="17" s="1"/>
  <c r="P192" i="17"/>
  <c r="Q192" i="17" s="1"/>
  <c r="P193" i="17"/>
  <c r="Q193" i="17" s="1"/>
  <c r="P194" i="17"/>
  <c r="Q194" i="17" s="1"/>
  <c r="P195" i="17"/>
  <c r="Q195" i="17" s="1"/>
  <c r="N191" i="17"/>
  <c r="N192" i="17"/>
  <c r="N193" i="17"/>
  <c r="N194" i="17"/>
  <c r="N195" i="17"/>
  <c r="P186" i="17"/>
  <c r="Q186" i="17" s="1"/>
  <c r="P187" i="17"/>
  <c r="Q187" i="17" s="1"/>
  <c r="P188" i="17"/>
  <c r="Q188" i="17" s="1"/>
  <c r="P189" i="17"/>
  <c r="Q189" i="17" s="1"/>
  <c r="P190" i="17"/>
  <c r="Q190" i="17" s="1"/>
  <c r="N186" i="17"/>
  <c r="N187" i="17"/>
  <c r="N188" i="17"/>
  <c r="N189" i="17"/>
  <c r="N190" i="17"/>
  <c r="P181" i="17"/>
  <c r="Q181" i="17" s="1"/>
  <c r="P182" i="17"/>
  <c r="Q182" i="17" s="1"/>
  <c r="P183" i="17"/>
  <c r="Q183" i="17" s="1"/>
  <c r="P184" i="17"/>
  <c r="Q184" i="17" s="1"/>
  <c r="P185" i="17"/>
  <c r="Q185" i="17" s="1"/>
  <c r="N181" i="17"/>
  <c r="N182" i="17"/>
  <c r="N183" i="17"/>
  <c r="N184" i="17"/>
  <c r="N185" i="17"/>
  <c r="P180" i="17"/>
  <c r="Q180" i="17" s="1"/>
  <c r="P178" i="17"/>
  <c r="Q178" i="17" s="1"/>
  <c r="P179" i="17"/>
  <c r="Q179" i="17" s="1"/>
  <c r="N180" i="17"/>
  <c r="N178" i="17"/>
  <c r="N179" i="17"/>
  <c r="P176" i="17"/>
  <c r="Q176" i="17" s="1"/>
  <c r="P177" i="17"/>
  <c r="Q177" i="17" s="1"/>
  <c r="N176" i="17"/>
  <c r="N177" i="17"/>
  <c r="P169" i="17"/>
  <c r="Q169" i="17" s="1"/>
  <c r="P170" i="17"/>
  <c r="Q170" i="17" s="1"/>
  <c r="P171" i="17"/>
  <c r="Q171" i="17" s="1"/>
  <c r="P172" i="17"/>
  <c r="Q172" i="17" s="1"/>
  <c r="P173" i="17"/>
  <c r="Q173" i="17" s="1"/>
  <c r="P174" i="17"/>
  <c r="Q174" i="17" s="1"/>
  <c r="P175" i="17"/>
  <c r="Q175" i="17" s="1"/>
  <c r="P168" i="17"/>
  <c r="Q168" i="17" s="1"/>
  <c r="N168" i="17"/>
  <c r="N169" i="17"/>
  <c r="N170" i="17"/>
  <c r="N171" i="17"/>
  <c r="N172" i="17"/>
  <c r="N173" i="17"/>
  <c r="N174" i="17"/>
  <c r="N175" i="17"/>
  <c r="P128" i="17" l="1"/>
  <c r="Q128" i="17" s="1"/>
  <c r="P129" i="17"/>
  <c r="Q129" i="17" s="1"/>
  <c r="P130" i="17"/>
  <c r="Q130" i="17" s="1"/>
  <c r="P131" i="17"/>
  <c r="Q131" i="17" s="1"/>
  <c r="P132" i="17"/>
  <c r="Q132" i="17" s="1"/>
  <c r="P133" i="17"/>
  <c r="Q133" i="17" s="1"/>
  <c r="P134" i="17"/>
  <c r="Q134" i="17" s="1"/>
  <c r="P135" i="17"/>
  <c r="Q135" i="17" s="1"/>
  <c r="P136" i="17"/>
  <c r="Q136" i="17" s="1"/>
  <c r="N128" i="17"/>
  <c r="N129" i="17"/>
  <c r="N130" i="17"/>
  <c r="N131" i="17"/>
  <c r="N132" i="17"/>
  <c r="N133" i="17"/>
  <c r="N134" i="17"/>
  <c r="N135" i="17"/>
  <c r="N136" i="17"/>
  <c r="P126" i="17"/>
  <c r="Q126" i="17" s="1"/>
  <c r="P127" i="17"/>
  <c r="Q127" i="17" s="1"/>
  <c r="N126" i="17"/>
  <c r="N127" i="17"/>
  <c r="P120" i="17"/>
  <c r="Q120" i="17" s="1"/>
  <c r="P121" i="17"/>
  <c r="Q121" i="17" s="1"/>
  <c r="P122" i="17"/>
  <c r="Q122" i="17" s="1"/>
  <c r="P123" i="17"/>
  <c r="Q123" i="17" s="1"/>
  <c r="P124" i="17"/>
  <c r="Q124" i="17" s="1"/>
  <c r="P125" i="17"/>
  <c r="Q125" i="17" s="1"/>
  <c r="N120" i="17"/>
  <c r="N121" i="17"/>
  <c r="N122" i="17"/>
  <c r="N123" i="17"/>
  <c r="N124" i="17"/>
  <c r="N125" i="17"/>
  <c r="P116" i="17"/>
  <c r="Q116" i="17" s="1"/>
  <c r="P117" i="17"/>
  <c r="Q117" i="17" s="1"/>
  <c r="P118" i="17"/>
  <c r="Q118" i="17" s="1"/>
  <c r="P119" i="17"/>
  <c r="Q119" i="17" s="1"/>
  <c r="N116" i="17"/>
  <c r="N117" i="17"/>
  <c r="N118" i="17"/>
  <c r="N119" i="17"/>
  <c r="P107" i="17"/>
  <c r="Q107" i="17" s="1"/>
  <c r="P108" i="17"/>
  <c r="Q108" i="17" s="1"/>
  <c r="P109" i="17"/>
  <c r="Q109" i="17" s="1"/>
  <c r="P110" i="17"/>
  <c r="Q110" i="17" s="1"/>
  <c r="P111" i="17"/>
  <c r="Q111" i="17" s="1"/>
  <c r="P112" i="17"/>
  <c r="Q112" i="17" s="1"/>
  <c r="P113" i="17"/>
  <c r="Q113" i="17" s="1"/>
  <c r="P114" i="17"/>
  <c r="Q114" i="17" s="1"/>
  <c r="P115" i="17"/>
  <c r="Q115" i="17" s="1"/>
  <c r="N107" i="17"/>
  <c r="N108" i="17"/>
  <c r="N109" i="17"/>
  <c r="N110" i="17"/>
  <c r="N111" i="17"/>
  <c r="N112" i="17"/>
  <c r="N113" i="17"/>
  <c r="N114" i="17"/>
  <c r="N115" i="17"/>
  <c r="P103" i="17"/>
  <c r="Q103" i="17" s="1"/>
  <c r="P104" i="17"/>
  <c r="Q104" i="17" s="1"/>
  <c r="P105" i="17"/>
  <c r="Q105" i="17" s="1"/>
  <c r="P106" i="17"/>
  <c r="Q106" i="17" s="1"/>
  <c r="N103" i="17"/>
  <c r="N104" i="17"/>
  <c r="N105" i="17"/>
  <c r="N106" i="17"/>
  <c r="P91" i="17"/>
  <c r="Q91" i="17" s="1"/>
  <c r="P92" i="17"/>
  <c r="Q92" i="17" s="1"/>
  <c r="P93" i="17"/>
  <c r="Q93" i="17" s="1"/>
  <c r="P94" i="17"/>
  <c r="Q94" i="17" s="1"/>
  <c r="P95" i="17"/>
  <c r="Q95" i="17" s="1"/>
  <c r="P96" i="17"/>
  <c r="Q96" i="17" s="1"/>
  <c r="P97" i="17"/>
  <c r="Q97" i="17" s="1"/>
  <c r="P98" i="17"/>
  <c r="Q98" i="17" s="1"/>
  <c r="P99" i="17"/>
  <c r="Q99" i="17" s="1"/>
  <c r="P100" i="17"/>
  <c r="Q100" i="17" s="1"/>
  <c r="P101" i="17"/>
  <c r="Q101" i="17" s="1"/>
  <c r="P102" i="17"/>
  <c r="Q102" i="17" s="1"/>
  <c r="N91" i="17"/>
  <c r="N92" i="17"/>
  <c r="N93" i="17"/>
  <c r="N94" i="17"/>
  <c r="N95" i="17"/>
  <c r="N96" i="17"/>
  <c r="N97" i="17"/>
  <c r="N98" i="17"/>
  <c r="N99" i="17"/>
  <c r="N100" i="17"/>
  <c r="N101" i="17"/>
  <c r="N102" i="17"/>
  <c r="P53" i="17"/>
  <c r="Q53" i="17" s="1"/>
  <c r="N53" i="17"/>
  <c r="P52" i="17"/>
  <c r="Q52" i="17" s="1"/>
  <c r="N52" i="17"/>
  <c r="P51" i="17"/>
  <c r="Q51" i="17" s="1"/>
  <c r="N51" i="17"/>
  <c r="P50" i="17"/>
  <c r="Q50" i="17" s="1"/>
  <c r="N50" i="17"/>
  <c r="P49" i="17"/>
  <c r="Q49" i="17" s="1"/>
  <c r="N49" i="17"/>
  <c r="P48" i="17"/>
  <c r="Q48" i="17" s="1"/>
  <c r="N48" i="17"/>
  <c r="P47" i="17"/>
  <c r="Q47" i="17" s="1"/>
  <c r="N47" i="17"/>
  <c r="P46" i="17"/>
  <c r="Q46" i="17" s="1"/>
  <c r="N46" i="17"/>
  <c r="P45" i="17"/>
  <c r="Q45" i="17" s="1"/>
  <c r="N45" i="17"/>
  <c r="P44" i="17"/>
  <c r="Q44" i="17" s="1"/>
  <c r="N44" i="17"/>
  <c r="P43" i="17"/>
  <c r="Q43" i="17" s="1"/>
  <c r="N43" i="17"/>
  <c r="P42" i="17"/>
  <c r="Q42" i="17" s="1"/>
  <c r="N42" i="17"/>
  <c r="P41" i="17"/>
  <c r="Q41" i="17" s="1"/>
  <c r="N41" i="17"/>
  <c r="P40" i="17"/>
  <c r="Q40" i="17" s="1"/>
  <c r="N40" i="17"/>
  <c r="P39" i="17"/>
  <c r="Q39" i="17" s="1"/>
  <c r="N39" i="17"/>
  <c r="P38" i="17"/>
  <c r="Q38" i="17" s="1"/>
  <c r="N38" i="17"/>
  <c r="P37" i="17"/>
  <c r="Q37" i="17" s="1"/>
  <c r="N37" i="17"/>
  <c r="P36" i="17"/>
  <c r="Q36" i="17" s="1"/>
  <c r="N36" i="17"/>
  <c r="P35" i="17"/>
  <c r="Q35" i="17" s="1"/>
  <c r="N35" i="17"/>
  <c r="P34" i="17"/>
  <c r="Q34" i="17" s="1"/>
  <c r="N34" i="17"/>
  <c r="P33" i="17"/>
  <c r="Q33" i="17" s="1"/>
  <c r="N33" i="17"/>
  <c r="P32" i="17"/>
  <c r="Q32" i="17" s="1"/>
  <c r="N32" i="17"/>
  <c r="P31" i="17"/>
  <c r="Q31" i="17" s="1"/>
  <c r="P30" i="17"/>
  <c r="Q30" i="17" s="1"/>
  <c r="N30" i="17"/>
  <c r="P29" i="17"/>
  <c r="Q29" i="17" s="1"/>
  <c r="N29" i="17"/>
  <c r="P28" i="17"/>
  <c r="Q28" i="17" s="1"/>
  <c r="N28" i="17"/>
  <c r="P27" i="17"/>
  <c r="Q27" i="17" s="1"/>
  <c r="N27" i="17"/>
  <c r="P26" i="17"/>
  <c r="Q26" i="17" s="1"/>
  <c r="N26" i="17"/>
  <c r="P25" i="17"/>
  <c r="Q25" i="17" s="1"/>
  <c r="N25" i="17"/>
  <c r="P24" i="17"/>
  <c r="Q24" i="17" s="1"/>
  <c r="N24" i="17"/>
  <c r="P23" i="17"/>
  <c r="Q23" i="17" s="1"/>
  <c r="N23" i="17"/>
  <c r="P22" i="17"/>
  <c r="Q22" i="17" s="1"/>
  <c r="N22" i="17"/>
  <c r="P21" i="17"/>
  <c r="Q21" i="17" s="1"/>
  <c r="N21" i="17"/>
  <c r="P20" i="17"/>
  <c r="Q20" i="17" s="1"/>
  <c r="N20" i="17"/>
  <c r="P19" i="17"/>
  <c r="Q19" i="17" s="1"/>
  <c r="N19" i="17"/>
  <c r="P18" i="17"/>
  <c r="Q18" i="17" s="1"/>
  <c r="N18" i="17"/>
  <c r="P17" i="17"/>
  <c r="Q17" i="17" s="1"/>
  <c r="N17" i="17"/>
  <c r="P16" i="17"/>
  <c r="Q16" i="17" s="1"/>
  <c r="N16" i="17"/>
  <c r="P15" i="17"/>
  <c r="Q15" i="17" s="1"/>
  <c r="N15" i="17"/>
  <c r="P14" i="17"/>
  <c r="Q14" i="17" s="1"/>
  <c r="N14" i="17"/>
  <c r="P13" i="17"/>
  <c r="Q13" i="17" s="1"/>
  <c r="N13" i="17"/>
  <c r="P12" i="17"/>
  <c r="Q12" i="17" s="1"/>
  <c r="N12" i="17"/>
  <c r="P11" i="17"/>
  <c r="Q11" i="17" s="1"/>
  <c r="N11" i="17"/>
  <c r="P90" i="17"/>
  <c r="Q90" i="17" s="1"/>
  <c r="N90" i="17"/>
  <c r="P89" i="17"/>
  <c r="Q89" i="17" s="1"/>
  <c r="N89" i="17"/>
  <c r="P88" i="17"/>
  <c r="Q88" i="17" s="1"/>
  <c r="N88" i="17"/>
  <c r="P87" i="17"/>
  <c r="Q87" i="17" s="1"/>
  <c r="N87" i="17"/>
  <c r="P86" i="17"/>
  <c r="Q86" i="17" s="1"/>
  <c r="N86" i="17"/>
  <c r="P85" i="17"/>
  <c r="Q85" i="17" s="1"/>
  <c r="N85" i="17"/>
  <c r="P84" i="17"/>
  <c r="Q84" i="17" s="1"/>
  <c r="N84" i="17"/>
  <c r="P83" i="17"/>
  <c r="Q83" i="17" s="1"/>
  <c r="N83" i="17"/>
  <c r="P82" i="17"/>
  <c r="Q82" i="17" s="1"/>
  <c r="N82" i="17"/>
  <c r="P81" i="17"/>
  <c r="Q81" i="17" s="1"/>
  <c r="N81" i="17"/>
  <c r="P80" i="17"/>
  <c r="Q80" i="17" s="1"/>
  <c r="N80" i="17"/>
  <c r="P79" i="17"/>
  <c r="Q79" i="17" s="1"/>
  <c r="N79" i="17"/>
  <c r="P78" i="17"/>
  <c r="Q78" i="17" s="1"/>
  <c r="N78" i="17"/>
  <c r="P77" i="17"/>
  <c r="Q77" i="17" s="1"/>
  <c r="N77" i="17"/>
  <c r="P76" i="17"/>
  <c r="Q76" i="17" s="1"/>
  <c r="N76" i="17"/>
  <c r="P75" i="17"/>
  <c r="Q75" i="17" s="1"/>
  <c r="N75" i="17"/>
  <c r="P74" i="17"/>
  <c r="Q74" i="17" s="1"/>
  <c r="N74" i="17"/>
  <c r="P73" i="17"/>
  <c r="Q73" i="17" s="1"/>
  <c r="N73" i="17"/>
  <c r="P72" i="17"/>
  <c r="Q72" i="17" s="1"/>
  <c r="N72" i="17"/>
  <c r="P71" i="17"/>
  <c r="Q71" i="17" s="1"/>
  <c r="N71" i="17"/>
  <c r="P70" i="17"/>
  <c r="Q70" i="17" s="1"/>
  <c r="N70" i="17"/>
  <c r="P69" i="17"/>
  <c r="Q69" i="17" s="1"/>
  <c r="N69" i="17"/>
  <c r="P68" i="17"/>
  <c r="Q68" i="17" s="1"/>
  <c r="N68" i="17"/>
  <c r="P67" i="17"/>
  <c r="Q67" i="17" s="1"/>
  <c r="N67" i="17"/>
  <c r="P66" i="17"/>
  <c r="Q66" i="17" s="1"/>
  <c r="N66" i="17"/>
  <c r="P65" i="17"/>
  <c r="Q65" i="17" s="1"/>
  <c r="N65" i="17"/>
  <c r="P64" i="17"/>
  <c r="Q64" i="17" s="1"/>
  <c r="N64" i="17"/>
  <c r="P63" i="17"/>
  <c r="Q63" i="17" s="1"/>
  <c r="N63" i="17"/>
  <c r="P62" i="17"/>
  <c r="Q62" i="17" s="1"/>
  <c r="N62" i="17"/>
  <c r="P61" i="17"/>
  <c r="Q61" i="17" s="1"/>
  <c r="N61" i="17"/>
  <c r="P60" i="17"/>
  <c r="Q60" i="17" s="1"/>
  <c r="N60" i="17"/>
  <c r="P59" i="17"/>
  <c r="Q59" i="17" s="1"/>
  <c r="N59" i="17"/>
  <c r="P58" i="17"/>
  <c r="Q58" i="17" s="1"/>
  <c r="N58" i="17"/>
  <c r="P57" i="17"/>
  <c r="Q57" i="17" s="1"/>
  <c r="N57" i="17"/>
  <c r="P56" i="17"/>
  <c r="Q56" i="17" s="1"/>
  <c r="N56" i="17"/>
  <c r="P55" i="17"/>
  <c r="Q55" i="17" s="1"/>
  <c r="N55" i="17"/>
  <c r="P54" i="17"/>
  <c r="Q54" i="17" s="1"/>
  <c r="N54" i="17"/>
  <c r="P167" i="17"/>
  <c r="Q167" i="17" s="1"/>
  <c r="N167" i="17"/>
  <c r="P166" i="17"/>
  <c r="Q166" i="17" s="1"/>
  <c r="N166" i="17"/>
  <c r="P165" i="17"/>
  <c r="Q165" i="17" s="1"/>
  <c r="N165" i="17"/>
  <c r="P164" i="17"/>
  <c r="Q164" i="17" s="1"/>
  <c r="N164" i="17"/>
  <c r="P163" i="17"/>
  <c r="Q163" i="17" s="1"/>
  <c r="N163" i="17"/>
  <c r="P162" i="17"/>
  <c r="Q162" i="17" s="1"/>
  <c r="N162" i="17"/>
  <c r="P161" i="17"/>
  <c r="Q161" i="17" s="1"/>
  <c r="N161" i="17"/>
  <c r="P160" i="17"/>
  <c r="Q160" i="17" s="1"/>
  <c r="N160" i="17"/>
  <c r="P159" i="17"/>
  <c r="Q159" i="17" s="1"/>
  <c r="N159" i="17"/>
  <c r="P158" i="17"/>
  <c r="Q158" i="17" s="1"/>
  <c r="N158" i="17"/>
  <c r="P157" i="17"/>
  <c r="Q157" i="17" s="1"/>
  <c r="N157" i="17"/>
  <c r="P156" i="17"/>
  <c r="Q156" i="17" s="1"/>
  <c r="N156" i="17"/>
  <c r="P155" i="17"/>
  <c r="Q155" i="17" s="1"/>
  <c r="N155" i="17"/>
  <c r="P154" i="17"/>
  <c r="Q154" i="17" s="1"/>
  <c r="N154" i="17"/>
  <c r="P153" i="17"/>
  <c r="Q153" i="17" s="1"/>
  <c r="N153" i="17"/>
  <c r="P152" i="17"/>
  <c r="Q152" i="17" s="1"/>
  <c r="N152" i="17"/>
  <c r="P151" i="17"/>
  <c r="Q151" i="17" s="1"/>
  <c r="N151" i="17"/>
  <c r="P150" i="17"/>
  <c r="Q150" i="17" s="1"/>
  <c r="N150" i="17"/>
  <c r="P149" i="17"/>
  <c r="Q149" i="17" s="1"/>
  <c r="N149" i="17"/>
  <c r="P148" i="17"/>
  <c r="Q148" i="17" s="1"/>
  <c r="N148" i="17"/>
  <c r="P147" i="17"/>
  <c r="Q147" i="17" s="1"/>
  <c r="N147" i="17"/>
  <c r="P146" i="17"/>
  <c r="Q146" i="17" s="1"/>
  <c r="N146" i="17"/>
  <c r="P145" i="17"/>
  <c r="Q145" i="17" s="1"/>
  <c r="N145" i="17"/>
  <c r="P144" i="17"/>
  <c r="Q144" i="17" s="1"/>
  <c r="N144" i="17"/>
  <c r="P143" i="17"/>
  <c r="Q143" i="17" s="1"/>
  <c r="N143" i="17"/>
  <c r="P142" i="17"/>
  <c r="Q142" i="17" s="1"/>
  <c r="N142" i="17"/>
  <c r="P141" i="17"/>
  <c r="Q141" i="17" s="1"/>
  <c r="N141" i="17"/>
  <c r="P140" i="17"/>
  <c r="Q140" i="17" s="1"/>
  <c r="N140" i="17"/>
  <c r="P139" i="17"/>
  <c r="Q139" i="17" s="1"/>
  <c r="N139" i="17"/>
  <c r="P138" i="17"/>
  <c r="Q138" i="17" s="1"/>
  <c r="N138" i="17"/>
  <c r="P137" i="17"/>
  <c r="Q137" i="17" s="1"/>
  <c r="N137" i="17"/>
  <c r="O618" i="20" l="1"/>
  <c r="P618" i="20" s="1"/>
  <c r="M618" i="20"/>
  <c r="O617" i="20"/>
  <c r="P617" i="20" s="1"/>
  <c r="O616" i="20"/>
  <c r="P616" i="20" s="1"/>
  <c r="O615" i="20"/>
  <c r="P615" i="20" s="1"/>
  <c r="M615" i="20"/>
  <c r="O614" i="20"/>
  <c r="P614" i="20" s="1"/>
  <c r="M614" i="20"/>
  <c r="O613" i="20"/>
  <c r="P613" i="20" s="1"/>
  <c r="O612" i="20"/>
  <c r="P612" i="20" s="1"/>
  <c r="M612" i="20"/>
  <c r="O611" i="20"/>
  <c r="P611" i="20" s="1"/>
  <c r="M611" i="20"/>
  <c r="O610" i="20"/>
  <c r="P610" i="20" s="1"/>
  <c r="O609" i="20"/>
  <c r="P609" i="20" s="1"/>
  <c r="M609" i="20"/>
  <c r="O608" i="20"/>
  <c r="P608" i="20" s="1"/>
  <c r="M608" i="20"/>
  <c r="O607" i="20"/>
  <c r="P607" i="20" s="1"/>
  <c r="O606" i="20"/>
  <c r="P606" i="20" s="1"/>
  <c r="M606" i="20"/>
  <c r="O605" i="20"/>
  <c r="P605" i="20" s="1"/>
  <c r="M605" i="20"/>
  <c r="O604" i="20"/>
  <c r="P604" i="20" s="1"/>
  <c r="O603" i="20"/>
  <c r="P603" i="20" s="1"/>
  <c r="M603" i="20"/>
  <c r="O602" i="20"/>
  <c r="P602" i="20" s="1"/>
  <c r="M602" i="20"/>
  <c r="O601" i="20"/>
  <c r="P601" i="20" s="1"/>
  <c r="M601" i="20"/>
  <c r="O600" i="20"/>
  <c r="P600" i="20" s="1"/>
  <c r="M600" i="20"/>
  <c r="O599" i="20"/>
  <c r="P599" i="20" s="1"/>
  <c r="M599" i="20"/>
  <c r="O598" i="20"/>
  <c r="P598" i="20" s="1"/>
  <c r="M598" i="20"/>
  <c r="O597" i="20"/>
  <c r="P597" i="20" s="1"/>
  <c r="M597" i="20"/>
  <c r="O596" i="20"/>
  <c r="P596" i="20" s="1"/>
  <c r="M596" i="20"/>
  <c r="O595" i="20"/>
  <c r="P595" i="20" s="1"/>
  <c r="M595" i="20"/>
  <c r="O594" i="20"/>
  <c r="P594" i="20" s="1"/>
  <c r="M594" i="20"/>
  <c r="O593" i="20"/>
  <c r="P593" i="20" s="1"/>
  <c r="M593" i="20"/>
  <c r="O592" i="20"/>
  <c r="P592" i="20" s="1"/>
  <c r="M592" i="20"/>
  <c r="O591" i="20"/>
  <c r="P591" i="20" s="1"/>
  <c r="M591" i="20"/>
  <c r="O590" i="20"/>
  <c r="P590" i="20" s="1"/>
  <c r="M590" i="20"/>
  <c r="O589" i="20"/>
  <c r="P589" i="20" s="1"/>
  <c r="M589" i="20"/>
  <c r="O588" i="20"/>
  <c r="P588" i="20" s="1"/>
  <c r="M588" i="20"/>
  <c r="O587" i="20"/>
  <c r="P587" i="20" s="1"/>
  <c r="M587" i="20"/>
  <c r="O586" i="20"/>
  <c r="P586" i="20" s="1"/>
  <c r="M586" i="20"/>
  <c r="O585" i="20"/>
  <c r="P585" i="20" s="1"/>
  <c r="M585" i="20"/>
  <c r="O584" i="20"/>
  <c r="P584" i="20" s="1"/>
  <c r="M584" i="20"/>
  <c r="O583" i="20"/>
  <c r="P583" i="20" s="1"/>
  <c r="M583" i="20"/>
  <c r="O582" i="20"/>
  <c r="P582" i="20" s="1"/>
  <c r="M582" i="20"/>
  <c r="O581" i="20"/>
  <c r="P581" i="20" s="1"/>
  <c r="M581" i="20"/>
  <c r="O580" i="20"/>
  <c r="P580" i="20" s="1"/>
  <c r="M580" i="20"/>
  <c r="O579" i="20"/>
  <c r="P579" i="20" s="1"/>
  <c r="M579" i="20"/>
  <c r="O578" i="20"/>
  <c r="P578" i="20" s="1"/>
  <c r="M578" i="20"/>
  <c r="O577" i="20"/>
  <c r="P577" i="20" s="1"/>
  <c r="M577" i="20"/>
  <c r="O576" i="20"/>
  <c r="P576" i="20" s="1"/>
  <c r="M576" i="20"/>
  <c r="O575" i="20"/>
  <c r="P575" i="20" s="1"/>
  <c r="M575" i="20"/>
  <c r="O574" i="20"/>
  <c r="P574" i="20" s="1"/>
  <c r="M574" i="20"/>
  <c r="O573" i="20"/>
  <c r="P573" i="20" s="1"/>
  <c r="M573" i="20"/>
  <c r="O572" i="20"/>
  <c r="P572" i="20" s="1"/>
  <c r="M572" i="20"/>
  <c r="O571" i="20"/>
  <c r="P571" i="20" s="1"/>
  <c r="M571" i="20"/>
  <c r="O570" i="20"/>
  <c r="P570" i="20" s="1"/>
  <c r="M570" i="20"/>
  <c r="O569" i="20"/>
  <c r="P569" i="20" s="1"/>
  <c r="M569" i="20"/>
  <c r="O568" i="20"/>
  <c r="P568" i="20" s="1"/>
  <c r="M568" i="20"/>
  <c r="O567" i="20"/>
  <c r="P567" i="20" s="1"/>
  <c r="O566" i="20"/>
  <c r="P566" i="20" s="1"/>
  <c r="M566" i="20"/>
  <c r="O565" i="20"/>
  <c r="P565" i="20" s="1"/>
  <c r="M565" i="20"/>
  <c r="O564" i="20"/>
  <c r="P564" i="20" s="1"/>
  <c r="M564" i="20"/>
  <c r="O563" i="20"/>
  <c r="P563" i="20" s="1"/>
  <c r="M563" i="20"/>
  <c r="O562" i="20"/>
  <c r="P562" i="20" s="1"/>
  <c r="M562" i="20"/>
  <c r="O561" i="20"/>
  <c r="P561" i="20" s="1"/>
  <c r="M561" i="20"/>
  <c r="O560" i="20"/>
  <c r="P560" i="20" s="1"/>
  <c r="M560" i="20"/>
  <c r="O559" i="20"/>
  <c r="P559" i="20" s="1"/>
  <c r="M559" i="20"/>
  <c r="O558" i="20"/>
  <c r="P558" i="20" s="1"/>
  <c r="M558" i="20"/>
  <c r="O557" i="20"/>
  <c r="P557" i="20" s="1"/>
  <c r="M557" i="20"/>
  <c r="O556" i="20"/>
  <c r="P556" i="20" s="1"/>
  <c r="M556" i="20"/>
  <c r="O555" i="20"/>
  <c r="P555" i="20" s="1"/>
  <c r="M555" i="20"/>
  <c r="O554" i="20"/>
  <c r="P554" i="20" s="1"/>
  <c r="M554" i="20"/>
  <c r="O553" i="20"/>
  <c r="P553" i="20" s="1"/>
  <c r="M553" i="20"/>
  <c r="O552" i="20"/>
  <c r="P552" i="20" s="1"/>
  <c r="M552" i="20"/>
  <c r="O551" i="20"/>
  <c r="P551" i="20" s="1"/>
  <c r="M551" i="20"/>
  <c r="O550" i="20"/>
  <c r="P550" i="20" s="1"/>
  <c r="M550" i="20"/>
  <c r="O549" i="20"/>
  <c r="P549" i="20" s="1"/>
  <c r="M549" i="20"/>
  <c r="O548" i="20"/>
  <c r="P548" i="20" s="1"/>
  <c r="M548" i="20"/>
  <c r="O547" i="20"/>
  <c r="P547" i="20" s="1"/>
  <c r="M547" i="20"/>
  <c r="O546" i="20"/>
  <c r="P546" i="20" s="1"/>
  <c r="M546" i="20"/>
  <c r="O545" i="20"/>
  <c r="P545" i="20" s="1"/>
  <c r="M545" i="20"/>
  <c r="O544" i="20"/>
  <c r="P544" i="20" s="1"/>
  <c r="M544" i="20"/>
  <c r="O543" i="20"/>
  <c r="P543" i="20" s="1"/>
  <c r="M543" i="20"/>
  <c r="O542" i="20"/>
  <c r="P542" i="20" s="1"/>
  <c r="M542" i="20"/>
  <c r="O541" i="20"/>
  <c r="P541" i="20" s="1"/>
  <c r="M541" i="20"/>
  <c r="O540" i="20"/>
  <c r="P540" i="20" s="1"/>
  <c r="M540" i="20"/>
  <c r="O539" i="20"/>
  <c r="P539" i="20" s="1"/>
  <c r="M539" i="20"/>
  <c r="O538" i="20"/>
  <c r="P538" i="20" s="1"/>
  <c r="M538" i="20"/>
  <c r="O537" i="20"/>
  <c r="P537" i="20" s="1"/>
  <c r="M537" i="20"/>
  <c r="O536" i="20"/>
  <c r="P536" i="20" s="1"/>
  <c r="M536" i="20"/>
  <c r="O535" i="20"/>
  <c r="P535" i="20" s="1"/>
  <c r="O534" i="20"/>
  <c r="P534" i="20" s="1"/>
  <c r="M534" i="20"/>
  <c r="O533" i="20"/>
  <c r="P533" i="20" s="1"/>
  <c r="M533" i="20"/>
  <c r="O532" i="20"/>
  <c r="P532" i="20" s="1"/>
  <c r="M532" i="20"/>
  <c r="O531" i="20"/>
  <c r="P531" i="20" s="1"/>
  <c r="M531" i="20"/>
  <c r="O530" i="20"/>
  <c r="P530" i="20" s="1"/>
  <c r="M530" i="20"/>
  <c r="O529" i="20"/>
  <c r="P529" i="20" s="1"/>
  <c r="M529" i="20"/>
  <c r="O528" i="20"/>
  <c r="P528" i="20" s="1"/>
  <c r="M528" i="20"/>
  <c r="O527" i="20"/>
  <c r="P527" i="20" s="1"/>
  <c r="O526" i="20"/>
  <c r="P526" i="20" s="1"/>
  <c r="M526" i="20"/>
  <c r="O525" i="20"/>
  <c r="P525" i="20" s="1"/>
  <c r="M525" i="20"/>
  <c r="O524" i="20"/>
  <c r="P524" i="20" s="1"/>
  <c r="M524" i="20"/>
  <c r="O523" i="20"/>
  <c r="P523" i="20" s="1"/>
  <c r="M523" i="20"/>
  <c r="O522" i="20"/>
  <c r="P522" i="20" s="1"/>
  <c r="M522" i="20"/>
  <c r="O521" i="20"/>
  <c r="P521" i="20" s="1"/>
  <c r="M521" i="20"/>
  <c r="O520" i="20"/>
  <c r="P520" i="20" s="1"/>
  <c r="M520" i="20"/>
  <c r="O519" i="20"/>
  <c r="P519" i="20" s="1"/>
  <c r="M519" i="20"/>
  <c r="O518" i="20"/>
  <c r="P518" i="20" s="1"/>
  <c r="M518" i="20"/>
  <c r="O517" i="20"/>
  <c r="P517" i="20" s="1"/>
  <c r="M517" i="20"/>
  <c r="O516" i="20"/>
  <c r="P516" i="20" s="1"/>
  <c r="M516" i="20"/>
  <c r="O515" i="20"/>
  <c r="P515" i="20" s="1"/>
  <c r="M515" i="20"/>
  <c r="O514" i="20"/>
  <c r="P514" i="20" s="1"/>
  <c r="M514" i="20"/>
  <c r="O513" i="20"/>
  <c r="P513" i="20" s="1"/>
  <c r="M513" i="20"/>
  <c r="O512" i="20"/>
  <c r="P512" i="20" s="1"/>
  <c r="M512" i="20"/>
  <c r="O511" i="20"/>
  <c r="P511" i="20" s="1"/>
  <c r="M511" i="20"/>
  <c r="O510" i="20"/>
  <c r="P510" i="20" s="1"/>
  <c r="M510" i="20"/>
  <c r="O509" i="20"/>
  <c r="P509" i="20" s="1"/>
  <c r="O508" i="20"/>
  <c r="P508" i="20" s="1"/>
  <c r="M508" i="20"/>
  <c r="O507" i="20"/>
  <c r="P507" i="20" s="1"/>
  <c r="M507" i="20"/>
  <c r="O506" i="20"/>
  <c r="P506" i="20" s="1"/>
  <c r="M506" i="20"/>
  <c r="O505" i="20"/>
  <c r="P505" i="20" s="1"/>
  <c r="M505" i="20"/>
  <c r="O504" i="20"/>
  <c r="P504" i="20" s="1"/>
  <c r="M504" i="20"/>
  <c r="O503" i="20"/>
  <c r="P503" i="20" s="1"/>
  <c r="M503" i="20"/>
  <c r="O502" i="20"/>
  <c r="P502" i="20" s="1"/>
  <c r="M502" i="20"/>
  <c r="O501" i="20"/>
  <c r="P501" i="20" s="1"/>
  <c r="O500" i="20"/>
  <c r="P500" i="20" s="1"/>
  <c r="M500" i="20"/>
  <c r="O499" i="20"/>
  <c r="P499" i="20" s="1"/>
  <c r="M499" i="20"/>
  <c r="O498" i="20"/>
  <c r="P498" i="20" s="1"/>
  <c r="M498" i="20"/>
  <c r="O497" i="20"/>
  <c r="P497" i="20" s="1"/>
  <c r="M497" i="20"/>
  <c r="O496" i="20"/>
  <c r="P496" i="20" s="1"/>
  <c r="M496" i="20"/>
  <c r="O495" i="20"/>
  <c r="P495" i="20" s="1"/>
  <c r="M495" i="20"/>
  <c r="O494" i="20"/>
  <c r="P494" i="20" s="1"/>
  <c r="M494" i="20"/>
  <c r="O493" i="20"/>
  <c r="P493" i="20" s="1"/>
  <c r="M493" i="20"/>
  <c r="O492" i="20"/>
  <c r="P492" i="20" s="1"/>
  <c r="M492" i="20"/>
  <c r="O491" i="20"/>
  <c r="P491" i="20" s="1"/>
  <c r="M491" i="20"/>
  <c r="O490" i="20"/>
  <c r="P490" i="20" s="1"/>
  <c r="M490" i="20"/>
  <c r="O489" i="20"/>
  <c r="P489" i="20" s="1"/>
  <c r="M489" i="20"/>
  <c r="O488" i="20"/>
  <c r="P488" i="20" s="1"/>
  <c r="M488" i="20"/>
  <c r="O487" i="20"/>
  <c r="P487" i="20" s="1"/>
  <c r="M487" i="20"/>
  <c r="O486" i="20"/>
  <c r="P486" i="20" s="1"/>
  <c r="M486" i="20"/>
  <c r="O485" i="20"/>
  <c r="P485" i="20" s="1"/>
  <c r="M485" i="20"/>
  <c r="O484" i="20"/>
  <c r="P484" i="20" s="1"/>
  <c r="M484" i="20"/>
  <c r="O483" i="20"/>
  <c r="P483" i="20" s="1"/>
  <c r="M483" i="20"/>
  <c r="O482" i="20"/>
  <c r="P482" i="20" s="1"/>
  <c r="M482" i="20"/>
  <c r="O481" i="20"/>
  <c r="P481" i="20" s="1"/>
  <c r="M481" i="20"/>
  <c r="O480" i="20"/>
  <c r="P480" i="20" s="1"/>
  <c r="M480" i="20"/>
  <c r="O479" i="20"/>
  <c r="P479" i="20" s="1"/>
  <c r="M479" i="20"/>
  <c r="O478" i="20"/>
  <c r="P478" i="20" s="1"/>
  <c r="M478" i="20"/>
  <c r="O477" i="20"/>
  <c r="P477" i="20" s="1"/>
  <c r="M477" i="20"/>
  <c r="O476" i="20"/>
  <c r="P476" i="20" s="1"/>
  <c r="M476" i="20"/>
  <c r="O475" i="20"/>
  <c r="P475" i="20" s="1"/>
  <c r="M475" i="20"/>
  <c r="O474" i="20"/>
  <c r="P474" i="20" s="1"/>
  <c r="M474" i="20"/>
  <c r="O473" i="20"/>
  <c r="P473" i="20" s="1"/>
  <c r="M473" i="20"/>
  <c r="O472" i="20"/>
  <c r="P472" i="20" s="1"/>
  <c r="M472" i="20"/>
  <c r="O471" i="20"/>
  <c r="P471" i="20" s="1"/>
  <c r="M471" i="20"/>
  <c r="O470" i="20"/>
  <c r="P470" i="20" s="1"/>
  <c r="M470" i="20"/>
  <c r="O469" i="20"/>
  <c r="P469" i="20" s="1"/>
  <c r="M469" i="20"/>
  <c r="O468" i="20"/>
  <c r="P468" i="20" s="1"/>
  <c r="M468" i="20"/>
  <c r="O467" i="20"/>
  <c r="P467" i="20" s="1"/>
  <c r="M467" i="20"/>
  <c r="O466" i="20"/>
  <c r="P466" i="20" s="1"/>
  <c r="M466" i="20"/>
  <c r="O465" i="20"/>
  <c r="P465" i="20" s="1"/>
  <c r="M465" i="20"/>
  <c r="O464" i="20"/>
  <c r="P464" i="20" s="1"/>
  <c r="M464" i="20"/>
  <c r="O463" i="20"/>
  <c r="P463" i="20" s="1"/>
  <c r="M463" i="20"/>
  <c r="O462" i="20"/>
  <c r="P462" i="20" s="1"/>
  <c r="M462" i="20"/>
  <c r="O461" i="20"/>
  <c r="P461" i="20" s="1"/>
  <c r="M461" i="20"/>
  <c r="O460" i="20"/>
  <c r="P460" i="20" s="1"/>
  <c r="M460" i="20"/>
  <c r="O459" i="20"/>
  <c r="P459" i="20" s="1"/>
  <c r="M459" i="20"/>
  <c r="O458" i="20"/>
  <c r="P458" i="20" s="1"/>
  <c r="M458" i="20"/>
  <c r="O457" i="20"/>
  <c r="P457" i="20" s="1"/>
  <c r="M457" i="20"/>
  <c r="O456" i="20"/>
  <c r="P456" i="20" s="1"/>
  <c r="M456" i="20"/>
  <c r="O455" i="20"/>
  <c r="P455" i="20" s="1"/>
  <c r="M455" i="20"/>
  <c r="O454" i="20"/>
  <c r="P454" i="20" s="1"/>
  <c r="M454" i="20"/>
  <c r="O453" i="20"/>
  <c r="P453" i="20" s="1"/>
  <c r="M453" i="20"/>
  <c r="O452" i="20"/>
  <c r="P452" i="20" s="1"/>
  <c r="M452" i="20"/>
  <c r="O451" i="20"/>
  <c r="P451" i="20" s="1"/>
  <c r="M451" i="20"/>
  <c r="O450" i="20"/>
  <c r="P450" i="20" s="1"/>
  <c r="M450" i="20"/>
  <c r="O449" i="20"/>
  <c r="P449" i="20" s="1"/>
  <c r="M449" i="20"/>
  <c r="O448" i="20"/>
  <c r="P448" i="20" s="1"/>
  <c r="M448" i="20"/>
  <c r="O447" i="20"/>
  <c r="P447" i="20" s="1"/>
  <c r="M447" i="20"/>
  <c r="O446" i="20"/>
  <c r="P446" i="20" s="1"/>
  <c r="M446" i="20"/>
  <c r="O445" i="20"/>
  <c r="P445" i="20" s="1"/>
  <c r="M445" i="20"/>
  <c r="O444" i="20"/>
  <c r="P444" i="20" s="1"/>
  <c r="M444" i="20"/>
  <c r="O443" i="20"/>
  <c r="P443" i="20" s="1"/>
  <c r="M443" i="20"/>
  <c r="O442" i="20"/>
  <c r="P442" i="20" s="1"/>
  <c r="M442" i="20"/>
  <c r="O441" i="20"/>
  <c r="P441" i="20" s="1"/>
  <c r="M441" i="20"/>
  <c r="O440" i="20"/>
  <c r="P440" i="20" s="1"/>
  <c r="M440" i="20"/>
  <c r="O439" i="20"/>
  <c r="P439" i="20" s="1"/>
  <c r="M439" i="20"/>
  <c r="O438" i="20"/>
  <c r="P438" i="20" s="1"/>
  <c r="M438" i="20"/>
  <c r="O437" i="20"/>
  <c r="P437" i="20" s="1"/>
  <c r="M437" i="20"/>
  <c r="O436" i="20"/>
  <c r="P436" i="20" s="1"/>
  <c r="M436" i="20"/>
  <c r="O435" i="20"/>
  <c r="P435" i="20" s="1"/>
  <c r="M435" i="20"/>
  <c r="O434" i="20"/>
  <c r="P434" i="20" s="1"/>
  <c r="M434" i="20"/>
  <c r="O433" i="20"/>
  <c r="P433" i="20" s="1"/>
  <c r="M433" i="20"/>
  <c r="O432" i="20"/>
  <c r="P432" i="20" s="1"/>
  <c r="O431" i="20"/>
  <c r="P431" i="20" s="1"/>
  <c r="M431" i="20"/>
  <c r="O430" i="20"/>
  <c r="P430" i="20" s="1"/>
  <c r="M430" i="20"/>
  <c r="O429" i="20"/>
  <c r="P429" i="20" s="1"/>
  <c r="M429" i="20"/>
  <c r="O428" i="20"/>
  <c r="P428" i="20" s="1"/>
  <c r="M428" i="20"/>
  <c r="O427" i="20"/>
  <c r="P427" i="20" s="1"/>
  <c r="M427" i="20"/>
  <c r="O426" i="20"/>
  <c r="P426" i="20" s="1"/>
  <c r="O425" i="20"/>
  <c r="P425" i="20" s="1"/>
  <c r="M425" i="20"/>
  <c r="O424" i="20"/>
  <c r="P424" i="20" s="1"/>
  <c r="M424" i="20"/>
  <c r="O423" i="20"/>
  <c r="P423" i="20" s="1"/>
  <c r="M423" i="20"/>
  <c r="O422" i="20"/>
  <c r="P422" i="20" s="1"/>
  <c r="M422" i="20"/>
  <c r="O421" i="20"/>
  <c r="P421" i="20" s="1"/>
  <c r="M421" i="20"/>
  <c r="O420" i="20"/>
  <c r="P420" i="20" s="1"/>
  <c r="M420" i="20"/>
  <c r="O419" i="20"/>
  <c r="P419" i="20" s="1"/>
  <c r="M419" i="20"/>
  <c r="O418" i="20"/>
  <c r="P418" i="20" s="1"/>
  <c r="M418" i="20"/>
  <c r="O417" i="20"/>
  <c r="P417" i="20" s="1"/>
  <c r="M417" i="20"/>
  <c r="O416" i="20"/>
  <c r="P416" i="20" s="1"/>
  <c r="M416" i="20"/>
  <c r="O415" i="20"/>
  <c r="P415" i="20" s="1"/>
  <c r="M415" i="20"/>
  <c r="O414" i="20"/>
  <c r="P414" i="20" s="1"/>
  <c r="M414" i="20"/>
  <c r="O413" i="20"/>
  <c r="P413" i="20" s="1"/>
  <c r="M413" i="20"/>
  <c r="O412" i="20"/>
  <c r="P412" i="20" s="1"/>
  <c r="M412" i="20"/>
  <c r="O411" i="20"/>
  <c r="P411" i="20" s="1"/>
  <c r="M411" i="20"/>
  <c r="O410" i="20"/>
  <c r="P410" i="20" s="1"/>
  <c r="M410" i="20"/>
  <c r="O409" i="20"/>
  <c r="P409" i="20" s="1"/>
  <c r="M409" i="20"/>
  <c r="O408" i="20"/>
  <c r="P408" i="20" s="1"/>
  <c r="M408" i="20"/>
  <c r="O407" i="20"/>
  <c r="P407" i="20" s="1"/>
  <c r="M407" i="20"/>
  <c r="O406" i="20"/>
  <c r="P406" i="20" s="1"/>
  <c r="M406" i="20"/>
  <c r="O405" i="20"/>
  <c r="P405" i="20" s="1"/>
  <c r="M405" i="20"/>
  <c r="O404" i="20"/>
  <c r="P404" i="20" s="1"/>
  <c r="M404" i="20"/>
  <c r="O403" i="20"/>
  <c r="P403" i="20" s="1"/>
  <c r="M403" i="20"/>
  <c r="O402" i="20"/>
  <c r="P402" i="20" s="1"/>
  <c r="M402" i="20"/>
  <c r="O401" i="20"/>
  <c r="P401" i="20" s="1"/>
  <c r="M401" i="20"/>
  <c r="O400" i="20"/>
  <c r="P400" i="20" s="1"/>
  <c r="M400" i="20"/>
  <c r="O399" i="20"/>
  <c r="P399" i="20" s="1"/>
  <c r="M399" i="20"/>
  <c r="O398" i="20"/>
  <c r="P398" i="20" s="1"/>
  <c r="M398" i="20"/>
  <c r="O397" i="20"/>
  <c r="P397" i="20" s="1"/>
  <c r="M397" i="20"/>
  <c r="O396" i="20"/>
  <c r="P396" i="20" s="1"/>
  <c r="M396" i="20"/>
  <c r="O395" i="20"/>
  <c r="P395" i="20" s="1"/>
  <c r="M395" i="20"/>
  <c r="O394" i="20"/>
  <c r="P394" i="20" s="1"/>
  <c r="M394" i="20"/>
  <c r="O393" i="20"/>
  <c r="P393" i="20" s="1"/>
  <c r="M393" i="20"/>
  <c r="O392" i="20"/>
  <c r="P392" i="20" s="1"/>
  <c r="M392" i="20"/>
  <c r="O391" i="20"/>
  <c r="P391" i="20" s="1"/>
  <c r="M391" i="20"/>
  <c r="O390" i="20"/>
  <c r="P390" i="20" s="1"/>
  <c r="M390" i="20"/>
  <c r="O389" i="20"/>
  <c r="P389" i="20" s="1"/>
  <c r="M389" i="20"/>
  <c r="O388" i="20"/>
  <c r="P388" i="20" s="1"/>
  <c r="M388" i="20"/>
  <c r="O387" i="20"/>
  <c r="P387" i="20" s="1"/>
  <c r="M387" i="20"/>
  <c r="O386" i="20"/>
  <c r="P386" i="20" s="1"/>
  <c r="M386" i="20"/>
  <c r="O385" i="20"/>
  <c r="P385" i="20" s="1"/>
  <c r="M385" i="20"/>
  <c r="O384" i="20"/>
  <c r="P384" i="20" s="1"/>
  <c r="M384" i="20"/>
  <c r="O383" i="20"/>
  <c r="P383" i="20" s="1"/>
  <c r="M383" i="20"/>
  <c r="O382" i="20"/>
  <c r="P382" i="20" s="1"/>
  <c r="M382" i="20"/>
  <c r="O381" i="20"/>
  <c r="P381" i="20" s="1"/>
  <c r="M381" i="20"/>
  <c r="O380" i="20"/>
  <c r="P380" i="20" s="1"/>
  <c r="M380" i="20"/>
  <c r="O379" i="20"/>
  <c r="P379" i="20" s="1"/>
  <c r="M379" i="20"/>
  <c r="O378" i="20"/>
  <c r="P378" i="20" s="1"/>
  <c r="M378" i="20"/>
  <c r="O377" i="20"/>
  <c r="P377" i="20" s="1"/>
  <c r="M377" i="20"/>
  <c r="O376" i="20"/>
  <c r="P376" i="20" s="1"/>
  <c r="M376" i="20"/>
  <c r="O375" i="20"/>
  <c r="P375" i="20" s="1"/>
  <c r="M375" i="20"/>
  <c r="O374" i="20"/>
  <c r="P374" i="20" s="1"/>
  <c r="M374" i="20"/>
  <c r="O373" i="20"/>
  <c r="P373" i="20" s="1"/>
  <c r="M373" i="20"/>
  <c r="O372" i="20"/>
  <c r="P372" i="20" s="1"/>
  <c r="M372" i="20"/>
  <c r="O371" i="20"/>
  <c r="P371" i="20" s="1"/>
  <c r="M371" i="20"/>
  <c r="O370" i="20"/>
  <c r="P370" i="20" s="1"/>
  <c r="M370" i="20"/>
  <c r="O369" i="20"/>
  <c r="P369" i="20" s="1"/>
  <c r="M369" i="20"/>
  <c r="O368" i="20"/>
  <c r="P368" i="20" s="1"/>
  <c r="M368" i="20"/>
  <c r="O367" i="20"/>
  <c r="P367" i="20" s="1"/>
  <c r="M367" i="20"/>
  <c r="O366" i="20"/>
  <c r="P366" i="20" s="1"/>
  <c r="M366" i="20"/>
  <c r="O365" i="20"/>
  <c r="P365" i="20" s="1"/>
  <c r="M365" i="20"/>
  <c r="O364" i="20"/>
  <c r="P364" i="20" s="1"/>
  <c r="M364" i="20"/>
  <c r="O363" i="20"/>
  <c r="P363" i="20" s="1"/>
  <c r="M363" i="20"/>
  <c r="O362" i="20"/>
  <c r="P362" i="20" s="1"/>
  <c r="O361" i="20"/>
  <c r="P361" i="20" s="1"/>
  <c r="O360" i="20"/>
  <c r="P360" i="20" s="1"/>
  <c r="O359" i="20"/>
  <c r="P359" i="20" s="1"/>
  <c r="O358" i="20"/>
  <c r="P358" i="20" s="1"/>
  <c r="O357" i="20"/>
  <c r="P357" i="20" s="1"/>
  <c r="M357" i="20"/>
  <c r="O356" i="20"/>
  <c r="P356" i="20" s="1"/>
  <c r="M356" i="20"/>
  <c r="O355" i="20"/>
  <c r="P355" i="20" s="1"/>
  <c r="M355" i="20"/>
  <c r="O354" i="20"/>
  <c r="P354" i="20" s="1"/>
  <c r="M354" i="20"/>
  <c r="O353" i="20"/>
  <c r="P353" i="20" s="1"/>
  <c r="M353" i="20"/>
  <c r="O352" i="20"/>
  <c r="P352" i="20" s="1"/>
  <c r="M352" i="20"/>
  <c r="O351" i="20"/>
  <c r="P351" i="20" s="1"/>
  <c r="M351" i="20"/>
  <c r="O350" i="20"/>
  <c r="P350" i="20" s="1"/>
  <c r="M350" i="20"/>
  <c r="O349" i="20"/>
  <c r="P349" i="20" s="1"/>
  <c r="M349" i="20"/>
  <c r="O348" i="20"/>
  <c r="P348" i="20" s="1"/>
  <c r="M348" i="20"/>
  <c r="O347" i="20"/>
  <c r="P347" i="20" s="1"/>
  <c r="M347" i="20"/>
  <c r="O346" i="20"/>
  <c r="P346" i="20" s="1"/>
  <c r="M346" i="20"/>
  <c r="O345" i="20"/>
  <c r="P345" i="20" s="1"/>
  <c r="M345" i="20"/>
  <c r="O344" i="20"/>
  <c r="P344" i="20" s="1"/>
  <c r="M344" i="20"/>
  <c r="O343" i="20"/>
  <c r="P343" i="20" s="1"/>
  <c r="M343" i="20"/>
  <c r="O342" i="20"/>
  <c r="P342" i="20" s="1"/>
  <c r="M342" i="20"/>
  <c r="O341" i="20"/>
  <c r="P341" i="20" s="1"/>
  <c r="M341" i="20"/>
  <c r="O340" i="20"/>
  <c r="P340" i="20" s="1"/>
  <c r="M340" i="20"/>
  <c r="O339" i="20"/>
  <c r="P339" i="20" s="1"/>
  <c r="M339" i="20"/>
  <c r="O338" i="20"/>
  <c r="P338" i="20" s="1"/>
  <c r="M338" i="20"/>
  <c r="O337" i="20"/>
  <c r="P337" i="20" s="1"/>
  <c r="M337" i="20"/>
  <c r="O336" i="20"/>
  <c r="P336" i="20" s="1"/>
  <c r="M336" i="20"/>
  <c r="O335" i="20"/>
  <c r="P335" i="20" s="1"/>
  <c r="M335" i="20"/>
  <c r="O334" i="20"/>
  <c r="P334" i="20" s="1"/>
  <c r="M334" i="20"/>
  <c r="O333" i="20"/>
  <c r="P333" i="20" s="1"/>
  <c r="M333" i="20"/>
  <c r="O332" i="20"/>
  <c r="P332" i="20" s="1"/>
  <c r="M332" i="20"/>
  <c r="O331" i="20"/>
  <c r="P331" i="20" s="1"/>
  <c r="M331" i="20"/>
  <c r="O330" i="20"/>
  <c r="P330" i="20" s="1"/>
  <c r="M330" i="20"/>
  <c r="O329" i="20"/>
  <c r="P329" i="20" s="1"/>
  <c r="M329" i="20"/>
  <c r="O328" i="20"/>
  <c r="P328" i="20" s="1"/>
  <c r="M328" i="20"/>
  <c r="O327" i="20"/>
  <c r="P327" i="20" s="1"/>
  <c r="M327" i="20"/>
  <c r="O326" i="20"/>
  <c r="P326" i="20" s="1"/>
  <c r="M326" i="20"/>
  <c r="O325" i="20"/>
  <c r="P325" i="20" s="1"/>
  <c r="M325" i="20"/>
  <c r="O324" i="20"/>
  <c r="P324" i="20" s="1"/>
  <c r="M324" i="20"/>
  <c r="O323" i="20"/>
  <c r="P323" i="20" s="1"/>
  <c r="M323" i="20"/>
  <c r="O322" i="20"/>
  <c r="P322" i="20" s="1"/>
  <c r="M322" i="20"/>
  <c r="O321" i="20"/>
  <c r="P321" i="20" s="1"/>
  <c r="M321" i="20"/>
  <c r="O320" i="20"/>
  <c r="P320" i="20" s="1"/>
  <c r="M320" i="20"/>
  <c r="O319" i="20"/>
  <c r="P319" i="20" s="1"/>
  <c r="M319" i="20"/>
  <c r="O318" i="20"/>
  <c r="P318" i="20" s="1"/>
  <c r="M318" i="20"/>
  <c r="O317" i="20"/>
  <c r="P317" i="20" s="1"/>
  <c r="M317" i="20"/>
  <c r="O316" i="20"/>
  <c r="P316" i="20" s="1"/>
  <c r="M316" i="20"/>
  <c r="O315" i="20"/>
  <c r="P315" i="20" s="1"/>
  <c r="M315" i="20"/>
  <c r="O314" i="20"/>
  <c r="P314" i="20" s="1"/>
  <c r="M314" i="20"/>
  <c r="O313" i="20"/>
  <c r="P313" i="20" s="1"/>
  <c r="M313" i="20"/>
  <c r="O312" i="20"/>
  <c r="P312" i="20" s="1"/>
  <c r="M312" i="20"/>
  <c r="O311" i="20"/>
  <c r="P311" i="20" s="1"/>
  <c r="M311" i="20"/>
  <c r="O310" i="20"/>
  <c r="P310" i="20" s="1"/>
  <c r="M310" i="20"/>
  <c r="O309" i="20"/>
  <c r="P309" i="20" s="1"/>
  <c r="M309" i="20"/>
  <c r="O308" i="20"/>
  <c r="P308" i="20" s="1"/>
  <c r="M308" i="20"/>
  <c r="O307" i="20"/>
  <c r="P307" i="20" s="1"/>
  <c r="M307" i="20"/>
  <c r="O306" i="20"/>
  <c r="P306" i="20" s="1"/>
  <c r="M306" i="20"/>
  <c r="O305" i="20"/>
  <c r="P305" i="20" s="1"/>
  <c r="M305" i="20"/>
  <c r="O304" i="20"/>
  <c r="P304" i="20" s="1"/>
  <c r="M304" i="20"/>
  <c r="O303" i="20"/>
  <c r="P303" i="20" s="1"/>
  <c r="M303" i="20"/>
  <c r="O302" i="20"/>
  <c r="P302" i="20" s="1"/>
  <c r="M302" i="20"/>
  <c r="O301" i="20"/>
  <c r="P301" i="20" s="1"/>
  <c r="M301" i="20"/>
  <c r="O300" i="20"/>
  <c r="P300" i="20" s="1"/>
  <c r="M300" i="20"/>
  <c r="O299" i="20"/>
  <c r="P299" i="20" s="1"/>
  <c r="M299" i="20"/>
  <c r="O298" i="20"/>
  <c r="P298" i="20" s="1"/>
  <c r="M298" i="20"/>
  <c r="O297" i="20"/>
  <c r="P297" i="20" s="1"/>
  <c r="M297" i="20"/>
  <c r="O296" i="20"/>
  <c r="P296" i="20" s="1"/>
  <c r="M296" i="20"/>
  <c r="O295" i="20"/>
  <c r="P295" i="20" s="1"/>
  <c r="M295" i="20"/>
  <c r="O294" i="20"/>
  <c r="P294" i="20" s="1"/>
  <c r="M294" i="20"/>
  <c r="O293" i="20"/>
  <c r="P293" i="20" s="1"/>
  <c r="M293" i="20"/>
  <c r="O292" i="20"/>
  <c r="P292" i="20" s="1"/>
  <c r="M292" i="20"/>
  <c r="O291" i="20"/>
  <c r="P291" i="20" s="1"/>
  <c r="M291" i="20"/>
  <c r="O290" i="20"/>
  <c r="P290" i="20" s="1"/>
  <c r="M290" i="20"/>
  <c r="O289" i="20"/>
  <c r="P289" i="20" s="1"/>
  <c r="M289" i="20"/>
  <c r="O288" i="20"/>
  <c r="P288" i="20" s="1"/>
  <c r="M288" i="20"/>
  <c r="O287" i="20"/>
  <c r="P287" i="20" s="1"/>
  <c r="M287" i="20"/>
  <c r="O286" i="20"/>
  <c r="P286" i="20" s="1"/>
  <c r="M286" i="20"/>
  <c r="O285" i="20"/>
  <c r="P285" i="20" s="1"/>
  <c r="M285" i="20"/>
  <c r="O284" i="20"/>
  <c r="P284" i="20" s="1"/>
  <c r="M284" i="20"/>
  <c r="O283" i="20"/>
  <c r="P283" i="20" s="1"/>
  <c r="M283" i="20"/>
  <c r="O282" i="20"/>
  <c r="P282" i="20" s="1"/>
  <c r="M282" i="20"/>
  <c r="O281" i="20"/>
  <c r="P281" i="20" s="1"/>
  <c r="M281" i="20"/>
  <c r="O280" i="20"/>
  <c r="P280" i="20" s="1"/>
  <c r="M280" i="20"/>
  <c r="O279" i="20"/>
  <c r="P279" i="20" s="1"/>
  <c r="M279" i="20"/>
  <c r="O278" i="20"/>
  <c r="P278" i="20" s="1"/>
  <c r="M278" i="20"/>
  <c r="O277" i="20"/>
  <c r="P277" i="20" s="1"/>
  <c r="M277" i="20"/>
  <c r="O276" i="20"/>
  <c r="P276" i="20" s="1"/>
  <c r="M276" i="20"/>
  <c r="O275" i="20"/>
  <c r="P275" i="20" s="1"/>
  <c r="M275" i="20"/>
  <c r="O274" i="20"/>
  <c r="P274" i="20" s="1"/>
  <c r="M274" i="20"/>
  <c r="O273" i="20"/>
  <c r="P273" i="20" s="1"/>
  <c r="M273" i="20"/>
  <c r="O272" i="20"/>
  <c r="P272" i="20" s="1"/>
  <c r="M272" i="20"/>
  <c r="O271" i="20"/>
  <c r="P271" i="20" s="1"/>
  <c r="M271" i="20"/>
  <c r="O270" i="20"/>
  <c r="P270" i="20" s="1"/>
  <c r="M270" i="20"/>
  <c r="O269" i="20"/>
  <c r="P269" i="20" s="1"/>
  <c r="M269" i="20"/>
  <c r="O268" i="20"/>
  <c r="P268" i="20" s="1"/>
  <c r="M268" i="20"/>
  <c r="O267" i="20"/>
  <c r="P267" i="20" s="1"/>
  <c r="M267" i="20"/>
  <c r="O266" i="20"/>
  <c r="P266" i="20" s="1"/>
  <c r="M266" i="20"/>
  <c r="O265" i="20"/>
  <c r="P265" i="20" s="1"/>
  <c r="M265" i="20"/>
  <c r="O264" i="20"/>
  <c r="P264" i="20" s="1"/>
  <c r="M264" i="20"/>
  <c r="O263" i="20"/>
  <c r="P263" i="20" s="1"/>
  <c r="M263" i="20"/>
  <c r="O262" i="20"/>
  <c r="P262" i="20" s="1"/>
  <c r="M262" i="20"/>
  <c r="O261" i="20"/>
  <c r="P261" i="20" s="1"/>
  <c r="M261" i="20"/>
  <c r="O260" i="20"/>
  <c r="P260" i="20" s="1"/>
  <c r="M260" i="20"/>
  <c r="O259" i="20"/>
  <c r="P259" i="20" s="1"/>
  <c r="M259" i="20"/>
  <c r="O258" i="20"/>
  <c r="P258" i="20" s="1"/>
  <c r="M258" i="20"/>
  <c r="O257" i="20"/>
  <c r="P257" i="20" s="1"/>
  <c r="M257" i="20"/>
  <c r="O256" i="20"/>
  <c r="P256" i="20" s="1"/>
  <c r="O255" i="20"/>
  <c r="P255" i="20" s="1"/>
  <c r="O254" i="20"/>
  <c r="P254" i="20" s="1"/>
  <c r="M254" i="20"/>
  <c r="O253" i="20"/>
  <c r="P253" i="20" s="1"/>
  <c r="O252" i="20"/>
  <c r="P252" i="20" s="1"/>
  <c r="M252" i="20"/>
  <c r="O251" i="20"/>
  <c r="P251" i="20" s="1"/>
  <c r="M251" i="20"/>
  <c r="O250" i="20"/>
  <c r="P250" i="20" s="1"/>
  <c r="M250" i="20"/>
  <c r="O249" i="20"/>
  <c r="P249" i="20" s="1"/>
  <c r="O248" i="20"/>
  <c r="P248" i="20" s="1"/>
  <c r="O247" i="20"/>
  <c r="P247" i="20" s="1"/>
  <c r="O246" i="20"/>
  <c r="P246" i="20" s="1"/>
  <c r="M246" i="20"/>
  <c r="O245" i="20"/>
  <c r="P245" i="20" s="1"/>
  <c r="M245" i="20"/>
  <c r="O244" i="20"/>
  <c r="P244" i="20" s="1"/>
  <c r="M244" i="20"/>
  <c r="O243" i="20"/>
  <c r="P243" i="20" s="1"/>
  <c r="M243" i="20"/>
  <c r="O242" i="20"/>
  <c r="P242" i="20" s="1"/>
  <c r="M242" i="20"/>
  <c r="O241" i="20"/>
  <c r="P241" i="20" s="1"/>
  <c r="M241" i="20"/>
  <c r="O240" i="20"/>
  <c r="P240" i="20" s="1"/>
  <c r="O239" i="20"/>
  <c r="P239" i="20" s="1"/>
  <c r="O238" i="20"/>
  <c r="P238" i="20" s="1"/>
  <c r="O237" i="20"/>
  <c r="P237" i="20" s="1"/>
  <c r="O236" i="20"/>
  <c r="P236" i="20" s="1"/>
  <c r="O235" i="20"/>
  <c r="P235" i="20" s="1"/>
  <c r="M235" i="20"/>
  <c r="O234" i="20"/>
  <c r="P234" i="20" s="1"/>
  <c r="M234" i="20"/>
  <c r="O233" i="20"/>
  <c r="P233" i="20" s="1"/>
  <c r="M233" i="20"/>
  <c r="O232" i="20"/>
  <c r="P232" i="20" s="1"/>
  <c r="M232" i="20"/>
  <c r="O231" i="20"/>
  <c r="P231" i="20" s="1"/>
  <c r="M231" i="20"/>
  <c r="O230" i="20"/>
  <c r="P230" i="20" s="1"/>
  <c r="M230" i="20"/>
  <c r="O229" i="20"/>
  <c r="P229" i="20" s="1"/>
  <c r="M229" i="20"/>
  <c r="O228" i="20"/>
  <c r="P228" i="20" s="1"/>
  <c r="M228" i="20"/>
  <c r="O227" i="20"/>
  <c r="P227" i="20" s="1"/>
  <c r="M227" i="20"/>
  <c r="O226" i="20"/>
  <c r="P226" i="20" s="1"/>
  <c r="M226" i="20"/>
  <c r="O225" i="20"/>
  <c r="P225" i="20" s="1"/>
  <c r="M225" i="20"/>
  <c r="O224" i="20"/>
  <c r="P224" i="20" s="1"/>
  <c r="M224" i="20"/>
  <c r="O223" i="20"/>
  <c r="P223" i="20" s="1"/>
  <c r="M223" i="20"/>
  <c r="O222" i="20"/>
  <c r="P222" i="20" s="1"/>
  <c r="M222" i="20"/>
  <c r="O221" i="20"/>
  <c r="P221" i="20" s="1"/>
  <c r="M221" i="20"/>
  <c r="O220" i="20"/>
  <c r="P220" i="20" s="1"/>
  <c r="M220" i="20"/>
  <c r="O219" i="20"/>
  <c r="P219" i="20" s="1"/>
  <c r="M219" i="20"/>
  <c r="O218" i="20"/>
  <c r="P218" i="20" s="1"/>
  <c r="M218" i="20"/>
  <c r="O217" i="20"/>
  <c r="P217" i="20" s="1"/>
  <c r="M217" i="20"/>
  <c r="O216" i="20"/>
  <c r="P216" i="20" s="1"/>
  <c r="M216" i="20"/>
  <c r="O215" i="20"/>
  <c r="P215" i="20" s="1"/>
  <c r="M215" i="20"/>
  <c r="O214" i="20"/>
  <c r="P214" i="20" s="1"/>
  <c r="M214" i="20"/>
  <c r="O213" i="20"/>
  <c r="P213" i="20" s="1"/>
  <c r="M213" i="20"/>
  <c r="O212" i="20"/>
  <c r="P212" i="20" s="1"/>
  <c r="M212" i="20"/>
  <c r="O211" i="20"/>
  <c r="P211" i="20" s="1"/>
  <c r="M211" i="20"/>
  <c r="O210" i="20"/>
  <c r="P210" i="20" s="1"/>
  <c r="M210" i="20"/>
  <c r="O209" i="20"/>
  <c r="P209" i="20" s="1"/>
  <c r="M209" i="20"/>
  <c r="O208" i="20"/>
  <c r="P208" i="20" s="1"/>
  <c r="M208" i="20"/>
  <c r="O207" i="20"/>
  <c r="P207" i="20" s="1"/>
  <c r="M207" i="20"/>
  <c r="O206" i="20"/>
  <c r="P206" i="20" s="1"/>
  <c r="M206" i="20"/>
  <c r="O205" i="20"/>
  <c r="P205" i="20" s="1"/>
  <c r="M205" i="20"/>
  <c r="O204" i="20"/>
  <c r="P204" i="20" s="1"/>
  <c r="M204" i="20"/>
  <c r="O203" i="20"/>
  <c r="P203" i="20" s="1"/>
  <c r="M203" i="20"/>
  <c r="O202" i="20"/>
  <c r="P202" i="20" s="1"/>
  <c r="M202" i="20"/>
  <c r="O201" i="20"/>
  <c r="P201" i="20" s="1"/>
  <c r="M201" i="20"/>
  <c r="O200" i="20"/>
  <c r="P200" i="20" s="1"/>
  <c r="M200" i="20"/>
  <c r="O199" i="20"/>
  <c r="P199" i="20" s="1"/>
  <c r="M199" i="20"/>
  <c r="O198" i="20"/>
  <c r="P198" i="20" s="1"/>
  <c r="M198" i="20"/>
  <c r="O197" i="20"/>
  <c r="P197" i="20" s="1"/>
  <c r="M197" i="20"/>
  <c r="O196" i="20"/>
  <c r="P196" i="20" s="1"/>
  <c r="M196" i="20"/>
  <c r="O195" i="20"/>
  <c r="P195" i="20" s="1"/>
  <c r="M195" i="20"/>
  <c r="O194" i="20"/>
  <c r="P194" i="20" s="1"/>
  <c r="M194" i="20"/>
  <c r="O193" i="20"/>
  <c r="P193" i="20" s="1"/>
  <c r="M193" i="20"/>
  <c r="O192" i="20"/>
  <c r="P192" i="20" s="1"/>
  <c r="M192" i="20"/>
  <c r="O191" i="20"/>
  <c r="P191" i="20" s="1"/>
  <c r="M191" i="20"/>
  <c r="O190" i="20"/>
  <c r="P190" i="20" s="1"/>
  <c r="M190" i="20"/>
  <c r="O189" i="20"/>
  <c r="P189" i="20" s="1"/>
  <c r="M189" i="20"/>
  <c r="O188" i="20"/>
  <c r="P188" i="20" s="1"/>
  <c r="M188" i="20"/>
  <c r="O187" i="20"/>
  <c r="P187" i="20" s="1"/>
  <c r="M187" i="20"/>
  <c r="O186" i="20"/>
  <c r="P186" i="20" s="1"/>
  <c r="M186" i="20"/>
  <c r="O185" i="20"/>
  <c r="P185" i="20" s="1"/>
  <c r="M185" i="20"/>
  <c r="O184" i="20"/>
  <c r="P184" i="20" s="1"/>
  <c r="M184" i="20"/>
  <c r="O183" i="20"/>
  <c r="P183" i="20" s="1"/>
  <c r="M183" i="20"/>
  <c r="O182" i="20"/>
  <c r="P182" i="20" s="1"/>
  <c r="M182" i="20"/>
  <c r="O181" i="20"/>
  <c r="P181" i="20" s="1"/>
  <c r="M181" i="20"/>
  <c r="O180" i="20"/>
  <c r="P180" i="20" s="1"/>
  <c r="M180" i="20"/>
  <c r="O179" i="20"/>
  <c r="P179" i="20" s="1"/>
  <c r="M179" i="20"/>
  <c r="O178" i="20"/>
  <c r="P178" i="20" s="1"/>
  <c r="M178" i="20"/>
  <c r="O177" i="20"/>
  <c r="P177" i="20" s="1"/>
  <c r="M177" i="20"/>
  <c r="O176" i="20"/>
  <c r="P176" i="20" s="1"/>
  <c r="M176" i="20"/>
  <c r="O175" i="20"/>
  <c r="P175" i="20" s="1"/>
  <c r="M175" i="20"/>
  <c r="O174" i="20"/>
  <c r="P174" i="20" s="1"/>
  <c r="M174" i="20"/>
  <c r="O173" i="20"/>
  <c r="P173" i="20" s="1"/>
  <c r="M173" i="20"/>
  <c r="O172" i="20"/>
  <c r="P172" i="20" s="1"/>
  <c r="M172" i="20"/>
  <c r="O171" i="20"/>
  <c r="P171" i="20" s="1"/>
  <c r="M171" i="20"/>
  <c r="O170" i="20"/>
  <c r="P170" i="20" s="1"/>
  <c r="M170" i="20"/>
  <c r="O169" i="20"/>
  <c r="P169" i="20" s="1"/>
  <c r="M169" i="20"/>
  <c r="O168" i="20"/>
  <c r="P168" i="20" s="1"/>
  <c r="M168" i="20"/>
  <c r="O167" i="20"/>
  <c r="P167" i="20" s="1"/>
  <c r="M167" i="20"/>
  <c r="O166" i="20"/>
  <c r="P166" i="20" s="1"/>
  <c r="M166" i="20"/>
  <c r="O165" i="20"/>
  <c r="P165" i="20" s="1"/>
  <c r="M165" i="20"/>
  <c r="O164" i="20"/>
  <c r="P164" i="20" s="1"/>
  <c r="M164" i="20"/>
  <c r="O163" i="20"/>
  <c r="P163" i="20" s="1"/>
  <c r="M163" i="20"/>
  <c r="O162" i="20"/>
  <c r="P162" i="20" s="1"/>
  <c r="M162" i="20"/>
  <c r="O161" i="20"/>
  <c r="P161" i="20" s="1"/>
  <c r="M161" i="20"/>
  <c r="O160" i="20"/>
  <c r="P160" i="20" s="1"/>
  <c r="M160" i="20"/>
  <c r="O159" i="20"/>
  <c r="P159" i="20" s="1"/>
  <c r="M159" i="20"/>
  <c r="O158" i="20"/>
  <c r="P158" i="20" s="1"/>
  <c r="M158" i="20"/>
  <c r="O157" i="20"/>
  <c r="P157" i="20" s="1"/>
  <c r="M157" i="20"/>
  <c r="O156" i="20"/>
  <c r="P156" i="20" s="1"/>
  <c r="M156" i="20"/>
  <c r="O155" i="20"/>
  <c r="P155" i="20" s="1"/>
  <c r="M155" i="20"/>
  <c r="O154" i="20"/>
  <c r="P154" i="20" s="1"/>
  <c r="M154" i="20"/>
  <c r="O153" i="20"/>
  <c r="P153" i="20" s="1"/>
  <c r="M153" i="20"/>
  <c r="O152" i="20"/>
  <c r="P152" i="20" s="1"/>
  <c r="M152" i="20"/>
  <c r="O151" i="20"/>
  <c r="P151" i="20" s="1"/>
  <c r="M151" i="20"/>
  <c r="O150" i="20"/>
  <c r="P150" i="20" s="1"/>
  <c r="M150" i="20"/>
  <c r="O149" i="20"/>
  <c r="P149" i="20" s="1"/>
  <c r="M149" i="20"/>
  <c r="O148" i="20"/>
  <c r="P148" i="20" s="1"/>
  <c r="M148" i="20"/>
  <c r="O147" i="20"/>
  <c r="P147" i="20" s="1"/>
  <c r="M147" i="20"/>
  <c r="O146" i="20"/>
  <c r="P146" i="20" s="1"/>
  <c r="M146" i="20"/>
  <c r="O145" i="20"/>
  <c r="P145" i="20" s="1"/>
  <c r="M145" i="20"/>
  <c r="O144" i="20"/>
  <c r="P144" i="20" s="1"/>
  <c r="M144" i="20"/>
  <c r="O143" i="20"/>
  <c r="P143" i="20" s="1"/>
  <c r="M143" i="20"/>
  <c r="O142" i="20"/>
  <c r="P142" i="20" s="1"/>
  <c r="M142" i="20"/>
  <c r="O141" i="20"/>
  <c r="P141" i="20" s="1"/>
  <c r="M141" i="20"/>
  <c r="O140" i="20"/>
  <c r="P140" i="20" s="1"/>
  <c r="M140" i="20"/>
  <c r="O139" i="20"/>
  <c r="P139" i="20" s="1"/>
  <c r="M139" i="20"/>
  <c r="O138" i="20"/>
  <c r="P138" i="20" s="1"/>
  <c r="M138" i="20"/>
  <c r="O137" i="20"/>
  <c r="P137" i="20" s="1"/>
  <c r="M137" i="20"/>
  <c r="O136" i="20"/>
  <c r="P136" i="20" s="1"/>
  <c r="M136" i="20"/>
  <c r="O135" i="20"/>
  <c r="P135" i="20" s="1"/>
  <c r="M135" i="20"/>
  <c r="O134" i="20"/>
  <c r="P134" i="20" s="1"/>
  <c r="M134" i="20"/>
  <c r="O133" i="20"/>
  <c r="P133" i="20" s="1"/>
  <c r="M133" i="20"/>
  <c r="O132" i="20"/>
  <c r="P132" i="20" s="1"/>
  <c r="M132" i="20"/>
  <c r="O131" i="20"/>
  <c r="P131" i="20" s="1"/>
  <c r="M131" i="20"/>
  <c r="O130" i="20"/>
  <c r="P130" i="20" s="1"/>
  <c r="M130" i="20"/>
  <c r="O129" i="20"/>
  <c r="P129" i="20" s="1"/>
  <c r="M129" i="20"/>
  <c r="O128" i="20"/>
  <c r="P128" i="20" s="1"/>
  <c r="M128" i="20"/>
  <c r="O127" i="20"/>
  <c r="P127" i="20" s="1"/>
  <c r="M127" i="20"/>
  <c r="O126" i="20"/>
  <c r="P126" i="20" s="1"/>
  <c r="M126" i="20"/>
  <c r="O125" i="20"/>
  <c r="P125" i="20" s="1"/>
  <c r="M125" i="20"/>
  <c r="O124" i="20"/>
  <c r="P124" i="20" s="1"/>
  <c r="M124" i="20"/>
  <c r="O123" i="20"/>
  <c r="P123" i="20" s="1"/>
  <c r="M123" i="20"/>
  <c r="O122" i="20"/>
  <c r="P122" i="20" s="1"/>
  <c r="M122" i="20"/>
  <c r="O121" i="20"/>
  <c r="P121" i="20" s="1"/>
  <c r="M121" i="20"/>
  <c r="O120" i="20"/>
  <c r="P120" i="20" s="1"/>
  <c r="M120" i="20"/>
  <c r="O119" i="20"/>
  <c r="P119" i="20" s="1"/>
  <c r="M119" i="20"/>
  <c r="O118" i="20"/>
  <c r="P118" i="20" s="1"/>
  <c r="M118" i="20"/>
  <c r="O117" i="20"/>
  <c r="P117" i="20" s="1"/>
  <c r="M117" i="20"/>
  <c r="O116" i="20"/>
  <c r="P116" i="20" s="1"/>
  <c r="M116" i="20"/>
  <c r="O115" i="20"/>
  <c r="P115" i="20" s="1"/>
  <c r="M115" i="20"/>
  <c r="O114" i="20"/>
  <c r="P114" i="20" s="1"/>
  <c r="M114" i="20"/>
  <c r="O113" i="20"/>
  <c r="P113" i="20" s="1"/>
  <c r="M113" i="20"/>
  <c r="O112" i="20"/>
  <c r="P112" i="20" s="1"/>
  <c r="M112" i="20"/>
  <c r="O111" i="20"/>
  <c r="P111" i="20" s="1"/>
  <c r="M111" i="20"/>
  <c r="O110" i="20"/>
  <c r="P110" i="20" s="1"/>
  <c r="M110" i="20"/>
  <c r="O109" i="20"/>
  <c r="P109" i="20" s="1"/>
  <c r="M109" i="20"/>
  <c r="O108" i="20"/>
  <c r="P108" i="20" s="1"/>
  <c r="M108" i="20"/>
  <c r="O107" i="20"/>
  <c r="P107" i="20" s="1"/>
  <c r="M107" i="20"/>
  <c r="O106" i="20"/>
  <c r="P106" i="20" s="1"/>
  <c r="M106" i="20"/>
  <c r="O105" i="20"/>
  <c r="P105" i="20" s="1"/>
  <c r="M105" i="20"/>
  <c r="O104" i="20"/>
  <c r="P104" i="20" s="1"/>
  <c r="M104" i="20"/>
  <c r="O103" i="20"/>
  <c r="P103" i="20" s="1"/>
  <c r="M103" i="20"/>
  <c r="O102" i="20"/>
  <c r="P102" i="20" s="1"/>
  <c r="M102" i="20"/>
  <c r="O101" i="20"/>
  <c r="P101" i="20" s="1"/>
  <c r="M101" i="20"/>
  <c r="O100" i="20"/>
  <c r="P100" i="20" s="1"/>
  <c r="M100" i="20"/>
  <c r="O99" i="20"/>
  <c r="P99" i="20" s="1"/>
  <c r="M99" i="20"/>
  <c r="O98" i="20"/>
  <c r="P98" i="20" s="1"/>
  <c r="M98" i="20"/>
  <c r="O97" i="20"/>
  <c r="P97" i="20" s="1"/>
  <c r="M97" i="20"/>
  <c r="O96" i="20"/>
  <c r="P96" i="20" s="1"/>
  <c r="M96" i="20"/>
  <c r="O95" i="20"/>
  <c r="P95" i="20" s="1"/>
  <c r="M95" i="20"/>
  <c r="O94" i="20"/>
  <c r="P94" i="20" s="1"/>
  <c r="M94" i="20"/>
  <c r="O93" i="20"/>
  <c r="P93" i="20" s="1"/>
  <c r="M93" i="20"/>
  <c r="O92" i="20"/>
  <c r="P92" i="20" s="1"/>
  <c r="M92" i="20"/>
  <c r="O91" i="20"/>
  <c r="P91" i="20" s="1"/>
  <c r="M91" i="20"/>
  <c r="O90" i="20"/>
  <c r="P90" i="20" s="1"/>
  <c r="M90" i="20"/>
  <c r="O89" i="20"/>
  <c r="P89" i="20" s="1"/>
  <c r="M89" i="20"/>
  <c r="O88" i="20"/>
  <c r="P88" i="20" s="1"/>
  <c r="M88" i="20"/>
  <c r="O87" i="20"/>
  <c r="P87" i="20" s="1"/>
  <c r="M87" i="20"/>
  <c r="O86" i="20"/>
  <c r="P86" i="20" s="1"/>
  <c r="M86" i="20"/>
  <c r="O85" i="20"/>
  <c r="P85" i="20" s="1"/>
  <c r="M85" i="20"/>
  <c r="O84" i="20"/>
  <c r="P84" i="20" s="1"/>
  <c r="M84" i="20"/>
  <c r="O83" i="20"/>
  <c r="P83" i="20" s="1"/>
  <c r="M83" i="20"/>
  <c r="O82" i="20"/>
  <c r="P82" i="20" s="1"/>
  <c r="M82" i="20"/>
  <c r="O81" i="20"/>
  <c r="P81" i="20" s="1"/>
  <c r="M81" i="20"/>
  <c r="O80" i="20"/>
  <c r="P80" i="20" s="1"/>
  <c r="M80" i="20"/>
  <c r="O79" i="20"/>
  <c r="P79" i="20" s="1"/>
  <c r="M79" i="20"/>
  <c r="O78" i="20"/>
  <c r="P78" i="20" s="1"/>
  <c r="M78" i="20"/>
  <c r="O77" i="20"/>
  <c r="P77" i="20" s="1"/>
  <c r="M77" i="20"/>
  <c r="O76" i="20"/>
  <c r="P76" i="20" s="1"/>
  <c r="M76" i="20"/>
  <c r="O75" i="20"/>
  <c r="P75" i="20" s="1"/>
  <c r="M75" i="20"/>
  <c r="O74" i="20"/>
  <c r="P74" i="20" s="1"/>
  <c r="M74" i="20"/>
  <c r="O73" i="20"/>
  <c r="P73" i="20" s="1"/>
  <c r="M73" i="20"/>
  <c r="O72" i="20"/>
  <c r="P72" i="20" s="1"/>
  <c r="M72" i="20"/>
  <c r="O71" i="20"/>
  <c r="P71" i="20" s="1"/>
  <c r="M71" i="20"/>
  <c r="O70" i="20"/>
  <c r="P70" i="20" s="1"/>
  <c r="M70" i="20"/>
  <c r="O69" i="20"/>
  <c r="P69" i="20" s="1"/>
  <c r="M69" i="20"/>
  <c r="O68" i="20"/>
  <c r="P68" i="20" s="1"/>
  <c r="M68" i="20"/>
  <c r="O67" i="20"/>
  <c r="P67" i="20" s="1"/>
  <c r="M67" i="20"/>
  <c r="O66" i="20"/>
  <c r="P66" i="20" s="1"/>
  <c r="M66" i="20"/>
  <c r="O65" i="20"/>
  <c r="P65" i="20" s="1"/>
  <c r="M65" i="20"/>
  <c r="O64" i="20"/>
  <c r="P64" i="20" s="1"/>
  <c r="M64" i="20"/>
  <c r="O63" i="20"/>
  <c r="P63" i="20" s="1"/>
  <c r="M63" i="20"/>
  <c r="O62" i="20"/>
  <c r="P62" i="20" s="1"/>
  <c r="M62" i="20"/>
  <c r="O61" i="20"/>
  <c r="P61" i="20" s="1"/>
  <c r="M61" i="20"/>
  <c r="O60" i="20"/>
  <c r="P60" i="20" s="1"/>
  <c r="M60" i="20"/>
  <c r="O59" i="20"/>
  <c r="P59" i="20" s="1"/>
  <c r="M59" i="20"/>
  <c r="O58" i="20"/>
  <c r="P58" i="20" s="1"/>
  <c r="M58" i="20"/>
  <c r="O57" i="20"/>
  <c r="P57" i="20" s="1"/>
  <c r="M57" i="20"/>
  <c r="O56" i="20"/>
  <c r="P56" i="20" s="1"/>
  <c r="M56" i="20"/>
  <c r="O55" i="20"/>
  <c r="P55" i="20" s="1"/>
  <c r="M55" i="20"/>
  <c r="O54" i="20"/>
  <c r="P54" i="20" s="1"/>
  <c r="M54" i="20"/>
  <c r="O53" i="20"/>
  <c r="P53" i="20" s="1"/>
  <c r="M53" i="20"/>
  <c r="O52" i="20"/>
  <c r="P52" i="20" s="1"/>
  <c r="M52" i="20"/>
  <c r="O51" i="20"/>
  <c r="P51" i="20" s="1"/>
  <c r="M51" i="20"/>
  <c r="O50" i="20"/>
  <c r="P50" i="20" s="1"/>
  <c r="M50" i="20"/>
  <c r="O49" i="20"/>
  <c r="P49" i="20" s="1"/>
  <c r="M49" i="20"/>
  <c r="O48" i="20"/>
  <c r="P48" i="20" s="1"/>
  <c r="M48" i="20"/>
  <c r="O47" i="20"/>
  <c r="P47" i="20" s="1"/>
  <c r="M47" i="20"/>
  <c r="O46" i="20"/>
  <c r="P46" i="20" s="1"/>
  <c r="M46" i="20"/>
  <c r="O45" i="20"/>
  <c r="P45" i="20" s="1"/>
  <c r="M45" i="20"/>
  <c r="O44" i="20"/>
  <c r="P44" i="20" s="1"/>
  <c r="M44" i="20"/>
  <c r="O43" i="20"/>
  <c r="P43" i="20" s="1"/>
  <c r="M43" i="20"/>
  <c r="O42" i="20"/>
  <c r="P42" i="20" s="1"/>
  <c r="M42" i="20"/>
  <c r="O41" i="20"/>
  <c r="P41" i="20" s="1"/>
  <c r="M41" i="20"/>
  <c r="O40" i="20"/>
  <c r="P40" i="20" s="1"/>
  <c r="M40" i="20"/>
  <c r="O39" i="20"/>
  <c r="P39" i="20" s="1"/>
  <c r="M39" i="20"/>
  <c r="O38" i="20"/>
  <c r="P38" i="20" s="1"/>
  <c r="M38" i="20"/>
  <c r="O37" i="20"/>
  <c r="P37" i="20" s="1"/>
  <c r="M37" i="20"/>
  <c r="O36" i="20"/>
  <c r="P36" i="20" s="1"/>
  <c r="M36" i="20"/>
  <c r="O35" i="20"/>
  <c r="P35" i="20" s="1"/>
  <c r="M35" i="20"/>
  <c r="O34" i="20"/>
  <c r="P34" i="20" s="1"/>
  <c r="M34" i="20"/>
  <c r="O33" i="20"/>
  <c r="P33" i="20" s="1"/>
  <c r="M33" i="20"/>
  <c r="O32" i="20"/>
  <c r="P32" i="20" s="1"/>
  <c r="M32" i="20"/>
  <c r="O31" i="20"/>
  <c r="P31" i="20" s="1"/>
  <c r="M31" i="20"/>
  <c r="O30" i="20"/>
  <c r="P30" i="20" s="1"/>
  <c r="M30" i="20"/>
  <c r="O29" i="20"/>
  <c r="P29" i="20" s="1"/>
  <c r="M29" i="20"/>
  <c r="O28" i="20"/>
  <c r="P28" i="20" s="1"/>
  <c r="M28" i="20"/>
  <c r="O27" i="20"/>
  <c r="P27" i="20" s="1"/>
  <c r="M27" i="20"/>
  <c r="O26" i="20"/>
  <c r="P26" i="20" s="1"/>
  <c r="M26" i="20"/>
  <c r="O25" i="20"/>
  <c r="P25" i="20" s="1"/>
  <c r="M25" i="20"/>
  <c r="O24" i="20"/>
  <c r="P24" i="20" s="1"/>
  <c r="M24" i="20"/>
  <c r="O23" i="20"/>
  <c r="P23" i="20" s="1"/>
  <c r="M23" i="20"/>
  <c r="O22" i="20"/>
  <c r="P22" i="20" s="1"/>
  <c r="M22" i="20"/>
  <c r="O21" i="20"/>
  <c r="P21" i="20" s="1"/>
  <c r="M21" i="20"/>
  <c r="O20" i="20"/>
  <c r="P20" i="20" s="1"/>
  <c r="M20" i="20"/>
  <c r="O19" i="20"/>
  <c r="P19" i="20" s="1"/>
  <c r="M19" i="20"/>
  <c r="O18" i="20"/>
  <c r="P18" i="20" s="1"/>
  <c r="M18" i="20"/>
  <c r="O17" i="20"/>
  <c r="P17" i="20" s="1"/>
  <c r="M17" i="20"/>
  <c r="O16" i="20"/>
  <c r="P16" i="20" s="1"/>
  <c r="M16" i="20"/>
  <c r="O15" i="20"/>
  <c r="P15" i="20" s="1"/>
  <c r="M15" i="20"/>
  <c r="O14" i="20"/>
  <c r="P14" i="20" s="1"/>
  <c r="M14" i="20"/>
  <c r="O13" i="20"/>
  <c r="P13" i="20" s="1"/>
  <c r="M13" i="20"/>
  <c r="O12" i="20"/>
  <c r="P12" i="20" s="1"/>
  <c r="M12" i="20"/>
  <c r="O11" i="20"/>
  <c r="P11" i="20" s="1"/>
  <c r="M11" i="20"/>
  <c r="O10" i="20"/>
  <c r="P10" i="20" s="1"/>
  <c r="M10" i="20"/>
  <c r="P619" i="16"/>
  <c r="Q619" i="16" s="1"/>
  <c r="N619" i="16"/>
  <c r="P618" i="16"/>
  <c r="Q618" i="16" s="1"/>
  <c r="P617" i="16"/>
  <c r="Q617" i="16" s="1"/>
  <c r="P616" i="16"/>
  <c r="Q616" i="16" s="1"/>
  <c r="N616" i="16"/>
  <c r="P615" i="16"/>
  <c r="Q615" i="16" s="1"/>
  <c r="N615" i="16"/>
  <c r="P614" i="16"/>
  <c r="Q614" i="16" s="1"/>
  <c r="P613" i="16"/>
  <c r="Q613" i="16" s="1"/>
  <c r="N613" i="16"/>
  <c r="P612" i="16"/>
  <c r="Q612" i="16" s="1"/>
  <c r="N612" i="16"/>
  <c r="P611" i="16"/>
  <c r="Q611" i="16" s="1"/>
  <c r="P610" i="16"/>
  <c r="Q610" i="16" s="1"/>
  <c r="N610" i="16"/>
  <c r="P609" i="16"/>
  <c r="Q609" i="16" s="1"/>
  <c r="N609" i="16"/>
  <c r="P608" i="16"/>
  <c r="Q608" i="16" s="1"/>
  <c r="P607" i="16"/>
  <c r="Q607" i="16" s="1"/>
  <c r="N607" i="16"/>
  <c r="P606" i="16"/>
  <c r="Q606" i="16" s="1"/>
  <c r="N606" i="16"/>
  <c r="P605" i="16"/>
  <c r="Q605" i="16" s="1"/>
  <c r="P604" i="16"/>
  <c r="Q604" i="16" s="1"/>
  <c r="N604" i="16"/>
  <c r="P603" i="16"/>
  <c r="Q603" i="16" s="1"/>
  <c r="N603" i="16"/>
  <c r="P602" i="16"/>
  <c r="Q602" i="16" s="1"/>
  <c r="N602" i="16"/>
  <c r="P601" i="16"/>
  <c r="Q601" i="16" s="1"/>
  <c r="N601" i="16"/>
  <c r="P600" i="16"/>
  <c r="Q600" i="16" s="1"/>
  <c r="N600" i="16"/>
  <c r="P599" i="16"/>
  <c r="Q599" i="16" s="1"/>
  <c r="N599" i="16"/>
  <c r="P598" i="16"/>
  <c r="Q598" i="16" s="1"/>
  <c r="N598" i="16"/>
  <c r="P597" i="16"/>
  <c r="Q597" i="16" s="1"/>
  <c r="N597" i="16"/>
  <c r="P596" i="16"/>
  <c r="Q596" i="16" s="1"/>
  <c r="N596" i="16"/>
  <c r="P595" i="16"/>
  <c r="Q595" i="16" s="1"/>
  <c r="N595" i="16"/>
  <c r="P594" i="16"/>
  <c r="Q594" i="16" s="1"/>
  <c r="N594" i="16"/>
  <c r="P593" i="16"/>
  <c r="Q593" i="16" s="1"/>
  <c r="N593" i="16"/>
  <c r="P592" i="16"/>
  <c r="Q592" i="16" s="1"/>
  <c r="N592" i="16"/>
  <c r="P591" i="16"/>
  <c r="Q591" i="16" s="1"/>
  <c r="N591" i="16"/>
  <c r="P590" i="16"/>
  <c r="Q590" i="16" s="1"/>
  <c r="N590" i="16"/>
  <c r="P589" i="16"/>
  <c r="Q589" i="16" s="1"/>
  <c r="N589" i="16"/>
  <c r="P588" i="16"/>
  <c r="Q588" i="16" s="1"/>
  <c r="N588" i="16"/>
  <c r="P587" i="16"/>
  <c r="Q587" i="16" s="1"/>
  <c r="N587" i="16"/>
  <c r="P586" i="16"/>
  <c r="Q586" i="16" s="1"/>
  <c r="N586" i="16"/>
  <c r="P585" i="16"/>
  <c r="Q585" i="16" s="1"/>
  <c r="N585" i="16"/>
  <c r="P584" i="16"/>
  <c r="Q584" i="16" s="1"/>
  <c r="N584" i="16"/>
  <c r="P583" i="16"/>
  <c r="Q583" i="16" s="1"/>
  <c r="N583" i="16"/>
  <c r="P582" i="16"/>
  <c r="Q582" i="16" s="1"/>
  <c r="N582" i="16"/>
  <c r="P581" i="16"/>
  <c r="Q581" i="16" s="1"/>
  <c r="N581" i="16"/>
  <c r="P580" i="16"/>
  <c r="Q580" i="16" s="1"/>
  <c r="N580" i="16"/>
  <c r="P579" i="16"/>
  <c r="Q579" i="16" s="1"/>
  <c r="N579" i="16"/>
  <c r="P578" i="16"/>
  <c r="Q578" i="16" s="1"/>
  <c r="N578" i="16"/>
  <c r="P577" i="16"/>
  <c r="Q577" i="16" s="1"/>
  <c r="N577" i="16"/>
  <c r="P576" i="16"/>
  <c r="Q576" i="16" s="1"/>
  <c r="N576" i="16"/>
  <c r="P575" i="16"/>
  <c r="Q575" i="16" s="1"/>
  <c r="N575" i="16"/>
  <c r="P574" i="16"/>
  <c r="Q574" i="16" s="1"/>
  <c r="N574" i="16"/>
  <c r="P573" i="16"/>
  <c r="Q573" i="16" s="1"/>
  <c r="N573" i="16"/>
  <c r="P572" i="16"/>
  <c r="Q572" i="16" s="1"/>
  <c r="N572" i="16"/>
  <c r="P571" i="16"/>
  <c r="Q571" i="16" s="1"/>
  <c r="N571" i="16"/>
  <c r="P570" i="16"/>
  <c r="Q570" i="16" s="1"/>
  <c r="N570" i="16"/>
  <c r="P569" i="16"/>
  <c r="Q569" i="16" s="1"/>
  <c r="N569" i="16"/>
  <c r="P568" i="16"/>
  <c r="Q568" i="16" s="1"/>
  <c r="P567" i="16"/>
  <c r="Q567" i="16" s="1"/>
  <c r="N567" i="16"/>
  <c r="P566" i="16"/>
  <c r="Q566" i="16" s="1"/>
  <c r="N566" i="16"/>
  <c r="P565" i="16"/>
  <c r="Q565" i="16" s="1"/>
  <c r="N565" i="16"/>
  <c r="P564" i="16"/>
  <c r="Q564" i="16" s="1"/>
  <c r="N564" i="16"/>
  <c r="P563" i="16"/>
  <c r="Q563" i="16" s="1"/>
  <c r="N563" i="16"/>
  <c r="P562" i="16"/>
  <c r="Q562" i="16" s="1"/>
  <c r="N562" i="16"/>
  <c r="P561" i="16"/>
  <c r="Q561" i="16" s="1"/>
  <c r="N561" i="16"/>
  <c r="P560" i="16"/>
  <c r="Q560" i="16" s="1"/>
  <c r="N560" i="16"/>
  <c r="P559" i="16"/>
  <c r="Q559" i="16" s="1"/>
  <c r="N559" i="16"/>
  <c r="P558" i="16"/>
  <c r="Q558" i="16" s="1"/>
  <c r="N558" i="16"/>
  <c r="P557" i="16"/>
  <c r="Q557" i="16" s="1"/>
  <c r="N557" i="16"/>
  <c r="P556" i="16"/>
  <c r="Q556" i="16" s="1"/>
  <c r="N556" i="16"/>
  <c r="P555" i="16"/>
  <c r="Q555" i="16" s="1"/>
  <c r="N555" i="16"/>
  <c r="P554" i="16"/>
  <c r="Q554" i="16" s="1"/>
  <c r="N554" i="16"/>
  <c r="P553" i="16"/>
  <c r="Q553" i="16" s="1"/>
  <c r="N553" i="16"/>
  <c r="P552" i="16"/>
  <c r="Q552" i="16" s="1"/>
  <c r="N552" i="16"/>
  <c r="P551" i="16"/>
  <c r="Q551" i="16" s="1"/>
  <c r="N551" i="16"/>
  <c r="P550" i="16"/>
  <c r="Q550" i="16" s="1"/>
  <c r="N550" i="16"/>
  <c r="P549" i="16"/>
  <c r="Q549" i="16" s="1"/>
  <c r="N549" i="16"/>
  <c r="P548" i="16"/>
  <c r="Q548" i="16" s="1"/>
  <c r="N548" i="16"/>
  <c r="P547" i="16"/>
  <c r="Q547" i="16" s="1"/>
  <c r="N547" i="16"/>
  <c r="P546" i="16"/>
  <c r="Q546" i="16" s="1"/>
  <c r="N546" i="16"/>
  <c r="P545" i="16"/>
  <c r="Q545" i="16" s="1"/>
  <c r="N545" i="16"/>
  <c r="P544" i="16"/>
  <c r="Q544" i="16" s="1"/>
  <c r="N544" i="16"/>
  <c r="P543" i="16"/>
  <c r="Q543" i="16" s="1"/>
  <c r="N543" i="16"/>
  <c r="P542" i="16"/>
  <c r="Q542" i="16" s="1"/>
  <c r="N542" i="16"/>
  <c r="P541" i="16"/>
  <c r="Q541" i="16" s="1"/>
  <c r="N541" i="16"/>
  <c r="P540" i="16"/>
  <c r="Q540" i="16" s="1"/>
  <c r="N540" i="16"/>
  <c r="P539" i="16"/>
  <c r="Q539" i="16" s="1"/>
  <c r="N539" i="16"/>
  <c r="P538" i="16"/>
  <c r="Q538" i="16" s="1"/>
  <c r="N538" i="16"/>
  <c r="P537" i="16"/>
  <c r="Q537" i="16" s="1"/>
  <c r="N537" i="16"/>
  <c r="P536" i="16"/>
  <c r="Q536" i="16" s="1"/>
  <c r="P535" i="16"/>
  <c r="Q535" i="16" s="1"/>
  <c r="N535" i="16"/>
  <c r="P534" i="16"/>
  <c r="Q534" i="16" s="1"/>
  <c r="N534" i="16"/>
  <c r="P533" i="16"/>
  <c r="Q533" i="16" s="1"/>
  <c r="N533" i="16"/>
  <c r="P532" i="16"/>
  <c r="Q532" i="16" s="1"/>
  <c r="N532" i="16"/>
  <c r="P531" i="16"/>
  <c r="Q531" i="16" s="1"/>
  <c r="N531" i="16"/>
  <c r="P530" i="16"/>
  <c r="Q530" i="16" s="1"/>
  <c r="N530" i="16"/>
  <c r="P529" i="16"/>
  <c r="Q529" i="16" s="1"/>
  <c r="N529" i="16"/>
  <c r="P528" i="16"/>
  <c r="Q528" i="16" s="1"/>
  <c r="P527" i="16"/>
  <c r="Q527" i="16" s="1"/>
  <c r="N527" i="16"/>
  <c r="P526" i="16"/>
  <c r="Q526" i="16" s="1"/>
  <c r="N526" i="16"/>
  <c r="P525" i="16"/>
  <c r="Q525" i="16" s="1"/>
  <c r="N525" i="16"/>
  <c r="P524" i="16"/>
  <c r="Q524" i="16" s="1"/>
  <c r="N524" i="16"/>
  <c r="P523" i="16"/>
  <c r="Q523" i="16" s="1"/>
  <c r="N523" i="16"/>
  <c r="P522" i="16"/>
  <c r="Q522" i="16" s="1"/>
  <c r="N522" i="16"/>
  <c r="P521" i="16"/>
  <c r="Q521" i="16" s="1"/>
  <c r="N521" i="16"/>
  <c r="P520" i="16"/>
  <c r="Q520" i="16" s="1"/>
  <c r="N520" i="16"/>
  <c r="P519" i="16"/>
  <c r="Q519" i="16" s="1"/>
  <c r="N519" i="16"/>
  <c r="P518" i="16"/>
  <c r="Q518" i="16" s="1"/>
  <c r="N518" i="16"/>
  <c r="P517" i="16"/>
  <c r="Q517" i="16" s="1"/>
  <c r="N517" i="16"/>
  <c r="P516" i="16"/>
  <c r="Q516" i="16" s="1"/>
  <c r="N516" i="16"/>
  <c r="P515" i="16"/>
  <c r="Q515" i="16" s="1"/>
  <c r="N515" i="16"/>
  <c r="P514" i="16"/>
  <c r="Q514" i="16" s="1"/>
  <c r="N514" i="16"/>
  <c r="P513" i="16"/>
  <c r="Q513" i="16" s="1"/>
  <c r="N513" i="16"/>
  <c r="P512" i="16"/>
  <c r="Q512" i="16" s="1"/>
  <c r="N512" i="16"/>
  <c r="P511" i="16"/>
  <c r="Q511" i="16" s="1"/>
  <c r="N511" i="16"/>
  <c r="P510" i="16"/>
  <c r="Q510" i="16" s="1"/>
  <c r="P509" i="16"/>
  <c r="Q509" i="16" s="1"/>
  <c r="N509" i="16"/>
  <c r="P508" i="16"/>
  <c r="Q508" i="16" s="1"/>
  <c r="N508" i="16"/>
  <c r="P507" i="16"/>
  <c r="Q507" i="16" s="1"/>
  <c r="N507" i="16"/>
  <c r="P506" i="16"/>
  <c r="Q506" i="16" s="1"/>
  <c r="N506" i="16"/>
  <c r="P505" i="16"/>
  <c r="Q505" i="16" s="1"/>
  <c r="N505" i="16"/>
  <c r="P504" i="16"/>
  <c r="Q504" i="16" s="1"/>
  <c r="N504" i="16"/>
  <c r="P503" i="16"/>
  <c r="Q503" i="16" s="1"/>
  <c r="N503" i="16"/>
  <c r="P502" i="16"/>
  <c r="Q502" i="16" s="1"/>
  <c r="P501" i="16"/>
  <c r="Q501" i="16" s="1"/>
  <c r="N501" i="16"/>
  <c r="P500" i="16"/>
  <c r="Q500" i="16" s="1"/>
  <c r="N500" i="16"/>
  <c r="P499" i="16"/>
  <c r="Q499" i="16" s="1"/>
  <c r="N499" i="16"/>
  <c r="P498" i="16"/>
  <c r="Q498" i="16" s="1"/>
  <c r="N498" i="16"/>
  <c r="P497" i="16"/>
  <c r="Q497" i="16" s="1"/>
  <c r="N497" i="16"/>
  <c r="P496" i="16"/>
  <c r="Q496" i="16" s="1"/>
  <c r="N496" i="16"/>
  <c r="P495" i="16"/>
  <c r="Q495" i="16" s="1"/>
  <c r="N495" i="16"/>
  <c r="P494" i="16"/>
  <c r="Q494" i="16" s="1"/>
  <c r="N494" i="16"/>
  <c r="P493" i="16"/>
  <c r="Q493" i="16" s="1"/>
  <c r="N493" i="16"/>
  <c r="P492" i="16"/>
  <c r="Q492" i="16" s="1"/>
  <c r="N492" i="16"/>
  <c r="P491" i="16"/>
  <c r="Q491" i="16" s="1"/>
  <c r="N491" i="16"/>
  <c r="P490" i="16"/>
  <c r="Q490" i="16" s="1"/>
  <c r="N490" i="16"/>
  <c r="P489" i="16"/>
  <c r="Q489" i="16" s="1"/>
  <c r="N489" i="16"/>
  <c r="P488" i="16"/>
  <c r="Q488" i="16" s="1"/>
  <c r="N488" i="16"/>
  <c r="P487" i="16"/>
  <c r="Q487" i="16" s="1"/>
  <c r="N487" i="16"/>
  <c r="P486" i="16"/>
  <c r="Q486" i="16" s="1"/>
  <c r="N486" i="16"/>
  <c r="P485" i="16"/>
  <c r="Q485" i="16" s="1"/>
  <c r="N485" i="16"/>
  <c r="P484" i="16"/>
  <c r="Q484" i="16" s="1"/>
  <c r="N484" i="16"/>
  <c r="P483" i="16"/>
  <c r="Q483" i="16" s="1"/>
  <c r="N483" i="16"/>
  <c r="P482" i="16"/>
  <c r="Q482" i="16" s="1"/>
  <c r="N482" i="16"/>
  <c r="P481" i="16"/>
  <c r="Q481" i="16" s="1"/>
  <c r="N481" i="16"/>
  <c r="P480" i="16"/>
  <c r="Q480" i="16" s="1"/>
  <c r="N480" i="16"/>
  <c r="P479" i="16"/>
  <c r="Q479" i="16" s="1"/>
  <c r="N479" i="16"/>
  <c r="P478" i="16"/>
  <c r="Q478" i="16" s="1"/>
  <c r="N478" i="16"/>
  <c r="P477" i="16"/>
  <c r="Q477" i="16" s="1"/>
  <c r="N477" i="16"/>
  <c r="P476" i="16"/>
  <c r="Q476" i="16" s="1"/>
  <c r="N476" i="16"/>
  <c r="P475" i="16"/>
  <c r="Q475" i="16" s="1"/>
  <c r="N475" i="16"/>
  <c r="P474" i="16"/>
  <c r="Q474" i="16" s="1"/>
  <c r="N474" i="16"/>
  <c r="P473" i="16"/>
  <c r="Q473" i="16" s="1"/>
  <c r="N473" i="16"/>
  <c r="P472" i="16"/>
  <c r="Q472" i="16" s="1"/>
  <c r="N472" i="16"/>
  <c r="P471" i="16"/>
  <c r="Q471" i="16" s="1"/>
  <c r="N471" i="16"/>
  <c r="P470" i="16"/>
  <c r="Q470" i="16" s="1"/>
  <c r="N470" i="16"/>
  <c r="P469" i="16"/>
  <c r="Q469" i="16" s="1"/>
  <c r="N469" i="16"/>
  <c r="P468" i="16"/>
  <c r="Q468" i="16" s="1"/>
  <c r="N468" i="16"/>
  <c r="P467" i="16"/>
  <c r="Q467" i="16" s="1"/>
  <c r="N467" i="16"/>
  <c r="P466" i="16"/>
  <c r="Q466" i="16" s="1"/>
  <c r="N466" i="16"/>
  <c r="P465" i="16"/>
  <c r="Q465" i="16" s="1"/>
  <c r="N465" i="16"/>
  <c r="P464" i="16"/>
  <c r="Q464" i="16" s="1"/>
  <c r="N464" i="16"/>
  <c r="P463" i="16"/>
  <c r="Q463" i="16" s="1"/>
  <c r="N463" i="16"/>
  <c r="P462" i="16"/>
  <c r="Q462" i="16" s="1"/>
  <c r="N462" i="16"/>
  <c r="P461" i="16"/>
  <c r="Q461" i="16" s="1"/>
  <c r="N461" i="16"/>
  <c r="P460" i="16"/>
  <c r="Q460" i="16" s="1"/>
  <c r="N460" i="16"/>
  <c r="P459" i="16"/>
  <c r="Q459" i="16" s="1"/>
  <c r="N459" i="16"/>
  <c r="P458" i="16"/>
  <c r="Q458" i="16" s="1"/>
  <c r="N458" i="16"/>
  <c r="P457" i="16"/>
  <c r="Q457" i="16" s="1"/>
  <c r="N457" i="16"/>
  <c r="P456" i="16"/>
  <c r="Q456" i="16" s="1"/>
  <c r="N456" i="16"/>
  <c r="P455" i="16"/>
  <c r="Q455" i="16" s="1"/>
  <c r="N455" i="16"/>
  <c r="P454" i="16"/>
  <c r="Q454" i="16" s="1"/>
  <c r="N454" i="16"/>
  <c r="P453" i="16"/>
  <c r="Q453" i="16" s="1"/>
  <c r="N453" i="16"/>
  <c r="P452" i="16"/>
  <c r="Q452" i="16" s="1"/>
  <c r="N452" i="16"/>
  <c r="P451" i="16"/>
  <c r="Q451" i="16" s="1"/>
  <c r="N451" i="16"/>
  <c r="P450" i="16"/>
  <c r="Q450" i="16" s="1"/>
  <c r="N450" i="16"/>
  <c r="P449" i="16"/>
  <c r="Q449" i="16" s="1"/>
  <c r="N449" i="16"/>
  <c r="P448" i="16"/>
  <c r="Q448" i="16" s="1"/>
  <c r="N448" i="16"/>
  <c r="P447" i="16"/>
  <c r="Q447" i="16" s="1"/>
  <c r="N447" i="16"/>
  <c r="P446" i="16"/>
  <c r="Q446" i="16" s="1"/>
  <c r="N446" i="16"/>
  <c r="P445" i="16"/>
  <c r="Q445" i="16" s="1"/>
  <c r="N445" i="16"/>
  <c r="P444" i="16"/>
  <c r="Q444" i="16" s="1"/>
  <c r="N444" i="16"/>
  <c r="P443" i="16"/>
  <c r="Q443" i="16" s="1"/>
  <c r="N443" i="16"/>
  <c r="P442" i="16"/>
  <c r="Q442" i="16" s="1"/>
  <c r="N442" i="16"/>
  <c r="P441" i="16"/>
  <c r="Q441" i="16" s="1"/>
  <c r="N441" i="16"/>
  <c r="P440" i="16"/>
  <c r="Q440" i="16" s="1"/>
  <c r="N440" i="16"/>
  <c r="P439" i="16"/>
  <c r="Q439" i="16" s="1"/>
  <c r="N439" i="16"/>
  <c r="P438" i="16"/>
  <c r="Q438" i="16" s="1"/>
  <c r="N438" i="16"/>
  <c r="P437" i="16"/>
  <c r="Q437" i="16" s="1"/>
  <c r="N437" i="16"/>
  <c r="P436" i="16"/>
  <c r="Q436" i="16" s="1"/>
  <c r="N436" i="16"/>
  <c r="P435" i="16"/>
  <c r="Q435" i="16" s="1"/>
  <c r="N435" i="16"/>
  <c r="P434" i="16"/>
  <c r="Q434" i="16" s="1"/>
  <c r="N434" i="16"/>
  <c r="P433" i="16"/>
  <c r="Q433" i="16" s="1"/>
  <c r="P432" i="16"/>
  <c r="Q432" i="16" s="1"/>
  <c r="N432" i="16"/>
  <c r="P431" i="16"/>
  <c r="Q431" i="16" s="1"/>
  <c r="N431" i="16"/>
  <c r="P430" i="16"/>
  <c r="Q430" i="16" s="1"/>
  <c r="N430" i="16"/>
  <c r="P429" i="16"/>
  <c r="Q429" i="16" s="1"/>
  <c r="N429" i="16"/>
  <c r="P428" i="16"/>
  <c r="Q428" i="16" s="1"/>
  <c r="N428" i="16"/>
  <c r="P427" i="16"/>
  <c r="Q427" i="16" s="1"/>
  <c r="P426" i="16"/>
  <c r="Q426" i="16" s="1"/>
  <c r="N426" i="16"/>
  <c r="P425" i="16"/>
  <c r="Q425" i="16" s="1"/>
  <c r="N425" i="16"/>
  <c r="P424" i="16"/>
  <c r="Q424" i="16" s="1"/>
  <c r="N424" i="16"/>
  <c r="P423" i="16"/>
  <c r="Q423" i="16" s="1"/>
  <c r="N423" i="16"/>
  <c r="P422" i="16"/>
  <c r="Q422" i="16" s="1"/>
  <c r="N422" i="16"/>
  <c r="P421" i="16"/>
  <c r="Q421" i="16" s="1"/>
  <c r="N421" i="16"/>
  <c r="P420" i="16"/>
  <c r="Q420" i="16" s="1"/>
  <c r="N420" i="16"/>
  <c r="P419" i="16"/>
  <c r="Q419" i="16" s="1"/>
  <c r="N419" i="16"/>
  <c r="P418" i="16"/>
  <c r="Q418" i="16" s="1"/>
  <c r="N418" i="16"/>
  <c r="P417" i="16"/>
  <c r="Q417" i="16" s="1"/>
  <c r="N417" i="16"/>
  <c r="P416" i="16"/>
  <c r="Q416" i="16" s="1"/>
  <c r="N416" i="16"/>
  <c r="P415" i="16"/>
  <c r="Q415" i="16" s="1"/>
  <c r="N415" i="16"/>
  <c r="P414" i="16"/>
  <c r="Q414" i="16" s="1"/>
  <c r="N414" i="16"/>
  <c r="P413" i="16"/>
  <c r="Q413" i="16" s="1"/>
  <c r="N413" i="16"/>
  <c r="P412" i="16"/>
  <c r="Q412" i="16" s="1"/>
  <c r="N412" i="16"/>
  <c r="P411" i="16"/>
  <c r="Q411" i="16" s="1"/>
  <c r="N411" i="16"/>
  <c r="P410" i="16"/>
  <c r="Q410" i="16" s="1"/>
  <c r="N410" i="16"/>
  <c r="P409" i="16"/>
  <c r="Q409" i="16" s="1"/>
  <c r="N409" i="16"/>
  <c r="P408" i="16"/>
  <c r="Q408" i="16" s="1"/>
  <c r="N408" i="16"/>
  <c r="P407" i="16"/>
  <c r="Q407" i="16" s="1"/>
  <c r="N407" i="16"/>
  <c r="P406" i="16"/>
  <c r="Q406" i="16" s="1"/>
  <c r="N406" i="16"/>
  <c r="P405" i="16"/>
  <c r="Q405" i="16" s="1"/>
  <c r="N405" i="16"/>
  <c r="P404" i="16"/>
  <c r="Q404" i="16" s="1"/>
  <c r="N404" i="16"/>
  <c r="P403" i="16"/>
  <c r="Q403" i="16" s="1"/>
  <c r="N403" i="16"/>
  <c r="P402" i="16"/>
  <c r="Q402" i="16" s="1"/>
  <c r="N402" i="16"/>
  <c r="P401" i="16"/>
  <c r="Q401" i="16" s="1"/>
  <c r="N401" i="16"/>
  <c r="P400" i="16"/>
  <c r="Q400" i="16" s="1"/>
  <c r="N400" i="16"/>
  <c r="P399" i="16"/>
  <c r="Q399" i="16" s="1"/>
  <c r="N399" i="16"/>
  <c r="P398" i="16"/>
  <c r="Q398" i="16" s="1"/>
  <c r="N398" i="16"/>
  <c r="P397" i="16"/>
  <c r="Q397" i="16" s="1"/>
  <c r="N397" i="16"/>
  <c r="P396" i="16"/>
  <c r="Q396" i="16" s="1"/>
  <c r="N396" i="16"/>
  <c r="P395" i="16"/>
  <c r="Q395" i="16" s="1"/>
  <c r="N395" i="16"/>
  <c r="P394" i="16"/>
  <c r="Q394" i="16" s="1"/>
  <c r="N394" i="16"/>
  <c r="P393" i="16"/>
  <c r="Q393" i="16" s="1"/>
  <c r="N393" i="16"/>
  <c r="P392" i="16"/>
  <c r="Q392" i="16" s="1"/>
  <c r="N392" i="16"/>
  <c r="P391" i="16"/>
  <c r="Q391" i="16" s="1"/>
  <c r="N391" i="16"/>
  <c r="P390" i="16"/>
  <c r="Q390" i="16" s="1"/>
  <c r="N390" i="16"/>
  <c r="P389" i="16"/>
  <c r="Q389" i="16" s="1"/>
  <c r="N389" i="16"/>
  <c r="P388" i="16"/>
  <c r="Q388" i="16" s="1"/>
  <c r="N388" i="16"/>
  <c r="P387" i="16"/>
  <c r="Q387" i="16" s="1"/>
  <c r="N387" i="16"/>
  <c r="P386" i="16"/>
  <c r="Q386" i="16" s="1"/>
  <c r="N386" i="16"/>
  <c r="P385" i="16"/>
  <c r="Q385" i="16" s="1"/>
  <c r="N385" i="16"/>
  <c r="P384" i="16"/>
  <c r="Q384" i="16" s="1"/>
  <c r="N384" i="16"/>
  <c r="P383" i="16"/>
  <c r="Q383" i="16" s="1"/>
  <c r="N383" i="16"/>
  <c r="P382" i="16"/>
  <c r="Q382" i="16" s="1"/>
  <c r="N382" i="16"/>
  <c r="P381" i="16"/>
  <c r="Q381" i="16" s="1"/>
  <c r="N381" i="16"/>
  <c r="P380" i="16"/>
  <c r="Q380" i="16" s="1"/>
  <c r="N380" i="16"/>
  <c r="P379" i="16"/>
  <c r="Q379" i="16" s="1"/>
  <c r="N379" i="16"/>
  <c r="P378" i="16"/>
  <c r="Q378" i="16" s="1"/>
  <c r="N378" i="16"/>
  <c r="P377" i="16"/>
  <c r="Q377" i="16" s="1"/>
  <c r="N377" i="16"/>
  <c r="P376" i="16"/>
  <c r="Q376" i="16" s="1"/>
  <c r="N376" i="16"/>
  <c r="P375" i="16"/>
  <c r="Q375" i="16" s="1"/>
  <c r="N375" i="16"/>
  <c r="P374" i="16"/>
  <c r="Q374" i="16" s="1"/>
  <c r="N374" i="16"/>
  <c r="P373" i="16"/>
  <c r="Q373" i="16" s="1"/>
  <c r="N373" i="16"/>
  <c r="P372" i="16"/>
  <c r="Q372" i="16" s="1"/>
  <c r="N372" i="16"/>
  <c r="P371" i="16"/>
  <c r="Q371" i="16" s="1"/>
  <c r="N371" i="16"/>
  <c r="P370" i="16"/>
  <c r="Q370" i="16" s="1"/>
  <c r="N370" i="16"/>
  <c r="P369" i="16"/>
  <c r="Q369" i="16" s="1"/>
  <c r="N369" i="16"/>
  <c r="P368" i="16"/>
  <c r="Q368" i="16" s="1"/>
  <c r="N368" i="16"/>
  <c r="P367" i="16"/>
  <c r="Q367" i="16" s="1"/>
  <c r="N367" i="16"/>
  <c r="P366" i="16"/>
  <c r="Q366" i="16" s="1"/>
  <c r="N366" i="16"/>
  <c r="P365" i="16"/>
  <c r="Q365" i="16" s="1"/>
  <c r="N365" i="16"/>
  <c r="P364" i="16"/>
  <c r="Q364" i="16" s="1"/>
  <c r="N364" i="16"/>
  <c r="P363" i="16"/>
  <c r="Q363" i="16" s="1"/>
  <c r="P362" i="16"/>
  <c r="Q362" i="16" s="1"/>
  <c r="P361" i="16"/>
  <c r="Q361" i="16" s="1"/>
  <c r="P360" i="16"/>
  <c r="Q360" i="16" s="1"/>
  <c r="P359" i="16"/>
  <c r="Q359" i="16" s="1"/>
  <c r="P358" i="16"/>
  <c r="Q358" i="16" s="1"/>
  <c r="N358" i="16"/>
  <c r="P357" i="16"/>
  <c r="Q357" i="16" s="1"/>
  <c r="N357" i="16"/>
  <c r="P356" i="16"/>
  <c r="Q356" i="16" s="1"/>
  <c r="N356" i="16"/>
  <c r="P355" i="16"/>
  <c r="Q355" i="16" s="1"/>
  <c r="N355" i="16"/>
  <c r="P354" i="16"/>
  <c r="Q354" i="16" s="1"/>
  <c r="N354" i="16"/>
  <c r="P353" i="16"/>
  <c r="Q353" i="16" s="1"/>
  <c r="N353" i="16"/>
  <c r="P352" i="16"/>
  <c r="Q352" i="16" s="1"/>
  <c r="N352" i="16"/>
  <c r="P351" i="16"/>
  <c r="Q351" i="16" s="1"/>
  <c r="N351" i="16"/>
  <c r="P350" i="16"/>
  <c r="Q350" i="16" s="1"/>
  <c r="N350" i="16"/>
  <c r="P349" i="16"/>
  <c r="Q349" i="16" s="1"/>
  <c r="N349" i="16"/>
  <c r="P348" i="16"/>
  <c r="Q348" i="16" s="1"/>
  <c r="N348" i="16"/>
  <c r="P347" i="16"/>
  <c r="Q347" i="16" s="1"/>
  <c r="N347" i="16"/>
  <c r="P346" i="16"/>
  <c r="Q346" i="16" s="1"/>
  <c r="N346" i="16"/>
  <c r="P345" i="16"/>
  <c r="Q345" i="16" s="1"/>
  <c r="N345" i="16"/>
  <c r="P344" i="16"/>
  <c r="Q344" i="16" s="1"/>
  <c r="N344" i="16"/>
  <c r="P343" i="16"/>
  <c r="Q343" i="16" s="1"/>
  <c r="N343" i="16"/>
  <c r="P342" i="16"/>
  <c r="Q342" i="16" s="1"/>
  <c r="N342" i="16"/>
  <c r="P341" i="16"/>
  <c r="Q341" i="16" s="1"/>
  <c r="N341" i="16"/>
  <c r="P340" i="16"/>
  <c r="Q340" i="16" s="1"/>
  <c r="N340" i="16"/>
  <c r="P339" i="16"/>
  <c r="Q339" i="16" s="1"/>
  <c r="N339" i="16"/>
  <c r="P338" i="16"/>
  <c r="Q338" i="16" s="1"/>
  <c r="N338" i="16"/>
  <c r="P337" i="16"/>
  <c r="Q337" i="16" s="1"/>
  <c r="N337" i="16"/>
  <c r="P336" i="16"/>
  <c r="Q336" i="16" s="1"/>
  <c r="N336" i="16"/>
  <c r="P335" i="16"/>
  <c r="Q335" i="16" s="1"/>
  <c r="N335" i="16"/>
  <c r="P334" i="16"/>
  <c r="Q334" i="16" s="1"/>
  <c r="N334" i="16"/>
  <c r="P333" i="16"/>
  <c r="Q333" i="16" s="1"/>
  <c r="N333" i="16"/>
  <c r="P332" i="16"/>
  <c r="Q332" i="16" s="1"/>
  <c r="N332" i="16"/>
  <c r="P331" i="16"/>
  <c r="Q331" i="16" s="1"/>
  <c r="N331" i="16"/>
  <c r="P330" i="16"/>
  <c r="Q330" i="16" s="1"/>
  <c r="N330" i="16"/>
  <c r="P329" i="16"/>
  <c r="Q329" i="16" s="1"/>
  <c r="N329" i="16"/>
  <c r="P328" i="16"/>
  <c r="Q328" i="16" s="1"/>
  <c r="N328" i="16"/>
  <c r="P327" i="16"/>
  <c r="Q327" i="16" s="1"/>
  <c r="N327" i="16"/>
  <c r="P326" i="16"/>
  <c r="Q326" i="16" s="1"/>
  <c r="N326" i="16"/>
  <c r="P325" i="16"/>
  <c r="Q325" i="16" s="1"/>
  <c r="N325" i="16"/>
  <c r="P324" i="16"/>
  <c r="Q324" i="16" s="1"/>
  <c r="N324" i="16"/>
  <c r="P323" i="16"/>
  <c r="Q323" i="16" s="1"/>
  <c r="N323" i="16"/>
  <c r="P322" i="16"/>
  <c r="Q322" i="16" s="1"/>
  <c r="N322" i="16"/>
  <c r="P321" i="16"/>
  <c r="Q321" i="16" s="1"/>
  <c r="N321" i="16"/>
  <c r="P320" i="16"/>
  <c r="Q320" i="16" s="1"/>
  <c r="N320" i="16"/>
  <c r="P319" i="16"/>
  <c r="Q319" i="16" s="1"/>
  <c r="N319" i="16"/>
  <c r="P318" i="16"/>
  <c r="Q318" i="16" s="1"/>
  <c r="N318" i="16"/>
  <c r="P317" i="16"/>
  <c r="Q317" i="16" s="1"/>
  <c r="N317" i="16"/>
  <c r="P316" i="16"/>
  <c r="Q316" i="16" s="1"/>
  <c r="N316" i="16"/>
  <c r="P315" i="16"/>
  <c r="Q315" i="16" s="1"/>
  <c r="N315" i="16"/>
  <c r="P314" i="16"/>
  <c r="Q314" i="16" s="1"/>
  <c r="N314" i="16"/>
  <c r="P313" i="16"/>
  <c r="Q313" i="16" s="1"/>
  <c r="N313" i="16"/>
  <c r="P312" i="16"/>
  <c r="Q312" i="16" s="1"/>
  <c r="N312" i="16"/>
  <c r="P311" i="16"/>
  <c r="Q311" i="16" s="1"/>
  <c r="N311" i="16"/>
  <c r="P310" i="16"/>
  <c r="Q310" i="16" s="1"/>
  <c r="N310" i="16"/>
  <c r="P309" i="16"/>
  <c r="Q309" i="16" s="1"/>
  <c r="N309" i="16"/>
  <c r="P308" i="16"/>
  <c r="Q308" i="16" s="1"/>
  <c r="N308" i="16"/>
  <c r="P307" i="16"/>
  <c r="Q307" i="16" s="1"/>
  <c r="N307" i="16"/>
  <c r="P306" i="16"/>
  <c r="Q306" i="16" s="1"/>
  <c r="N306" i="16"/>
  <c r="P305" i="16"/>
  <c r="Q305" i="16" s="1"/>
  <c r="N305" i="16"/>
  <c r="P304" i="16"/>
  <c r="Q304" i="16" s="1"/>
  <c r="N304" i="16"/>
  <c r="P303" i="16"/>
  <c r="Q303" i="16" s="1"/>
  <c r="N303" i="16"/>
  <c r="P302" i="16"/>
  <c r="Q302" i="16" s="1"/>
  <c r="N302" i="16"/>
  <c r="P301" i="16"/>
  <c r="Q301" i="16" s="1"/>
  <c r="N301" i="16"/>
  <c r="P300" i="16"/>
  <c r="Q300" i="16" s="1"/>
  <c r="N300" i="16"/>
  <c r="P299" i="16"/>
  <c r="Q299" i="16" s="1"/>
  <c r="N299" i="16"/>
  <c r="P298" i="16"/>
  <c r="Q298" i="16" s="1"/>
  <c r="N298" i="16"/>
  <c r="P297" i="16"/>
  <c r="Q297" i="16" s="1"/>
  <c r="N297" i="16"/>
  <c r="P296" i="16"/>
  <c r="Q296" i="16" s="1"/>
  <c r="N296" i="16"/>
  <c r="P295" i="16"/>
  <c r="Q295" i="16" s="1"/>
  <c r="N295" i="16"/>
  <c r="P294" i="16"/>
  <c r="Q294" i="16" s="1"/>
  <c r="N294" i="16"/>
  <c r="P293" i="16"/>
  <c r="Q293" i="16" s="1"/>
  <c r="N293" i="16"/>
  <c r="P292" i="16"/>
  <c r="Q292" i="16" s="1"/>
  <c r="N292" i="16"/>
  <c r="P291" i="16"/>
  <c r="Q291" i="16" s="1"/>
  <c r="N291" i="16"/>
  <c r="P290" i="16"/>
  <c r="Q290" i="16" s="1"/>
  <c r="N290" i="16"/>
  <c r="P289" i="16"/>
  <c r="Q289" i="16" s="1"/>
  <c r="N289" i="16"/>
  <c r="P288" i="16"/>
  <c r="Q288" i="16" s="1"/>
  <c r="N288" i="16"/>
  <c r="P287" i="16"/>
  <c r="Q287" i="16" s="1"/>
  <c r="N287" i="16"/>
  <c r="P286" i="16"/>
  <c r="Q286" i="16" s="1"/>
  <c r="N286" i="16"/>
  <c r="P285" i="16"/>
  <c r="Q285" i="16" s="1"/>
  <c r="N285" i="16"/>
  <c r="P284" i="16"/>
  <c r="Q284" i="16" s="1"/>
  <c r="N284" i="16"/>
  <c r="P283" i="16"/>
  <c r="Q283" i="16" s="1"/>
  <c r="N283" i="16"/>
  <c r="P282" i="16"/>
  <c r="Q282" i="16" s="1"/>
  <c r="N282" i="16"/>
  <c r="P281" i="16"/>
  <c r="Q281" i="16" s="1"/>
  <c r="N281" i="16"/>
  <c r="P280" i="16"/>
  <c r="Q280" i="16" s="1"/>
  <c r="N280" i="16"/>
  <c r="P279" i="16"/>
  <c r="Q279" i="16" s="1"/>
  <c r="N279" i="16"/>
  <c r="P278" i="16"/>
  <c r="Q278" i="16" s="1"/>
  <c r="N278" i="16"/>
  <c r="P277" i="16"/>
  <c r="Q277" i="16" s="1"/>
  <c r="N277" i="16"/>
  <c r="P276" i="16"/>
  <c r="Q276" i="16" s="1"/>
  <c r="N276" i="16"/>
  <c r="P275" i="16"/>
  <c r="Q275" i="16" s="1"/>
  <c r="N275" i="16"/>
  <c r="P274" i="16"/>
  <c r="Q274" i="16" s="1"/>
  <c r="N274" i="16"/>
  <c r="P273" i="16"/>
  <c r="Q273" i="16" s="1"/>
  <c r="N273" i="16"/>
  <c r="P272" i="16"/>
  <c r="Q272" i="16" s="1"/>
  <c r="N272" i="16"/>
  <c r="P271" i="16"/>
  <c r="Q271" i="16" s="1"/>
  <c r="N271" i="16"/>
  <c r="P270" i="16"/>
  <c r="Q270" i="16" s="1"/>
  <c r="N270" i="16"/>
  <c r="P269" i="16"/>
  <c r="Q269" i="16" s="1"/>
  <c r="N269" i="16"/>
  <c r="P268" i="16"/>
  <c r="Q268" i="16" s="1"/>
  <c r="N268" i="16"/>
  <c r="P267" i="16"/>
  <c r="Q267" i="16" s="1"/>
  <c r="N267" i="16"/>
  <c r="P266" i="16"/>
  <c r="Q266" i="16" s="1"/>
  <c r="N266" i="16"/>
  <c r="P265" i="16"/>
  <c r="Q265" i="16" s="1"/>
  <c r="N265" i="16"/>
  <c r="P264" i="16"/>
  <c r="Q264" i="16" s="1"/>
  <c r="N264" i="16"/>
  <c r="P263" i="16"/>
  <c r="Q263" i="16" s="1"/>
  <c r="N263" i="16"/>
  <c r="P262" i="16"/>
  <c r="Q262" i="16" s="1"/>
  <c r="N262" i="16"/>
  <c r="P261" i="16"/>
  <c r="Q261" i="16" s="1"/>
  <c r="N261" i="16"/>
  <c r="P260" i="16"/>
  <c r="Q260" i="16" s="1"/>
  <c r="N260" i="16"/>
  <c r="P259" i="16"/>
  <c r="Q259" i="16" s="1"/>
  <c r="N259" i="16"/>
  <c r="P258" i="16"/>
  <c r="Q258" i="16" s="1"/>
  <c r="N258" i="16"/>
  <c r="P257" i="16"/>
  <c r="Q257" i="16" s="1"/>
  <c r="P256" i="16"/>
  <c r="Q256" i="16" s="1"/>
  <c r="P255" i="16"/>
  <c r="Q255" i="16" s="1"/>
  <c r="N255" i="16"/>
  <c r="P254" i="16"/>
  <c r="Q254" i="16" s="1"/>
  <c r="P253" i="16"/>
  <c r="Q253" i="16" s="1"/>
  <c r="N253" i="16"/>
  <c r="P252" i="16"/>
  <c r="Q252" i="16" s="1"/>
  <c r="N252" i="16"/>
  <c r="P251" i="16"/>
  <c r="Q251" i="16" s="1"/>
  <c r="N251" i="16"/>
  <c r="P250" i="16"/>
  <c r="Q250" i="16" s="1"/>
  <c r="P249" i="16"/>
  <c r="Q249" i="16" s="1"/>
  <c r="P248" i="16"/>
  <c r="Q248" i="16" s="1"/>
  <c r="P247" i="16"/>
  <c r="Q247" i="16" s="1"/>
  <c r="N247" i="16"/>
  <c r="P246" i="16"/>
  <c r="Q246" i="16" s="1"/>
  <c r="N246" i="16"/>
  <c r="P245" i="16"/>
  <c r="Q245" i="16" s="1"/>
  <c r="N245" i="16"/>
  <c r="P244" i="16"/>
  <c r="Q244" i="16" s="1"/>
  <c r="N244" i="16"/>
  <c r="P243" i="16"/>
  <c r="Q243" i="16" s="1"/>
  <c r="N243" i="16"/>
  <c r="P242" i="16"/>
  <c r="Q242" i="16" s="1"/>
  <c r="N242" i="16"/>
  <c r="P241" i="16"/>
  <c r="Q241" i="16" s="1"/>
  <c r="P240" i="16"/>
  <c r="Q240" i="16" s="1"/>
  <c r="P239" i="16"/>
  <c r="Q239" i="16" s="1"/>
  <c r="P238" i="16"/>
  <c r="Q238" i="16" s="1"/>
  <c r="P237" i="16"/>
  <c r="Q237" i="16" s="1"/>
  <c r="P236" i="16"/>
  <c r="Q236" i="16" s="1"/>
  <c r="N236" i="16"/>
  <c r="P235" i="16"/>
  <c r="Q235" i="16" s="1"/>
  <c r="N235" i="16"/>
  <c r="P234" i="16"/>
  <c r="Q234" i="16" s="1"/>
  <c r="N234" i="16"/>
  <c r="P233" i="16"/>
  <c r="Q233" i="16" s="1"/>
  <c r="N233" i="16"/>
  <c r="P232" i="16"/>
  <c r="Q232" i="16" s="1"/>
  <c r="N232" i="16"/>
  <c r="P231" i="16"/>
  <c r="Q231" i="16" s="1"/>
  <c r="N231" i="16"/>
  <c r="P230" i="16"/>
  <c r="Q230" i="16" s="1"/>
  <c r="N230" i="16"/>
  <c r="P229" i="16"/>
  <c r="Q229" i="16" s="1"/>
  <c r="N229" i="16"/>
  <c r="P228" i="16"/>
  <c r="Q228" i="16" s="1"/>
  <c r="N228" i="16"/>
  <c r="P227" i="16"/>
  <c r="Q227" i="16" s="1"/>
  <c r="N227" i="16"/>
  <c r="P226" i="16"/>
  <c r="Q226" i="16" s="1"/>
  <c r="N226" i="16"/>
  <c r="P225" i="16"/>
  <c r="Q225" i="16" s="1"/>
  <c r="N225" i="16"/>
  <c r="P224" i="16"/>
  <c r="Q224" i="16" s="1"/>
  <c r="N224" i="16"/>
  <c r="P223" i="16"/>
  <c r="Q223" i="16" s="1"/>
  <c r="N223" i="16"/>
  <c r="P222" i="16"/>
  <c r="Q222" i="16" s="1"/>
  <c r="N222" i="16"/>
  <c r="P221" i="16"/>
  <c r="Q221" i="16" s="1"/>
  <c r="N221" i="16"/>
  <c r="P220" i="16"/>
  <c r="Q220" i="16" s="1"/>
  <c r="N220" i="16"/>
  <c r="P219" i="16"/>
  <c r="Q219" i="16" s="1"/>
  <c r="N219" i="16"/>
  <c r="P218" i="16"/>
  <c r="Q218" i="16" s="1"/>
  <c r="N218" i="16"/>
  <c r="P217" i="16"/>
  <c r="Q217" i="16" s="1"/>
  <c r="N217" i="16"/>
  <c r="P216" i="16"/>
  <c r="Q216" i="16" s="1"/>
  <c r="N216" i="16"/>
  <c r="P215" i="16"/>
  <c r="Q215" i="16" s="1"/>
  <c r="N215" i="16"/>
  <c r="P214" i="16"/>
  <c r="Q214" i="16" s="1"/>
  <c r="N214" i="16"/>
  <c r="P213" i="16"/>
  <c r="Q213" i="16" s="1"/>
  <c r="N213" i="16"/>
  <c r="P212" i="16"/>
  <c r="Q212" i="16" s="1"/>
  <c r="N212" i="16"/>
  <c r="P211" i="16"/>
  <c r="Q211" i="16" s="1"/>
  <c r="N211" i="16"/>
  <c r="P210" i="16"/>
  <c r="Q210" i="16" s="1"/>
  <c r="N210" i="16"/>
  <c r="P209" i="16"/>
  <c r="Q209" i="16" s="1"/>
  <c r="N209" i="16"/>
  <c r="P208" i="16"/>
  <c r="Q208" i="16" s="1"/>
  <c r="N208" i="16"/>
  <c r="P207" i="16"/>
  <c r="Q207" i="16" s="1"/>
  <c r="N207" i="16"/>
  <c r="P206" i="16"/>
  <c r="Q206" i="16" s="1"/>
  <c r="N206" i="16"/>
  <c r="P205" i="16"/>
  <c r="Q205" i="16" s="1"/>
  <c r="N205" i="16"/>
  <c r="P204" i="16"/>
  <c r="Q204" i="16" s="1"/>
  <c r="N204" i="16"/>
  <c r="P203" i="16"/>
  <c r="Q203" i="16" s="1"/>
  <c r="N203" i="16"/>
  <c r="P202" i="16"/>
  <c r="Q202" i="16" s="1"/>
  <c r="N202" i="16"/>
  <c r="P201" i="16"/>
  <c r="Q201" i="16" s="1"/>
  <c r="N201" i="16"/>
  <c r="P200" i="16"/>
  <c r="Q200" i="16" s="1"/>
  <c r="N200" i="16"/>
  <c r="P199" i="16"/>
  <c r="Q199" i="16" s="1"/>
  <c r="N199" i="16"/>
  <c r="P198" i="16"/>
  <c r="Q198" i="16" s="1"/>
  <c r="N198" i="16"/>
  <c r="P197" i="16"/>
  <c r="Q197" i="16" s="1"/>
  <c r="N197" i="16"/>
  <c r="P196" i="16"/>
  <c r="Q196" i="16" s="1"/>
  <c r="N196" i="16"/>
  <c r="P195" i="16"/>
  <c r="Q195" i="16" s="1"/>
  <c r="N195" i="16"/>
  <c r="P194" i="16"/>
  <c r="Q194" i="16" s="1"/>
  <c r="N194" i="16"/>
  <c r="P193" i="16"/>
  <c r="Q193" i="16" s="1"/>
  <c r="N193" i="16"/>
  <c r="P192" i="16"/>
  <c r="Q192" i="16" s="1"/>
  <c r="N192" i="16"/>
  <c r="P191" i="16"/>
  <c r="Q191" i="16" s="1"/>
  <c r="N191" i="16"/>
  <c r="P190" i="16"/>
  <c r="Q190" i="16" s="1"/>
  <c r="N190" i="16"/>
  <c r="P189" i="16"/>
  <c r="Q189" i="16" s="1"/>
  <c r="N189" i="16"/>
  <c r="P188" i="16"/>
  <c r="Q188" i="16" s="1"/>
  <c r="N188" i="16"/>
  <c r="P187" i="16"/>
  <c r="Q187" i="16" s="1"/>
  <c r="N187" i="16"/>
  <c r="P186" i="16"/>
  <c r="Q186" i="16" s="1"/>
  <c r="N186" i="16"/>
  <c r="P185" i="16"/>
  <c r="Q185" i="16" s="1"/>
  <c r="N185" i="16"/>
  <c r="P184" i="16"/>
  <c r="Q184" i="16" s="1"/>
  <c r="N184" i="16"/>
  <c r="P183" i="16"/>
  <c r="Q183" i="16" s="1"/>
  <c r="N183" i="16"/>
  <c r="P182" i="16"/>
  <c r="Q182" i="16" s="1"/>
  <c r="N182" i="16"/>
  <c r="P181" i="16"/>
  <c r="Q181" i="16" s="1"/>
  <c r="N181" i="16"/>
  <c r="P180" i="16"/>
  <c r="Q180" i="16" s="1"/>
  <c r="N180" i="16"/>
  <c r="P179" i="16"/>
  <c r="Q179" i="16" s="1"/>
  <c r="N179" i="16"/>
  <c r="P178" i="16"/>
  <c r="Q178" i="16" s="1"/>
  <c r="N178" i="16"/>
  <c r="P177" i="16"/>
  <c r="Q177" i="16" s="1"/>
  <c r="N177" i="16"/>
  <c r="P176" i="16"/>
  <c r="Q176" i="16" s="1"/>
  <c r="N176" i="16"/>
  <c r="P175" i="16"/>
  <c r="Q175" i="16" s="1"/>
  <c r="N175" i="16"/>
  <c r="P174" i="16"/>
  <c r="Q174" i="16" s="1"/>
  <c r="N174" i="16"/>
  <c r="P173" i="16"/>
  <c r="Q173" i="16" s="1"/>
  <c r="N173" i="16"/>
  <c r="P172" i="16"/>
  <c r="Q172" i="16" s="1"/>
  <c r="N172" i="16"/>
  <c r="P171" i="16"/>
  <c r="Q171" i="16" s="1"/>
  <c r="N171" i="16"/>
  <c r="P170" i="16"/>
  <c r="Q170" i="16" s="1"/>
  <c r="N170" i="16"/>
  <c r="P169" i="16"/>
  <c r="Q169" i="16" s="1"/>
  <c r="N169" i="16"/>
  <c r="P168" i="16"/>
  <c r="Q168" i="16" s="1"/>
  <c r="N168" i="16"/>
  <c r="P167" i="16"/>
  <c r="Q167" i="16" s="1"/>
  <c r="N167" i="16"/>
  <c r="P166" i="16"/>
  <c r="Q166" i="16" s="1"/>
  <c r="N166" i="16"/>
  <c r="P165" i="16"/>
  <c r="Q165" i="16" s="1"/>
  <c r="N165" i="16"/>
  <c r="P164" i="16"/>
  <c r="Q164" i="16" s="1"/>
  <c r="N164" i="16"/>
  <c r="P163" i="16"/>
  <c r="Q163" i="16" s="1"/>
  <c r="N163" i="16"/>
  <c r="P162" i="16"/>
  <c r="Q162" i="16" s="1"/>
  <c r="N162" i="16"/>
  <c r="P161" i="16"/>
  <c r="Q161" i="16" s="1"/>
  <c r="N161" i="16"/>
  <c r="P160" i="16"/>
  <c r="Q160" i="16" s="1"/>
  <c r="N160" i="16"/>
  <c r="P159" i="16"/>
  <c r="Q159" i="16" s="1"/>
  <c r="N159" i="16"/>
  <c r="P158" i="16"/>
  <c r="Q158" i="16" s="1"/>
  <c r="N158" i="16"/>
  <c r="P157" i="16"/>
  <c r="Q157" i="16" s="1"/>
  <c r="N157" i="16"/>
  <c r="P156" i="16"/>
  <c r="Q156" i="16" s="1"/>
  <c r="N156" i="16"/>
  <c r="P155" i="16"/>
  <c r="Q155" i="16" s="1"/>
  <c r="N155" i="16"/>
  <c r="P154" i="16"/>
  <c r="Q154" i="16" s="1"/>
  <c r="N154" i="16"/>
  <c r="P153" i="16"/>
  <c r="Q153" i="16" s="1"/>
  <c r="N153" i="16"/>
  <c r="P152" i="16"/>
  <c r="Q152" i="16" s="1"/>
  <c r="N152" i="16"/>
  <c r="P151" i="16"/>
  <c r="Q151" i="16" s="1"/>
  <c r="N151" i="16"/>
  <c r="P150" i="16"/>
  <c r="Q150" i="16" s="1"/>
  <c r="N150" i="16"/>
  <c r="P149" i="16"/>
  <c r="Q149" i="16" s="1"/>
  <c r="N149" i="16"/>
  <c r="P148" i="16"/>
  <c r="Q148" i="16" s="1"/>
  <c r="N148" i="16"/>
  <c r="P147" i="16"/>
  <c r="Q147" i="16" s="1"/>
  <c r="N147" i="16"/>
  <c r="P146" i="16"/>
  <c r="Q146" i="16" s="1"/>
  <c r="N146" i="16"/>
  <c r="P145" i="16"/>
  <c r="Q145" i="16" s="1"/>
  <c r="N145" i="16"/>
  <c r="P144" i="16"/>
  <c r="Q144" i="16" s="1"/>
  <c r="N144" i="16"/>
  <c r="P143" i="16"/>
  <c r="Q143" i="16" s="1"/>
  <c r="N143" i="16"/>
  <c r="P142" i="16"/>
  <c r="Q142" i="16" s="1"/>
  <c r="N142" i="16"/>
  <c r="P141" i="16"/>
  <c r="Q141" i="16" s="1"/>
  <c r="N141" i="16"/>
  <c r="P140" i="16"/>
  <c r="Q140" i="16" s="1"/>
  <c r="N140" i="16"/>
  <c r="P139" i="16"/>
  <c r="Q139" i="16" s="1"/>
  <c r="N139" i="16"/>
  <c r="P138" i="16"/>
  <c r="Q138" i="16" s="1"/>
  <c r="N138" i="16"/>
  <c r="P137" i="16"/>
  <c r="Q137" i="16" s="1"/>
  <c r="N137" i="16"/>
  <c r="P136" i="16"/>
  <c r="Q136" i="16" s="1"/>
  <c r="N136" i="16"/>
  <c r="P135" i="16"/>
  <c r="Q135" i="16" s="1"/>
  <c r="N135" i="16"/>
  <c r="P134" i="16"/>
  <c r="Q134" i="16" s="1"/>
  <c r="N134" i="16"/>
  <c r="P133" i="16"/>
  <c r="Q133" i="16" s="1"/>
  <c r="N133" i="16"/>
  <c r="P132" i="16"/>
  <c r="Q132" i="16" s="1"/>
  <c r="N132" i="16"/>
  <c r="P131" i="16"/>
  <c r="Q131" i="16" s="1"/>
  <c r="N131" i="16"/>
  <c r="P130" i="16"/>
  <c r="Q130" i="16" s="1"/>
  <c r="N130" i="16"/>
  <c r="P129" i="16"/>
  <c r="Q129" i="16" s="1"/>
  <c r="N129" i="16"/>
  <c r="P128" i="16"/>
  <c r="Q128" i="16" s="1"/>
  <c r="N128" i="16"/>
  <c r="P127" i="16"/>
  <c r="Q127" i="16" s="1"/>
  <c r="N127" i="16"/>
  <c r="P126" i="16"/>
  <c r="Q126" i="16" s="1"/>
  <c r="N126" i="16"/>
  <c r="P125" i="16"/>
  <c r="Q125" i="16" s="1"/>
  <c r="N125" i="16"/>
  <c r="P124" i="16"/>
  <c r="Q124" i="16" s="1"/>
  <c r="N124" i="16"/>
  <c r="P123" i="16"/>
  <c r="Q123" i="16" s="1"/>
  <c r="N123" i="16"/>
  <c r="P122" i="16"/>
  <c r="Q122" i="16" s="1"/>
  <c r="N122" i="16"/>
  <c r="P121" i="16"/>
  <c r="Q121" i="16" s="1"/>
  <c r="N121" i="16"/>
  <c r="P120" i="16"/>
  <c r="Q120" i="16" s="1"/>
  <c r="N120" i="16"/>
  <c r="P119" i="16"/>
  <c r="Q119" i="16" s="1"/>
  <c r="N119" i="16"/>
  <c r="P118" i="16"/>
  <c r="Q118" i="16" s="1"/>
  <c r="N118" i="16"/>
  <c r="P117" i="16"/>
  <c r="Q117" i="16" s="1"/>
  <c r="N117" i="16"/>
  <c r="P116" i="16"/>
  <c r="Q116" i="16" s="1"/>
  <c r="N116" i="16"/>
  <c r="P115" i="16"/>
  <c r="Q115" i="16" s="1"/>
  <c r="N115" i="16"/>
  <c r="P114" i="16"/>
  <c r="Q114" i="16" s="1"/>
  <c r="N114" i="16"/>
  <c r="P113" i="16"/>
  <c r="Q113" i="16" s="1"/>
  <c r="N113" i="16"/>
  <c r="P112" i="16"/>
  <c r="Q112" i="16" s="1"/>
  <c r="N112" i="16"/>
  <c r="P111" i="16"/>
  <c r="Q111" i="16" s="1"/>
  <c r="N111" i="16"/>
  <c r="P110" i="16"/>
  <c r="Q110" i="16" s="1"/>
  <c r="N110" i="16"/>
  <c r="P109" i="16"/>
  <c r="Q109" i="16" s="1"/>
  <c r="N109" i="16"/>
  <c r="P108" i="16"/>
  <c r="Q108" i="16" s="1"/>
  <c r="N108" i="16"/>
  <c r="P107" i="16"/>
  <c r="Q107" i="16" s="1"/>
  <c r="N107" i="16"/>
  <c r="P106" i="16"/>
  <c r="Q106" i="16" s="1"/>
  <c r="N106" i="16"/>
  <c r="P105" i="16"/>
  <c r="Q105" i="16" s="1"/>
  <c r="N105" i="16"/>
  <c r="P104" i="16"/>
  <c r="Q104" i="16" s="1"/>
  <c r="N104" i="16"/>
  <c r="P103" i="16"/>
  <c r="Q103" i="16" s="1"/>
  <c r="N103" i="16"/>
  <c r="P102" i="16"/>
  <c r="Q102" i="16" s="1"/>
  <c r="N102" i="16"/>
  <c r="P101" i="16"/>
  <c r="Q101" i="16" s="1"/>
  <c r="N101" i="16"/>
  <c r="P100" i="16"/>
  <c r="Q100" i="16" s="1"/>
  <c r="N100" i="16"/>
  <c r="P99" i="16"/>
  <c r="Q99" i="16" s="1"/>
  <c r="N99" i="16"/>
  <c r="P98" i="16"/>
  <c r="Q98" i="16" s="1"/>
  <c r="N98" i="16"/>
  <c r="P97" i="16"/>
  <c r="Q97" i="16" s="1"/>
  <c r="N97" i="16"/>
  <c r="P96" i="16"/>
  <c r="Q96" i="16" s="1"/>
  <c r="N96" i="16"/>
  <c r="P95" i="16"/>
  <c r="Q95" i="16" s="1"/>
  <c r="N95" i="16"/>
  <c r="P94" i="16"/>
  <c r="Q94" i="16" s="1"/>
  <c r="N94" i="16"/>
  <c r="P93" i="16"/>
  <c r="Q93" i="16" s="1"/>
  <c r="N93" i="16"/>
  <c r="P92" i="16"/>
  <c r="Q92" i="16" s="1"/>
  <c r="N92" i="16"/>
  <c r="P91" i="16"/>
  <c r="Q91" i="16" s="1"/>
  <c r="N91" i="16"/>
  <c r="P90" i="16"/>
  <c r="Q90" i="16" s="1"/>
  <c r="N90" i="16"/>
  <c r="P89" i="16"/>
  <c r="Q89" i="16" s="1"/>
  <c r="N89" i="16"/>
  <c r="P88" i="16"/>
  <c r="Q88" i="16" s="1"/>
  <c r="N88" i="16"/>
  <c r="P87" i="16"/>
  <c r="Q87" i="16" s="1"/>
  <c r="N87" i="16"/>
  <c r="P86" i="16"/>
  <c r="Q86" i="16" s="1"/>
  <c r="N86" i="16"/>
  <c r="P85" i="16"/>
  <c r="Q85" i="16" s="1"/>
  <c r="N85" i="16"/>
  <c r="P84" i="16"/>
  <c r="Q84" i="16" s="1"/>
  <c r="N84" i="16"/>
  <c r="P83" i="16"/>
  <c r="Q83" i="16" s="1"/>
  <c r="N83" i="16"/>
  <c r="P82" i="16"/>
  <c r="Q82" i="16" s="1"/>
  <c r="N82" i="16"/>
  <c r="P81" i="16"/>
  <c r="Q81" i="16" s="1"/>
  <c r="N81" i="16"/>
  <c r="P80" i="16"/>
  <c r="Q80" i="16" s="1"/>
  <c r="N80" i="16"/>
  <c r="P79" i="16"/>
  <c r="Q79" i="16" s="1"/>
  <c r="N79" i="16"/>
  <c r="P78" i="16"/>
  <c r="Q78" i="16" s="1"/>
  <c r="N78" i="16"/>
  <c r="P77" i="16"/>
  <c r="Q77" i="16" s="1"/>
  <c r="N77" i="16"/>
  <c r="P76" i="16"/>
  <c r="Q76" i="16" s="1"/>
  <c r="N76" i="16"/>
  <c r="P75" i="16"/>
  <c r="Q75" i="16" s="1"/>
  <c r="N75" i="16"/>
  <c r="P74" i="16"/>
  <c r="Q74" i="16" s="1"/>
  <c r="N74" i="16"/>
  <c r="P73" i="16"/>
  <c r="Q73" i="16" s="1"/>
  <c r="N73" i="16"/>
  <c r="P72" i="16"/>
  <c r="Q72" i="16" s="1"/>
  <c r="N72" i="16"/>
  <c r="P71" i="16"/>
  <c r="Q71" i="16" s="1"/>
  <c r="N71" i="16"/>
  <c r="P70" i="16"/>
  <c r="Q70" i="16" s="1"/>
  <c r="N70" i="16"/>
  <c r="P69" i="16"/>
  <c r="Q69" i="16" s="1"/>
  <c r="N69" i="16"/>
  <c r="P68" i="16"/>
  <c r="Q68" i="16" s="1"/>
  <c r="N68" i="16"/>
  <c r="P67" i="16"/>
  <c r="Q67" i="16" s="1"/>
  <c r="N67" i="16"/>
  <c r="P66" i="16"/>
  <c r="Q66" i="16" s="1"/>
  <c r="N66" i="16"/>
  <c r="P65" i="16"/>
  <c r="Q65" i="16" s="1"/>
  <c r="N65" i="16"/>
  <c r="P64" i="16"/>
  <c r="Q64" i="16" s="1"/>
  <c r="N64" i="16"/>
  <c r="P63" i="16"/>
  <c r="Q63" i="16" s="1"/>
  <c r="N63" i="16"/>
  <c r="P62" i="16"/>
  <c r="Q62" i="16" s="1"/>
  <c r="N62" i="16"/>
  <c r="P61" i="16"/>
  <c r="Q61" i="16" s="1"/>
  <c r="N61" i="16"/>
  <c r="P60" i="16"/>
  <c r="Q60" i="16" s="1"/>
  <c r="N60" i="16"/>
  <c r="P59" i="16"/>
  <c r="Q59" i="16" s="1"/>
  <c r="N59" i="16"/>
  <c r="P58" i="16"/>
  <c r="Q58" i="16" s="1"/>
  <c r="N58" i="16"/>
  <c r="P57" i="16"/>
  <c r="Q57" i="16" s="1"/>
  <c r="N57" i="16"/>
  <c r="P56" i="16"/>
  <c r="Q56" i="16" s="1"/>
  <c r="N56" i="16"/>
  <c r="P55" i="16"/>
  <c r="Q55" i="16" s="1"/>
  <c r="N55" i="16"/>
  <c r="P54" i="16"/>
  <c r="Q54" i="16" s="1"/>
  <c r="N54" i="16"/>
  <c r="P53" i="16"/>
  <c r="Q53" i="16" s="1"/>
  <c r="N53" i="16"/>
  <c r="P52" i="16"/>
  <c r="Q52" i="16" s="1"/>
  <c r="N52" i="16"/>
  <c r="P51" i="16"/>
  <c r="Q51" i="16" s="1"/>
  <c r="N51" i="16"/>
  <c r="P50" i="16"/>
  <c r="Q50" i="16" s="1"/>
  <c r="N50" i="16"/>
  <c r="P49" i="16"/>
  <c r="Q49" i="16" s="1"/>
  <c r="N49" i="16"/>
  <c r="P48" i="16"/>
  <c r="Q48" i="16" s="1"/>
  <c r="N48" i="16"/>
  <c r="P47" i="16"/>
  <c r="Q47" i="16" s="1"/>
  <c r="N47" i="16"/>
  <c r="P46" i="16"/>
  <c r="Q46" i="16" s="1"/>
  <c r="N46" i="16"/>
  <c r="P45" i="16"/>
  <c r="Q45" i="16" s="1"/>
  <c r="N45" i="16"/>
  <c r="P44" i="16"/>
  <c r="Q44" i="16" s="1"/>
  <c r="N44" i="16"/>
  <c r="P43" i="16"/>
  <c r="Q43" i="16" s="1"/>
  <c r="N43" i="16"/>
  <c r="P42" i="16"/>
  <c r="Q42" i="16" s="1"/>
  <c r="N42" i="16"/>
  <c r="P41" i="16"/>
  <c r="Q41" i="16" s="1"/>
  <c r="N41" i="16"/>
  <c r="P40" i="16"/>
  <c r="Q40" i="16" s="1"/>
  <c r="N40" i="16"/>
  <c r="P39" i="16"/>
  <c r="Q39" i="16" s="1"/>
  <c r="N39" i="16"/>
  <c r="P38" i="16"/>
  <c r="Q38" i="16" s="1"/>
  <c r="N38" i="16"/>
  <c r="P37" i="16"/>
  <c r="Q37" i="16" s="1"/>
  <c r="N37" i="16"/>
  <c r="P36" i="16"/>
  <c r="Q36" i="16" s="1"/>
  <c r="N36" i="16"/>
  <c r="P35" i="16"/>
  <c r="Q35" i="16" s="1"/>
  <c r="N35" i="16"/>
  <c r="P34" i="16"/>
  <c r="Q34" i="16" s="1"/>
  <c r="N34" i="16"/>
  <c r="P33" i="16"/>
  <c r="Q33" i="16" s="1"/>
  <c r="N33" i="16"/>
  <c r="P32" i="16"/>
  <c r="Q32" i="16" s="1"/>
  <c r="N32" i="16"/>
  <c r="P31" i="16"/>
  <c r="Q31" i="16" s="1"/>
  <c r="N31" i="16"/>
  <c r="P30" i="16"/>
  <c r="Q30" i="16" s="1"/>
  <c r="N30" i="16"/>
  <c r="P29" i="16"/>
  <c r="Q29" i="16" s="1"/>
  <c r="N29" i="16"/>
  <c r="P28" i="16"/>
  <c r="Q28" i="16" s="1"/>
  <c r="N28" i="16"/>
  <c r="P27" i="16"/>
  <c r="Q27" i="16" s="1"/>
  <c r="N27" i="16"/>
  <c r="P26" i="16"/>
  <c r="Q26" i="16" s="1"/>
  <c r="N26" i="16"/>
  <c r="P25" i="16"/>
  <c r="Q25" i="16" s="1"/>
  <c r="N25" i="16"/>
  <c r="P24" i="16"/>
  <c r="Q24" i="16" s="1"/>
  <c r="N24" i="16"/>
  <c r="P23" i="16"/>
  <c r="Q23" i="16" s="1"/>
  <c r="N23" i="16"/>
  <c r="P22" i="16"/>
  <c r="Q22" i="16" s="1"/>
  <c r="N22" i="16"/>
  <c r="P21" i="16"/>
  <c r="Q21" i="16" s="1"/>
  <c r="N21" i="16"/>
  <c r="P20" i="16"/>
  <c r="Q20" i="16" s="1"/>
  <c r="N20" i="16"/>
  <c r="P19" i="16"/>
  <c r="Q19" i="16" s="1"/>
  <c r="N19" i="16"/>
  <c r="P18" i="16"/>
  <c r="Q18" i="16" s="1"/>
  <c r="N18" i="16"/>
  <c r="P17" i="16"/>
  <c r="Q17" i="16" s="1"/>
  <c r="N17" i="16"/>
  <c r="P16" i="16"/>
  <c r="Q16" i="16" s="1"/>
  <c r="N16" i="16"/>
  <c r="P15" i="16"/>
  <c r="Q15" i="16" s="1"/>
  <c r="N15" i="16"/>
  <c r="P14" i="16"/>
  <c r="Q14" i="16" s="1"/>
  <c r="N14" i="16"/>
  <c r="P13" i="16"/>
  <c r="Q13" i="16" s="1"/>
  <c r="N13" i="16"/>
  <c r="P12" i="16"/>
  <c r="Q12" i="16" s="1"/>
  <c r="N12" i="16"/>
  <c r="P11" i="16"/>
  <c r="Q11" i="16" s="1"/>
  <c r="N11" i="16"/>
  <c r="AB309" i="25" l="1"/>
  <c r="AA309" i="25"/>
  <c r="AB301" i="25" l="1"/>
  <c r="AA301" i="25"/>
  <c r="AB293" i="25" l="1"/>
  <c r="AA293" i="25"/>
  <c r="P176" i="27"/>
  <c r="Q176" i="27" s="1"/>
  <c r="N177" i="27"/>
  <c r="N176" i="27"/>
  <c r="P428" i="27"/>
  <c r="Q428" i="27" s="1"/>
  <c r="N428" i="27"/>
  <c r="P150" i="27"/>
  <c r="Q150" i="27" s="1"/>
  <c r="N150" i="27"/>
  <c r="P5" i="20" l="1"/>
  <c r="P288" i="27"/>
  <c r="Q288" i="27" s="1"/>
  <c r="N288" i="27"/>
  <c r="P287" i="27"/>
  <c r="Q287" i="27" s="1"/>
  <c r="N287" i="27"/>
  <c r="P286" i="27"/>
  <c r="Q286" i="27" s="1"/>
  <c r="N286" i="27"/>
  <c r="P285" i="27"/>
  <c r="Q285" i="27" s="1"/>
  <c r="N285" i="27"/>
  <c r="P284" i="27"/>
  <c r="Q284" i="27" s="1"/>
  <c r="N284" i="27"/>
  <c r="P283" i="27"/>
  <c r="Q283" i="27" s="1"/>
  <c r="N283" i="27"/>
  <c r="P282" i="27"/>
  <c r="Q282" i="27" s="1"/>
  <c r="N282" i="27"/>
  <c r="P281" i="27"/>
  <c r="Q281" i="27" s="1"/>
  <c r="N281" i="27"/>
  <c r="P280" i="27"/>
  <c r="Q280" i="27" s="1"/>
  <c r="N280" i="27"/>
  <c r="P279" i="27"/>
  <c r="Q279" i="27" s="1"/>
  <c r="N279" i="27"/>
  <c r="P278" i="27"/>
  <c r="Q278" i="27" s="1"/>
  <c r="N278" i="27"/>
  <c r="P277" i="27"/>
  <c r="Q277" i="27" s="1"/>
  <c r="N277" i="27"/>
  <c r="P276" i="27"/>
  <c r="Q276" i="27" s="1"/>
  <c r="N276" i="27"/>
  <c r="P275" i="27"/>
  <c r="Q275" i="27" s="1"/>
  <c r="N275" i="27"/>
  <c r="P274" i="27"/>
  <c r="Q274" i="27" s="1"/>
  <c r="N274" i="27"/>
  <c r="P273" i="27"/>
  <c r="Q273" i="27" s="1"/>
  <c r="N273" i="27"/>
  <c r="P272" i="27"/>
  <c r="Q272" i="27" s="1"/>
  <c r="N272" i="27"/>
  <c r="P271" i="27"/>
  <c r="Q271" i="27" s="1"/>
  <c r="N271" i="27"/>
  <c r="P270" i="27"/>
  <c r="Q270" i="27" s="1"/>
  <c r="N270" i="27"/>
  <c r="P269" i="27"/>
  <c r="Q269" i="27" s="1"/>
  <c r="N269" i="27"/>
  <c r="P268" i="27"/>
  <c r="Q268" i="27" s="1"/>
  <c r="N268" i="27"/>
  <c r="P267" i="27"/>
  <c r="Q267" i="27" s="1"/>
  <c r="N267" i="27"/>
  <c r="P266" i="27"/>
  <c r="Q266" i="27" s="1"/>
  <c r="N266" i="27"/>
  <c r="P265" i="27"/>
  <c r="Q265" i="27" s="1"/>
  <c r="N265" i="27"/>
  <c r="P264" i="27"/>
  <c r="Q264" i="27" s="1"/>
  <c r="N264" i="27"/>
  <c r="P263" i="27"/>
  <c r="Q263" i="27" s="1"/>
  <c r="N263" i="27"/>
  <c r="P262" i="27"/>
  <c r="Q262" i="27" s="1"/>
  <c r="N262" i="27"/>
  <c r="P261" i="27"/>
  <c r="Q261" i="27" s="1"/>
  <c r="N261" i="27"/>
  <c r="P260" i="27"/>
  <c r="Q260" i="27" s="1"/>
  <c r="N260" i="27"/>
  <c r="P259" i="27"/>
  <c r="Q259" i="27" s="1"/>
  <c r="N259" i="27"/>
  <c r="P258" i="27"/>
  <c r="Q258" i="27" s="1"/>
  <c r="N258" i="27"/>
  <c r="P257" i="27"/>
  <c r="Q257" i="27" s="1"/>
  <c r="N257" i="27"/>
  <c r="P256" i="27"/>
  <c r="Q256" i="27" s="1"/>
  <c r="N256" i="27"/>
  <c r="P255" i="27"/>
  <c r="Q255" i="27" s="1"/>
  <c r="N255" i="27"/>
  <c r="P254" i="27"/>
  <c r="Q254" i="27" s="1"/>
  <c r="N254" i="27"/>
  <c r="P253" i="27"/>
  <c r="Q253" i="27" s="1"/>
  <c r="N253" i="27"/>
  <c r="P252" i="27"/>
  <c r="Q252" i="27" s="1"/>
  <c r="N252" i="27"/>
  <c r="P251" i="27"/>
  <c r="Q251" i="27" s="1"/>
  <c r="N251" i="27"/>
  <c r="P250" i="27"/>
  <c r="Q250" i="27" s="1"/>
  <c r="N250" i="27"/>
  <c r="P249" i="27"/>
  <c r="Q249" i="27" s="1"/>
  <c r="N249" i="27"/>
  <c r="P248" i="27"/>
  <c r="Q248" i="27" s="1"/>
  <c r="N248" i="27"/>
  <c r="P247" i="27"/>
  <c r="Q247" i="27" s="1"/>
  <c r="N247" i="27"/>
  <c r="P246" i="27"/>
  <c r="Q246" i="27" s="1"/>
  <c r="N246" i="27"/>
  <c r="P245" i="27"/>
  <c r="Q245" i="27" s="1"/>
  <c r="N245" i="27"/>
  <c r="P244" i="27"/>
  <c r="Q244" i="27" s="1"/>
  <c r="N244" i="27"/>
  <c r="P243" i="27"/>
  <c r="Q243" i="27" s="1"/>
  <c r="N243" i="27"/>
  <c r="P242" i="27"/>
  <c r="Q242" i="27" s="1"/>
  <c r="N242" i="27"/>
  <c r="P241" i="27"/>
  <c r="Q241" i="27" s="1"/>
  <c r="N241" i="27"/>
  <c r="P240" i="27"/>
  <c r="Q240" i="27" s="1"/>
  <c r="N240" i="27"/>
  <c r="P239" i="27"/>
  <c r="Q239" i="27" s="1"/>
  <c r="N239" i="27"/>
  <c r="P238" i="27"/>
  <c r="Q238" i="27" s="1"/>
  <c r="N238" i="27"/>
  <c r="P237" i="27"/>
  <c r="Q237" i="27" s="1"/>
  <c r="N237" i="27"/>
  <c r="P236" i="27"/>
  <c r="Q236" i="27" s="1"/>
  <c r="N236" i="27"/>
  <c r="P235" i="27"/>
  <c r="Q235" i="27" s="1"/>
  <c r="N235" i="27"/>
  <c r="P234" i="27"/>
  <c r="Q234" i="27" s="1"/>
  <c r="N234" i="27"/>
  <c r="P233" i="27"/>
  <c r="Q233" i="27" s="1"/>
  <c r="N233" i="27"/>
  <c r="P232" i="27"/>
  <c r="Q232" i="27" s="1"/>
  <c r="N232" i="27"/>
  <c r="P231" i="27"/>
  <c r="Q231" i="27" s="1"/>
  <c r="N231" i="27"/>
  <c r="P230" i="27"/>
  <c r="Q230" i="27" s="1"/>
  <c r="N230" i="27"/>
  <c r="P229" i="27"/>
  <c r="Q229" i="27" s="1"/>
  <c r="N229" i="27"/>
  <c r="P228" i="27"/>
  <c r="Q228" i="27" s="1"/>
  <c r="N228" i="27"/>
  <c r="P227" i="27"/>
  <c r="Q227" i="27" s="1"/>
  <c r="N227" i="27"/>
  <c r="P226" i="27"/>
  <c r="Q226" i="27" s="1"/>
  <c r="N226" i="27"/>
  <c r="P225" i="27"/>
  <c r="Q225" i="27" s="1"/>
  <c r="N225" i="27"/>
  <c r="P224" i="27"/>
  <c r="Q224" i="27" s="1"/>
  <c r="N224" i="27"/>
  <c r="P223" i="27"/>
  <c r="Q223" i="27" s="1"/>
  <c r="N223" i="27"/>
  <c r="P222" i="27"/>
  <c r="Q222" i="27" s="1"/>
  <c r="N222" i="27"/>
  <c r="P221" i="27"/>
  <c r="Q221" i="27" s="1"/>
  <c r="N221" i="27"/>
  <c r="P220" i="27"/>
  <c r="Q220" i="27" s="1"/>
  <c r="N220" i="27"/>
  <c r="P219" i="27"/>
  <c r="Q219" i="27" s="1"/>
  <c r="N219" i="27"/>
  <c r="P218" i="27"/>
  <c r="Q218" i="27" s="1"/>
  <c r="N218" i="27"/>
  <c r="P217" i="27"/>
  <c r="Q217" i="27" s="1"/>
  <c r="N217" i="27"/>
  <c r="P216" i="27"/>
  <c r="Q216" i="27" s="1"/>
  <c r="N216" i="27"/>
  <c r="P215" i="27"/>
  <c r="Q215" i="27" s="1"/>
  <c r="N215" i="27"/>
  <c r="P214" i="27"/>
  <c r="Q214" i="27" s="1"/>
  <c r="N214" i="27"/>
  <c r="P213" i="27"/>
  <c r="Q213" i="27" s="1"/>
  <c r="N213" i="27"/>
  <c r="P212" i="27"/>
  <c r="Q212" i="27" s="1"/>
  <c r="N212" i="27"/>
  <c r="P211" i="27"/>
  <c r="Q211" i="27" s="1"/>
  <c r="N211" i="27"/>
  <c r="P210" i="27"/>
  <c r="Q210" i="27" s="1"/>
  <c r="N210" i="27"/>
  <c r="P209" i="27"/>
  <c r="Q209" i="27" s="1"/>
  <c r="N209" i="27"/>
  <c r="P208" i="27"/>
  <c r="Q208" i="27" s="1"/>
  <c r="N208" i="27"/>
  <c r="P207" i="27"/>
  <c r="Q207" i="27" s="1"/>
  <c r="N207" i="27"/>
  <c r="P206" i="27"/>
  <c r="Q206" i="27" s="1"/>
  <c r="N206" i="27"/>
  <c r="P205" i="27"/>
  <c r="Q205" i="27" s="1"/>
  <c r="N205" i="27"/>
  <c r="P204" i="27"/>
  <c r="Q204" i="27" s="1"/>
  <c r="N204" i="27"/>
  <c r="P203" i="27"/>
  <c r="Q203" i="27" s="1"/>
  <c r="N203" i="27"/>
  <c r="P202" i="27"/>
  <c r="Q202" i="27" s="1"/>
  <c r="N202" i="27"/>
  <c r="P201" i="27"/>
  <c r="Q201" i="27" s="1"/>
  <c r="N201" i="27"/>
  <c r="P200" i="27"/>
  <c r="Q200" i="27" s="1"/>
  <c r="N200" i="27"/>
  <c r="P199" i="27"/>
  <c r="Q199" i="27" s="1"/>
  <c r="N199" i="27"/>
  <c r="P198" i="27"/>
  <c r="Q198" i="27" s="1"/>
  <c r="N198" i="27"/>
  <c r="P197" i="27"/>
  <c r="Q197" i="27" s="1"/>
  <c r="N197" i="27"/>
  <c r="P196" i="27"/>
  <c r="Q196" i="27" s="1"/>
  <c r="N196" i="27"/>
  <c r="P195" i="27"/>
  <c r="Q195" i="27" s="1"/>
  <c r="N195" i="27"/>
  <c r="P194" i="27"/>
  <c r="Q194" i="27" s="1"/>
  <c r="N194" i="27"/>
  <c r="P193" i="27"/>
  <c r="Q193" i="27" s="1"/>
  <c r="N193" i="27"/>
  <c r="P192" i="27"/>
  <c r="Q192" i="27" s="1"/>
  <c r="N192" i="27"/>
  <c r="P191" i="27"/>
  <c r="Q191" i="27" s="1"/>
  <c r="N191" i="27"/>
  <c r="P190" i="27"/>
  <c r="Q190" i="27" s="1"/>
  <c r="N190" i="27"/>
  <c r="P189" i="27"/>
  <c r="Q189" i="27" s="1"/>
  <c r="N189" i="27"/>
  <c r="P188" i="27"/>
  <c r="Q188" i="27" s="1"/>
  <c r="N188" i="27"/>
  <c r="P187" i="27"/>
  <c r="Q187" i="27" s="1"/>
  <c r="N187" i="27"/>
  <c r="P186" i="27"/>
  <c r="Q186" i="27" s="1"/>
  <c r="N186" i="27"/>
  <c r="P185" i="27"/>
  <c r="Q185" i="27" s="1"/>
  <c r="N185" i="27"/>
  <c r="P184" i="27"/>
  <c r="Q184" i="27" s="1"/>
  <c r="N184" i="27"/>
  <c r="P183" i="27"/>
  <c r="Q183" i="27" s="1"/>
  <c r="N183" i="27"/>
  <c r="P182" i="27"/>
  <c r="Q182" i="27" s="1"/>
  <c r="N182" i="27"/>
  <c r="P181" i="27"/>
  <c r="Q181" i="27" s="1"/>
  <c r="N181" i="27"/>
  <c r="P180" i="27"/>
  <c r="Q180" i="27" s="1"/>
  <c r="N180" i="27"/>
  <c r="P179" i="27"/>
  <c r="Q179" i="27" s="1"/>
  <c r="N179" i="27"/>
  <c r="P178" i="27"/>
  <c r="Q178" i="27" s="1"/>
  <c r="N178" i="27"/>
  <c r="P177" i="27"/>
  <c r="Q177" i="27" s="1"/>
  <c r="P175" i="27"/>
  <c r="Q175" i="27" s="1"/>
  <c r="N175" i="27"/>
  <c r="P174" i="27"/>
  <c r="Q174" i="27" s="1"/>
  <c r="N174" i="27"/>
  <c r="P173" i="27"/>
  <c r="Q173" i="27" s="1"/>
  <c r="N173" i="27"/>
  <c r="P172" i="27"/>
  <c r="Q172" i="27" s="1"/>
  <c r="N172" i="27"/>
  <c r="P171" i="27"/>
  <c r="Q171" i="27" s="1"/>
  <c r="N171" i="27"/>
  <c r="P170" i="27"/>
  <c r="Q170" i="27" s="1"/>
  <c r="N170" i="27"/>
  <c r="P169" i="27"/>
  <c r="Q169" i="27" s="1"/>
  <c r="N169" i="27"/>
  <c r="P168" i="27"/>
  <c r="Q168" i="27" s="1"/>
  <c r="N168" i="27"/>
  <c r="P167" i="27"/>
  <c r="Q167" i="27" s="1"/>
  <c r="N167" i="27"/>
  <c r="P166" i="27"/>
  <c r="Q166" i="27" s="1"/>
  <c r="N166" i="27"/>
  <c r="P165" i="27"/>
  <c r="Q165" i="27" s="1"/>
  <c r="N165" i="27"/>
  <c r="P164" i="27"/>
  <c r="Q164" i="27" s="1"/>
  <c r="N164" i="27"/>
  <c r="P163" i="27"/>
  <c r="Q163" i="27" s="1"/>
  <c r="N163" i="27"/>
  <c r="P162" i="27"/>
  <c r="Q162" i="27" s="1"/>
  <c r="N162" i="27"/>
  <c r="P161" i="27"/>
  <c r="Q161" i="27" s="1"/>
  <c r="N161" i="27"/>
  <c r="P160" i="27"/>
  <c r="Q160" i="27" s="1"/>
  <c r="N160" i="27"/>
  <c r="P159" i="27"/>
  <c r="Q159" i="27" s="1"/>
  <c r="N159" i="27"/>
  <c r="P158" i="27"/>
  <c r="Q158" i="27" s="1"/>
  <c r="N158" i="27"/>
  <c r="P157" i="27"/>
  <c r="Q157" i="27" s="1"/>
  <c r="N157" i="27"/>
  <c r="P156" i="27"/>
  <c r="Q156" i="27" s="1"/>
  <c r="N156" i="27"/>
  <c r="P155" i="27"/>
  <c r="Q155" i="27" s="1"/>
  <c r="N155" i="27"/>
  <c r="P154" i="27"/>
  <c r="Q154" i="27" s="1"/>
  <c r="N154" i="27"/>
  <c r="P153" i="27"/>
  <c r="Q153" i="27" s="1"/>
  <c r="N153" i="27"/>
  <c r="P152" i="27"/>
  <c r="Q152" i="27" s="1"/>
  <c r="N152" i="27"/>
  <c r="P151" i="27"/>
  <c r="Q151" i="27" s="1"/>
  <c r="N151" i="27"/>
  <c r="P149" i="27"/>
  <c r="Q149" i="27" s="1"/>
  <c r="N149" i="27"/>
  <c r="P148" i="27"/>
  <c r="Q148" i="27" s="1"/>
  <c r="N148" i="27"/>
  <c r="P147" i="27"/>
  <c r="Q147" i="27" s="1"/>
  <c r="N147" i="27"/>
  <c r="P146" i="27"/>
  <c r="Q146" i="27" s="1"/>
  <c r="N146" i="27"/>
  <c r="P145" i="27"/>
  <c r="Q145" i="27" s="1"/>
  <c r="N145" i="27"/>
  <c r="P144" i="27"/>
  <c r="Q144" i="27" s="1"/>
  <c r="N144" i="27"/>
  <c r="P143" i="27"/>
  <c r="Q143" i="27" s="1"/>
  <c r="N143" i="27"/>
  <c r="P142" i="27"/>
  <c r="Q142" i="27" s="1"/>
  <c r="N142" i="27"/>
  <c r="P141" i="27"/>
  <c r="Q141" i="27" s="1"/>
  <c r="N141" i="27"/>
  <c r="P140" i="27"/>
  <c r="Q140" i="27" s="1"/>
  <c r="N140" i="27"/>
  <c r="P139" i="27"/>
  <c r="Q139" i="27" s="1"/>
  <c r="N139" i="27"/>
  <c r="P138" i="27"/>
  <c r="Q138" i="27" s="1"/>
  <c r="N138" i="27"/>
  <c r="P137" i="27"/>
  <c r="Q137" i="27" s="1"/>
  <c r="N137" i="27"/>
  <c r="P136" i="27"/>
  <c r="Q136" i="27" s="1"/>
  <c r="N136" i="27"/>
  <c r="P135" i="27"/>
  <c r="Q135" i="27" s="1"/>
  <c r="N135" i="27"/>
  <c r="P631" i="27"/>
  <c r="Q631" i="27" s="1"/>
  <c r="N631" i="27"/>
  <c r="P630" i="27"/>
  <c r="Q630" i="27" s="1"/>
  <c r="N630" i="27"/>
  <c r="P629" i="27"/>
  <c r="Q629" i="27" s="1"/>
  <c r="N629" i="27"/>
  <c r="P628" i="27"/>
  <c r="Q628" i="27" s="1"/>
  <c r="N628" i="27"/>
  <c r="P627" i="27"/>
  <c r="Q627" i="27" s="1"/>
  <c r="N627" i="27"/>
  <c r="P626" i="27"/>
  <c r="Q626" i="27" s="1"/>
  <c r="N626" i="27"/>
  <c r="P625" i="27"/>
  <c r="Q625" i="27" s="1"/>
  <c r="N625" i="27"/>
  <c r="P624" i="27"/>
  <c r="Q624" i="27" s="1"/>
  <c r="N624" i="27"/>
  <c r="P623" i="27"/>
  <c r="Q623" i="27" s="1"/>
  <c r="N623" i="27"/>
  <c r="P622" i="27"/>
  <c r="Q622" i="27" s="1"/>
  <c r="N622" i="27"/>
  <c r="P621" i="27"/>
  <c r="Q621" i="27" s="1"/>
  <c r="N621" i="27"/>
  <c r="P620" i="27"/>
  <c r="Q620" i="27" s="1"/>
  <c r="N620" i="27"/>
  <c r="P619" i="27"/>
  <c r="Q619" i="27" s="1"/>
  <c r="N619" i="27"/>
  <c r="P618" i="27"/>
  <c r="Q618" i="27" s="1"/>
  <c r="N618" i="27"/>
  <c r="P617" i="27"/>
  <c r="Q617" i="27" s="1"/>
  <c r="N617" i="27"/>
  <c r="P616" i="27"/>
  <c r="Q616" i="27" s="1"/>
  <c r="N616" i="27"/>
  <c r="P615" i="27"/>
  <c r="Q615" i="27" s="1"/>
  <c r="N615" i="27"/>
  <c r="P614" i="27"/>
  <c r="Q614" i="27" s="1"/>
  <c r="N614" i="27"/>
  <c r="P613" i="27"/>
  <c r="Q613" i="27" s="1"/>
  <c r="N613" i="27"/>
  <c r="P612" i="27"/>
  <c r="Q612" i="27" s="1"/>
  <c r="N612" i="27"/>
  <c r="P611" i="27"/>
  <c r="Q611" i="27" s="1"/>
  <c r="N611" i="27"/>
  <c r="P610" i="27"/>
  <c r="Q610" i="27" s="1"/>
  <c r="N610" i="27"/>
  <c r="P609" i="27"/>
  <c r="Q609" i="27" s="1"/>
  <c r="N609" i="27"/>
  <c r="P608" i="27"/>
  <c r="Q608" i="27" s="1"/>
  <c r="N608" i="27"/>
  <c r="P607" i="27"/>
  <c r="Q607" i="27" s="1"/>
  <c r="N607" i="27"/>
  <c r="P606" i="27"/>
  <c r="Q606" i="27" s="1"/>
  <c r="N606" i="27"/>
  <c r="P605" i="27"/>
  <c r="Q605" i="27" s="1"/>
  <c r="N605" i="27"/>
  <c r="P604" i="27"/>
  <c r="Q604" i="27" s="1"/>
  <c r="N604" i="27"/>
  <c r="P603" i="27"/>
  <c r="Q603" i="27" s="1"/>
  <c r="N603" i="27"/>
  <c r="P602" i="27"/>
  <c r="Q602" i="27" s="1"/>
  <c r="N602" i="27"/>
  <c r="P601" i="27"/>
  <c r="Q601" i="27" s="1"/>
  <c r="N601" i="27"/>
  <c r="P600" i="27"/>
  <c r="Q600" i="27" s="1"/>
  <c r="N600" i="27"/>
  <c r="P599" i="27"/>
  <c r="Q599" i="27" s="1"/>
  <c r="N599" i="27"/>
  <c r="P598" i="27"/>
  <c r="Q598" i="27" s="1"/>
  <c r="N598" i="27"/>
  <c r="P597" i="27"/>
  <c r="Q597" i="27" s="1"/>
  <c r="N597" i="27"/>
  <c r="P596" i="27"/>
  <c r="Q596" i="27" s="1"/>
  <c r="N596" i="27"/>
  <c r="P595" i="27"/>
  <c r="Q595" i="27" s="1"/>
  <c r="N595" i="27"/>
  <c r="P594" i="27"/>
  <c r="Q594" i="27" s="1"/>
  <c r="N594" i="27"/>
  <c r="P593" i="27"/>
  <c r="Q593" i="27" s="1"/>
  <c r="N593" i="27"/>
  <c r="P592" i="27"/>
  <c r="Q592" i="27" s="1"/>
  <c r="N592" i="27"/>
  <c r="P591" i="27"/>
  <c r="Q591" i="27" s="1"/>
  <c r="N591" i="27"/>
  <c r="P590" i="27"/>
  <c r="Q590" i="27" s="1"/>
  <c r="N590" i="27"/>
  <c r="P589" i="27"/>
  <c r="Q589" i="27" s="1"/>
  <c r="N589" i="27"/>
  <c r="P588" i="27"/>
  <c r="Q588" i="27" s="1"/>
  <c r="N588" i="27"/>
  <c r="P587" i="27"/>
  <c r="Q587" i="27" s="1"/>
  <c r="N587" i="27"/>
  <c r="P586" i="27"/>
  <c r="Q586" i="27" s="1"/>
  <c r="N586" i="27"/>
  <c r="P585" i="27"/>
  <c r="Q585" i="27" s="1"/>
  <c r="N585" i="27"/>
  <c r="P584" i="27"/>
  <c r="Q584" i="27" s="1"/>
  <c r="N584" i="27"/>
  <c r="P583" i="27"/>
  <c r="Q583" i="27" s="1"/>
  <c r="N583" i="27"/>
  <c r="P582" i="27"/>
  <c r="Q582" i="27" s="1"/>
  <c r="N582" i="27"/>
  <c r="P581" i="27"/>
  <c r="Q581" i="27" s="1"/>
  <c r="N581" i="27"/>
  <c r="P580" i="27"/>
  <c r="Q580" i="27" s="1"/>
  <c r="P579" i="27"/>
  <c r="Q579" i="27" s="1"/>
  <c r="N579" i="27"/>
  <c r="P578" i="27"/>
  <c r="Q578" i="27" s="1"/>
  <c r="N578" i="27"/>
  <c r="P577" i="27"/>
  <c r="Q577" i="27" s="1"/>
  <c r="N577" i="27"/>
  <c r="P576" i="27"/>
  <c r="Q576" i="27" s="1"/>
  <c r="N576" i="27"/>
  <c r="P575" i="27"/>
  <c r="Q575" i="27" s="1"/>
  <c r="N575" i="27"/>
  <c r="P574" i="27"/>
  <c r="Q574" i="27" s="1"/>
  <c r="N574" i="27"/>
  <c r="P573" i="27"/>
  <c r="Q573" i="27" s="1"/>
  <c r="N573" i="27"/>
  <c r="P572" i="27"/>
  <c r="Q572" i="27" s="1"/>
  <c r="N572" i="27"/>
  <c r="P571" i="27"/>
  <c r="Q571" i="27" s="1"/>
  <c r="N571" i="27"/>
  <c r="P570" i="27"/>
  <c r="Q570" i="27" s="1"/>
  <c r="N570" i="27"/>
  <c r="P569" i="27"/>
  <c r="Q569" i="27" s="1"/>
  <c r="N569" i="27"/>
  <c r="P568" i="27"/>
  <c r="Q568" i="27" s="1"/>
  <c r="N568" i="27"/>
  <c r="P567" i="27"/>
  <c r="Q567" i="27" s="1"/>
  <c r="N567" i="27"/>
  <c r="P566" i="27"/>
  <c r="Q566" i="27" s="1"/>
  <c r="N566" i="27"/>
  <c r="P565" i="27"/>
  <c r="Q565" i="27" s="1"/>
  <c r="N565" i="27"/>
  <c r="P564" i="27"/>
  <c r="Q564" i="27" s="1"/>
  <c r="N564" i="27"/>
  <c r="P563" i="27"/>
  <c r="Q563" i="27" s="1"/>
  <c r="N563" i="27"/>
  <c r="P562" i="27"/>
  <c r="Q562" i="27" s="1"/>
  <c r="N562" i="27"/>
  <c r="P561" i="27"/>
  <c r="Q561" i="27" s="1"/>
  <c r="N561" i="27"/>
  <c r="P560" i="27"/>
  <c r="Q560" i="27" s="1"/>
  <c r="N560" i="27"/>
  <c r="P559" i="27"/>
  <c r="Q559" i="27" s="1"/>
  <c r="N559" i="27"/>
  <c r="P558" i="27"/>
  <c r="Q558" i="27" s="1"/>
  <c r="N558" i="27"/>
  <c r="P557" i="27"/>
  <c r="Q557" i="27" s="1"/>
  <c r="N557" i="27"/>
  <c r="P556" i="27"/>
  <c r="Q556" i="27" s="1"/>
  <c r="N556" i="27"/>
  <c r="P555" i="27"/>
  <c r="Q555" i="27" s="1"/>
  <c r="N555" i="27"/>
  <c r="P554" i="27"/>
  <c r="Q554" i="27" s="1"/>
  <c r="N554" i="27"/>
  <c r="P553" i="27"/>
  <c r="Q553" i="27" s="1"/>
  <c r="N553" i="27"/>
  <c r="P552" i="27"/>
  <c r="Q552" i="27" s="1"/>
  <c r="N552" i="27"/>
  <c r="P551" i="27"/>
  <c r="Q551" i="27" s="1"/>
  <c r="N551" i="27"/>
  <c r="P550" i="27"/>
  <c r="Q550" i="27" s="1"/>
  <c r="N550" i="27"/>
  <c r="P549" i="27"/>
  <c r="Q549" i="27" s="1"/>
  <c r="N549" i="27"/>
  <c r="P548" i="27"/>
  <c r="Q548" i="27" s="1"/>
  <c r="N548" i="27"/>
  <c r="P547" i="27"/>
  <c r="Q547" i="27" s="1"/>
  <c r="N547" i="27"/>
  <c r="P546" i="27"/>
  <c r="Q546" i="27" s="1"/>
  <c r="N546" i="27"/>
  <c r="P545" i="27"/>
  <c r="Q545" i="27" s="1"/>
  <c r="N545" i="27"/>
  <c r="P544" i="27"/>
  <c r="Q544" i="27" s="1"/>
  <c r="N544" i="27"/>
  <c r="P543" i="27"/>
  <c r="Q543" i="27" s="1"/>
  <c r="N543" i="27"/>
  <c r="P542" i="27"/>
  <c r="Q542" i="27" s="1"/>
  <c r="N542" i="27"/>
  <c r="P541" i="27"/>
  <c r="Q541" i="27" s="1"/>
  <c r="N541" i="27"/>
  <c r="P540" i="27"/>
  <c r="Q540" i="27" s="1"/>
  <c r="N540" i="27"/>
  <c r="P539" i="27"/>
  <c r="Q539" i="27" s="1"/>
  <c r="N539" i="27"/>
  <c r="P538" i="27"/>
  <c r="Q538" i="27" s="1"/>
  <c r="N538" i="27"/>
  <c r="P537" i="27"/>
  <c r="Q537" i="27" s="1"/>
  <c r="N537" i="27"/>
  <c r="P536" i="27"/>
  <c r="Q536" i="27" s="1"/>
  <c r="N536" i="27"/>
  <c r="P535" i="27"/>
  <c r="Q535" i="27" s="1"/>
  <c r="N535" i="27"/>
  <c r="P534" i="27"/>
  <c r="Q534" i="27" s="1"/>
  <c r="N534" i="27"/>
  <c r="P533" i="27"/>
  <c r="Q533" i="27" s="1"/>
  <c r="N533" i="27"/>
  <c r="P532" i="27"/>
  <c r="Q532" i="27" s="1"/>
  <c r="N532" i="27"/>
  <c r="P531" i="27"/>
  <c r="Q531" i="27" s="1"/>
  <c r="N531" i="27"/>
  <c r="P530" i="27"/>
  <c r="Q530" i="27" s="1"/>
  <c r="N530" i="27"/>
  <c r="P529" i="27"/>
  <c r="Q529" i="27" s="1"/>
  <c r="N529" i="27"/>
  <c r="P528" i="27"/>
  <c r="Q528" i="27" s="1"/>
  <c r="N528" i="27"/>
  <c r="P527" i="27"/>
  <c r="Q527" i="27" s="1"/>
  <c r="N527" i="27"/>
  <c r="P526" i="27"/>
  <c r="Q526" i="27" s="1"/>
  <c r="N526" i="27"/>
  <c r="P525" i="27"/>
  <c r="Q525" i="27" s="1"/>
  <c r="N525" i="27"/>
  <c r="P524" i="27"/>
  <c r="Q524" i="27" s="1"/>
  <c r="N524" i="27"/>
  <c r="P523" i="27"/>
  <c r="Q523" i="27" s="1"/>
  <c r="N523" i="27"/>
  <c r="P522" i="27"/>
  <c r="Q522" i="27" s="1"/>
  <c r="N522" i="27"/>
  <c r="P521" i="27"/>
  <c r="Q521" i="27" s="1"/>
  <c r="N521" i="27"/>
  <c r="P520" i="27"/>
  <c r="Q520" i="27" s="1"/>
  <c r="N520" i="27"/>
  <c r="P519" i="27"/>
  <c r="Q519" i="27" s="1"/>
  <c r="N519" i="27"/>
  <c r="P518" i="27"/>
  <c r="Q518" i="27" s="1"/>
  <c r="N518" i="27"/>
  <c r="P517" i="27"/>
  <c r="Q517" i="27" s="1"/>
  <c r="N517" i="27"/>
  <c r="P516" i="27"/>
  <c r="Q516" i="27" s="1"/>
  <c r="N516" i="27"/>
  <c r="P515" i="27"/>
  <c r="Q515" i="27" s="1"/>
  <c r="N515" i="27"/>
  <c r="P514" i="27"/>
  <c r="Q514" i="27" s="1"/>
  <c r="N514" i="27"/>
  <c r="P513" i="27"/>
  <c r="Q513" i="27" s="1"/>
  <c r="N513" i="27"/>
  <c r="P512" i="27"/>
  <c r="Q512" i="27" s="1"/>
  <c r="N512" i="27"/>
  <c r="P511" i="27"/>
  <c r="Q511" i="27" s="1"/>
  <c r="N511" i="27"/>
  <c r="P510" i="27"/>
  <c r="Q510" i="27" s="1"/>
  <c r="N510" i="27"/>
  <c r="P509" i="27"/>
  <c r="Q509" i="27" s="1"/>
  <c r="N509" i="27"/>
  <c r="P508" i="27"/>
  <c r="Q508" i="27" s="1"/>
  <c r="N508" i="27"/>
  <c r="P507" i="27"/>
  <c r="Q507" i="27" s="1"/>
  <c r="N507" i="27"/>
  <c r="P506" i="27"/>
  <c r="Q506" i="27" s="1"/>
  <c r="N506" i="27"/>
  <c r="P505" i="27"/>
  <c r="Q505" i="27" s="1"/>
  <c r="N505" i="27"/>
  <c r="P504" i="27"/>
  <c r="Q504" i="27" s="1"/>
  <c r="N504" i="27"/>
  <c r="P503" i="27"/>
  <c r="Q503" i="27" s="1"/>
  <c r="N503" i="27"/>
  <c r="P502" i="27"/>
  <c r="Q502" i="27" s="1"/>
  <c r="N502" i="27"/>
  <c r="P501" i="27"/>
  <c r="Q501" i="27" s="1"/>
  <c r="N501" i="27"/>
  <c r="P500" i="27"/>
  <c r="Q500" i="27" s="1"/>
  <c r="N500" i="27"/>
  <c r="P499" i="27"/>
  <c r="Q499" i="27" s="1"/>
  <c r="N499" i="27"/>
  <c r="P498" i="27"/>
  <c r="Q498" i="27" s="1"/>
  <c r="N498" i="27"/>
  <c r="P497" i="27"/>
  <c r="Q497" i="27" s="1"/>
  <c r="N497" i="27"/>
  <c r="P496" i="27"/>
  <c r="Q496" i="27" s="1"/>
  <c r="N496" i="27"/>
  <c r="P495" i="27"/>
  <c r="Q495" i="27" s="1"/>
  <c r="N495" i="27"/>
  <c r="P494" i="27"/>
  <c r="Q494" i="27" s="1"/>
  <c r="N494" i="27"/>
  <c r="P493" i="27"/>
  <c r="Q493" i="27" s="1"/>
  <c r="N493" i="27"/>
  <c r="P492" i="27"/>
  <c r="Q492" i="27" s="1"/>
  <c r="N492" i="27"/>
  <c r="P491" i="27"/>
  <c r="Q491" i="27" s="1"/>
  <c r="N491" i="27"/>
  <c r="P490" i="27"/>
  <c r="Q490" i="27" s="1"/>
  <c r="N490" i="27"/>
  <c r="P489" i="27"/>
  <c r="Q489" i="27" s="1"/>
  <c r="N489" i="27"/>
  <c r="P488" i="27"/>
  <c r="Q488" i="27" s="1"/>
  <c r="N488" i="27"/>
  <c r="P487" i="27"/>
  <c r="Q487" i="27" s="1"/>
  <c r="N487" i="27"/>
  <c r="P486" i="27"/>
  <c r="Q486" i="27" s="1"/>
  <c r="N486" i="27"/>
  <c r="P485" i="27"/>
  <c r="Q485" i="27" s="1"/>
  <c r="N485" i="27"/>
  <c r="P484" i="27"/>
  <c r="Q484" i="27" s="1"/>
  <c r="N484" i="27"/>
  <c r="P483" i="27"/>
  <c r="Q483" i="27" s="1"/>
  <c r="N483" i="27"/>
  <c r="P482" i="27"/>
  <c r="Q482" i="27" s="1"/>
  <c r="N482" i="27"/>
  <c r="P481" i="27"/>
  <c r="Q481" i="27" s="1"/>
  <c r="N481" i="27"/>
  <c r="P480" i="27"/>
  <c r="Q480" i="27" s="1"/>
  <c r="N480" i="27"/>
  <c r="P479" i="27"/>
  <c r="Q479" i="27" s="1"/>
  <c r="N479" i="27"/>
  <c r="P478" i="27"/>
  <c r="Q478" i="27" s="1"/>
  <c r="N478" i="27"/>
  <c r="P477" i="27"/>
  <c r="Q477" i="27" s="1"/>
  <c r="N477" i="27"/>
  <c r="P476" i="27"/>
  <c r="Q476" i="27" s="1"/>
  <c r="N476" i="27"/>
  <c r="P475" i="27"/>
  <c r="Q475" i="27" s="1"/>
  <c r="N475" i="27"/>
  <c r="P474" i="27"/>
  <c r="Q474" i="27" s="1"/>
  <c r="N474" i="27"/>
  <c r="P473" i="27"/>
  <c r="Q473" i="27" s="1"/>
  <c r="N473" i="27"/>
  <c r="P472" i="27"/>
  <c r="Q472" i="27" s="1"/>
  <c r="N472" i="27"/>
  <c r="P471" i="27"/>
  <c r="Q471" i="27" s="1"/>
  <c r="N471" i="27"/>
  <c r="P470" i="27"/>
  <c r="Q470" i="27" s="1"/>
  <c r="N470" i="27"/>
  <c r="P469" i="27"/>
  <c r="Q469" i="27" s="1"/>
  <c r="N469" i="27"/>
  <c r="P468" i="27"/>
  <c r="Q468" i="27" s="1"/>
  <c r="N468" i="27"/>
  <c r="P467" i="27"/>
  <c r="Q467" i="27" s="1"/>
  <c r="N467" i="27"/>
  <c r="P466" i="27"/>
  <c r="Q466" i="27" s="1"/>
  <c r="N466" i="27"/>
  <c r="P465" i="27"/>
  <c r="Q465" i="27" s="1"/>
  <c r="N465" i="27"/>
  <c r="P464" i="27"/>
  <c r="Q464" i="27" s="1"/>
  <c r="N464" i="27"/>
  <c r="P463" i="27"/>
  <c r="Q463" i="27" s="1"/>
  <c r="N463" i="27"/>
  <c r="P462" i="27"/>
  <c r="Q462" i="27" s="1"/>
  <c r="N462" i="27"/>
  <c r="P461" i="27"/>
  <c r="Q461" i="27" s="1"/>
  <c r="N461" i="27"/>
  <c r="P460" i="27"/>
  <c r="Q460" i="27" s="1"/>
  <c r="N460" i="27"/>
  <c r="P459" i="27"/>
  <c r="Q459" i="27" s="1"/>
  <c r="N459" i="27"/>
  <c r="P458" i="27"/>
  <c r="Q458" i="27" s="1"/>
  <c r="N458" i="27"/>
  <c r="P457" i="27"/>
  <c r="Q457" i="27" s="1"/>
  <c r="N457" i="27"/>
  <c r="P456" i="27"/>
  <c r="Q456" i="27" s="1"/>
  <c r="N456" i="27"/>
  <c r="P455" i="27"/>
  <c r="Q455" i="27" s="1"/>
  <c r="N455" i="27"/>
  <c r="P454" i="27"/>
  <c r="Q454" i="27" s="1"/>
  <c r="N454" i="27"/>
  <c r="P453" i="27"/>
  <c r="Q453" i="27" s="1"/>
  <c r="N453" i="27"/>
  <c r="P452" i="27"/>
  <c r="Q452" i="27" s="1"/>
  <c r="N452" i="27"/>
  <c r="P451" i="27"/>
  <c r="Q451" i="27" s="1"/>
  <c r="N451" i="27"/>
  <c r="P450" i="27"/>
  <c r="Q450" i="27" s="1"/>
  <c r="N450" i="27"/>
  <c r="P449" i="27"/>
  <c r="Q449" i="27" s="1"/>
  <c r="N449" i="27"/>
  <c r="P448" i="27"/>
  <c r="Q448" i="27" s="1"/>
  <c r="N448" i="27"/>
  <c r="P447" i="27"/>
  <c r="Q447" i="27" s="1"/>
  <c r="N447" i="27"/>
  <c r="P446" i="27"/>
  <c r="Q446" i="27" s="1"/>
  <c r="N446" i="27"/>
  <c r="P445" i="27"/>
  <c r="Q445" i="27" s="1"/>
  <c r="N445" i="27"/>
  <c r="P444" i="27"/>
  <c r="Q444" i="27" s="1"/>
  <c r="N444" i="27"/>
  <c r="P443" i="27"/>
  <c r="Q443" i="27" s="1"/>
  <c r="N443" i="27"/>
  <c r="P442" i="27"/>
  <c r="Q442" i="27" s="1"/>
  <c r="N442" i="27"/>
  <c r="P441" i="27"/>
  <c r="Q441" i="27" s="1"/>
  <c r="N441" i="27"/>
  <c r="P440" i="27"/>
  <c r="Q440" i="27" s="1"/>
  <c r="N440" i="27"/>
  <c r="P439" i="27"/>
  <c r="Q439" i="27" s="1"/>
  <c r="N439" i="27"/>
  <c r="P438" i="27"/>
  <c r="Q438" i="27" s="1"/>
  <c r="N438" i="27"/>
  <c r="P437" i="27"/>
  <c r="Q437" i="27" s="1"/>
  <c r="N437" i="27"/>
  <c r="P436" i="27"/>
  <c r="Q436" i="27" s="1"/>
  <c r="N436" i="27"/>
  <c r="P435" i="27"/>
  <c r="Q435" i="27" s="1"/>
  <c r="N435" i="27"/>
  <c r="P434" i="27"/>
  <c r="Q434" i="27" s="1"/>
  <c r="N434" i="27"/>
  <c r="P433" i="27"/>
  <c r="Q433" i="27" s="1"/>
  <c r="N433" i="27"/>
  <c r="P432" i="27"/>
  <c r="Q432" i="27" s="1"/>
  <c r="N432" i="27"/>
  <c r="P431" i="27"/>
  <c r="Q431" i="27" s="1"/>
  <c r="N431" i="27"/>
  <c r="P430" i="27"/>
  <c r="Q430" i="27" s="1"/>
  <c r="N430" i="27"/>
  <c r="P429" i="27"/>
  <c r="Q429" i="27" s="1"/>
  <c r="N429" i="27"/>
  <c r="P427" i="27"/>
  <c r="Q427" i="27" s="1"/>
  <c r="N427" i="27"/>
  <c r="P426" i="27"/>
  <c r="Q426" i="27" s="1"/>
  <c r="N426" i="27"/>
  <c r="P425" i="27"/>
  <c r="Q425" i="27" s="1"/>
  <c r="N425" i="27"/>
  <c r="P424" i="27"/>
  <c r="Q424" i="27" s="1"/>
  <c r="N424" i="27"/>
  <c r="P423" i="27"/>
  <c r="Q423" i="27" s="1"/>
  <c r="N423" i="27"/>
  <c r="P422" i="27"/>
  <c r="Q422" i="27" s="1"/>
  <c r="N422" i="27"/>
  <c r="P421" i="27"/>
  <c r="Q421" i="27" s="1"/>
  <c r="N421" i="27"/>
  <c r="P420" i="27"/>
  <c r="Q420" i="27" s="1"/>
  <c r="N420" i="27"/>
  <c r="P419" i="27"/>
  <c r="Q419" i="27" s="1"/>
  <c r="N419" i="27"/>
  <c r="P418" i="27"/>
  <c r="Q418" i="27" s="1"/>
  <c r="N418" i="27"/>
  <c r="P417" i="27"/>
  <c r="Q417" i="27" s="1"/>
  <c r="N417" i="27"/>
  <c r="P416" i="27"/>
  <c r="Q416" i="27" s="1"/>
  <c r="N416" i="27"/>
  <c r="P415" i="27"/>
  <c r="Q415" i="27" s="1"/>
  <c r="N415" i="27"/>
  <c r="P414" i="27"/>
  <c r="Q414" i="27" s="1"/>
  <c r="N414" i="27"/>
  <c r="P413" i="27"/>
  <c r="Q413" i="27" s="1"/>
  <c r="N413" i="27"/>
  <c r="P412" i="27"/>
  <c r="Q412" i="27" s="1"/>
  <c r="N412" i="27"/>
  <c r="P411" i="27"/>
  <c r="Q411" i="27" s="1"/>
  <c r="N411" i="27"/>
  <c r="P410" i="27"/>
  <c r="Q410" i="27" s="1"/>
  <c r="N410" i="27"/>
  <c r="P409" i="27"/>
  <c r="Q409" i="27" s="1"/>
  <c r="N409" i="27"/>
  <c r="P408" i="27"/>
  <c r="Q408" i="27" s="1"/>
  <c r="N408" i="27"/>
  <c r="P407" i="27"/>
  <c r="Q407" i="27" s="1"/>
  <c r="N407" i="27"/>
  <c r="P406" i="27"/>
  <c r="Q406" i="27" s="1"/>
  <c r="N406" i="27"/>
  <c r="P405" i="27"/>
  <c r="Q405" i="27" s="1"/>
  <c r="N405" i="27"/>
  <c r="P404" i="27"/>
  <c r="Q404" i="27" s="1"/>
  <c r="N404" i="27"/>
  <c r="P403" i="27"/>
  <c r="Q403" i="27" s="1"/>
  <c r="N403" i="27"/>
  <c r="P402" i="27"/>
  <c r="Q402" i="27" s="1"/>
  <c r="N402" i="27"/>
  <c r="P401" i="27"/>
  <c r="Q401" i="27" s="1"/>
  <c r="N401" i="27"/>
  <c r="P400" i="27"/>
  <c r="Q400" i="27" s="1"/>
  <c r="N400" i="27"/>
  <c r="P399" i="27"/>
  <c r="Q399" i="27" s="1"/>
  <c r="N399" i="27"/>
  <c r="P398" i="27"/>
  <c r="Q398" i="27" s="1"/>
  <c r="N398" i="27"/>
  <c r="P397" i="27"/>
  <c r="Q397" i="27" s="1"/>
  <c r="N397" i="27"/>
  <c r="P396" i="27"/>
  <c r="Q396" i="27" s="1"/>
  <c r="N396" i="27"/>
  <c r="P395" i="27"/>
  <c r="Q395" i="27" s="1"/>
  <c r="N395" i="27"/>
  <c r="P394" i="27"/>
  <c r="Q394" i="27" s="1"/>
  <c r="N394" i="27"/>
  <c r="P393" i="27"/>
  <c r="Q393" i="27" s="1"/>
  <c r="N393" i="27"/>
  <c r="P392" i="27"/>
  <c r="Q392" i="27" s="1"/>
  <c r="N392" i="27"/>
  <c r="P134" i="27"/>
  <c r="Q134" i="27" s="1"/>
  <c r="N134" i="27"/>
  <c r="P133" i="27"/>
  <c r="Q133" i="27" s="1"/>
  <c r="N133" i="27"/>
  <c r="P132" i="27"/>
  <c r="Q132" i="27" s="1"/>
  <c r="N132" i="27"/>
  <c r="P131" i="27"/>
  <c r="Q131" i="27" s="1"/>
  <c r="N131" i="27"/>
  <c r="P130" i="27"/>
  <c r="Q130" i="27" s="1"/>
  <c r="N130" i="27"/>
  <c r="P129" i="27"/>
  <c r="Q129" i="27" s="1"/>
  <c r="N129" i="27"/>
  <c r="P128" i="27"/>
  <c r="Q128" i="27" s="1"/>
  <c r="N128" i="27"/>
  <c r="P127" i="27"/>
  <c r="Q127" i="27" s="1"/>
  <c r="N127" i="27"/>
  <c r="P126" i="27"/>
  <c r="Q126" i="27" s="1"/>
  <c r="N126" i="27"/>
  <c r="P125" i="27"/>
  <c r="Q125" i="27" s="1"/>
  <c r="N125" i="27"/>
  <c r="P124" i="27"/>
  <c r="Q124" i="27" s="1"/>
  <c r="N124" i="27"/>
  <c r="P123" i="27"/>
  <c r="Q123" i="27" s="1"/>
  <c r="N123" i="27"/>
  <c r="P122" i="27"/>
  <c r="Q122" i="27" s="1"/>
  <c r="N122" i="27"/>
  <c r="P121" i="27"/>
  <c r="Q121" i="27" s="1"/>
  <c r="N121" i="27"/>
  <c r="P120" i="27"/>
  <c r="Q120" i="27" s="1"/>
  <c r="N120" i="27"/>
  <c r="P119" i="27"/>
  <c r="Q119" i="27" s="1"/>
  <c r="N119" i="27"/>
  <c r="P118" i="27"/>
  <c r="Q118" i="27" s="1"/>
  <c r="N118" i="27"/>
  <c r="P117" i="27"/>
  <c r="Q117" i="27" s="1"/>
  <c r="N117" i="27"/>
  <c r="P116" i="27"/>
  <c r="Q116" i="27" s="1"/>
  <c r="N116" i="27"/>
  <c r="P361" i="27"/>
  <c r="Q361" i="27" s="1"/>
  <c r="N361" i="27"/>
  <c r="P360" i="27"/>
  <c r="Q360" i="27" s="1"/>
  <c r="N360" i="27"/>
  <c r="P359" i="27"/>
  <c r="Q359" i="27" s="1"/>
  <c r="N359" i="27"/>
  <c r="P358" i="27"/>
  <c r="Q358" i="27" s="1"/>
  <c r="N358" i="27"/>
  <c r="P357" i="27"/>
  <c r="Q357" i="27" s="1"/>
  <c r="N357" i="27"/>
  <c r="P356" i="27"/>
  <c r="Q356" i="27" s="1"/>
  <c r="N356" i="27"/>
  <c r="P355" i="27"/>
  <c r="Q355" i="27" s="1"/>
  <c r="N355" i="27"/>
  <c r="P354" i="27"/>
  <c r="Q354" i="27" s="1"/>
  <c r="N354" i="27"/>
  <c r="P353" i="27"/>
  <c r="Q353" i="27" s="1"/>
  <c r="N353" i="27"/>
  <c r="P352" i="27"/>
  <c r="Q352" i="27" s="1"/>
  <c r="N352" i="27"/>
  <c r="P351" i="27"/>
  <c r="Q351" i="27" s="1"/>
  <c r="N351" i="27"/>
  <c r="P350" i="27"/>
  <c r="Q350" i="27" s="1"/>
  <c r="N350" i="27"/>
  <c r="P349" i="27"/>
  <c r="Q349" i="27" s="1"/>
  <c r="N349" i="27"/>
  <c r="P348" i="27"/>
  <c r="Q348" i="27" s="1"/>
  <c r="N348" i="27"/>
  <c r="P347" i="27"/>
  <c r="Q347" i="27" s="1"/>
  <c r="N347" i="27"/>
  <c r="P346" i="27"/>
  <c r="Q346" i="27" s="1"/>
  <c r="N346" i="27"/>
  <c r="P345" i="27"/>
  <c r="Q345" i="27" s="1"/>
  <c r="N345" i="27"/>
  <c r="P344" i="27"/>
  <c r="Q344" i="27" s="1"/>
  <c r="N344" i="27"/>
  <c r="P343" i="27"/>
  <c r="Q343" i="27" s="1"/>
  <c r="N343" i="27"/>
  <c r="P342" i="27"/>
  <c r="Q342" i="27" s="1"/>
  <c r="N342" i="27"/>
  <c r="P341" i="27"/>
  <c r="Q341" i="27" s="1"/>
  <c r="N341" i="27"/>
  <c r="P340" i="27"/>
  <c r="Q340" i="27" s="1"/>
  <c r="N340" i="27"/>
  <c r="P339" i="27"/>
  <c r="Q339" i="27" s="1"/>
  <c r="N339" i="27"/>
  <c r="P338" i="27"/>
  <c r="Q338" i="27" s="1"/>
  <c r="N338" i="27"/>
  <c r="P337" i="27"/>
  <c r="Q337" i="27" s="1"/>
  <c r="N337" i="27"/>
  <c r="P336" i="27"/>
  <c r="Q336" i="27" s="1"/>
  <c r="N336" i="27"/>
  <c r="P335" i="27"/>
  <c r="Q335" i="27" s="1"/>
  <c r="N335" i="27"/>
  <c r="P334" i="27"/>
  <c r="Q334" i="27" s="1"/>
  <c r="N334" i="27"/>
  <c r="P333" i="27"/>
  <c r="Q333" i="27" s="1"/>
  <c r="N333" i="27"/>
  <c r="P332" i="27"/>
  <c r="Q332" i="27" s="1"/>
  <c r="N332" i="27"/>
  <c r="P331" i="27"/>
  <c r="Q331" i="27" s="1"/>
  <c r="N331" i="27"/>
  <c r="P330" i="27"/>
  <c r="Q330" i="27" s="1"/>
  <c r="N330" i="27"/>
  <c r="P329" i="27"/>
  <c r="Q329" i="27" s="1"/>
  <c r="N329" i="27"/>
  <c r="P328" i="27"/>
  <c r="Q328" i="27" s="1"/>
  <c r="N328" i="27"/>
  <c r="P327" i="27"/>
  <c r="Q327" i="27" s="1"/>
  <c r="N327" i="27"/>
  <c r="P326" i="27"/>
  <c r="Q326" i="27" s="1"/>
  <c r="N326" i="27"/>
  <c r="P325" i="27"/>
  <c r="Q325" i="27" s="1"/>
  <c r="N325" i="27"/>
  <c r="P324" i="27"/>
  <c r="Q324" i="27" s="1"/>
  <c r="N324" i="27"/>
  <c r="P323" i="27"/>
  <c r="Q323" i="27" s="1"/>
  <c r="N323" i="27"/>
  <c r="P322" i="27"/>
  <c r="Q322" i="27" s="1"/>
  <c r="N322" i="27"/>
  <c r="P321" i="27"/>
  <c r="Q321" i="27" s="1"/>
  <c r="N321" i="27"/>
  <c r="P320" i="27"/>
  <c r="Q320" i="27" s="1"/>
  <c r="N320" i="27"/>
  <c r="P319" i="27"/>
  <c r="Q319" i="27" s="1"/>
  <c r="N319" i="27"/>
  <c r="P318" i="27"/>
  <c r="Q318" i="27" s="1"/>
  <c r="N318" i="27"/>
  <c r="P317" i="27"/>
  <c r="Q317" i="27" s="1"/>
  <c r="N317" i="27"/>
  <c r="P316" i="27"/>
  <c r="Q316" i="27" s="1"/>
  <c r="N316" i="27"/>
  <c r="P315" i="27"/>
  <c r="Q315" i="27" s="1"/>
  <c r="N315" i="27"/>
  <c r="P314" i="27"/>
  <c r="Q314" i="27" s="1"/>
  <c r="N314" i="27"/>
  <c r="P313" i="27"/>
  <c r="Q313" i="27" s="1"/>
  <c r="N313" i="27"/>
  <c r="P312" i="27"/>
  <c r="Q312" i="27" s="1"/>
  <c r="N312" i="27"/>
  <c r="P311" i="27"/>
  <c r="Q311" i="27" s="1"/>
  <c r="N311" i="27"/>
  <c r="P310" i="27"/>
  <c r="Q310" i="27" s="1"/>
  <c r="N310" i="27"/>
  <c r="P309" i="27"/>
  <c r="Q309" i="27" s="1"/>
  <c r="N309" i="27"/>
  <c r="P308" i="27"/>
  <c r="Q308" i="27" s="1"/>
  <c r="N308" i="27"/>
  <c r="P307" i="27"/>
  <c r="Q307" i="27" s="1"/>
  <c r="N307" i="27"/>
  <c r="P306" i="27"/>
  <c r="Q306" i="27" s="1"/>
  <c r="N306" i="27"/>
  <c r="P305" i="27"/>
  <c r="Q305" i="27" s="1"/>
  <c r="N305" i="27"/>
  <c r="P304" i="27"/>
  <c r="Q304" i="27" s="1"/>
  <c r="N304" i="27"/>
  <c r="P303" i="27"/>
  <c r="Q303" i="27" s="1"/>
  <c r="N303" i="27"/>
  <c r="P302" i="27"/>
  <c r="Q302" i="27" s="1"/>
  <c r="N302" i="27"/>
  <c r="P301" i="27"/>
  <c r="Q301" i="27" s="1"/>
  <c r="N301" i="27"/>
  <c r="P300" i="27"/>
  <c r="Q300" i="27" s="1"/>
  <c r="N300" i="27"/>
  <c r="P299" i="27"/>
  <c r="Q299" i="27" s="1"/>
  <c r="N299" i="27"/>
  <c r="P298" i="27"/>
  <c r="Q298" i="27" s="1"/>
  <c r="N298" i="27"/>
  <c r="P297" i="27"/>
  <c r="Q297" i="27" s="1"/>
  <c r="N297" i="27"/>
  <c r="P296" i="27"/>
  <c r="Q296" i="27" s="1"/>
  <c r="N296" i="27"/>
  <c r="P295" i="27"/>
  <c r="Q295" i="27" s="1"/>
  <c r="N295" i="27"/>
  <c r="P294" i="27"/>
  <c r="Q294" i="27" s="1"/>
  <c r="N294" i="27"/>
  <c r="P293" i="27"/>
  <c r="Q293" i="27" s="1"/>
  <c r="N293" i="27"/>
  <c r="P292" i="27"/>
  <c r="Q292" i="27" s="1"/>
  <c r="N292" i="27"/>
  <c r="P291" i="27"/>
  <c r="Q291" i="27" s="1"/>
  <c r="N291" i="27"/>
  <c r="P290" i="27"/>
  <c r="Q290" i="27" s="1"/>
  <c r="N290" i="27"/>
  <c r="P289" i="27"/>
  <c r="Q289" i="27" s="1"/>
  <c r="N289" i="27"/>
  <c r="P115" i="27"/>
  <c r="Q115" i="27" s="1"/>
  <c r="N115" i="27"/>
  <c r="P114" i="27"/>
  <c r="Q114" i="27" s="1"/>
  <c r="N114" i="27"/>
  <c r="P113" i="27"/>
  <c r="Q113" i="27" s="1"/>
  <c r="N113" i="27"/>
  <c r="P112" i="27"/>
  <c r="Q112" i="27" s="1"/>
  <c r="N112" i="27"/>
  <c r="P111" i="27"/>
  <c r="Q111" i="27" s="1"/>
  <c r="N111" i="27"/>
  <c r="P110" i="27"/>
  <c r="Q110" i="27" s="1"/>
  <c r="N110" i="27"/>
  <c r="P109" i="27"/>
  <c r="Q109" i="27" s="1"/>
  <c r="N109" i="27"/>
  <c r="P108" i="27"/>
  <c r="Q108" i="27" s="1"/>
  <c r="N108" i="27"/>
  <c r="P107" i="27"/>
  <c r="Q107" i="27" s="1"/>
  <c r="N107" i="27"/>
  <c r="P106" i="27"/>
  <c r="Q106" i="27" s="1"/>
  <c r="N106" i="27"/>
  <c r="P105" i="27"/>
  <c r="Q105" i="27" s="1"/>
  <c r="N105" i="27"/>
  <c r="P104" i="27"/>
  <c r="Q104" i="27" s="1"/>
  <c r="N104" i="27"/>
  <c r="P103" i="27"/>
  <c r="Q103" i="27" s="1"/>
  <c r="N103" i="27"/>
  <c r="P102" i="27"/>
  <c r="Q102" i="27" s="1"/>
  <c r="N102" i="27"/>
  <c r="P101" i="27"/>
  <c r="Q101" i="27" s="1"/>
  <c r="N101" i="27"/>
  <c r="P100" i="27"/>
  <c r="Q100" i="27" s="1"/>
  <c r="N100" i="27"/>
  <c r="P99" i="27"/>
  <c r="Q99" i="27" s="1"/>
  <c r="N99" i="27"/>
  <c r="P98" i="27"/>
  <c r="Q98" i="27" s="1"/>
  <c r="N98" i="27"/>
  <c r="P97" i="27"/>
  <c r="Q97" i="27" s="1"/>
  <c r="N97" i="27"/>
  <c r="P96" i="27"/>
  <c r="Q96" i="27" s="1"/>
  <c r="N96" i="27"/>
  <c r="P95" i="27"/>
  <c r="Q95" i="27" s="1"/>
  <c r="N95" i="27"/>
  <c r="P94" i="27"/>
  <c r="Q94" i="27" s="1"/>
  <c r="N94" i="27"/>
  <c r="P93" i="27"/>
  <c r="Q93" i="27" s="1"/>
  <c r="N93" i="27"/>
  <c r="P92" i="27"/>
  <c r="Q92" i="27" s="1"/>
  <c r="N92" i="27"/>
  <c r="P91" i="27"/>
  <c r="Q91" i="27" s="1"/>
  <c r="N91" i="27"/>
  <c r="P90" i="27"/>
  <c r="Q90" i="27" s="1"/>
  <c r="N90" i="27"/>
  <c r="P89" i="27"/>
  <c r="Q89" i="27" s="1"/>
  <c r="N89" i="27"/>
  <c r="P88" i="27"/>
  <c r="Q88" i="27" s="1"/>
  <c r="N88" i="27"/>
  <c r="P87" i="27"/>
  <c r="Q87" i="27" s="1"/>
  <c r="N87" i="27"/>
  <c r="P86" i="27"/>
  <c r="Q86" i="27" s="1"/>
  <c r="N86" i="27"/>
  <c r="P85" i="27"/>
  <c r="Q85" i="27" s="1"/>
  <c r="N85" i="27"/>
  <c r="P84" i="27"/>
  <c r="Q84" i="27" s="1"/>
  <c r="N84" i="27"/>
  <c r="P83" i="27"/>
  <c r="Q83" i="27" s="1"/>
  <c r="N83" i="27"/>
  <c r="P82" i="27"/>
  <c r="Q82" i="27" s="1"/>
  <c r="N82" i="27"/>
  <c r="P81" i="27"/>
  <c r="Q81" i="27" s="1"/>
  <c r="N81" i="27"/>
  <c r="P80" i="27"/>
  <c r="Q80" i="27" s="1"/>
  <c r="N80" i="27"/>
  <c r="P79" i="27"/>
  <c r="Q79" i="27" s="1"/>
  <c r="N79" i="27"/>
  <c r="P78" i="27"/>
  <c r="Q78" i="27" s="1"/>
  <c r="N78" i="27"/>
  <c r="P77" i="27"/>
  <c r="Q77" i="27" s="1"/>
  <c r="N77" i="27"/>
  <c r="P76" i="27"/>
  <c r="Q76" i="27" s="1"/>
  <c r="N76" i="27"/>
  <c r="P75" i="27"/>
  <c r="Q75" i="27" s="1"/>
  <c r="N75" i="27"/>
  <c r="P74" i="27"/>
  <c r="Q74" i="27" s="1"/>
  <c r="N74" i="27"/>
  <c r="P73" i="27"/>
  <c r="Q73" i="27" s="1"/>
  <c r="N73" i="27"/>
  <c r="P72" i="27"/>
  <c r="Q72" i="27" s="1"/>
  <c r="N72" i="27"/>
  <c r="P71" i="27"/>
  <c r="Q71" i="27" s="1"/>
  <c r="N71" i="27"/>
  <c r="P70" i="27"/>
  <c r="Q70" i="27" s="1"/>
  <c r="N70" i="27"/>
  <c r="P69" i="27"/>
  <c r="Q69" i="27" s="1"/>
  <c r="N69" i="27"/>
  <c r="P68" i="27"/>
  <c r="Q68" i="27" s="1"/>
  <c r="N68" i="27"/>
  <c r="P67" i="27"/>
  <c r="Q67" i="27" s="1"/>
  <c r="N67" i="27"/>
  <c r="P66" i="27"/>
  <c r="Q66" i="27" s="1"/>
  <c r="N66" i="27"/>
  <c r="P65" i="27"/>
  <c r="Q65" i="27" s="1"/>
  <c r="N65" i="27"/>
  <c r="P64" i="27"/>
  <c r="Q64" i="27" s="1"/>
  <c r="N64" i="27"/>
  <c r="P63" i="27"/>
  <c r="Q63" i="27" s="1"/>
  <c r="N63" i="27"/>
  <c r="P62" i="27"/>
  <c r="Q62" i="27" s="1"/>
  <c r="N62" i="27"/>
  <c r="P61" i="27"/>
  <c r="Q61" i="27" s="1"/>
  <c r="N61" i="27"/>
  <c r="P60" i="27"/>
  <c r="Q60" i="27" s="1"/>
  <c r="N60" i="27"/>
  <c r="P59" i="27"/>
  <c r="Q59" i="27" s="1"/>
  <c r="N59" i="27"/>
  <c r="P58" i="27"/>
  <c r="Q58" i="27" s="1"/>
  <c r="N58" i="27"/>
  <c r="P57" i="27"/>
  <c r="Q57" i="27" s="1"/>
  <c r="N57" i="27"/>
  <c r="P56" i="27"/>
  <c r="Q56" i="27" s="1"/>
  <c r="N56" i="27"/>
  <c r="P55" i="27"/>
  <c r="Q55" i="27" s="1"/>
  <c r="N55" i="27"/>
  <c r="P54" i="27"/>
  <c r="Q54" i="27" s="1"/>
  <c r="N54" i="27"/>
  <c r="P53" i="27"/>
  <c r="Q53" i="27" s="1"/>
  <c r="N53" i="27"/>
  <c r="P52" i="27"/>
  <c r="Q52" i="27" s="1"/>
  <c r="N52" i="27"/>
  <c r="P51" i="27"/>
  <c r="Q51" i="27" s="1"/>
  <c r="N51" i="27"/>
  <c r="P50" i="27"/>
  <c r="Q50" i="27" s="1"/>
  <c r="N50" i="27"/>
  <c r="P49" i="27"/>
  <c r="Q49" i="27" s="1"/>
  <c r="N49" i="27"/>
  <c r="P48" i="27"/>
  <c r="Q48" i="27" s="1"/>
  <c r="N48" i="27"/>
  <c r="P47" i="27"/>
  <c r="Q47" i="27" s="1"/>
  <c r="N47" i="27"/>
  <c r="P46" i="27"/>
  <c r="Q46" i="27" s="1"/>
  <c r="N46" i="27"/>
  <c r="P45" i="27"/>
  <c r="Q45" i="27" s="1"/>
  <c r="N45" i="27"/>
  <c r="P44" i="27"/>
  <c r="Q44" i="27" s="1"/>
  <c r="N44" i="27"/>
  <c r="P43" i="27"/>
  <c r="Q43" i="27" s="1"/>
  <c r="N43" i="27"/>
  <c r="P42" i="27"/>
  <c r="Q42" i="27" s="1"/>
  <c r="N42" i="27"/>
  <c r="P41" i="27"/>
  <c r="Q41" i="27" s="1"/>
  <c r="N41" i="27"/>
  <c r="P40" i="27"/>
  <c r="Q40" i="27" s="1"/>
  <c r="N40" i="27"/>
  <c r="P39" i="27"/>
  <c r="Q39" i="27" s="1"/>
  <c r="N39" i="27"/>
  <c r="P38" i="27"/>
  <c r="Q38" i="27" s="1"/>
  <c r="N38" i="27"/>
  <c r="P37" i="27"/>
  <c r="Q37" i="27" s="1"/>
  <c r="N37" i="27"/>
  <c r="P36" i="27"/>
  <c r="Q36" i="27" s="1"/>
  <c r="N36" i="27"/>
  <c r="P35" i="27"/>
  <c r="Q35" i="27" s="1"/>
  <c r="N35" i="27"/>
  <c r="P34" i="27"/>
  <c r="Q34" i="27" s="1"/>
  <c r="N34" i="27"/>
  <c r="P33" i="27"/>
  <c r="Q33" i="27" s="1"/>
  <c r="N33" i="27"/>
  <c r="P32" i="27"/>
  <c r="Q32" i="27" s="1"/>
  <c r="N32" i="27"/>
  <c r="P31" i="27"/>
  <c r="Q31" i="27" s="1"/>
  <c r="N31" i="27"/>
  <c r="P30" i="27"/>
  <c r="Q30" i="27" s="1"/>
  <c r="N30" i="27"/>
  <c r="P29" i="27"/>
  <c r="Q29" i="27" s="1"/>
  <c r="N29" i="27"/>
  <c r="P28" i="27"/>
  <c r="Q28" i="27" s="1"/>
  <c r="N28" i="27"/>
  <c r="P27" i="27"/>
  <c r="Q27" i="27" s="1"/>
  <c r="N27" i="27"/>
  <c r="P26" i="27"/>
  <c r="Q26" i="27" s="1"/>
  <c r="N26" i="27"/>
  <c r="P25" i="27"/>
  <c r="Q25" i="27" s="1"/>
  <c r="N25" i="27"/>
  <c r="P24" i="27"/>
  <c r="Q24" i="27" s="1"/>
  <c r="N24" i="27"/>
  <c r="P23" i="27"/>
  <c r="Q23" i="27" s="1"/>
  <c r="N23" i="27"/>
  <c r="P22" i="27"/>
  <c r="Q22" i="27" s="1"/>
  <c r="N22" i="27"/>
  <c r="P21" i="27"/>
  <c r="Q21" i="27" s="1"/>
  <c r="N21" i="27"/>
  <c r="P20" i="27"/>
  <c r="Q20" i="27" s="1"/>
  <c r="N20" i="27"/>
  <c r="P19" i="27"/>
  <c r="Q19" i="27" s="1"/>
  <c r="N19" i="27"/>
  <c r="P18" i="27"/>
  <c r="Q18" i="27" s="1"/>
  <c r="N18" i="27"/>
  <c r="P17" i="27"/>
  <c r="Q17" i="27" s="1"/>
  <c r="N17" i="27"/>
  <c r="P16" i="27"/>
  <c r="Q16" i="27" s="1"/>
  <c r="N16" i="27"/>
  <c r="P15" i="27"/>
  <c r="Q15" i="27" s="1"/>
  <c r="N15" i="27"/>
  <c r="P14" i="27"/>
  <c r="Q14" i="27" s="1"/>
  <c r="N14" i="27"/>
  <c r="P13" i="27"/>
  <c r="Q13" i="27" s="1"/>
  <c r="N13" i="27"/>
  <c r="P12" i="27"/>
  <c r="Q12" i="27" s="1"/>
  <c r="N12" i="27"/>
  <c r="P11" i="27"/>
  <c r="Q11" i="27" s="1"/>
  <c r="N11" i="27"/>
  <c r="AB284" i="25"/>
  <c r="AA284" i="25" l="1"/>
  <c r="AB274" i="25" l="1"/>
  <c r="AA274" i="25"/>
  <c r="AB263" i="25" l="1"/>
  <c r="AA263" i="25"/>
  <c r="AB247" i="25" l="1"/>
  <c r="AA247" i="25"/>
  <c r="P207" i="25"/>
  <c r="AB199" i="25"/>
  <c r="AA199" i="25"/>
  <c r="S198" i="25"/>
  <c r="R198" i="25"/>
  <c r="Q198" i="25"/>
  <c r="O198" i="25"/>
  <c r="N198" i="25"/>
  <c r="M198" i="25"/>
  <c r="P159" i="25"/>
  <c r="P198" i="25" s="1"/>
  <c r="AB146" i="25"/>
  <c r="AA146" i="25"/>
  <c r="S145" i="25"/>
  <c r="R145" i="25"/>
  <c r="Q145" i="25"/>
  <c r="O145" i="25"/>
  <c r="N145" i="25"/>
  <c r="M145" i="25"/>
  <c r="P105" i="25"/>
  <c r="P145" i="25" s="1"/>
  <c r="AB98" i="25"/>
  <c r="AA98" i="25"/>
  <c r="S97" i="25"/>
  <c r="R97" i="25"/>
  <c r="Q97" i="25"/>
  <c r="O97" i="25"/>
  <c r="N97" i="25"/>
  <c r="M97" i="25"/>
  <c r="P56" i="25"/>
  <c r="P97" i="25" s="1"/>
  <c r="AB49" i="25"/>
  <c r="AA49" i="25"/>
  <c r="S48" i="25"/>
  <c r="R48" i="25"/>
  <c r="Q48" i="25"/>
  <c r="O48" i="25"/>
  <c r="N48" i="25"/>
  <c r="M48" i="25"/>
  <c r="P6" i="25"/>
  <c r="P48" i="25" s="1"/>
  <c r="P94" i="26"/>
  <c r="O94" i="26"/>
  <c r="M94" i="26"/>
  <c r="P93" i="26"/>
  <c r="O93" i="26"/>
  <c r="M93" i="26"/>
  <c r="E85" i="26"/>
  <c r="F83" i="26"/>
  <c r="F82" i="26"/>
  <c r="F81" i="26"/>
  <c r="F80" i="26"/>
  <c r="F79" i="26"/>
  <c r="F78" i="26"/>
  <c r="F77" i="26"/>
  <c r="F76" i="26"/>
  <c r="I75" i="26"/>
  <c r="I74" i="26"/>
  <c r="L73" i="26"/>
  <c r="I73" i="26"/>
  <c r="I72" i="26"/>
  <c r="I71" i="26"/>
  <c r="L70" i="26"/>
  <c r="I70" i="26"/>
  <c r="I69" i="26"/>
  <c r="I68" i="26"/>
  <c r="L67" i="26"/>
  <c r="I67" i="26"/>
  <c r="I66" i="26"/>
  <c r="I65" i="26"/>
  <c r="L64" i="26"/>
  <c r="I64" i="26"/>
  <c r="I63" i="26"/>
  <c r="I62" i="26"/>
  <c r="L61" i="26"/>
  <c r="I61" i="26"/>
  <c r="I60" i="26"/>
  <c r="I59" i="26"/>
  <c r="L58" i="26"/>
  <c r="I58" i="26"/>
  <c r="I57" i="26"/>
  <c r="I56" i="26"/>
  <c r="L55" i="26"/>
  <c r="I55" i="26"/>
  <c r="I54" i="26"/>
  <c r="I53" i="26"/>
  <c r="L52" i="26"/>
  <c r="I52" i="26"/>
  <c r="I51" i="26"/>
  <c r="L50" i="26"/>
  <c r="I50" i="26"/>
  <c r="L49" i="26"/>
  <c r="I49" i="26"/>
  <c r="L48" i="26"/>
  <c r="I48" i="26"/>
  <c r="I47" i="26"/>
  <c r="I46" i="26"/>
  <c r="L45" i="26"/>
  <c r="I45" i="26"/>
  <c r="I44" i="26"/>
  <c r="I43" i="26"/>
  <c r="L42" i="26"/>
  <c r="I42" i="26"/>
  <c r="L41" i="26"/>
  <c r="I41" i="26"/>
  <c r="I40" i="26"/>
  <c r="L39" i="26"/>
  <c r="I39" i="26"/>
  <c r="I25" i="26"/>
  <c r="L24" i="26"/>
  <c r="I24" i="26"/>
  <c r="L23" i="26"/>
  <c r="I23" i="26"/>
  <c r="L21" i="26"/>
  <c r="I21" i="26"/>
  <c r="I19" i="26"/>
  <c r="I18" i="26"/>
  <c r="L17" i="26"/>
  <c r="I17" i="26"/>
  <c r="I15" i="26"/>
  <c r="I14" i="26"/>
  <c r="L13" i="26"/>
  <c r="I13" i="26"/>
  <c r="L12" i="26"/>
  <c r="I12" i="26"/>
  <c r="I11" i="26"/>
  <c r="L10" i="26"/>
  <c r="I10" i="26"/>
  <c r="Q23" i="19"/>
  <c r="P23" i="19"/>
  <c r="N23" i="19"/>
  <c r="Q22" i="19"/>
  <c r="P22" i="19"/>
  <c r="N22" i="19"/>
  <c r="Q21" i="19"/>
  <c r="P21" i="19"/>
  <c r="N21" i="19"/>
  <c r="Q20" i="19"/>
  <c r="P20" i="19"/>
  <c r="N20" i="19"/>
  <c r="Q19" i="19"/>
  <c r="P19" i="19"/>
  <c r="N19" i="19"/>
  <c r="Q18" i="19"/>
  <c r="P18" i="19"/>
  <c r="N18" i="19"/>
  <c r="Q17" i="19"/>
  <c r="P17" i="19"/>
  <c r="N17" i="19"/>
  <c r="Q16" i="19"/>
  <c r="P16" i="19"/>
  <c r="N16" i="19"/>
  <c r="Q15" i="19"/>
  <c r="P15" i="19"/>
  <c r="N15" i="19"/>
  <c r="Q14" i="19"/>
  <c r="P14" i="19"/>
  <c r="N14" i="19"/>
  <c r="Q13" i="19"/>
  <c r="P13" i="19"/>
  <c r="N13" i="19"/>
  <c r="Q12" i="19"/>
  <c r="P12" i="19"/>
  <c r="N12" i="19"/>
  <c r="Q11" i="19"/>
  <c r="P11" i="19"/>
  <c r="N11" i="19"/>
  <c r="C59" i="24"/>
  <c r="C49" i="24"/>
  <c r="O41" i="24"/>
  <c r="P41" i="24" s="1"/>
  <c r="M41" i="24"/>
  <c r="O40" i="24"/>
  <c r="P40" i="24" s="1"/>
  <c r="M40" i="24"/>
  <c r="O39" i="24"/>
  <c r="P39" i="24" s="1"/>
  <c r="M39" i="24"/>
  <c r="O38" i="24"/>
  <c r="P38" i="24" s="1"/>
  <c r="M38" i="24"/>
  <c r="O37" i="24"/>
  <c r="P37" i="24" s="1"/>
  <c r="M37" i="24"/>
  <c r="O36" i="24"/>
  <c r="P36" i="24" s="1"/>
  <c r="M36" i="24"/>
  <c r="O34" i="24"/>
  <c r="P34" i="24" s="1"/>
  <c r="M34" i="24"/>
  <c r="O33" i="24"/>
  <c r="P33" i="24" s="1"/>
  <c r="M33" i="24"/>
  <c r="O32" i="24"/>
  <c r="P32" i="24" s="1"/>
  <c r="M32" i="24"/>
  <c r="O31" i="24"/>
  <c r="P31" i="24" s="1"/>
  <c r="M31" i="24"/>
  <c r="O30" i="24"/>
  <c r="P30" i="24" s="1"/>
  <c r="M30" i="24"/>
  <c r="O29" i="24"/>
  <c r="P29" i="24" s="1"/>
  <c r="M29" i="24"/>
  <c r="R26" i="24"/>
  <c r="O26" i="24"/>
  <c r="R25" i="24"/>
  <c r="O25" i="24"/>
  <c r="R24" i="24"/>
  <c r="O24" i="24"/>
  <c r="R23" i="24"/>
  <c r="O23" i="24"/>
  <c r="R22" i="24"/>
  <c r="O22" i="24"/>
  <c r="Q21" i="24"/>
  <c r="R21" i="24" s="1"/>
  <c r="O21" i="24"/>
  <c r="Q20" i="24"/>
  <c r="R20" i="24" s="1"/>
  <c r="O20" i="24"/>
  <c r="C74" i="23"/>
  <c r="C53" i="23"/>
  <c r="C30" i="23"/>
  <c r="Q21" i="23"/>
  <c r="R21" i="23" s="1"/>
  <c r="O21" i="23"/>
  <c r="Q20" i="23"/>
  <c r="R20" i="23" s="1"/>
  <c r="O20" i="23"/>
  <c r="P6" i="20"/>
  <c r="P4" i="20"/>
  <c r="AI12" i="22"/>
  <c r="AH12" i="22"/>
  <c r="AG12" i="22"/>
  <c r="AF12" i="22"/>
  <c r="AE12"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Tatiana Martinez</author>
  </authors>
  <commentList>
    <comment ref="J726" authorId="0" shapeId="0" xr:uid="{2162F818-F122-4A9A-BA2B-5A681CDA9DA0}">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P8" authorId="0" shapeId="0" xr:uid="{6FCA24AB-8F0C-4447-A3B0-9E2F59F6CC93}">
      <text>
        <r>
          <rPr>
            <sz val="9"/>
            <color indexed="81"/>
            <rFont val="Tahoma"/>
            <family val="2"/>
          </rPr>
          <t xml:space="preserve">Dejar las observaciones frente al cumplimiento y efectividad de las tareas implementadas. 
</t>
        </r>
      </text>
    </comment>
    <comment ref="R8" authorId="1" shapeId="0" xr:uid="{7738DE97-19EC-4A20-8038-A14121B82863}">
      <text>
        <r>
          <rPr>
            <b/>
            <sz val="9"/>
            <color indexed="81"/>
            <rFont val="Tahoma"/>
            <family val="2"/>
          </rPr>
          <t xml:space="preserve">Fecha en que se cierra completamente el hallazgo
</t>
        </r>
      </text>
    </comment>
    <comment ref="S8" authorId="1" shapeId="0" xr:uid="{213496F4-D8BA-45A3-95F1-C9B72634E1CD}">
      <text>
        <r>
          <rPr>
            <b/>
            <sz val="9"/>
            <color indexed="81"/>
            <rFont val="Tahoma"/>
            <family val="2"/>
          </rPr>
          <t>Número de radicado con el cual la entidad realiza el cierre del hallazgo</t>
        </r>
      </text>
    </comment>
    <comment ref="P37" authorId="0" shapeId="0" xr:uid="{B80AE809-7CD6-4CBD-BA29-699B206FB2EA}">
      <text>
        <r>
          <rPr>
            <sz val="9"/>
            <color indexed="81"/>
            <rFont val="Tahoma"/>
            <family val="2"/>
          </rPr>
          <t xml:space="preserve">Dejar las observaciones frente al cumplimiento y efectividad de las tareas implementadas. 
</t>
        </r>
      </text>
    </comment>
    <comment ref="R37" authorId="1" shapeId="0" xr:uid="{3E5D7593-D64A-4978-AD0C-87F4B5ED4694}">
      <text>
        <r>
          <rPr>
            <b/>
            <sz val="9"/>
            <color indexed="81"/>
            <rFont val="Tahoma"/>
            <family val="2"/>
          </rPr>
          <t xml:space="preserve">Fecha en que se cierra completamente el hallazgo
</t>
        </r>
      </text>
    </comment>
    <comment ref="S37" authorId="1" shapeId="0" xr:uid="{950BFFEF-8252-4628-9A7A-7AD51ACEB43A}">
      <text>
        <r>
          <rPr>
            <b/>
            <sz val="9"/>
            <color indexed="81"/>
            <rFont val="Tahoma"/>
            <family val="2"/>
          </rPr>
          <t>Número de radicado con el cual la entidad realiza el cierre del hallazgo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Tatiana Martinez</author>
  </authors>
  <commentList>
    <comment ref="K118" authorId="0" shapeId="0" xr:uid="{BA0FD92F-8053-47AA-B986-F83B724D15DB}">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sharedStrings.xml><?xml version="1.0" encoding="utf-8"?>
<sst xmlns="http://schemas.openxmlformats.org/spreadsheetml/2006/main" count="23229" uniqueCount="4241">
  <si>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</si>
  <si>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</si>
  <si>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</si>
  <si>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</si>
  <si>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</si>
  <si>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</si>
  <si>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</si>
  <si>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</si>
  <si>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CGR</t>
  </si>
  <si>
    <t>OCI</t>
  </si>
  <si>
    <t>Total</t>
  </si>
  <si>
    <t>ENTE DE CONTROL</t>
  </si>
  <si>
    <t>(Todas)</t>
  </si>
  <si>
    <t>ADUANAS</t>
  </si>
  <si>
    <t>CORPORATIVA</t>
  </si>
  <si>
    <t>DIRECCIÓN/OFICINA</t>
  </si>
  <si>
    <t>FISCALIZACIÓN</t>
  </si>
  <si>
    <t>ITRC</t>
  </si>
  <si>
    <t>IMPUESTOS</t>
  </si>
  <si>
    <t>INNOVACIÓN Y TECNOLOGÍA</t>
  </si>
  <si>
    <t>JURÍDICA</t>
  </si>
  <si>
    <t>ESTRATÉGICA Y  DE ANALÍTICA</t>
  </si>
  <si>
    <t>TOTAL</t>
  </si>
  <si>
    <t xml:space="preserve">RESUMEN DE ACCIONES DE MEJORA POR ENTE DE CONTROL </t>
  </si>
  <si>
    <t>RESUMEN DE A CCIONES DE MEJORA POR DIRECCIÓN/OFICINA</t>
  </si>
  <si>
    <t>DIRECCIÓN/
OFICINA</t>
  </si>
  <si>
    <t xml:space="preserve"> TOTAL ACCIONES DE MEJORA</t>
  </si>
  <si>
    <t>TOTAL ACCIONES DE MEJORA</t>
  </si>
  <si>
    <t>RESUMEN DE ACTIVIDADES POR ENTE DE CONTROL</t>
  </si>
  <si>
    <t>RESUMEN DE ACTIVIDADES POR ESTADO</t>
  </si>
  <si>
    <t>Cuenta de UNIDAD DE MEDIDA DE ACTIVIDADES</t>
  </si>
  <si>
    <t>ESTADO DE CUMPLIMIENTO</t>
  </si>
  <si>
    <t>TOTAL ESTADO DE CUMPLIMIENTO</t>
  </si>
  <si>
    <t>CUMPLIDA</t>
  </si>
  <si>
    <t>PROCESO</t>
  </si>
  <si>
    <t>RESUMEN DE ACTIVIDADES POR ENTE DE CONTROL Y POR ESTADO</t>
  </si>
  <si>
    <t>Cuenta de ESTADO DE CUMPLIMIENTO</t>
  </si>
  <si>
    <t>POR CombinadaS fila (CUENTA ESTADO EN BLANCO) en ITRC</t>
  </si>
  <si>
    <t>Total general</t>
  </si>
  <si>
    <t>RESUMEN ACTIVIDADES  POR DIRECCIÓN DE GESTIÓN Y ESTADO DE CUMPLIMIENTO</t>
  </si>
  <si>
    <t>Cuenta de CANTIDAD UNIDAD DE MEDIDA DE ACTIVIDADES</t>
  </si>
  <si>
    <t xml:space="preserve">INFORME PLAN DE MEJORAMIENTO INSTITUCIONAL </t>
  </si>
  <si>
    <t xml:space="preserve">Entidad:  UNIDAD ADMINISTRATIVA ESPECIAL DIRECCION DE IMPUESTOS Y ADUANAS NACIONALES - UAE DIAN </t>
  </si>
  <si>
    <t>Fecha de corte cumplimiento CGR</t>
  </si>
  <si>
    <t>NIT: 800197268-4</t>
  </si>
  <si>
    <t>Fecha de corte cumplimiento ITRC</t>
  </si>
  <si>
    <t>Representante Legal: LUIS CARLOS REYES HERNÁNDEZ</t>
  </si>
  <si>
    <t>Fecha de corte cumplimiento OCI</t>
  </si>
  <si>
    <t>Períodos que cubre: 2005 a 2022</t>
  </si>
  <si>
    <t>Fecha de corte cumplimiento AGN</t>
  </si>
  <si>
    <t>Entes de Control Externo y Oficina de Control Interno</t>
  </si>
  <si>
    <t xml:space="preserve">Fecha actualización Plan de Mejoramiento Institucional </t>
  </si>
  <si>
    <t>AUDITORIA/
INSPECCIÓN</t>
  </si>
  <si>
    <t>CÓDIGO DELHALLAZGO/
OBSERVACIÓN/ITEM</t>
  </si>
  <si>
    <t>DESCRIPCIÓN DEL HALLAZGO/OBSERVACIÓN/ITEM</t>
  </si>
  <si>
    <t>CAUSA  DEL HALLAZGO/OBSERVACIÓN/ITEM</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</si>
  <si>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</si>
  <si>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</si>
  <si>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</si>
  <si>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</si>
  <si>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</si>
  <si>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</si>
  <si>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</si>
  <si>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</si>
  <si>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AVANCE DE EJECUCIÓN ACTIVIDADES</t>
  </si>
  <si>
    <t xml:space="preserve">ÁREA(S) RESPONSABLE(S) </t>
  </si>
  <si>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</si>
  <si>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</si>
  <si>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</si>
  <si>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</si>
  <si>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</si>
  <si>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</si>
  <si>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</si>
  <si>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</si>
  <si>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</si>
  <si>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</si>
  <si>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</si>
  <si>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</si>
  <si>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</si>
  <si>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</si>
  <si>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</si>
  <si>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</si>
  <si>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Subdireccion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</si>
  <si>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</si>
  <si>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</si>
  <si>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</si>
  <si>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</si>
  <si>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</si>
  <si>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</si>
  <si>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</si>
  <si>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t>Estrategia de Digitalización</t>
  </si>
  <si>
    <t>Documento de Estrategia</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</si>
  <si>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</si>
  <si>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 xml:space="preserve">Priorizar y detallar requermimientos Funcionales tecnologicos necesario para la solucion tecnologica  del Proyecto de Desaduanamiento.
</t>
  </si>
  <si>
    <t>Requerimientos Funcionales</t>
  </si>
  <si>
    <t>Documento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</si>
  <si>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</si>
  <si>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 xml:space="preserve">Desarrollar o adquirir la solucion tecnologica del Proyecto de Desaduanamiento.
</t>
  </si>
  <si>
    <t>1. Informe de avance del proceso de contratación.</t>
  </si>
  <si>
    <t>Informe de avance del proceso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</si>
  <si>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</si>
  <si>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2. Plan de trabajo del desarrollo de la solución tecnológica.</t>
  </si>
  <si>
    <t>Plan de trabajo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</si>
  <si>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t>
    </r>
  </si>
  <si>
    <t xml:space="preserve">Implantación de la solucion tecnologica del Proyecto de Desaduanamiento.
</t>
  </si>
  <si>
    <t>1. Iniciar el desarrollo de la solución Tecnológica</t>
  </si>
  <si>
    <t>Seguimiento trimestral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</si>
  <si>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</si>
  <si>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2. Puesta en producción de la solución tecnológica</t>
  </si>
  <si>
    <t>Puesta en producción</t>
  </si>
  <si>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</si>
  <si>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</si>
  <si>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</si>
  <si>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</si>
  <si>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</si>
  <si>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Priorizar y detallar requermimientos Funcionales tecnologicos necesario para la solucion tecnologica  del Proyecto de Desaduanamiento.
NOTA: Reformulación elaborada por cambios normativos de acuerdo a  Decreto 1165 de Junio de 2019 que reemplaza-deroga el Decreto 390 de 2016.</t>
  </si>
  <si>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</si>
  <si>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</si>
  <si>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t>Implantar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</si>
  <si>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</si>
  <si>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</si>
  <si>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</si>
  <si>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</si>
  <si>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</si>
  <si>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</si>
  <si>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</si>
  <si>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</si>
  <si>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</si>
  <si>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</si>
  <si>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</si>
  <si>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</si>
  <si>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</si>
  <si>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</si>
  <si>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</si>
  <si>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</si>
  <si>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</si>
  <si>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</si>
  <si>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</si>
  <si>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13 Aud Funcion Pagadora y Recaudadora Vig  2015</t>
  </si>
  <si>
    <t>12 01 003</t>
  </si>
  <si>
    <t xml:space="preserve">Hallazgo No. 13  Control de operaciones aduaneras
"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  
</t>
  </si>
  <si>
    <t xml:space="preserve">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t>
  </si>
  <si>
    <t>1. Ejecutar el cronograma de definición funcional de los sistema de información para la operación aduanera que se deban ajustar o desarrollar en el marco del Decreto 390 de 2016, específicamente para el Transito Aduanero- Operaciones de Transporte.</t>
  </si>
  <si>
    <t>1. Presentar, de acuerdo al cronograma, los requerimientos funcionales a la Subdirección de Tecnología de Información y Telecomunicaciones siguiendo el procedimiento PR-SI-0002 Centro de Despacho SIE.</t>
  </si>
  <si>
    <r>
      <rPr>
        <b/>
        <sz val="12"/>
        <rFont val="Arial"/>
        <family val="2"/>
      </rPr>
      <t xml:space="preserve">DGA
</t>
    </r>
    <r>
      <rPr>
        <sz val="12"/>
        <rFont val="Arial"/>
        <family val="2"/>
      </rPr>
      <t>C – Subproceso Operación Aduanera
Dirección de Gestión de Aduanas
Subdirección de Operación Aduanera
REFORMULADO
30092016
ACTUALIZADO
30112021</t>
    </r>
  </si>
  <si>
    <t>2. Implementar dentro del Núcleo Básico - Fase I del Servicio Informático Electrónico de TRANSITO Y OPERACIONES DE TRANSPORTE ,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</si>
  <si>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</si>
  <si>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
</t>
    </r>
  </si>
  <si>
    <r>
      <rPr>
        <b/>
        <sz val="12"/>
        <rFont val="Arial"/>
        <family val="2"/>
      </rPr>
      <t>DGA</t>
    </r>
    <r>
      <rPr>
        <sz val="12"/>
        <rFont val="Arial"/>
        <family val="2"/>
      </rPr>
      <t xml:space="preserve">
NC – Subproceso Operación Aduanera
Dirección de Gestión de Aduanas
Subdirección de Operación Aduanera
REFORMULADO
30092019
ACTUALIZADO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</si>
  <si>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</si>
  <si>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 xml:space="preserve">Implantar la solucion tecnologica del Proyecto de Desaduanamiento.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</si>
  <si>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</si>
  <si>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</si>
  <si>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</si>
  <si>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</si>
  <si>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</si>
  <si>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</si>
  <si>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</si>
  <si>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</si>
  <si>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</si>
  <si>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</si>
  <si>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</si>
  <si>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</si>
  <si>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</si>
  <si>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</si>
  <si>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</si>
  <si>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</si>
  <si>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</si>
  <si>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</si>
  <si>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</si>
  <si>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</si>
  <si>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</si>
  <si>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</si>
  <si>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</si>
  <si>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</si>
  <si>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</si>
  <si>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</si>
  <si>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</si>
  <si>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2  Aud Operación Aduanera -Importaciones Dirección de Aduanas y Direcciones Seccionales de Aduanas de Bogotá, Cali, Buenaventura, Bucaramanga, Cartagena, Barranquilla y Santa Marta Vigencia 2018 y primer semestre de 2019</t>
  </si>
  <si>
    <t>19 02 003</t>
  </si>
  <si>
    <t xml:space="preserve">Hallazgo 2.  Información Declaraciones de Importación Seccional Bogotá – Nivel Central y Seccional Bucaramanga.  
Efectuada la verificación y cruce de datos del listado en Excel (universo de declaraciones descargadas del portal Web) y el listado extraído de la bitácora, se encontró que existen 633 registros de declaraciones de la bitácora, que no aparecen en el universo de declaraciones.
En la Seccional Bogotá, un total de (676) registros del universo de las declaraciones no se encuentran en el listado extraído de la bitácora.
(…) se encuentran diferencias entre los números de autoadhesivos, en el código de administración y, se encuentra que el campo Tipo de Declaración está diligenciado en blanco o vacío. 
(…) analizadas las Declaraciones de Importación, se observa que se presentan 1.175.287 formularios repetidos.
(…) comparando el archivo de Excel con la relación del aplicativo LUCIA, se evidencia que un total de 1.058.714 registros de la relación de Excel no están en el aplicativo LUCIA.
En la Seccional Bucaramanga, se constató que existen (81) registros de declaraciones de importación en la base de datos Trámites Manuales que no se encuentran en la base de datos suministrada por Nivel Central.
</t>
  </si>
  <si>
    <t>Deficiencias en el control del registro de la información de las declaraciones de importación.</t>
  </si>
  <si>
    <t>1. Impartir instrucción a las direcciones seccionales.</t>
  </si>
  <si>
    <t xml:space="preserve">Expedir lineamientos a las Direcciones Seccionales de Aduanas frente al control de las operaciones relacionados con los trámites manuales. </t>
  </si>
  <si>
    <t>Documento de lineamientos.</t>
  </si>
  <si>
    <r>
      <rPr>
        <b/>
        <sz val="12"/>
        <rFont val="Arial"/>
        <family val="2"/>
      </rPr>
      <t>DGA</t>
    </r>
    <r>
      <rPr>
        <sz val="12"/>
        <rFont val="Arial"/>
        <family val="2"/>
      </rPr>
      <t xml:space="preserve">
NC – Subproceso Operación Aduanera
Dirección de Gestión de Aduanas
Subdirección de Operación Aduanera
ACTUALIZADO
30112021</t>
    </r>
  </si>
  <si>
    <t xml:space="preserve">2. Definir Estrategia de Digitalización del Proyecto.
</t>
  </si>
  <si>
    <t xml:space="preserve">3. Desarrollar o adquirir la solucion tecnologica del Proyecto de Desaduanamiento.
</t>
  </si>
  <si>
    <t xml:space="preserve">4. Implantar la solucion tecnologica del Proyecto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</si>
  <si>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</si>
  <si>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3011202120052022</t>
    </r>
  </si>
  <si>
    <t>14 Aud Funcion Pagadora y Recaudadora Vig  2015</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</si>
  <si>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</si>
  <si>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</si>
  <si>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</si>
  <si>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</si>
  <si>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</si>
  <si>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</si>
  <si>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</si>
  <si>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</si>
  <si>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</si>
  <si>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</si>
  <si>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</si>
  <si>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</si>
  <si>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</si>
  <si>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</si>
  <si>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</si>
  <si>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Priorizar y detallar requermimientos Funcionales tecnologicos necesario para la solucion tecnologica  del Proyecto de Gestor de Pagos.
</t>
  </si>
  <si>
    <t xml:space="preserve">Desarrollar o adquirir la solucion tecnologica del Proyecto de Gestor de Pagos.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</si>
  <si>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</si>
  <si>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Implantar la solucion tecnologica del Proyecto de Gestor de Pagos.
</t>
  </si>
  <si>
    <t xml:space="preserve">Definir Estrategia de Digitalización del Proyecto de Obligación Aduanera.
</t>
  </si>
  <si>
    <t xml:space="preserve">Priorizar y detallar requermimientos Funcionales tecnologicos necesario para la solucion tecnologica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</si>
  <si>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</si>
  <si>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</si>
  <si>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 xml:space="preserve">Implantar de la solucion tecnologica del Proyecto de Obligación Aduanera.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</si>
  <si>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</si>
  <si>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</si>
  <si>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</si>
  <si>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</si>
  <si>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</si>
  <si>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</si>
  <si>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</si>
  <si>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t>Informe</t>
  </si>
  <si>
    <r>
      <rPr>
        <b/>
        <sz val="12"/>
        <rFont val="Arial"/>
        <family val="2"/>
      </rPr>
      <t>DGA</t>
    </r>
    <r>
      <rPr>
        <sz val="12"/>
        <rFont val="Arial"/>
        <family val="2"/>
      </rPr>
      <t xml:space="preserve">
DS – Subproceso Operación Aduanera
Dirección Seccional de Impuestos y Aduanas de Bucaramanga.
ACTUALIZADO
30112021</t>
    </r>
  </si>
  <si>
    <t>19  03 004</t>
  </si>
  <si>
    <t>HALLAZGO No. 4. CONSTRUCCIÓN DE LA INFRAESTRUCTURA DEL LABORATORIO NACIONAL DE ADUANAS DE LA DIRECCIÓN DE IMPUESTOS Y ADUANAS NACIONALES.
“(…) incumplimiento por parte de los actores vinculados, de los términos pactados contractualmente y de las condiciones establecidas en los documentos de la licitación pública No. LP-00-005-2016 para el proceso de selección de la obra (…)
(…) el proyecto fue terminado en el año 2019, quince años después de su inicio que data del año 2004, (…) 
(…) se pagó un estudio patológico para establecer el estado del edificio frontal de laboratorio existente (construido en 2007), no empero haberse realizado actualización de los diseños que fue entregado en el año 2015 (…)
(…) pagar con cargo a recursos del presupuesto nacional, actividades para la limpieza de elementos deteriorados por el transcurso del tiempo y un estudio patológico, inobservando los principios de la administración pública, entre ellos el de eficiencia, eficacia y economía (…)
(…) se recibió la actividad y se validaron documentos para el pago, sin la verificación de que lo físicamente suministrado e instalado correspondiera a lo pactado contractualmente;(…)
(…) incumplimiento de la DIAN de las obligaciones de supervisión como entidad contratante (…)
(…) incumplimiento por parte del ejecutor de la obra de las
obligaciones contractuales pactadas en la cláusula numeral once18 del respectivo contrato y en el numeral 7.7 del pliego de condiciones19 y en consecuencia el desembolso de recursos públicos, por actividad que no corresponde a la cantidad pactada. (…)
(…) daño al patrimonio público en los términos establecidos en el artículo 6 de la Ley 610 de 2000 y una posible incidencia disciplinaria al tenor de las Leyes 734 de 2002 y 1474 de 2011(…)”</t>
  </si>
  <si>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</si>
  <si>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</si>
  <si>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</si>
  <si>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</si>
  <si>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</si>
  <si>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Realizar las actas de entrega de los bienes dispuestos de acuerdo a la modalidad de disposición aplicada.</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</si>
  <si>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</si>
  <si>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</si>
  <si>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</si>
  <si>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color theme="1"/>
        <rFont val="Arial"/>
        <family val="2"/>
      </rPr>
      <t>DGC</t>
    </r>
    <r>
      <rPr>
        <sz val="12"/>
        <color theme="1"/>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</si>
  <si>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</si>
  <si>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</si>
  <si>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</si>
  <si>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</si>
  <si>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color rgb="FF000000"/>
        <rFont val="Arial"/>
        <family val="2"/>
      </rPr>
      <t xml:space="preserve">DGC
</t>
    </r>
    <r>
      <rPr>
        <sz val="12"/>
        <color rgb="FF000000"/>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</si>
  <si>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</si>
  <si>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</si>
  <si>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</si>
  <si>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</si>
  <si>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</si>
  <si>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</si>
  <si>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</si>
  <si>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</si>
  <si>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</si>
  <si>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</si>
  <si>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</si>
  <si>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</si>
  <si>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</si>
  <si>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</si>
  <si>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</si>
  <si>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</si>
  <si>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</si>
  <si>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</si>
  <si>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</si>
  <si>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</si>
  <si>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</si>
  <si>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</si>
  <si>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</si>
  <si>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t xml:space="preserve">Hallazgo No. 1
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</si>
  <si>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</si>
  <si>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</si>
  <si>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</si>
  <si>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</si>
  <si>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rPr>
        <b/>
        <sz val="12"/>
        <rFont val="Arial"/>
        <family val="2"/>
      </rPr>
      <t>DGC</t>
    </r>
    <r>
      <rPr>
        <sz val="12"/>
        <rFont val="Arial"/>
        <family val="2"/>
      </rPr>
      <t xml:space="preserve">
DS - Subproceso Operación Logística
División  Administrativa y financiera
GIT de Operación Logística de la Dirección Seccional de Cucúta 
ACTUALIZADO
30112021</t>
    </r>
  </si>
  <si>
    <t>Consolidar y verificar los informes de gestión presentados, y tramitar lo correspondiente de acuerdo con el resultado obtenido.</t>
  </si>
  <si>
    <t>Informes de resultados y observaciones</t>
  </si>
  <si>
    <r>
      <rPr>
        <b/>
        <sz val="12"/>
        <rFont val="Arial"/>
        <family val="2"/>
      </rPr>
      <t>DGC</t>
    </r>
    <r>
      <rPr>
        <sz val="12"/>
        <rFont val="Arial"/>
        <family val="2"/>
      </rPr>
      <t xml:space="preserve">
NC - Subproceso Operación Logística
Dirección de Gestión Corportiva
Subdirección Logística
Coordinación de Optimización de la Operación Logística
ACTUALIZADO
30112021
</t>
    </r>
  </si>
  <si>
    <t>Gestionar la disposición de           $ 8.902.914 de mercancías que a diciembre 31 de 2014, esta pendiente por disponer.</t>
  </si>
  <si>
    <t>Realizar egresos de la mercancía dispuesta, objeto del hallazgo en el aplicativo ADA.</t>
  </si>
  <si>
    <t>Valor de la mercancía egresada</t>
  </si>
  <si>
    <r>
      <rPr>
        <b/>
        <sz val="12"/>
        <rFont val="Arial"/>
        <family val="2"/>
      </rPr>
      <t>DGC</t>
    </r>
    <r>
      <rPr>
        <sz val="12"/>
        <rFont val="Arial"/>
        <family val="2"/>
      </rPr>
      <t xml:space="preserve">
DS - Subproceso Operación Logística
División Administrativa y Financiera
GIT de Operación Logística  de la Dirección Seccional de Cucúta
NC - Subproceso Operación Logística
Dirección de Gestión Corportiva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</si>
  <si>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</si>
  <si>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</si>
  <si>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t>Procedimiento ajustado</t>
  </si>
  <si>
    <r>
      <rPr>
        <b/>
        <sz val="12"/>
        <rFont val="Arial"/>
        <family val="2"/>
      </rPr>
      <t>DGC</t>
    </r>
    <r>
      <rPr>
        <sz val="12"/>
        <rFont val="Arial"/>
        <family val="2"/>
      </rPr>
      <t xml:space="preserve">
NC - Subproceso Operación Logística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</si>
  <si>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</si>
  <si>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</si>
  <si>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</si>
  <si>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</si>
  <si>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</si>
  <si>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</si>
  <si>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</si>
  <si>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</si>
  <si>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</si>
  <si>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t>Oficios o correos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</si>
  <si>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</si>
  <si>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</si>
  <si>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</si>
  <si>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</si>
  <si>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</si>
  <si>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</si>
  <si>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</si>
  <si>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</si>
  <si>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</si>
  <si>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</si>
  <si>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</si>
  <si>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</si>
  <si>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</si>
  <si>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</si>
  <si>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</si>
  <si>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</si>
  <si>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</si>
  <si>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</si>
  <si>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</si>
  <si>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1  Aud  Proceso Comercialización
Subproceso Control y Administración de Mercancías Aprehendidas, Decomisadas y Abandonadas a Favor de la Nación Vigencia 2018 - 2019 - a 30 de junio de 2020</t>
  </si>
  <si>
    <t xml:space="preserve">19  03 003   </t>
  </si>
  <si>
    <t>HALLAZGO No. 1. MECANISMOS DE CONTROL A DISPOSICIÓN DE MERCANCÍAS ADA                                           DS Impuestos y Aduanas de Buenaventura “(…) existen mercancías sin disponer almacenadas en los depósitos (…), al no ser dispuestas pese a tener orden del fiscal o por haberse declarado el decomiso, o disposición de las Mercancías a favor de la Nación, (…)en promedio se tienen 618 días para realizar la disposición final de la mercancía (…)”</t>
  </si>
  <si>
    <t>Las situaciones expuestas obedecen a debilidades de control interno al no haber establecido en sus procedimientos el tiempo máximo para disponer de la mercancía, con el objetivo de garantizar la eficacia de las operaciones en el proceso de disposición de la mercancía ADA.</t>
  </si>
  <si>
    <t>Realizar seguimiento a las mercancias que cumplen con los requisitos para proceder a su disposicion</t>
  </si>
  <si>
    <t>Hacer seguimiento mensual a las mercancias que estan  para disposicion a través de un cuadro de control (Matriz MIC), de conformidad con la normatividad aduanera y los instructivos vigentes, generando alertas respecto de las actas de reparto.</t>
  </si>
  <si>
    <t>Informes de Seguimiento mensual a las existencias en Matriz de Informacion de Comercializacion MIC</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</si>
  <si>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Impuestos y Aduanas de Buenaventura  
GIT de Operación Logística
ACTUALIZADO
30112021</t>
    </r>
  </si>
  <si>
    <t>Disponer  de las  Mercancías ADA, a través de las diferentes modalidades  por valor de $11,116,440,798 que corresponden a 20 documentos de Ingreso (DIIM) relacionados en el Hallazgo por la CGR.</t>
  </si>
  <si>
    <t xml:space="preserve">Disponer  de las  Mercancías ADA, a través de las diferentes modalidades </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</si>
  <si>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Impuestos y Aduanas de de Buenaventura  
GIT de Operación Logística
ACTUALIZADO
30112021
09122022</t>
    </r>
  </si>
  <si>
    <t>Auditoría Financiera Independiente a la UAE Dirección de Impuestos y Aduanas Nacionales – DIAN, Vigencia 2021</t>
  </si>
  <si>
    <t>16 01 002</t>
  </si>
  <si>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</si>
  <si>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</si>
  <si>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</si>
  <si>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r>
      <rPr>
        <b/>
        <sz val="12"/>
        <rFont val="Arial"/>
        <family val="2"/>
      </rPr>
      <t>DGIT</t>
    </r>
    <r>
      <rPr>
        <sz val="12"/>
        <rFont val="Arial"/>
        <family val="2"/>
      </rPr>
      <t xml:space="preserve">
NC -  Subproceso Innovación y Tecnología
Dirección de Gestión de Innovación y Tecnología
Subdirección de Innovación y Proyectos
REFORMULADO
30092017
30092019
ACTUALIZADO
30112021</t>
    </r>
  </si>
  <si>
    <t xml:space="preserve">Priorizar y detallar requermimientos Funcionales tecnologicos necesario para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</si>
  <si>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</si>
  <si>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</si>
  <si>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</si>
  <si>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t>Desarrollar y poner en producción la solución tecnológica del proyecto de Desaduanamiento.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</si>
  <si>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20052022</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</si>
  <si>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</si>
  <si>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</si>
  <si>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</si>
  <si>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</si>
  <si>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</si>
  <si>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</si>
  <si>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</si>
  <si>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</si>
  <si>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</si>
  <si>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</si>
  <si>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</si>
  <si>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</si>
  <si>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</si>
  <si>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</si>
  <si>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</si>
  <si>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Desarrollar o adquirir la solución tecnológica  para el proceso de Comercialización.</t>
  </si>
  <si>
    <t>Adelantar el proceso de
contratación de la
solución tecnológica.</t>
  </si>
  <si>
    <t>Contrato firmado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</si>
  <si>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</si>
  <si>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t>Inicio de la
implementación de la
solución tecnológica del
Proyecto.</t>
  </si>
  <si>
    <t>Plan de trabajo de
implementación de la solución
tecnológica.</t>
  </si>
  <si>
    <t>Seguimiento trimestral al plan
de trabajo</t>
  </si>
  <si>
    <t>Implantación de la
solución tecnológica</t>
  </si>
  <si>
    <t>Puesta en producción de la
solución</t>
  </si>
  <si>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</si>
  <si>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</si>
  <si>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</si>
  <si>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</si>
  <si>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</si>
  <si>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</si>
  <si>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</si>
  <si>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</si>
  <si>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</si>
  <si>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</si>
  <si>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</si>
  <si>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</si>
  <si>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</si>
  <si>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</si>
  <si>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</si>
  <si>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</si>
  <si>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</si>
  <si>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</si>
  <si>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</si>
  <si>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</si>
  <si>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</si>
  <si>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</si>
  <si>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color rgb="FF000000"/>
        <rFont val="Arial"/>
        <family val="2"/>
      </rPr>
      <t xml:space="preserve">NOTA:
</t>
    </r>
    <r>
      <rPr>
        <sz val="12"/>
        <color rgb="FF000000"/>
        <rFont val="Arial"/>
        <family val="2"/>
      </rPr>
      <t xml:space="preserve">
LA PRESENTE PROPUESTA ESTÁ  SUPEDITADA A CAMBIOS, POR  LOS NUEVOS LINEAMIENTOS QUE DETERMINE LA DIRECCIÓN GENERAL SOBRE LOS PROYECTOS DEL  </t>
    </r>
    <r>
      <rPr>
        <u/>
        <sz val="12"/>
        <color rgb="FF000000"/>
        <rFont val="Arial"/>
        <family val="2"/>
      </rPr>
      <t>NUCLEO BÁSICO - FASE I  - ZONAS FRANCAS</t>
    </r>
    <r>
      <rPr>
        <sz val="12"/>
        <color rgb="FF000000"/>
        <rFont val="Arial"/>
        <family val="2"/>
      </rPr>
      <t xml:space="preserve"> Y EL DE </t>
    </r>
    <r>
      <rPr>
        <u/>
        <sz val="12"/>
        <color rgb="FF000000"/>
        <rFont val="Arial"/>
        <family val="2"/>
      </rPr>
      <t>TRÁFICO POSTAL</t>
    </r>
    <r>
      <rPr>
        <sz val="12"/>
        <color rgb="FF000000"/>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</si>
  <si>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</si>
  <si>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</si>
  <si>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</si>
  <si>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</si>
  <si>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</si>
  <si>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</si>
  <si>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</si>
  <si>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</si>
  <si>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</si>
  <si>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</si>
  <si>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</si>
  <si>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</si>
  <si>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</si>
  <si>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</si>
  <si>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</si>
  <si>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</si>
  <si>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30092017
30092018
30092019
21102020
30112021
20052022
09122022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</si>
  <si>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t>
    </r>
  </si>
  <si>
    <t>Puesta en producción de la solución</t>
  </si>
  <si>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</si>
  <si>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</si>
  <si>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</si>
  <si>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</si>
  <si>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Fisacalización
Subdirección de Fiscalización Tributaria
ACTUALIZADO
30112021</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</si>
  <si>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</si>
  <si>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Fisacalización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</si>
  <si>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</si>
  <si>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Fisacalización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</si>
  <si>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</si>
  <si>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</si>
  <si>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Recaudo - Devoluciones
Dirección de Gestión de Impuestos
Subdirección de Recaudo
REFORMULADO
30112021
20052022
09122022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</si>
  <si>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Recaudo - Devoluciones
Dirección de Gestión de Impuestos
Subdirección de Recaudo
REFORMULADO
30092017
30092018
31102020
30112021
20052022
09122022</t>
    </r>
  </si>
  <si>
    <t>Elaborar Informe semanal conjunto  del Supervisor DIAN y el  Gerente de Portafolio INDRA como  resultado del monitoreo y control,  para  remitirlo semanalmente a los Gerentes de la DIAN – INDRA y en su defecto  igualmente y con la categorización de las desviaciones  a  la Coordinación de Contratos,  con el fin de que se adelante el procedimiento tendiente a declarar incumplimiento  en la ejecución de las actividades del cronograma en el marco  legal, administrativo y financiero y técnico,  tendientes a establecer la culminación satisfactoria  de lo suscrito en el  Contrato INDRA – DIAN (100207220-285-2012)</t>
  </si>
  <si>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</si>
  <si>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</si>
  <si>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</si>
  <si>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</si>
  <si>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</si>
  <si>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</si>
  <si>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</si>
  <si>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</si>
  <si>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</si>
  <si>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</si>
  <si>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</si>
  <si>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</si>
  <si>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</si>
  <si>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</si>
  <si>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</si>
  <si>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</si>
  <si>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</si>
  <si>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</si>
  <si>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</si>
  <si>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</si>
  <si>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</si>
  <si>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</si>
  <si>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</si>
  <si>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</si>
  <si>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</si>
  <si>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</si>
  <si>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t xml:space="preserve">Priorizar y detallar requermimientos Funcionales tecnológicos necesario para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</si>
  <si>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</si>
  <si>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</si>
  <si>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</si>
  <si>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 xml:space="preserve">Implantación de la solución tecnológica del Proyecto de Desaduanamiento.
</t>
  </si>
  <si>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</si>
  <si>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</si>
  <si>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</si>
  <si>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</si>
  <si>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</si>
  <si>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t xml:space="preserve">Priorizar y detallar requerimientos Funcionales tecnológicos necesario para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</si>
  <si>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</si>
  <si>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</si>
  <si>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</si>
  <si>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</si>
  <si>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</si>
  <si>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</si>
  <si>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 xml:space="preserve">2. Implantación de la solución tecnológica del Proyecto.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</si>
  <si>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</si>
  <si>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</si>
  <si>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</si>
  <si>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</si>
  <si>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</si>
  <si>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9 Aud Funcion pagadora vig  2013</t>
  </si>
  <si>
    <t>22 05 001</t>
  </si>
  <si>
    <t>Auditoria Financiera Independiente a la UAE Dirección de Impuestos y Aduanas Nacionales – DIAN, Vigencia 2020
H1</t>
  </si>
  <si>
    <t>19  03 003</t>
  </si>
  <si>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</si>
  <si>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</si>
  <si>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</si>
  <si>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</si>
  <si>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</si>
  <si>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</si>
  <si>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</si>
  <si>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</si>
  <si>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</si>
  <si>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</si>
  <si>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t>Adelantar el proceso de contratación de la solución tecnológica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</si>
  <si>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
20052022
09122022</t>
    </r>
  </si>
  <si>
    <t>Inicio de la implementación de la solución tecnológica del Proyecto.</t>
  </si>
  <si>
    <t>Plan de trabajo de implementación de la solución
tecnológica.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</si>
  <si>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</si>
  <si>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 xml:space="preserve">Implantación de la solución tecnológica </t>
  </si>
  <si>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</si>
  <si>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</si>
  <si>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</si>
  <si>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</si>
  <si>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</si>
  <si>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</si>
  <si>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</si>
  <si>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</si>
  <si>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</si>
  <si>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</si>
  <si>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</si>
  <si>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</si>
  <si>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</si>
  <si>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</si>
  <si>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</si>
  <si>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</si>
  <si>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</si>
  <si>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</si>
  <si>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</si>
  <si>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</si>
  <si>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</si>
  <si>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30112021
20052022
09122022</t>
    </r>
  </si>
  <si>
    <t>22 Aud Vig  2012-2013 Función Recaudadora</t>
  </si>
  <si>
    <t xml:space="preserve">Deficiencia en la gestión para la depuración de los inventarios y debilidades en la aplicación de los mecanismos de control interno, situación que afecta las finanzas del estado al no contar con dichos recursos; los cuales; además, no están generando rendimiento alguno.
Problemas, deficiencias y limitantes de orden Institucional.
</t>
  </si>
  <si>
    <t>Diseñar un plan de trabajo tendiente a gestionar el inventario de los títulos de depósitos judicial con fecha de constitución anterior al 13 de diciembre de 2013, el cual corresponde a 15,756</t>
  </si>
  <si>
    <t>Elaboración del Plan de trabajo, teniendo en cuenta el universo de Depositos Judiciales a gestionar y la capacidad operativa de la División de Gestión de Cobranzas de la DSIB, identificando puntualmente los tíitulos a gesitonar en cada anualidad</t>
  </si>
  <si>
    <r>
      <rPr>
        <b/>
        <sz val="12"/>
        <rFont val="Arial"/>
        <family val="2"/>
      </rPr>
      <t>DGI</t>
    </r>
    <r>
      <rPr>
        <sz val="12"/>
        <rFont val="Arial"/>
        <family val="2"/>
      </rPr>
      <t xml:space="preserve">
DS - Subproceso Administaciòn de Cartera
Direccion Seccional de Impuestos de Bogota
División de Cobranzas 
REFORMULADO 
30092016 
30092017
ACTUALIZADO
30112021</t>
    </r>
  </si>
  <si>
    <t>Gestionar la totalidad de los depósitos judiciales consituidos al 31 de diciembre de 2013, los cualea ascienden a 11.124, a través del aplicativo correspondiente.</t>
  </si>
  <si>
    <t>Ejecutar lo establecido en el Procedimiento Gestión y Administración de Depósitos Judiciales PR-CA-0275 respecto del numeral 3 de actividad 56, realizando un informe que incluya el estado actual de los 11.124 DJ consituidos al 31 de diciembre de 2013 que se encuentran pendientes de gestionar.</t>
  </si>
  <si>
    <r>
      <rPr>
        <b/>
        <sz val="12"/>
        <rFont val="Arial"/>
        <family val="2"/>
      </rPr>
      <t>DGI</t>
    </r>
    <r>
      <rPr>
        <sz val="12"/>
        <rFont val="Arial"/>
        <family val="2"/>
      </rPr>
      <t xml:space="preserve">
DS - Subproceso Administaciòn de Cartera
Direccion Seccional de Impuestos de Bogota
División de Cobranzas 
REFORMULADO 
30092016
30092017
30302019
ACTUALIZADO
30112021</t>
    </r>
  </si>
  <si>
    <t>Realizar seguimiento a la gestión realizada a los 11.124 DJ consituidos al 31 de diciembre de 2013 que se encuentran pendientes de gestionar, revisando la causa por la cual los depósitos judiciales pueden tener demoras en la gestión y establecer un cronograma para realizar seguimiento a su gestión, en cumplimiento a lo indicaco en la  actividad 58 del Procedimiento PR-CA-0275 Gestión y Administración de Depósitos Judiciales.</t>
  </si>
  <si>
    <t>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t>
  </si>
  <si>
    <t>Numero de TDJ gestionados / Total TDJ a gestionar</t>
  </si>
  <si>
    <r>
      <rPr>
        <b/>
        <sz val="12"/>
        <rFont val="Arial"/>
        <family val="2"/>
      </rPr>
      <t>DGI</t>
    </r>
    <r>
      <rPr>
        <sz val="12"/>
        <rFont val="Arial"/>
        <family val="2"/>
      </rPr>
      <t xml:space="preserve">
DS - Subproceso Administaciòn de Cartera
Direccion Seccional de Impuestos de Bogota
División de Cobranzas 
ACTUALIZADO
30112021 </t>
    </r>
  </si>
  <si>
    <t>Proferir los actos administrativos  necesarios para la aplicación, endoso, fraccionamiento y/o conversión, según proceda, del 34% restante de los DJ consituidos al 31 de diciembre de 2013 que se encuentran pendientes de gestionar y que cumplan con los requisitos legales, de acuerdo con el seguimeinto realizado en la actividad anterior.</t>
  </si>
  <si>
    <r>
      <rPr>
        <b/>
        <sz val="12"/>
        <rFont val="Arial"/>
        <family val="2"/>
      </rPr>
      <t>DGI</t>
    </r>
    <r>
      <rPr>
        <sz val="12"/>
        <rFont val="Arial"/>
        <family val="2"/>
      </rPr>
      <t xml:space="preserve">
DS - Subproceso Administaciòn de Cartera
Direccion Seccional de Impuestos de Bogota
División de Cobranzas 
ACTUALIZADO
30112021 
09122022</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</si>
  <si>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</si>
  <si>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</si>
  <si>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</si>
  <si>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</si>
  <si>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</si>
  <si>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</si>
  <si>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</si>
  <si>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</si>
  <si>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</si>
  <si>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</si>
  <si>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Innovación y Tecnología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</si>
  <si>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</si>
  <si>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</si>
  <si>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</si>
  <si>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</si>
  <si>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22  03 00</t>
  </si>
  <si>
    <t>Hallazgo No. 2. Devoluciones asociadas a proveedores ficticios  “(…) 18 devoluciones de las DSI Bogotá y DSI Medellín por valor de $5.841.858.193 de contribuyentes relacionados con compra de facturas a proveedores ficticios del caso “La Patrona”, que no fueron objeto de fiscalización y quedaron en firme; la DIAN solo puede esperar las resultas judiciales, de algo que había podio manejar</t>
  </si>
  <si>
    <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t>
  </si>
  <si>
    <t>1. Fortalecer los programas de control enfocados a presuntos proveedores ficticios o con operaciones simuladas y sus adquirentes, incluyendo criterios de selección en donde se tenga en cuenta solicitudes de devolución y/o compensación.</t>
  </si>
  <si>
    <t>1. Solicitar a la Coordinación de Programas y Campañas de Control que sea considerado en los criterios de selección del programa un control respecto de las solicitudes de devolución y/o compensación.</t>
  </si>
  <si>
    <t>Documento de solicitud.</t>
  </si>
  <si>
    <t>2. Enviar para su ejecución, el programa de control considerando criterios de selección resultantes de la actividad 1.</t>
  </si>
  <si>
    <r>
      <rPr>
        <b/>
        <sz val="12"/>
        <rFont val="Arial"/>
        <family val="2"/>
      </rPr>
      <t>DGI</t>
    </r>
    <r>
      <rPr>
        <sz val="12"/>
        <rFont val="Arial"/>
        <family val="2"/>
      </rPr>
      <t xml:space="preserve">
NC - Subproceso de Fiscalización y Liquidación
Coordinación de Pensamiento Estratégico de Fiscalización Tributaria
REFORMULADO
20052022</t>
    </r>
  </si>
  <si>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</si>
  <si>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la depuración de cargas de servicio.</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</si>
  <si>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</si>
  <si>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</si>
  <si>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</si>
  <si>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</si>
  <si>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</si>
  <si>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</si>
  <si>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</si>
  <si>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1. Analizar y evaluar  el procedimiento, y/o documentos asociados respecto a los parámetros de depuración.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</si>
  <si>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</si>
  <si>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</si>
  <si>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4. Términos para autorizar devoluciones abreviadas  "Términos para autorizar devoluciones abreviadas (D). devoluciones que exceden el cumplimiento de los términos para proferir resoluciones de devoluciones abreviadas por parte de las DSI´s Bogotá, Barranquilla, Medellín y Santa Marta en el plazo establecido en el Decreto Legislativo 535 de 2020, lo que generó retrasos en el pago</t>
  </si>
  <si>
    <t>"La situación descrita, se presenta por deficiencias en el seguimiento y control para el reconocimiento de las devoluciones abreviadas por parte de las DSI Bogotá, DSI Medellín, DSI Barranquilla y DSIA Santa Marta generando retrasos en las devoluciones e impidiendo que los contribuyentes que radicaron sus solicitudes en debida forma contaran con los recursos de manera oportuna para super</t>
  </si>
  <si>
    <t>1. Elaborar plan de contingencia, para atención de solicitudes de devolución y/o compensación, aplicable en casos de expedirse medidas gubernamentales derivadas de declaratorias de Estados de Emergencia, que lleven a un desborde de la capacidad operativa de las dependencias involucradas en la gestión de solicitudes de devolución y/o compensación.</t>
  </si>
  <si>
    <t>1. Elaborar plan de contingencia que abarque los procesos y subprocesos que intervienen en la gestión de solicitudes de devolución y/o compensación.</t>
  </si>
  <si>
    <t>Plan de contingencia</t>
  </si>
  <si>
    <r>
      <rPr>
        <b/>
        <sz val="12"/>
        <rFont val="Arial"/>
        <family val="2"/>
      </rPr>
      <t>DGI</t>
    </r>
    <r>
      <rPr>
        <sz val="12"/>
        <rFont val="Arial"/>
        <family val="2"/>
      </rPr>
      <t xml:space="preserve">
NC - Subproceso Recaudo - Devoluciones
Subdirección de Devoluciones</t>
    </r>
  </si>
  <si>
    <r>
      <rPr>
        <b/>
        <sz val="12"/>
        <rFont val="Arial"/>
        <family val="2"/>
      </rPr>
      <t>DGI</t>
    </r>
    <r>
      <rPr>
        <sz val="12"/>
        <rFont val="Arial"/>
        <family val="2"/>
      </rPr>
      <t xml:space="preserve">
NC - Subproceso Recaudo - Devoluciones
Subdirección de Devoluciones
Dirección General DIAN
REFORMULADO 
09122022</t>
    </r>
  </si>
  <si>
    <t>14  04 00</t>
  </si>
  <si>
    <t>Hallazgo No. 5. Supervisión Contratos de Macrotítulos  "El hallazgo se enfoca en las debilidades y falencias evidenciadas en la supervisión, seguimiento y monitoreo de los contratos de macrotítulos suscritos entre el Ministerio de Hacienda y Crédito Público - MHCP y el Depósito Centralizado de Valores – DECEVAL, para las vigencias 2018 y 2019, en los cuales la supervisión está a cargo de</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</si>
  <si>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</si>
  <si>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</si>
  <si>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rPr>
        <b/>
        <sz val="12"/>
        <rFont val="Arial"/>
        <family val="2"/>
      </rPr>
      <t>DGI</t>
    </r>
    <r>
      <rPr>
        <sz val="12"/>
        <rFont val="Arial"/>
        <family val="2"/>
      </rPr>
      <t xml:space="preserve">
NC - Subproceso Administración de Cartera
NC - Subproceso  Recaudo - Devoluciones 
Dirección de Gestión de Impuestos
Subdirección de Recaudo
Subdirección de Cobranzas y Control Extensivo
Coordinación de Administración de Aplicativos de  Impuestos
Coordinación de Cobranzas
REFORMULADO 
09122022</t>
    </r>
  </si>
  <si>
    <r>
      <rPr>
        <b/>
        <sz val="12"/>
        <rFont val="Arial"/>
        <family val="2"/>
      </rPr>
      <t>DGI</t>
    </r>
    <r>
      <rPr>
        <sz val="12"/>
        <rFont val="Arial"/>
        <family val="2"/>
      </rPr>
      <t xml:space="preserve">
NC - Subproceso Administración de Cartera
NC - Subproceso  Recaudo - 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Subdirección de Procesamiento de Datos
Subdirección de Infraestructura Tecnológica y de Operaciones
REFORMULADO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</si>
  <si>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</si>
  <si>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</si>
  <si>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REFORMULADO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</si>
  <si>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</si>
  <si>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</si>
  <si>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t>Hallazgo No. 10 Incidencias Obligaciones Financieras  “(…)  incumplimiento del procedimiento de gestión de la mesa de servicio para la solución de incidentes reportados por las DSI a nivel nacional, que se relacionan con inconsistencias en los saldos o en su actualización en el aplicativo Obligación Financiera, lo que afecta las devoluciones y cobranzas</t>
  </si>
  <si>
    <t>“(…) causado por incumplimiento en los procedimientos de gestión de la mesa de servicio, en el cual se establecen acuerdos de nivel de servicio, se definen los tiempos de recuperación de la incidencia, (…)”</t>
  </si>
  <si>
    <t>1. Revisar el procedimiento y los instructivos asociados a la gestión de la mesa de servicio y ajustar de ser necesario.</t>
  </si>
  <si>
    <t>1. Verificar y actualizar el procedimiento con el fin de incluir los controles necesarios que eviten que se queden incidentes sin atender dentro de los tiempos establecidos.</t>
  </si>
  <si>
    <t>2. Revisar y diagnosticar las 16 incidencias que están sin cerrar para resolverlas.</t>
  </si>
  <si>
    <t>1. Revisar y diagnosticar las 16 incidencias que están sin atender y evaluar el impacto que generan para determinar  como resolverlas.</t>
  </si>
  <si>
    <t>Documento de Diagnóstico.</t>
  </si>
  <si>
    <r>
      <rPr>
        <b/>
        <sz val="12"/>
        <rFont val="Arial"/>
        <family val="2"/>
      </rPr>
      <t>DGI</t>
    </r>
    <r>
      <rPr>
        <sz val="12"/>
        <rFont val="Arial"/>
        <family val="2"/>
      </rPr>
      <t xml:space="preserve">
NC - Subproceso Administración de Cartera
NC - Subproceso  Recaudo - Devoluciones 
Dirección de Gestión de Impuestos
Subdirección de Recaudo
Subdirección de Devoluciones - Subdirección de Cobranzas y Control Extensivo
Coordinación de Administración de Aplicativos de  Impuestos
Coordinación de Cobranzas
NC - Subproceso Innovación y Tecnología
Dirección de Gestión de Innovación y Tecnología
Subdirección de Soluciones y desarrollo</t>
    </r>
  </si>
  <si>
    <t>2. Elaborar proyecto de desarrollo tecnológico.</t>
  </si>
  <si>
    <t>Cronograma de trabajo</t>
  </si>
  <si>
    <t>Puesta en producción del proyecto</t>
  </si>
  <si>
    <t>Capacitación efectuada.</t>
  </si>
  <si>
    <t>Listas de chequeo.</t>
  </si>
  <si>
    <t>Informes trimestrales.</t>
  </si>
  <si>
    <t>Hallazgo No. 12. Información almacenada en el aplicativo MUISCA-SIE Devoluciones   "El hallazgo se refiere a 167 mensajes de error del aplicativo MUISCA para la DSIA Santa Marta, los cuales se presentan por deficiencias de gestión y control en el seguimiento a la consistencia de los documentos que conforman los expedientes en el aplicativo SIE- Devoluciones, lo cual genera falta de confi</t>
  </si>
  <si>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</si>
  <si>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</si>
  <si>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</si>
  <si>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</si>
  <si>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</si>
  <si>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</si>
  <si>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30092017
30032018
30042020
31102020
20052022
09122022
ACTALIZADO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</si>
  <si>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RFORMULADO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</si>
  <si>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Subdirección de Infraestructura Tecnológica y de Operaciones
NC - Subproceso Función Recaudadora
Dirección de Gestión de Impuestos
Subdirección de Recaudo
Coordinación de Contabilidad de la Función Recaudadora
REFORMULADO
30042020
31102020
30112021
20052022
09122022
</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</si>
  <si>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</si>
  <si>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</si>
  <si>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</si>
  <si>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</si>
  <si>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</si>
  <si>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30042020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</si>
  <si>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Subdirección de Infraestructura Tecnológica y de Operaciones
NC - Subproceso Función Recaudadora
Dirección de Gestión de Impuestos
Subdirección de Recaudo
Coordinación de Contabilidad de la Función Recaudadora
REFORMULADO
30042020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</si>
  <si>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</si>
  <si>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</si>
  <si>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</si>
  <si>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</si>
  <si>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</si>
  <si>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DGI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</si>
  <si>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</si>
  <si>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</si>
  <si>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</si>
  <si>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</si>
  <si>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</si>
  <si>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</si>
  <si>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30032019
30042020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</si>
  <si>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Subdirección de Infraestructura Tecnológica y de Operaciones
NC - Subproceso Función Recaudadora
Dirección de Gestión de Impuestos
Subdirección de Recaudo
Coordinación de Contabilidad de la Función Recaudadora
REFORMULADO
30032019
30042020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</si>
  <si>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</si>
  <si>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</si>
  <si>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</si>
  <si>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</si>
  <si>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</si>
  <si>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</si>
  <si>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</si>
  <si>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</si>
  <si>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Subdirección de Infraestructura Tecnológica y de Operaciones
NC - Subproceso Función Recaudadora
Dirección de Gestión de Impuestos
Subdirección de Recaudo
Coordinación de Contabilidad de la Función Recaudadora 
REFORMULADO
30042020
31102020
30112021
20052022
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</si>
  <si>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</si>
  <si>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</si>
  <si>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</si>
  <si>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</si>
  <si>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</si>
  <si>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</si>
  <si>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</si>
  <si>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</si>
  <si>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</si>
  <si>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</si>
  <si>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</si>
  <si>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</si>
  <si>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30032019
30042020
31102020
30112021
2052022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</si>
  <si>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30032019
30042020
31102020
30112021
20052022
09122022</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</si>
  <si>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</si>
  <si>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</si>
  <si>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</si>
  <si>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</si>
  <si>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</si>
  <si>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</si>
  <si>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</si>
  <si>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</si>
  <si>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</si>
  <si>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</si>
  <si>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</si>
  <si>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</si>
  <si>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</si>
  <si>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</si>
  <si>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</si>
  <si>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</si>
  <si>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</si>
  <si>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Recaudo - Devoluciones
Dirección de Gestión de Impuestos
Subdirección de Recaudo
Coordinación de Administración de Aplicativos de Impuestos
NC -Subproceso Administracion de Cartera 
Dirección de Gestión de Impuestos 
Subdireccion de Cobranzas y Control Extensivo 
Coordinación de Cobranzas
REFORMULADO
30092017
30032018
30042020
31102020
10052021
30112021
20052022
09122022</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</si>
  <si>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Recaudo - Devoluciones
Dirección de Gestión de Impuestos
Subdirección de Recaudo
Coordinación de Administración de Aplicativos de Impuestos
NC -Subproceso Administracion de Cartera 
Dirección de Gestión de Impuestos 
Subdireccion de Cobranzas y Control Extensivo 
Coordinación de Cobranzas
REFORMULADO
30042020
31102020
10052021
30112021
20052022
09122022</t>
    </r>
  </si>
  <si>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</si>
  <si>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</si>
  <si>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</si>
  <si>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</si>
  <si>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30092017
30032018
30042020
31102020
10052021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</si>
  <si>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31102020
10052021
30112021
20052022
09122022</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</si>
  <si>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</si>
  <si>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</si>
  <si>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</si>
  <si>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</si>
  <si>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</si>
  <si>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Subdirección de Infraestructura Tecnológica y de Operaciones
NC - Subproceso Función Recaudadora
Dirección de Gestión de Impuestos
Subdirección de Recaudo
Coordinación de Contabilidad de la Función Recaudadora
REFORMULADO 
30032019
30042020
31102020
30112021
20052022
09122022</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</si>
  <si>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</si>
  <si>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</si>
  <si>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</si>
  <si>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</si>
  <si>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</si>
  <si>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</si>
  <si>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</si>
  <si>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</si>
  <si>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</si>
  <si>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</si>
  <si>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</si>
  <si>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</si>
  <si>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</si>
  <si>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</si>
  <si>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Subproceso Función Recaudadora
Dirección de Gestión de Impuestos
Subdirección de Recaudo
Coordinación de Contabilidad de la Función Recaudadora
REFORMULADO
30042020
31102020
30112021
20052022
09122022</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</si>
  <si>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Subproceso Función Recaudadora
Dirección de Gestión de Impuestos
Subdirección de Recaudo
Coordinación de Contabilidad de la Función Recaudadora
REFORMULADO
30042020
31102020
30112021
2052022
09122022</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</si>
  <si>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</si>
  <si>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</si>
  <si>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</si>
  <si>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</si>
  <si>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</si>
  <si>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</si>
  <si>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</si>
  <si>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</si>
  <si>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</si>
  <si>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</si>
  <si>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</si>
  <si>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</si>
  <si>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</si>
  <si>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</si>
  <si>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</si>
  <si>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</si>
  <si>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</si>
  <si>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</si>
  <si>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</si>
  <si>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</si>
  <si>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</si>
  <si>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</si>
  <si>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</si>
  <si>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</si>
  <si>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</si>
  <si>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30032019
30042020
31102020
20052022
09122022
ACTUALIZADO
30112021</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</si>
  <si>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31102020
20052022
09122022
ACTUALIZADO
30112021</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</si>
  <si>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</si>
  <si>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</si>
  <si>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</si>
  <si>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</si>
  <si>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</si>
  <si>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</si>
  <si>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</si>
  <si>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</si>
  <si>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</si>
  <si>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</si>
  <si>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</si>
  <si>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</si>
  <si>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Subdirección de Infraestructura Tecnológica y de Operaciones
NC - Subproceso Función Recaudadora
Dirección de Gestión de Impuestos
Subdirección de Recaudo
Coordinación de Contabilidad de la Función Recaudadora
REFORMULADO
30042020
31102020
30112021
20052022
09122022</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</si>
  <si>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</si>
  <si>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</si>
  <si>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</si>
  <si>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</si>
  <si>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</si>
  <si>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30032019
30092019
30042020
31102020
30112021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</si>
  <si>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30032019
30092019
30042020
31102020
30112021
20052022
09122022</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</si>
  <si>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30112021
20052022
09122022</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</si>
  <si>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</si>
  <si>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</si>
  <si>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</si>
  <si>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</si>
  <si>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</si>
  <si>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rPr>
        <b/>
        <sz val="12"/>
        <rFont val="Arial"/>
        <family val="2"/>
      </rPr>
      <t xml:space="preserve">DGI
</t>
    </r>
    <r>
      <rPr>
        <sz val="12"/>
        <rFont val="Arial"/>
        <family val="2"/>
      </rPr>
      <t>NC - Subproceso Innovación y Tecnología
Dirección de Gestión e Innovación y Tecnología
Subdirección de Innovación y Proyectos
Subdirección de Soluciones y Desarrollo
REFORMULADO
30042020
31102020
30112021
20052022
09122022</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</si>
  <si>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</si>
  <si>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</si>
  <si>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</si>
  <si>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</si>
  <si>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</si>
  <si>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</si>
  <si>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</si>
  <si>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</si>
  <si>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30042020                   
31102020                        
22042021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</si>
  <si>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Subdirección de Infraestructura Tecnológica y de Operaciones
NC - Subproceso Función Recaudadora
Dirección de Gestión de Impuestos
Subdirección de Recaudo
Coordinación de Contabilidad de la Función Recaudadora
REFORMULADO 
30042020                   
31102020                        
22042021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</si>
  <si>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</si>
  <si>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</si>
  <si>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</si>
  <si>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</si>
  <si>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30042020 
31102020 
10052021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</si>
  <si>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Subdirección de Infraestructura Tecnológica y de Operaciones
NC - Subproceso Función Recaudadora
Dirección de Gestión de Impuestos
Subdirección de Recaudo
Coordinación de Contabilidad de la Función Recaudadora
REFORMULADO 
30042020 
31102020 
10052021
30112021
20052022
09122022</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</si>
  <si>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</si>
  <si>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</si>
  <si>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</si>
  <si>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REFORMULADO 
30042020 
31102020 
10052021
30112021
05202022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</si>
  <si>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</si>
  <si>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</si>
  <si>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</si>
  <si>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</si>
  <si>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</si>
  <si>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</si>
  <si>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</si>
  <si>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</si>
  <si>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</si>
  <si>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</si>
  <si>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</si>
  <si>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Innovación y Tecnología
Dirección de Gestión e Innovación y Tecnología
Subdirección de Innovación y Proyectos
Subdirección de Soluciones y Desarrollo
REFORMULADO 
30042020 
31102020 
10052021
30112021
20052022</t>
    </r>
    <r>
      <rPr>
        <b/>
        <sz val="12"/>
        <rFont val="Arial"/>
        <family val="2"/>
      </rPr>
      <t xml:space="preserve">
</t>
    </r>
    <r>
      <rPr>
        <sz val="12"/>
        <rFont val="Arial"/>
        <family val="2"/>
      </rPr>
      <t>09122022</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</si>
  <si>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</si>
  <si>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</si>
  <si>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</si>
  <si>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</si>
  <si>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</si>
  <si>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</si>
  <si>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</si>
  <si>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</si>
  <si>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</si>
  <si>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</si>
  <si>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</si>
  <si>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</si>
  <si>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</si>
  <si>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</si>
  <si>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</si>
  <si>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</si>
  <si>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</si>
  <si>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</si>
  <si>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</si>
  <si>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</si>
  <si>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</si>
  <si>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</si>
  <si>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</si>
  <si>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</si>
  <si>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Actualizar, como resulte procedente, la documentación del proceso contable, de la Función Recaudadora en los aspectos relativos a la baja en cuenta y a la clasificación de cartera contenida en la política operativa.</t>
  </si>
  <si>
    <t>Elaborar un diagnóstico respecto de la pertinencia del tratamiento de la baja en cuentas en los Manuales MN-RE 0044 y ADF-0005, y a la clasificación de la cartera contenida en la política operativa de la DIAN FR.</t>
  </si>
  <si>
    <t>Diagnóstico</t>
  </si>
  <si>
    <r>
      <rPr>
        <b/>
        <sz val="12"/>
        <color rgb="FF000000"/>
        <rFont val="Arial"/>
        <family val="2"/>
      </rPr>
      <t>DGI</t>
    </r>
    <r>
      <rPr>
        <sz val="12"/>
        <color indexed="8"/>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</si>
  <si>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</si>
  <si>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t>Documentación del proceso contable FR, actualizada y publicada</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</si>
  <si>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</si>
  <si>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</si>
  <si>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</si>
  <si>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</si>
  <si>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ELABORACIÓN
15062022
REFORMULADO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</si>
  <si>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Subdirección de Infraestructura Tecnológica y de Operaciones
NC - Subproceso Función Recaudadora
Dirección de Gestión de Impuestos
Subdirección de Recaudo
Coordinación de Contabilidad de la Función Recaudadora
ELABORACIÓN
15062022
REFORMULADO
09122022</t>
    </r>
  </si>
  <si>
    <t>Hallazgo No. 4. CLASIFICACION DE LA CARTERA
“(…) Insuficiencia del Manual de Políticas Contables y Operativas de la
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t>
  </si>
  <si>
    <t>“(…) debilidades en el control interno contable de la entidad relacionado con la insuficiencia del Manual de Política Contable y Operativa, en los
aspectos que regula la depuración de la cartera y su clasificación (…)"</t>
  </si>
  <si>
    <t>Elaborar y adoptar el documento idóneo que conforme con la Resolución 006004 de 2018 o la que la modifique y que permitirá documentar la ejecución de la clasificación de cartera adoptada por el MN-RE- 0044</t>
  </si>
  <si>
    <t>Documentar y relacionar las actividades administrativas y técnicas que se requieren para aplicar la clasificación de la cartera adoptada por el Manual de Políticas Contables y Operativas  de la Función Recaudadora MN-RE 0044</t>
  </si>
  <si>
    <t xml:space="preserve">Documento publicado </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</si>
  <si>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</si>
  <si>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Auditoría de Cumplimiento. Proceso de Cobro Coactivo, corte a 31 de diciembre de 2021 – DIAN</t>
  </si>
  <si>
    <t xml:space="preserve">17  01 011   </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</si>
  <si>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</si>
  <si>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</si>
  <si>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</si>
  <si>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</si>
  <si>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</si>
  <si>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color theme="1"/>
        <rFont val="Arial"/>
        <family val="2"/>
      </rPr>
      <t>DGI</t>
    </r>
    <r>
      <rPr>
        <sz val="12"/>
        <color theme="1"/>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</si>
  <si>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</si>
  <si>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</si>
  <si>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</si>
  <si>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color theme="1"/>
        <rFont val="Arial"/>
        <family val="2"/>
      </rPr>
      <t>DGI</t>
    </r>
    <r>
      <rPr>
        <sz val="12"/>
        <color theme="1"/>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</si>
  <si>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</si>
  <si>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rPr>
        <b/>
        <sz val="12"/>
        <rFont val="Arial"/>
        <family val="2"/>
      </rPr>
      <t>DGI</t>
    </r>
    <r>
      <rPr>
        <sz val="12"/>
        <rFont val="Arial"/>
        <family val="2"/>
      </rPr>
      <t xml:space="preserve">
NC - Subproceso Administracion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ELABORACIÓN
30122022</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</si>
  <si>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</si>
  <si>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</si>
  <si>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</si>
  <si>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color theme="1"/>
        <rFont val="Arial"/>
        <family val="2"/>
      </rPr>
      <t xml:space="preserve">DGI
</t>
    </r>
    <r>
      <rPr>
        <sz val="12"/>
        <color theme="1"/>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</si>
  <si>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</si>
  <si>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color theme="1"/>
        <rFont val="Arial"/>
        <family val="2"/>
      </rPr>
      <t>DGI</t>
    </r>
    <r>
      <rPr>
        <sz val="12"/>
        <color theme="1"/>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</si>
  <si>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Radicación en Dirección General</t>
  </si>
  <si>
    <r>
      <rPr>
        <b/>
        <sz val="12"/>
        <color theme="1"/>
        <rFont val="Arial"/>
        <family val="2"/>
      </rPr>
      <t>DGI</t>
    </r>
    <r>
      <rPr>
        <sz val="12"/>
        <color theme="1"/>
        <rFont val="Arial"/>
        <family val="2"/>
      </rPr>
      <t xml:space="preserve">
NC - Subproceso de Administración de Cartera
Direccción de Gestión de Impuestos
Subdirección de Cobranzas y Control Extensivo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</si>
  <si>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</si>
  <si>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</si>
  <si>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color theme="1"/>
        <rFont val="Arial"/>
        <family val="2"/>
      </rPr>
      <t>DGI</t>
    </r>
    <r>
      <rPr>
        <sz val="12"/>
        <color theme="1"/>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</si>
  <si>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</si>
  <si>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</si>
  <si>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</si>
  <si>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</si>
  <si>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</si>
  <si>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</si>
  <si>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color theme="1"/>
        <rFont val="Arial"/>
        <family val="2"/>
      </rPr>
      <t>DGI</t>
    </r>
    <r>
      <rPr>
        <sz val="12"/>
        <color theme="1"/>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</si>
  <si>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</si>
  <si>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</si>
  <si>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</si>
  <si>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</si>
  <si>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</si>
  <si>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</si>
  <si>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</si>
  <si>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ELABORACIÓN
30122022</t>
    </r>
  </si>
  <si>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</si>
  <si>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</si>
  <si>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</si>
  <si>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color theme="1"/>
        <rFont val="Arial"/>
        <family val="2"/>
      </rPr>
      <t>DGI</t>
    </r>
    <r>
      <rPr>
        <sz val="12"/>
        <color theme="1"/>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</si>
  <si>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</si>
  <si>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</si>
  <si>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</si>
  <si>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color theme="1"/>
        <rFont val="Arial"/>
        <family val="2"/>
      </rPr>
      <t>DGI</t>
    </r>
    <r>
      <rPr>
        <sz val="12"/>
        <color theme="1"/>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</si>
  <si>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</si>
  <si>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r>
      <rPr>
        <b/>
        <sz val="12"/>
        <color theme="1"/>
        <rFont val="Arial"/>
        <family val="2"/>
      </rPr>
      <t>DGI</t>
    </r>
    <r>
      <rPr>
        <sz val="12"/>
        <color theme="1"/>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</si>
  <si>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</si>
  <si>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</si>
  <si>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</si>
  <si>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</si>
  <si>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</si>
  <si>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color theme="1"/>
        <rFont val="Arial"/>
        <family val="2"/>
      </rPr>
      <t xml:space="preserve">DGI
</t>
    </r>
    <r>
      <rPr>
        <sz val="12"/>
        <color theme="1"/>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</si>
  <si>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Análisis de la propuesta presentada por la División de Cobranzas de la Dirección Seccional de Impuestos de Bogotá y meses de trabajo con la Dirección Seccional de impuestos de Bogotá</t>
  </si>
  <si>
    <r>
      <rPr>
        <b/>
        <sz val="12"/>
        <color theme="1"/>
        <rFont val="Arial"/>
        <family val="2"/>
      </rPr>
      <t xml:space="preserve">DGI
</t>
    </r>
    <r>
      <rPr>
        <sz val="12"/>
        <color theme="1"/>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</si>
  <si>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NC - Subproceso de Administración de Cartera
Nivel Central 
Dirección de Gestión de Impuestos
Subdirección de Cobranzas y Control Extensivo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</si>
  <si>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</si>
  <si>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</si>
  <si>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color theme="1"/>
        <rFont val="Arial"/>
        <family val="2"/>
      </rPr>
      <t>DGI</t>
    </r>
    <r>
      <rPr>
        <sz val="12"/>
        <color theme="1"/>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</si>
  <si>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</si>
  <si>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</si>
  <si>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</si>
  <si>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</si>
  <si>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color theme="1"/>
        <rFont val="Arial"/>
        <family val="2"/>
      </rPr>
      <t>DGI</t>
    </r>
    <r>
      <rPr>
        <sz val="12"/>
        <color theme="1"/>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</si>
  <si>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</si>
  <si>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NC - Subproceso de Administración de Cartera
Dirección de Gestión de Impuestos
Subdirección de Cobranzas y Control Extensivo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</si>
  <si>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</si>
  <si>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</si>
  <si>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color theme="1"/>
        <rFont val="Arial"/>
        <family val="2"/>
      </rPr>
      <t>DGI</t>
    </r>
    <r>
      <rPr>
        <sz val="12"/>
        <color theme="1"/>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</si>
  <si>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</si>
  <si>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</si>
  <si>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color theme="1"/>
        <rFont val="Arial"/>
        <family val="2"/>
      </rPr>
      <t>DGI</t>
    </r>
    <r>
      <rPr>
        <sz val="12"/>
        <color theme="1"/>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</si>
  <si>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</si>
  <si>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</si>
  <si>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</si>
  <si>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</si>
  <si>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6. Notificación mandamientos de pago (D)</t>
    </r>
    <r>
      <rPr>
        <sz val="12"/>
        <rFont val="Arial"/>
        <family val="2"/>
      </rPr>
      <t xml:space="preserve">
“(…) Para la Dirección Seccional de Impuestos de Barranquilla se realizó análisis de las obligaciones que se relacionan en el siguiente cuadro(…) 
(…)Para estas obligaciones se expidieron los correspondientes mandamientos de pago dentro de los términos establecidos en la normatividad vigente, como se observa en el cuadro en precedencia, no obstante, y pese a que la DIAN indicó en mesas de trabajo llevadas a cabo los días 21 y 27 de septiembre del año en curso, que los mismos habían sido notificados, se solicitó la información al respecto, sin que se allegara la documentación que soportara dicha notificación. 
Es de anotar, que en el aplicativo SIPAC se evidenció la fecha del registro de la notificación para estos expedientes, los días 21 de octubre de 2015 y 8 de abril de 2016 respectivamente. 
En términos generales la prueba de la notificación no se encontró en los documentos entregados ni fue allegada. (…)”
(…)el hallazgo se comunica con presunta incidencia disciplinaria de conformidad con los artículos 34 y 35 de Ley 734 de 2002(…)”
</t>
    </r>
  </si>
  <si>
    <t>(…) inobservancia con lo establecido en el artículo 826 del Estatuto Tributario y lo dispuesto en el Procedimiento PR-COT-270 -Mandamiento de Pago (…).</t>
  </si>
  <si>
    <t>Control a la generación y notificación de mandamientos de pago</t>
  </si>
  <si>
    <t>Verificación aleatoria de un 30% de los mandamientos proferidos dentro del bimestre, precisando que se encuentre notificados y que las pruebas documentantes del cumplimiento del requisito de publicidad se encuentren integradas al expediente</t>
  </si>
  <si>
    <t>Lista de chequeo e informe de seguimiento y control</t>
  </si>
  <si>
    <r>
      <rPr>
        <b/>
        <sz val="12"/>
        <color theme="1"/>
        <rFont val="Arial"/>
        <family val="2"/>
      </rPr>
      <t xml:space="preserve">DGI
</t>
    </r>
    <r>
      <rPr>
        <sz val="12"/>
        <color theme="1"/>
        <rFont val="Arial"/>
        <family val="2"/>
      </rPr>
      <t>DS - Subproceso de Administración de Cartera</t>
    </r>
    <r>
      <rPr>
        <b/>
        <sz val="12"/>
        <color theme="1"/>
        <rFont val="Arial"/>
        <family val="2"/>
      </rPr>
      <t xml:space="preserve">
</t>
    </r>
    <r>
      <rPr>
        <sz val="12"/>
        <color theme="1"/>
        <rFont val="Arial"/>
        <family val="2"/>
      </rPr>
      <t>Dirección Seccional de Impuestos  de Barranquilla 
División Recaudo y Cobranzas
GIT de Cobro Coactivo y Ejecución de Bienes
ELABORACIÓN
30122022</t>
    </r>
  </si>
  <si>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</si>
  <si>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</si>
  <si>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color theme="1"/>
        <rFont val="Arial"/>
        <family val="2"/>
      </rPr>
      <t>DGI</t>
    </r>
    <r>
      <rPr>
        <sz val="12"/>
        <color theme="1"/>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</si>
  <si>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DS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</si>
  <si>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</si>
  <si>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</si>
  <si>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</si>
  <si>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</si>
  <si>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</si>
  <si>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color theme="1"/>
        <rFont val="Arial"/>
        <family val="2"/>
      </rPr>
      <t>DGI</t>
    </r>
    <r>
      <rPr>
        <sz val="12"/>
        <color theme="1"/>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</si>
  <si>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color theme="1"/>
        <rFont val="Arial"/>
        <family val="2"/>
      </rPr>
      <t xml:space="preserve">DGI
</t>
    </r>
    <r>
      <rPr>
        <sz val="12"/>
        <color theme="1"/>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</si>
  <si>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t>
    </r>
    <r>
      <rPr>
        <sz val="12"/>
        <color rgb="FFFF0000"/>
        <rFont val="Arial"/>
        <family val="2"/>
      </rPr>
      <t xml:space="preserve">  </t>
    </r>
    <r>
      <rPr>
        <sz val="12"/>
        <rFont val="Arial"/>
        <family val="2"/>
      </rPr>
      <t xml:space="preserve">
</t>
    </r>
  </si>
  <si>
    <t>“(...)deficiencias en la gestión, en el entendido que la DIAN no realizó seguimiento y control alguno del vehículo aprehendido y entregado al secuestre, y, además, no ha instaurado denuncia de los hechos ocurridos con el fin de la recuperación del bien (…)”</t>
  </si>
  <si>
    <r>
      <rPr>
        <b/>
        <sz val="12"/>
        <color theme="1"/>
        <rFont val="Arial"/>
        <family val="2"/>
      </rPr>
      <t>DGI</t>
    </r>
    <r>
      <rPr>
        <sz val="12"/>
        <color theme="1"/>
        <rFont val="Arial"/>
        <family val="2"/>
      </rPr>
      <t xml:space="preserve">
Dirección Seccional de Impuestos de Medellin
División de Recaudo y Cobranzas
ELABORACIÓN
30122022</t>
    </r>
  </si>
  <si>
    <r>
      <rPr>
        <b/>
        <sz val="12"/>
        <color theme="1"/>
        <rFont val="Arial"/>
        <family val="2"/>
      </rPr>
      <t>DGI</t>
    </r>
    <r>
      <rPr>
        <sz val="12"/>
        <color theme="1"/>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</si>
  <si>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t>Correo electrónico</t>
  </si>
  <si>
    <r>
      <rPr>
        <b/>
        <sz val="12"/>
        <color theme="1"/>
        <rFont val="Arial"/>
        <family val="2"/>
      </rPr>
      <t>DGI</t>
    </r>
    <r>
      <rPr>
        <sz val="12"/>
        <color theme="1"/>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</si>
  <si>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</si>
  <si>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</si>
  <si>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</si>
  <si>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</si>
  <si>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</si>
  <si>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color theme="1"/>
        <rFont val="Arial"/>
        <family val="2"/>
      </rPr>
      <t xml:space="preserve">DGI
</t>
    </r>
    <r>
      <rPr>
        <sz val="12"/>
        <color theme="1"/>
        <rFont val="Arial"/>
        <family val="2"/>
      </rPr>
      <t>DS - Subproceso de Administración de Cartera</t>
    </r>
    <r>
      <rPr>
        <b/>
        <sz val="12"/>
        <color theme="1"/>
        <rFont val="Arial"/>
        <family val="2"/>
      </rPr>
      <t xml:space="preserve">
</t>
    </r>
    <r>
      <rPr>
        <sz val="12"/>
        <color theme="1"/>
        <rFont val="Arial"/>
        <family val="2"/>
      </rPr>
      <t xml:space="preserve">Dirección Seccional de Impuestos de Barranquilla 
División Recaudo y Cobranzas    </t>
    </r>
    <r>
      <rPr>
        <b/>
        <sz val="12"/>
        <color theme="1"/>
        <rFont val="Arial"/>
        <family val="2"/>
      </rPr>
      <t xml:space="preserve">                                          </t>
    </r>
    <r>
      <rPr>
        <sz val="12"/>
        <color theme="1"/>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</si>
  <si>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</si>
  <si>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</si>
  <si>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color theme="1"/>
        <rFont val="Arial"/>
        <family val="2"/>
      </rPr>
      <t>DGI</t>
    </r>
    <r>
      <rPr>
        <sz val="12"/>
        <color theme="1"/>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</si>
  <si>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color theme="1"/>
        <rFont val="Arial"/>
        <family val="2"/>
      </rPr>
      <t>DGI</t>
    </r>
    <r>
      <rPr>
        <sz val="12"/>
        <color theme="1"/>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</si>
  <si>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NC - Subproceso de Administración de Cartera
Nivel Central 
Director de Gestión de Impuestos
Subdirector de Cobranzas y Control Extensivo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</si>
  <si>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</si>
  <si>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</si>
  <si>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</si>
  <si>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</si>
  <si>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</si>
  <si>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</si>
  <si>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color theme="1"/>
        <rFont val="Arial"/>
        <family val="2"/>
      </rPr>
      <t>DGI</t>
    </r>
    <r>
      <rPr>
        <sz val="12"/>
        <color theme="1"/>
        <rFont val="Arial"/>
        <family val="2"/>
      </rPr>
      <t xml:space="preserve">
DS - Subproceso Administracion de Cartera
Dirección Seccional de Impuestos de Medellin
División de Recaudo y Cobranzas 
ELABORACIÓN
30122022</t>
    </r>
  </si>
  <si>
    <r>
      <rPr>
        <b/>
        <sz val="12"/>
        <color theme="1"/>
        <rFont val="Arial"/>
        <family val="2"/>
      </rPr>
      <t>DGI</t>
    </r>
    <r>
      <rPr>
        <sz val="12"/>
        <color theme="1"/>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</si>
  <si>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color theme="1"/>
        <rFont val="Arial"/>
        <family val="2"/>
      </rPr>
      <t>DGI</t>
    </r>
    <r>
      <rPr>
        <sz val="12"/>
        <color theme="1"/>
        <rFont val="Arial"/>
        <family val="2"/>
      </rPr>
      <t xml:space="preserve">
NC -  Subproceso Administracion de Cartera
Dirección de Gestión de Impuestos
Subdirección de Cobranzas y Control Extensivo
ELABORACIÓN
30122022</t>
    </r>
  </si>
  <si>
    <r>
      <rPr>
        <b/>
        <sz val="12"/>
        <color theme="1"/>
        <rFont val="Arial"/>
        <family val="2"/>
      </rPr>
      <t xml:space="preserve">DGI
</t>
    </r>
    <r>
      <rPr>
        <sz val="12"/>
        <color theme="1"/>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</si>
  <si>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</si>
  <si>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</si>
  <si>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</si>
  <si>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color theme="1"/>
        <rFont val="Arial"/>
        <family val="2"/>
      </rPr>
      <t>DGI</t>
    </r>
    <r>
      <rPr>
        <sz val="12"/>
        <color theme="1"/>
        <rFont val="Arial"/>
        <family val="2"/>
      </rPr>
      <t xml:space="preserve">
DS -  Subproceso Administracion de Cartera
Dirección Seccional de Impuestos de Medellin
División de Recaudo y Cobranzas 
ELABORACIÓN
30122022</t>
    </r>
  </si>
  <si>
    <r>
      <rPr>
        <b/>
        <sz val="12"/>
        <color theme="1"/>
        <rFont val="Arial"/>
        <family val="2"/>
      </rPr>
      <t>DGI</t>
    </r>
    <r>
      <rPr>
        <sz val="12"/>
        <color theme="1"/>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</si>
  <si>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color theme="1"/>
        <rFont val="Arial"/>
        <family val="2"/>
      </rPr>
      <t>DGI</t>
    </r>
    <r>
      <rPr>
        <sz val="12"/>
        <color theme="1"/>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</si>
  <si>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</si>
  <si>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</si>
  <si>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color theme="1"/>
        <rFont val="Arial"/>
        <family val="2"/>
      </rPr>
      <t>DGI</t>
    </r>
    <r>
      <rPr>
        <sz val="12"/>
        <color theme="1"/>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</si>
  <si>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color theme="1"/>
        <rFont val="Arial"/>
        <family val="2"/>
      </rPr>
      <t>DGI</t>
    </r>
    <r>
      <rPr>
        <sz val="12"/>
        <color theme="1"/>
        <rFont val="Arial"/>
        <family val="2"/>
      </rPr>
      <t xml:space="preserve">
DS -  Subproceso Administracion de Cartera
Dirección Seccional de Impuestos de Bogotá
División de Cobranzas
ELABORACIÓN
30122022</t>
    </r>
  </si>
  <si>
    <r>
      <rPr>
        <b/>
        <sz val="12"/>
        <color theme="1"/>
        <rFont val="Arial"/>
        <family val="2"/>
      </rPr>
      <t>DGI</t>
    </r>
    <r>
      <rPr>
        <sz val="12"/>
        <color theme="1"/>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</si>
  <si>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</si>
  <si>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</si>
  <si>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color theme="1"/>
        <rFont val="Arial"/>
        <family val="2"/>
      </rPr>
      <t xml:space="preserve">DGI
</t>
    </r>
    <r>
      <rPr>
        <sz val="12"/>
        <color theme="1"/>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</si>
  <si>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</si>
  <si>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</si>
  <si>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</si>
  <si>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</si>
  <si>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</si>
  <si>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color theme="1"/>
        <rFont val="Arial"/>
        <family val="2"/>
      </rPr>
      <t>DGI</t>
    </r>
    <r>
      <rPr>
        <sz val="12"/>
        <color theme="1"/>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</si>
  <si>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</si>
  <si>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</si>
  <si>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</si>
  <si>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</si>
  <si>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</si>
  <si>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</si>
  <si>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</si>
  <si>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</si>
  <si>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</si>
  <si>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</si>
  <si>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</si>
  <si>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color theme="1"/>
        <rFont val="Arial"/>
        <family val="2"/>
      </rPr>
      <t>DGI</t>
    </r>
    <r>
      <rPr>
        <sz val="12"/>
        <color theme="1"/>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</si>
  <si>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ELABORACIÓN
30122022
</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</si>
  <si>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t>
    </r>
    <r>
      <rPr>
        <sz val="12"/>
        <color rgb="FFFF0000"/>
        <rFont val="Arial"/>
        <family val="2"/>
      </rPr>
      <t xml:space="preserve">  </t>
    </r>
    <r>
      <rPr>
        <sz val="12"/>
        <rFont val="Arial"/>
        <family val="2"/>
      </rPr>
      <t xml:space="preserve">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t>
    </r>
    <r>
      <rPr>
        <sz val="12"/>
        <color rgb="FFFF0000"/>
        <rFont val="Arial"/>
        <family val="2"/>
      </rPr>
      <t xml:space="preserve">  </t>
    </r>
    <r>
      <rPr>
        <sz val="12"/>
        <rFont val="Arial"/>
        <family val="2"/>
      </rPr>
      <t xml:space="preserve">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</si>
  <si>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</si>
  <si>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color theme="1"/>
        <rFont val="Arial"/>
        <family val="2"/>
      </rPr>
      <t>DGI</t>
    </r>
    <r>
      <rPr>
        <sz val="12"/>
        <color theme="1"/>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</si>
  <si>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color theme="1"/>
        <rFont val="Arial"/>
        <family val="2"/>
      </rPr>
      <t>DGI</t>
    </r>
    <r>
      <rPr>
        <sz val="12"/>
        <color theme="1"/>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</si>
  <si>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</si>
  <si>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</si>
  <si>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</si>
  <si>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</si>
  <si>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color theme="1"/>
        <rFont val="Arial"/>
        <family val="2"/>
      </rPr>
      <t xml:space="preserve">DGI
</t>
    </r>
    <r>
      <rPr>
        <sz val="12"/>
        <color theme="1"/>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</si>
  <si>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</si>
  <si>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</si>
  <si>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color theme="1"/>
        <rFont val="Arial"/>
        <family val="2"/>
      </rPr>
      <t>DGI</t>
    </r>
    <r>
      <rPr>
        <sz val="12"/>
        <color theme="1"/>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</si>
  <si>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</si>
  <si>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</si>
  <si>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</si>
  <si>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</si>
  <si>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</si>
  <si>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</si>
  <si>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</si>
  <si>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r>
      <rPr>
        <b/>
        <sz val="12"/>
        <rFont val="Arial"/>
        <family val="2"/>
      </rPr>
      <t>HALLAZGO No. 7. RETENCIÓN CONTRIBUCIÓN ESTAMPILLA ENTIDADES DEL ORDEN NACIONAL (F) (D)</t>
    </r>
    <r>
      <rPr>
        <sz val="12"/>
        <rFont val="Arial"/>
        <family val="2"/>
      </rPr>
      <t xml:space="preserve">
Recursos dejados de retener por parte de algunos agentes retenedores, por concepto de la contribución estampilla Pro Universidad Nacional de Colombia y demás universidades estatales de Colombia, y que no fueron reportados por el MEN a la DIAN para su respectiva determinación y prescribió la acción de cobro en cuantía de $10.706.743.758.(…) 
(…)Caso Nro. 1 - Agente retenedor Banco Agrario - NIT 800.037.800 
 (…)
(…)Caso Nro. 2 - Agente retenedor Ejército Nacional - NIT 800.131.297 (…)
(…)Caso Nro. 3 – Agente retenedor Financiera de Desarrollo Nacional - FDN NIT 800.509.022 (…)
(…)Caso Nro. 4 – Agente retenedor Cormagdalena - NIT 829.000.127 
(…) Caso Nro. 5 – Agente retenedor DNP- NIT 899.999.011(..)
(…) Caso Nro. 6 – Agente retenedor ECOPETROL - NIT 899.999.068 (…)Caso Nro. 7 Agente retenedor Unidad Nacional para la Gestión del Riesgo - UNGRD– NIT 900.478.966 (…)
(…)Caso Nro. 8 Agente retenedor Indumil – NIT 899.999.966 (…)
(…)El presente hallazgo tiene incidencia fiscal en cuantía de $10.706.743.758 en los términos establecidos en el artículo 6 de la Ley 610 de 200034 modificado por el artículo 126 del Decreto ley 403 del 16 de marzo de 2020; y posible incidencia disciplinaria al tenor de lo contemplado en la Ley 734 de 200235 artículos 34 y 35 (…)</t>
    </r>
  </si>
  <si>
    <t>“el artículo 684 del Estatuto Tributario la DIAN otorga amplas facultades de fiscalización a la DIAN, no obstante, las mismas no fueron desplegadas en el ámbito de recaudo de la contribución parafiscal pro estampilla(…)
(…)omisión en el ejercicio de las facultades de fiscalización (…)”</t>
  </si>
  <si>
    <r>
      <t xml:space="preserve">1. Realizar mesas de trabajo  entre el </t>
    </r>
    <r>
      <rPr>
        <b/>
        <sz val="12"/>
        <rFont val="Arial"/>
        <family val="2"/>
      </rPr>
      <t>MEN - DIAN</t>
    </r>
    <r>
      <rPr>
        <sz val="12"/>
        <rFont val="Arial"/>
        <family val="2"/>
      </rPr>
      <t xml:space="preserve"> para coordinar de manera conjunta la administración y control de la contribución Estampilla Pro Universidad Nacional y demás universidades estatales de Colombia con el propósito de mitigar la causa del hallazgo.</t>
    </r>
  </si>
  <si>
    <t xml:space="preserve">1. Definir la agenda de los temas a abordar en las mesas de trabajo y el cronograma para su desarrollo.
</t>
  </si>
  <si>
    <t>Acta de agenda de reunión y cronograma acordado.</t>
  </si>
  <si>
    <r>
      <rPr>
        <b/>
        <sz val="12"/>
        <rFont val="Arial"/>
        <family val="2"/>
      </rPr>
      <t>DGF</t>
    </r>
    <r>
      <rPr>
        <sz val="12"/>
        <rFont val="Arial"/>
        <family val="2"/>
      </rPr>
      <t xml:space="preserve">
NC - Subproceso Fiscalización y Liquidación
Dirección de Gestión de Fiscalización
Subdirección de Fiscalización Tributaria
</t>
    </r>
    <r>
      <rPr>
        <b/>
        <sz val="12"/>
        <rFont val="Arial"/>
        <family val="2"/>
      </rPr>
      <t>MEN</t>
    </r>
    <r>
      <rPr>
        <sz val="12"/>
        <rFont val="Arial"/>
        <family val="2"/>
      </rPr>
      <t xml:space="preserve">
Ministerio de Educación Nacional
Subdirección de Gestión Financiera
</t>
    </r>
  </si>
  <si>
    <t>2. Expedir documento para formalizar los acuerdos a que se llegue en las mesas de trabajo.</t>
  </si>
  <si>
    <r>
      <rPr>
        <b/>
        <sz val="12"/>
        <rFont val="Arial"/>
        <family val="2"/>
      </rPr>
      <t>DGF</t>
    </r>
    <r>
      <rPr>
        <sz val="12"/>
        <rFont val="Arial"/>
        <family val="2"/>
      </rPr>
      <t xml:space="preserve">
NC - Subproceso Fiscalización y Liquidación
Dirección de Gestión de Fiscalización
Subdirección de Fiscalización Tributaria
</t>
    </r>
    <r>
      <rPr>
        <b/>
        <sz val="12"/>
        <rFont val="Arial"/>
        <family val="2"/>
      </rPr>
      <t xml:space="preserve">MEN
</t>
    </r>
    <r>
      <rPr>
        <sz val="12"/>
        <rFont val="Arial"/>
        <family val="2"/>
      </rPr>
      <t xml:space="preserve">Ministerio de Educación Nacional
Subdirección de Gestión Financiera
</t>
    </r>
  </si>
  <si>
    <t>3. Seguimiento conjunto al cumplimiento de los acuerdos.</t>
  </si>
  <si>
    <t>Informe bimestral de cumplimiento de los acuerdos.</t>
  </si>
  <si>
    <r>
      <rPr>
        <b/>
        <sz val="12"/>
        <rFont val="Arial"/>
        <family val="2"/>
      </rPr>
      <t>DGF</t>
    </r>
    <r>
      <rPr>
        <sz val="12"/>
        <rFont val="Arial"/>
        <family val="2"/>
      </rPr>
      <t xml:space="preserve">
NC - Subproceso Fiscalización y Liquidación
Dirección de Gestión de Fiscalización
Subdirección de Fiscalización Tributaria
</t>
    </r>
    <r>
      <rPr>
        <b/>
        <sz val="12"/>
        <rFont val="Arial"/>
        <family val="2"/>
      </rPr>
      <t>MEN</t>
    </r>
    <r>
      <rPr>
        <sz val="12"/>
        <rFont val="Arial"/>
        <family val="2"/>
      </rPr>
      <t xml:space="preserve">
Ministerio de Educación Nacional
Subdirección de Gestión Financiera
</t>
    </r>
  </si>
  <si>
    <r>
      <rPr>
        <b/>
        <sz val="12"/>
        <rFont val="Arial"/>
        <family val="2"/>
      </rPr>
      <t>HALLAZGO No.8. LIQUIDACIÓN RETENCIÓN CONTRIBUCIÓN ESTAMPILLA (F) (D)</t>
    </r>
    <r>
      <rPr>
        <sz val="12"/>
        <rFont val="Arial"/>
        <family val="2"/>
      </rPr>
      <t xml:space="preserve">
El agente retenedor INVIAS realizó la retención y traslado de la contribución sin aplicar la tarifa que correspondía a la base gravable del contrato, sin que el MEN revisara y trasladara a la DIAN. 
En otro caso Aeronáutica Civil no efectúo la retención en una adición, el MEN informó a la DIAN y la DIAN no efectúo el proceso de fiscalización, ocasionando pérdida de recursos por $49.419.686.(…)
(…)Caso 1 Invias 
Agente Retenedor INVIAS con NIT 800.215.807– Un (1) contrato de obra sobre el que efectuó el pago de la retención por menor valor en cuantía de $40.985.779 y no se encontró en proceso de fiscalización en la DIAN.(…)
(…)Caso 2 Aeronáutica Civil 
Agente Retenedor Aeronáutica Civil con NIT 899.999.059 – Un (1) contrato de obra o conexos donde el contribuyente no ha efectuado el pago de la retención por $8.433.907 y no se encontró en proceso de fiscalización en la DIAN (…)
El presente hallazgo tiene incidencia fiscal en cuantía de $49.419.686 en los términos establecidos en el artículo 6 de la Ley 610 de 200042 modificado por el artículo 126 del Decreto 403 del 16 de marzo de 2020; y con presunta incidencia disciplinaria en virtud del artículo 38 de la Ley 1952 del 28 de enero de 2019.</t>
    </r>
  </si>
  <si>
    <t>(…)deficiencias en el control y seguimiento a la retención y giro de los recursos originados por la contribución objeto de análisis(…)
(…)no efectúo el proceso de determinación y liquidación dentro de los cinco (5) años siguientes a la fecha en que el agente retenedor debía efectuar el traslado de los recursos retenidos por este concepto sobre el pago efectuado el 15 de septiembre de 2015.(…)</t>
  </si>
  <si>
    <t xml:space="preserve">1. Revisar y ajustar el Memorando 106 del 25 de junio de 2020 - Lineamiento de auditoría para verificación y control de la contribución parafiscal Estampilla Pro Universidad Nacional y demás universidades estatales de Colombia.
</t>
  </si>
  <si>
    <t>Realizar la revisión y los ajustes a los lineamientos expedidos en memorando para precisar y unificar parámetros y demás elementos de la investigación y determinación de la contribución.</t>
  </si>
  <si>
    <t>Memorando ajustado.</t>
  </si>
  <si>
    <r>
      <rPr>
        <b/>
        <sz val="12"/>
        <rFont val="Arial"/>
        <family val="2"/>
      </rPr>
      <t>DGF</t>
    </r>
    <r>
      <rPr>
        <sz val="12"/>
        <rFont val="Arial"/>
        <family val="2"/>
      </rPr>
      <t xml:space="preserve">
NC - Subproceso Fiscalización y Liquidación
Subdirección de Fiscalización Tributaria</t>
    </r>
  </si>
  <si>
    <t>2. Socializar el memorando ajustado.</t>
  </si>
  <si>
    <t>Efectuar socialización del memorando ajustado a la Subdirección Operativa de Fiscalización y Liquidación de la Dirección Operativa Grandes Contribuyentes y a las divisiones de fiscalización y liquidación de las Direcciones Seccionales.</t>
  </si>
  <si>
    <t>Listado de asistentes a la actividad de socialización.</t>
  </si>
  <si>
    <t>3. Realizar el control en las visitas o ejercicios de seguimiento de que trata el procedimiento PR-PEC-0339 " Autoevaluación del Control y Gestión"v3, la revisión puntual del control de términos y liquidación y determinación de la contribución.</t>
  </si>
  <si>
    <t>Efectuar control sobre la apertura de las investigaciones y la correcta aplicación de la normatividad vigente en la liquidación y determinación de la contribución.</t>
  </si>
  <si>
    <t>Informe consolidado de visitas de supervisión y control realizadas, en las que se haya realizado esta verificación</t>
  </si>
  <si>
    <r>
      <rPr>
        <b/>
        <sz val="12"/>
        <rFont val="Arial"/>
        <family val="2"/>
      </rPr>
      <t xml:space="preserve">HALLAZGO No.10 LIQUIDACIÓN VALOR PRESUNTO RESOLUCIONES 900014 Y 900019 – ECOPETROL NIT. 899.999.068 (F-D) 
</t>
    </r>
    <r>
      <rPr>
        <sz val="12"/>
        <rFont val="Arial"/>
        <family val="2"/>
      </rPr>
      <t xml:space="preserve">
“El MEN determinó el valor dejado de retener por parte de Ecopetrol S.A por concepto de contribución “Estampilla pro Unal y demás universidades Estatales de Colombia”, utilizando diferentes tarifas para un mismo contrato; en razón a ello, la liquidación remitida a la DIAN se calculó por un menor valor en cuantía de $31.601.841.818.
Por su parte, la DIAN profirió las Resoluciones 900014 y 900019 sin verificar la liquidación remitida por el MEN, para efectos de la determinación del valor exacto que el contribuyente adeuda al Fondo Nacional de las Universidades Estatales de Colombia, respecto de la mencionada contribución, en consecuencia, los actos administrativos que encuentran en firme presentan un menor valor por $31.601.841.818. (…)”
(…)este hallazgo se presenta con incidencia fiscal de conformidad con el artículo 6 de la Ley 610 de 2000 en cuantía de $31.601.841.818 y con presunta incidencia disciplinaria en virtud del artículo 38 de la Ley 1952 del 28 de enero de 2019.(…)”</t>
    </r>
  </si>
  <si>
    <t>“(…)no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t>
  </si>
  <si>
    <r>
      <rPr>
        <b/>
        <sz val="12"/>
        <rFont val="Arial"/>
        <family val="2"/>
      </rPr>
      <t xml:space="preserve">HALLAZGO No. 11. RETENCIÓN CONTRIBUCIÓN Y LIQUIDACIÓN DE INTERESES MORATORIOS POR ESTAMPILLA TRANSELCA NIT 802.007.669 (F) Y (D) </t>
    </r>
    <r>
      <rPr>
        <sz val="12"/>
        <rFont val="Arial"/>
        <family val="2"/>
      </rPr>
      <t xml:space="preserve">
Deficiencias en la gestión de la DIAN en su función de fiscalización, toda vez, que no realizó de manera adecuada la verificación de los recursos cancelados por parte del agente retenedor Transelca con NIT 802.007.669, por concepto de intereses moratorios de la contribución estampilla Pro Universidad Nacional de Colombia y demás universidades estatales de Colombia, que, además, fueron validados y certificados por el MEN, ocasionando pérdida de recursos por $20.059.104.
(..) No se evidencian liquidaciones adicionales realizadas por el MEN o la DIAN con el fin de verificar los valores calculados por el agente retenedor, únicamente correo electrónico remitido por el MEN a la DIAN del 12 de agosto de 2019 en el cual señala: “(…) para los presuntos saldos pendientes por trasladar del primer y segundo semestre del 2015 realizo 2 consignaciones por valor $158.581.535 y $123.713.300 el 20 de junio del 2019, no obstante persistía un presunto saldo pendiente por trasladar por valor $72.875 de los contratos 4400008774 y 4400008775, el cual fue cancelado de la siguiente manera: 
Una consignación por valor $140.121 de fecha 25 de julio de 2019 y una compensación por un mayor valor trasladado, realizada el 30 de julio de 2019, para un valor total de $170.120.”
(…)Con lo anterior no se evidencia una gestión eficiente y efectiva en las acciones adelantadas por las entidades tendientes a obtener el recaudo de las sumas que corresponden a la Contribución de la Estampilla Pro Universidad Nacional de Colombia y demás universidades estatales de Colombia y los respectivos intereses moratorios. 
El presente hallazgo tiene con incidencia fiscal en cuantía de $20.059.104 en los términos establecidos en el artículo 6 de la Ley 610 de 2000 modificado por el artículo 126 del Decreto 403 del 16 de marzo de 2020; con presunta incidencia disciplinaria en virtud del artículo 38 de la Ley 1952 del 28 de enero de 2019. (…)”</t>
    </r>
  </si>
  <si>
    <t>(…)debilidades de la DIAN en su función de fiscalización, frente a la verificación de los recursos cancelados por parte del agente retenedor (…) que no cubrían la totalidad de los intereses moratorios y la contribución estampilla (…)”</t>
  </si>
  <si>
    <r>
      <rPr>
        <b/>
        <sz val="12"/>
        <rFont val="Arial"/>
        <family val="2"/>
      </rPr>
      <t xml:space="preserve">HALLAZGO No. 15 SEGUIMIENTO PROCESO DE FISCALIZACIÓN DE LA CONTRIBUCIÓN ESTAMPILLA </t>
    </r>
    <r>
      <rPr>
        <sz val="12"/>
        <rFont val="Arial"/>
        <family val="2"/>
      </rPr>
      <t xml:space="preserve">
“Deficiencias en la calidad de la información que hace parte del seguimiento que realiza la DIAN al proceso de fiscalización sobre la contribución parafiscal “Estampilla pro Unal y demás universidades estatales de Colombia”, el cual se realiza de forma manual y presenta inconsistencias en los informes presentados por las diferentes Direcciones Seccionales, lo que no permite reconocer riesgos y generar alertas oportunas para mitigar los mismos, además de inducir a error tanto a otros funcionarios como a los usuarios de la información.
(…)En atención a los procedimientos referidos, y en especial a lo señalado en el Memorando 106 de 2020 emitido por la DIAN, cada una de las seccionales de esta entidad, adelantan el seguimiento y control de los procesos de fiscalización relacionados con la estampilla pro universidades a su cargo, registrando las actividades en una base de datos Excel denominada “Matriz contribución Estampilla MEN”, que contiene además un instructivo para su adecuado diligenciamiento, incluyendo múltiples casillas, entre estas una para la marcación del estado actual de la obligación, valores, periodo de obligación, entre otras.(…)”
(…)se evidenció que las diferentes seccionales no atienden lo dispuesto en los procedimientos referidos para el registro y control de los expedientes sujetos a actividades de fiscalización, consolidados en la citada matriz, así (…)”</t>
    </r>
  </si>
  <si>
    <t>“deficiencias en el seguimiento por errores en el registro de la matriz de consolidación de los datos de este proceso (…)”</t>
  </si>
  <si>
    <t xml:space="preserve">1. Estructurar los reportes periódicos que la Dirección Operativa de Grandes Contribuyentes y las Direcciones Seccionales deben efectuar sobre las actuaciones proferidas en desarrollo de los procesos de investigación y determinación de la contribución.
</t>
  </si>
  <si>
    <t>Establecer el formato y periodicidad de reporte de las actuaciones proferidas en desarrollo de la investigación y determinación de la contribución</t>
  </si>
  <si>
    <t>Formato  y memorando.</t>
  </si>
  <si>
    <t>2. Revisar y ajustar matriz de seguimiento.</t>
  </si>
  <si>
    <t>Realizar los ajustes a la matriz de seguimiento para ajustarla al formato definido en la acción 1 e implementar las mejoras a que haya lugar</t>
  </si>
  <si>
    <t>Matriz ajustada</t>
  </si>
  <si>
    <t>3. Socializar con la Dirección Operativa de Granes Contribuyentes y las Direcciones Seccionales los ajustes realizados en las acciones de mejora 1 y 2.</t>
  </si>
  <si>
    <t>Efectuar socialización del reporte y memorando a que hace referencia la actividad de la acción de mejora 1 a la Dirección Operativa de Grandes Contribuyentes y a las Direcciones Seccionales</t>
  </si>
  <si>
    <t>Actividad de socialización</t>
  </si>
  <si>
    <t>AGN 2016009</t>
  </si>
  <si>
    <t>Hallazgo 18
Desactualización de documentos y procedimientos de Gestión Humana
En el desarrollo de la auditoría se evidenció que documentos que deben ser adoptados y actualizados periódicamente dentro del Sistema de Gestión de Calidad, Control Interno y Gestión Ambiental (SGCCIGA) no han sido publicados o se encuentran desactualizados así:
• El catálogo normativo del proceso Gestión Humana contenido en el archivo identificado como CATÁLOGO NORMATIVO GESTION HUMANA.xls socializado en carpeta ftp: //publico/DG_Recursos_Economicos/SG_Personal/Despacho/00099_SGCCI/1. Catalogo normativo/ registra fecha de publicación del 09/24/2007, siendo evidente su desactualización.
Lo anterior contraviene lo dispuesto en el Memorando 476 del 3 de diciembre de 2012 y en el Manual de Calidad de la Entidad, en cuanto a marco regulatorio.
• Se registran como activos en el Listado Maestro de Documentos los Formatos 1146-62 Gestión de nómina y 1146-487 Gestión de Situaciones Administrativas, publicados en 2012 y que ya fueron regulados en procedimientos posteriores.    • El procedimiento de Gestión de Incapacidades, contemplado dentro de la caracterización del proceso de Gestión Humana, que se constituye en proveedor de insumos de los procedimientos Gestión persuasiva para el cobro de incapacidades ante la administradora de riesgos laborales – ARL y Gestión persuasiva para el cobro de prestaciones económicas ante las entidades promotoras de salud – EPS aún no ha sido adoptado y publicado dentro del Listado maestro de documentos del SGCCIGA.     • Los términos establecidos en cuanto a oportunidad para la radicación de la solicitud de comisiones en las condiciones generales del procedimiento PR-GH-0076: Gestión de Comisiones al interior del país, versión 1 del 9 de junio de 2014, publicado dentro del listado maestro de documentos y vigente de acuerdo con ello, difieren de los establecidos en el Memorando 00219 también vigente desde el 28 de julio de 2016.
• La actividad 32 del procedimiento PR-GH-0076- Gestión de Comisiones al Interior del País, señala que el competente para autorizar y ordenar el gasto de comisiones de servicio a los empleados públicos de las Direcciones Seccionales fuera de su jurisdicción es la Dirección de Gestión de Recursos y Administración Económica en contravía con lo establecido en la Resolución 00053 del 11 de julio de 2016 que dispone que tal autorización corresponde a la Subdirección de Gestión de Personal.     • El procedimiento PR-GH-0073, Gestión de licencias no remuneradas, cita dentro de sus documentos asociados el procedimiento PR-FN-XXX Reintegros a Tesorería, el cual a 30 de agosto de 2016 no se registraba en el Listado Maestro de Documentos. Los procedimientos Gestión persuasiva para el cobro de incapacidades ante la administradora de riesgos laborales – ARL y Gestión persuasiva para el cobro de prestaciones económicas ante las entidades promotoras de salud – EPS también citan Reintegros dentro de los documentos asociados identificándolo como PR-FN-0322, pero éste tampoco ha sido publicado.
• Los formatos FT-GH-1905 de Solicitud de licencia ordinaria no remunerada o para adelantar estudios y FT-GH-1897 de Liquidación para pago de pensión de licencias de servidores públicos, carecen de instructivo, contraviniendo lo previsto en el numeral 1.6 del artículo 2 de la Resolución 159 de 2012.
• El procedimiento PR-GH-0073, contempla en su actividad 22 efectuar el registro de la Licencia en el Sistema de Recursos Humanos, el cual ha sido remplazado por KACTUS y desde junio de 2016 puede adelantarse la solicitud de Licencia no remunerada para firma manual, cuyos lineamientos aún no son recogidos en el procedimiento.     • La versión 1 del procedimiento PR-GH-0074 remite al SRH en definiciones y siglas y en las actividades descritas en su flujograma, desconociendo el aplicativo Kactus      • La versión 1 del procedimiento PR-GH-0079, Gestión de permisos laborales, describe actividades que no se ajustan a las previstas en el Memorando 319 del 23 de noviembre de 2015, según el cual los permisos hasta por tres días deben ser tramitados únicamente a través de Mi Portal.     • La versión 1 del procedimiento PR-GH-0088, Gestión del ausentismo laboral, contempla dentro de sus documentos asociados el PR-GH-XXX, Administración del Programa de Bienestar Laboral el cual no ha sido publicado y cita para registro de novedad por posible abandono del cargo el SRH, desconociendo el Kactus.     • El procedimiento PR-GH-0071 “Gestión de Libranzas” no contempla dentro de las actividades a desarrollar, la de consultar el Registro Único Nacional de Entidades Operadores de Libranza- RUNEOL con el fin de verificar si el operador de libranza se encuentra inscrito, de acuerdo con el tercer inciso del artículo 6 de la Ley 1527 de 2012.
Tampoco aclara los factores que deben ser tenidos en cuenta para el cálculo del cupo de endeudamiento de los funcionarios, de tal forma que se pueda verificar que el funcionario recibe por lo menos el 50% de su salario neto, de acuerdo con el numeral 5 del artículo 3 de la Ley 1527 de 2012.
Lo descrito contraviene lo dispuesto en los numerales 4 y 7 del Manual de Calidad de la Entidad, Marco legal y reglamentario, los literales b), d) y g) del numeral 4.2.3 Control de documentos de la Norma Técnica NTCGP 1000:2009 Norma Técnica de Calidad en la Gestión Pública y el Procedimiento PR-IC-0001 –Control de Documentos del Sistema de Gestión de Calidad, Control Interno y Gestión Ambiental.</t>
  </si>
  <si>
    <t>Auditoría a la Gestión en la Administración de Mercancías ADA y BRDP - AAB 2019003
Periodo 01/01/2018 al 15/03/2019
H8</t>
  </si>
  <si>
    <t>AAB 2019003</t>
  </si>
  <si>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</si>
  <si>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</si>
  <si>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</si>
  <si>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</si>
  <si>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</si>
  <si>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</si>
  <si>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</si>
  <si>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</si>
  <si>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</si>
  <si>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</si>
  <si>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</si>
  <si>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</si>
  <si>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</si>
  <si>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t>Procedimiento</t>
  </si>
  <si>
    <r>
      <rPr>
        <b/>
        <sz val="12"/>
        <rFont val="Arial"/>
        <family val="2"/>
      </rPr>
      <t xml:space="preserve">DGC
</t>
    </r>
    <r>
      <rPr>
        <sz val="12"/>
        <rFont val="Arial"/>
        <family val="2"/>
      </rPr>
      <t xml:space="preserve">NC - Subproceso Operación Logística
Subdirección Logistica.
</t>
    </r>
  </si>
  <si>
    <t xml:space="preserve">Auditoría a la Disposición de mercancías aprehendidas, decomisadas o abandonadas a favor de la Nación - ADA.  ADM2022-002
Periodo: 1/01/2021 - 28/02/2022
H2
</t>
  </si>
  <si>
    <t>H2</t>
  </si>
  <si>
    <t>Deficiencias en la aplicación de los controles para la verificación de requisitos en los eventos de donación 
Deficiencias en el cumplimiento de los términos en la entrega de las mercancías donadas,
Deficiencias en la conformación de la carpeta de disposición, en la organización y conservación de los documentos por cada evento
Debilidades en el monitoreo y seguimiento de las donaciones, con el fin de dar cumplimiento al procedimiento general de donación establecido en la entidad y permitir la trazabilidad de la información de la disposición de mercancías ADA en donación.</t>
  </si>
  <si>
    <t>Expedir un memorando que contenga los criterios a tener en cuenta para la aceptación de los ofrecimientos de la mercancía.</t>
  </si>
  <si>
    <t>Memorando</t>
  </si>
  <si>
    <r>
      <rPr>
        <b/>
        <sz val="12"/>
        <rFont val="Arial"/>
        <family val="2"/>
      </rPr>
      <t xml:space="preserve">DGC
</t>
    </r>
    <r>
      <rPr>
        <sz val="12"/>
        <rFont val="Arial"/>
        <family val="2"/>
      </rPr>
      <t xml:space="preserve">NC - Subproceso Operación Logística
Subdirección Logistica
Coordinación de Gestión Social y Comercialización
</t>
    </r>
  </si>
  <si>
    <t>Incluir en la plantilla de los actos administrativos de donación, en la parte resolutiva, un artículo que indique que se deben cumplir con la obligaciones de registro, conforme a la ley, respecto de las mercancías que así lo exijan.</t>
  </si>
  <si>
    <t>Incluir un artículo en plantilla de actos administrativos</t>
  </si>
  <si>
    <t>Artículo</t>
  </si>
  <si>
    <t>Retroalimentar sobre el lineamiento respecto del IN-ADF-0214 Donación de mercancías ADA y bienes adjudicados a la Nación donde se manifiesta que se deben consignar de manera precisa la información relativa a las mercancías, así como las salvedades y observaciones a que haya lugar.</t>
  </si>
  <si>
    <t>Retroalimentación Instructivo IN-ADF-0214</t>
  </si>
  <si>
    <t>Retroalimentación Instructivo</t>
  </si>
  <si>
    <t xml:space="preserve">Implementar lista de chequeo de los eventos de disposición por la modalidad de Donación. </t>
  </si>
  <si>
    <t>Lista de chequeo</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</si>
  <si>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 xml:space="preserve">Subdirección Logística
Coordinación de Gestión Social y Comercialización 
Coordinación de Destrucción y Chatarrización
DS - Subproceso Operación Logística
Dirección Seccional de Impuestos y Aduanas de Buenaventura 
Dirección Seccional de Aduanas de Cartagena
GIT de Operación Logística
</t>
    </r>
  </si>
  <si>
    <t>Auditoría a la Disposición de mercancías aprehendidas, decomisadas o abandonadas a favor de la Nación - ADA.  ADM2022-002
Periodo: 1/01/2021 - 28/02/2022
H3</t>
  </si>
  <si>
    <t>Deficiencias en la aplicación de controles para la entrega, retiro de las mercancías asignadas
Deficiencias en la elaboración de los egresos de mercancías asignadas
Deficiencias  en el diligenciamiento de los formatos establecidos
Deficiencias  en la conformación de las carpetas en los eventos de asignación.</t>
  </si>
  <si>
    <t xml:space="preserve">Implementar lista de chequeo de los eventos de asignación </t>
  </si>
  <si>
    <t xml:space="preserve">Lista de chequeo </t>
  </si>
  <si>
    <t>Auditoría a la Disposición de mercancías aprehendidas, decomisadas o abandonadas a favor de la Nación - ADA.  ADM2022-002
Periodo: 1/01/2021 - 28/02/2022
H4</t>
  </si>
  <si>
    <t>H4</t>
  </si>
  <si>
    <t>Deficiencias en la aplicación de los controles existentes para la  disposición de mercancías ADA a favor de la Nación bajo la modalidad de destrucción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para garantizar un óptimo flujo de mercancías ADA.</t>
  </si>
  <si>
    <t>Implementar lista de chequeo de los eventos de destrucción.</t>
  </si>
  <si>
    <t>Verificar en todos los eventos de destrucción de mercancía que se adjunte al informe la certificación de disposición final y si están incluidos en el cronograma mensual de destrucción.</t>
  </si>
  <si>
    <t>Informe mensual de las destrucciones de la Dirección Seccional de Impuestos y Aduanas de Buenaventura y de Aduanas de Cartagena</t>
  </si>
  <si>
    <t>Informe mensual</t>
  </si>
  <si>
    <t>Auditoría a la Disposición de mercancías aprehendidas, decomisadas o abandonadas a favor de la Nación - ADA.  ADM2022-002
Periodo: 1/01/2021 - 28/02/2022
H5</t>
  </si>
  <si>
    <t>H5</t>
  </si>
  <si>
    <t>Deficiencias en la aplicación de los controles
Debilidades en el monitoreo, seguimiento y supervisión al contenido de las resoluciones de chatarrización y a los soportes respectivos, a los informes mensuales de supervisión de venta de material ferroso de las Direcciones Seccionales conforme a sus competencias y del elaborado por el contratista
Falta de seguimiento y retroalimentación por parte de la Subdirección Logística a las Direcciones Seccionales frente a la responsabilidad, que tiene la entidad de ejercer planes de gestión integral que mitiguen el impacto ambiental negativo</t>
  </si>
  <si>
    <t>Implementar lista de chequeo de los eventos de chatarrización.</t>
  </si>
  <si>
    <t xml:space="preserve">Retroalimentar sobre el lineamiento respecto del IN-ADF-0216 Chatarrización de mercancías ADA y bienes adjudicados a la nación donde se manifiesta que se deben consignar de manera precisa la información relativa a las mercancías, así como las  salvedades y observaciones a que haya lugar. </t>
  </si>
  <si>
    <t>Correo</t>
  </si>
  <si>
    <t>Auditoría a la Disposición de mercancías aprehendidas, decomisadas o abandonadas a favor de la Nación - ADA.  ADM2022-002
Periodo: 1/01/2021 - 28/02/2022
H6</t>
  </si>
  <si>
    <t>Deficiencias en los controles existentes frente a la oportunidad para la disposición de mercancías ADA a favor de la Nación
Deficiencias en la gestión para la celebración de contratos para venta a través de intermediario comercial, en el Nivel Central, a cargo de la Subdirección Logística y la Coordinación de Gestión Social y Comercialización</t>
  </si>
  <si>
    <t>Retroalimentar a las Direcciones Seccionales sobre el Instructivo IN-ADF-0222-Venta de Mercancías ADA y Bienes Adjudicados a la Nación-</t>
  </si>
  <si>
    <t xml:space="preserve">Lista de asistencia </t>
  </si>
  <si>
    <r>
      <rPr>
        <b/>
        <sz val="12"/>
        <rFont val="Arial"/>
        <family val="2"/>
      </rPr>
      <t xml:space="preserve">DGC
</t>
    </r>
    <r>
      <rPr>
        <sz val="12"/>
        <rFont val="Arial"/>
        <family val="2"/>
      </rPr>
      <t>NC - Subproceso Operación Logística
Subdirección Logística
Coordinación de Gestión Social y Comercialización.</t>
    </r>
  </si>
  <si>
    <t>Adelantar las actuaciones necesarias para la suscripción y ejecución del contrato de venta.</t>
  </si>
  <si>
    <t>Auditoría a la Disposición de mercancías aprehendidas, decomisadas o abandonadas a favor de la Nación - ADA.  ADM2022-002
Periodo: 1/01/2021 - 28/02/2022
H7</t>
  </si>
  <si>
    <t xml:space="preserve">Insuficiencias en la aplicación de controles, frente a la supervisión del contrato mediante el cual se realiza la operación logística integral respecto a la administración, depósito, gestión y manejo de mercancías ADA a favor de la Nación, 
Insuficiencias en la verificación correspondiente en cuanto a la guarda, cuidado, mantenimiento, gestión, almacenamiento y custodia de las mercancías ADA
Insuficiencias en la supervisión del contrato de chatarrización, para la disposición de mercancías ADA mediante esta modalidad. </t>
  </si>
  <si>
    <t>Verificar, en las inspecciones físicas aleatorias que se efectúan al inventario de manera trimestral,  que se cumplan con el rotulado, la custodia y conservación de la mercancía.</t>
  </si>
  <si>
    <t>Informe trimestral de verificación aleatoria</t>
  </si>
  <si>
    <t xml:space="preserve">Informe trimestral </t>
  </si>
  <si>
    <r>
      <rPr>
        <b/>
        <sz val="12"/>
        <rFont val="Arial"/>
        <family val="2"/>
      </rPr>
      <t>DGC</t>
    </r>
    <r>
      <rPr>
        <sz val="12"/>
        <rFont val="Arial"/>
        <family val="2"/>
      </rPr>
      <t xml:space="preserve">
NC - Subproceso Operación Logística
Subdirección Logística 
Coordinación de Optimización de la Operación Logística
DS - Subproceso Operación Logística
Dirección Seccional de Aduanas de Cartagena
GIT de Operación Logística
</t>
    </r>
  </si>
  <si>
    <t>Efectuar seguimiento trimestral a los certificados expedidos por el contratista donde se evidencie el registro ante el RUNT de la DS de aduanas de Cartagena.</t>
  </si>
  <si>
    <t xml:space="preserve">Informe trimestral 
</t>
  </si>
  <si>
    <r>
      <rPr>
        <b/>
        <sz val="12"/>
        <rFont val="Arial"/>
        <family val="2"/>
      </rPr>
      <t>DGC</t>
    </r>
    <r>
      <rPr>
        <sz val="12"/>
        <rFont val="Arial"/>
        <family val="2"/>
      </rPr>
      <t xml:space="preserve">
NC - Subproceso Operación Logística
Subdirección Logística
Coordinación de Gestión Social y Comercialización 
Coordinación de Destrucción y Chatarrización
DS - Subproceso Operación Logística
Dirección Seccional de Aduanas de Cartagena
GIT de Operación Logística
</t>
    </r>
  </si>
  <si>
    <t>Auditoría a la contratación en la DIAN ACO2022-001
Periodo: 1/01/2021 - 28/02/2022
H1</t>
  </si>
  <si>
    <t>Falta de lineamientos en la entidad sobre el control, informes, liquidación y cierre de las órdenes de compra en la Tienda Virtual del Estado Colombiano; así como, desconocimiento por parte de los supervisores de las obligaciones que se desprenden de los documentos que hacen parte del proceso de contratación para establecer el Acuerdo Marco de Precio que aplica a la orden de compra y por deficiencias en la aplicación de los controles de seguimiento a la ejecución del contrato, de elaboración de los informes de supervisión y para la liquidación de los mismos dentro de los términos establecidos en la norma.</t>
  </si>
  <si>
    <t>Procedimientos actualizados, publicados y socializados</t>
  </si>
  <si>
    <r>
      <rPr>
        <b/>
        <sz val="12"/>
        <rFont val="Arial"/>
        <family val="2"/>
      </rPr>
      <t>DGC</t>
    </r>
    <r>
      <rPr>
        <sz val="12"/>
        <rFont val="Arial"/>
        <family val="2"/>
      </rPr>
      <t xml:space="preserve">
NC - Subproceso Compras y Contratos
Subdirección de Compras y Contratos
</t>
    </r>
  </si>
  <si>
    <t xml:space="preserve">Desarrollar la estrategia de socialización sobre actualización integral del proceso contractual dirigido a los supervisores de los contratos. </t>
  </si>
  <si>
    <t>Plan de ejecución de la Estrategia</t>
  </si>
  <si>
    <t>Plan de ejecución</t>
  </si>
  <si>
    <t>Actualizar la Matriz de Riesgos de Adquisición de Bienes y Servicios.</t>
  </si>
  <si>
    <t>Matriz de Riesgos actualizada, publicada y socializada.</t>
  </si>
  <si>
    <t>Matriz de Riesgos</t>
  </si>
  <si>
    <t>Revisar y completar  frente a la lista de chequeo todos los documentos de los contratos realizados durante la vigencia 2021 y 2022.</t>
  </si>
  <si>
    <t>Expedientes contractuales con la totalidad de los documentos de acuerdo a lista de chequeo.</t>
  </si>
  <si>
    <t>Expedientes contractuales</t>
  </si>
  <si>
    <r>
      <rPr>
        <b/>
        <sz val="12"/>
        <rFont val="Arial"/>
        <family val="2"/>
      </rPr>
      <t>DGC</t>
    </r>
    <r>
      <rPr>
        <sz val="12"/>
        <rFont val="Arial"/>
        <family val="2"/>
      </rPr>
      <t xml:space="preserve">
DS - Subproceso Compras y Contratos
Dirección Seccional de Aduanas de Barranquilla y de Medellín
División de Gestión  Administrativa y Financiera
09122022</t>
    </r>
  </si>
  <si>
    <t>Realizar mediante lista de chequeo cada que haya procesos la trazabilidad documental de los expedientes contractuales y su completa disposición y consulta normativa, frente al manual de contratación,  cotejados con el expediente digital., teniendo en cuenta los principios de procedencia y orden original, el ciclo vital de los documentos y la normatividad de la gestión contractual.</t>
  </si>
  <si>
    <t>Listas de chequeo por cada proceso contractual</t>
  </si>
  <si>
    <t>Listas de chequeo</t>
  </si>
  <si>
    <t>Verificación, seguimiento y control  aleatorio de la publicación de los documentos soporte de la ejecución, informes periódicos y monitoreo de riesgos durante la vigencia 2022 y 2023.</t>
  </si>
  <si>
    <t>Lista de chequeo versus publicaciones de  los documentos soportes de la ejecución, informes periódicos y monitoreo de riesgos de  las ordenes de compra en la plataforma TVEC revisadas.</t>
  </si>
  <si>
    <r>
      <rPr>
        <b/>
        <sz val="12"/>
        <rFont val="Arial"/>
        <family val="2"/>
      </rPr>
      <t>DGC</t>
    </r>
    <r>
      <rPr>
        <sz val="12"/>
        <rFont val="Arial"/>
        <family val="2"/>
      </rPr>
      <t xml:space="preserve">
DS - Subproceso Compras y Contratos
Dirección Seccional de Aduanas de Barranquilla y de Medellín
División de Gestión  Administrativa y Financiera</t>
    </r>
  </si>
  <si>
    <t>Auditoría a la contratación en la DIAN ACO2022-001
Periodo: 1/01/2021 - 28/02/2022
H2</t>
  </si>
  <si>
    <t xml:space="preserve">Deficiencias en la aplicación del control por parte de los supervisores en la revisión y aprobación de los documentos que acrediten el cumplimiento de los requisitos para la firma del acta de inicio y de los documentos de aprobación, autorización e informes exigidos en la ejecución del contrato. De igual forma, fallas en los controles de establecimiento de requisitos jurídicos para participar en el proceso contenidos en los estudios y documentos previos.
</t>
  </si>
  <si>
    <t>Seguimiento y control trimestral previo de los requerimientos exigidos al contratista registrados en el acta de inicio de los procesos y requisitos de ejecución, versus los señalados en los formatos FT-ADF-2617 y 2050 y demás documentos contractuales.</t>
  </si>
  <si>
    <t>Registro del seguimiento trimestral</t>
  </si>
  <si>
    <t>Registro de seguimiento</t>
  </si>
  <si>
    <t>Actualizar el formato de acta de inicio, FT-ADF-2085.</t>
  </si>
  <si>
    <t>Formato Acta de Inicio  FT-ADF-2085 actualizado y publicado</t>
  </si>
  <si>
    <t xml:space="preserve">Formato </t>
  </si>
  <si>
    <r>
      <rPr>
        <b/>
        <sz val="12"/>
        <rFont val="Arial"/>
        <family val="2"/>
      </rPr>
      <t>DGC</t>
    </r>
    <r>
      <rPr>
        <sz val="12"/>
        <rFont val="Arial"/>
        <family val="2"/>
      </rPr>
      <t xml:space="preserve">
NC - Subproceso Compras y Contratos
Subdirección de Compras y Contratos</t>
    </r>
  </si>
  <si>
    <t>Auditoría a la contratación en la DIAN ACO2022-001
Periodo: 1/01/2021 - 28/02/2022
H3</t>
  </si>
  <si>
    <t>Deficiencias en la aplicación de los controles para la identificación de los riesgos, el monitoreo e implementación del tratamiento para la mitigación de estos. Así como, insuficiencia de controles para la elaboración, calidad y contenido de los informes elaborados por el supervisor sobre el avance y ejecución del contrato.</t>
  </si>
  <si>
    <r>
      <rPr>
        <b/>
        <sz val="12"/>
        <rFont val="Arial"/>
        <family val="2"/>
      </rPr>
      <t xml:space="preserve">DGC
</t>
    </r>
    <r>
      <rPr>
        <sz val="12"/>
        <rFont val="Arial"/>
        <family val="2"/>
      </rPr>
      <t>NC - Subproceso Compras y Contratos
Subdirección de Compras y Contratos
09122022</t>
    </r>
  </si>
  <si>
    <t xml:space="preserve">Desarrollar la estrategia de socialización sobre actualización integral del proceso contractual dirigido a los supervisores de la Entidad. </t>
  </si>
  <si>
    <r>
      <rPr>
        <b/>
        <sz val="12"/>
        <rFont val="Arial"/>
        <family val="2"/>
      </rPr>
      <t xml:space="preserve">DGC
</t>
    </r>
    <r>
      <rPr>
        <sz val="12"/>
        <rFont val="Arial"/>
        <family val="2"/>
      </rPr>
      <t>NC - Subproceso Compras y Contratos
Subdirección de Compras y Contratos</t>
    </r>
  </si>
  <si>
    <t>Elaborar e implementar el formato de Informe de supervisión que contenga la información de la ejecución del contrato incluyendo el monitoreo de riesgos del mismo.</t>
  </si>
  <si>
    <t>Formato de Informe de Supervisión estandarizado,  publicado y socializado</t>
  </si>
  <si>
    <t>Formato</t>
  </si>
  <si>
    <t>Monitorear trimestralmente  los contratos y/o las ordenes de compra, en relación con sus  riesgos, e implementar el tratamiento para la mitigación de estos, al igual que la realización de lista de chequeo de la línea de tiempo de publicación, como también hojas de trabajo de revisión de los estudios previos y demás condiciones normativas, técnicas y de procedimiento.</t>
  </si>
  <si>
    <t>Registro de reporte trimestral de monitoreo de riesgos. Lista de chequeo y/u hojas de trabajo.  SECOP actualizado</t>
  </si>
  <si>
    <t>Registro de reporte 
Lista de chequeo .</t>
  </si>
  <si>
    <t>Auditoría a la contratación en la DIAN ACO2022-001
Periodo: 1/01/2021 - 28/02/2022
H4</t>
  </si>
  <si>
    <t>Debido a deficiencias en la aplicación de los controles de revisión para detectar los cambios normativos internos y externos, y determinar los requisitos exigidos de acuerdo con el objeto del contrato y la necesidad a satisfacer para establecer que las condiciones definidas correspondan a estos. De igual forma, fallas en la aplicación de los controles definidos en la matriz de riesgos y en los procedimientos para la revisión y aprobación de los estudios y documentos previos y en la publicación en SECOP II.</t>
  </si>
  <si>
    <t xml:space="preserve">Monitorear mensualmente la publicación oportuna de todos los documentos relacionados con las etapas contractuales y registrar dicho monitoreo </t>
  </si>
  <si>
    <t>SECOP II actualizado y registro mensual de monitoreo</t>
  </si>
  <si>
    <t>Registro de monitoreo</t>
  </si>
  <si>
    <t>AUDITORIA A LA EFECTIVIDAD DE PROGRAMAS Y ACCIONES DE CONTROL – AEP 2022-003
Periodo: 1/01/2018 - 31/12/2021
H1</t>
  </si>
  <si>
    <t>Deficiencias en la  calidad e integridad de la información base para la selección de los casos a investigar y la definición de expectativas de gestión en la planeación 
Insuficiencia en los recursos destinados al desarrollo de los programas y acciones de control 
Falencias en su ejecución</t>
  </si>
  <si>
    <t>Actualizar la cartilla CT-COT-0081 en torno a pautas generales para el tratamiento de la calidad de los datos usados en la formulación de programas y campañas de control, así como actualizar e incorporar en la misma cartilla el contenido relacionado con el "Cálculo del valor estimado de los programas y campañas de control".</t>
  </si>
  <si>
    <t>Cartilla CT-COT-0081 actualizada</t>
  </si>
  <si>
    <t>Cartilla</t>
  </si>
  <si>
    <r>
      <rPr>
        <b/>
        <sz val="12"/>
        <rFont val="Arial"/>
        <family val="2"/>
      </rPr>
      <t xml:space="preserve">DGF
</t>
    </r>
    <r>
      <rPr>
        <sz val="12"/>
        <rFont val="Arial"/>
        <family val="2"/>
      </rPr>
      <t>NC - Subprocesos: Fiscalización y Liquidación
NC - Subproceso Gestión del Riesgo y Programas
Subdirección de Análisis de Riesgo y Programas
REFORMULADO
09122022</t>
    </r>
  </si>
  <si>
    <t>Revisar los indicadores de efectividad de los programas, excluyendo de su base de cálculo los seleccionados que son incorporados a otra investigación en curso.</t>
  </si>
  <si>
    <t>Cartilla CT-COT-0082 actualizada con la revisión de los indicadores de efectividad</t>
  </si>
  <si>
    <r>
      <rPr>
        <b/>
        <sz val="12"/>
        <rFont val="Arial"/>
        <family val="2"/>
      </rPr>
      <t xml:space="preserve">DGF
</t>
    </r>
    <r>
      <rPr>
        <sz val="12"/>
        <rFont val="Arial"/>
        <family val="2"/>
      </rPr>
      <t>NC - Subprocesos: Fiscalización y Liquidación
NC - Subproceso Gestión del Riesgo y Programas
Subdirección de Análisis de Riesgo y Programas
Subdirección de Fiscalización
Subdirección de Cobranzas y Control Extensivo
REFORMULADO
09122022</t>
    </r>
  </si>
  <si>
    <t xml:space="preserve">Establecer lineamientos mediante los cuales se determinen los requisitos mínimos que deberán cumplirse, los cruces de información mínimos que deberán realizarse y las verificaciones básicas que deberán surtirse previa a la remisión del universo de seleccionados de las acciones de control a las Direcciones Seccionales. 
</t>
  </si>
  <si>
    <t xml:space="preserve">Memorando mediante el cual se establezcan los lineamientos que deberán atenderse en la Subdirección de Fiscalización Aduanera, orientados a mejorar la efectividad de los seleccionados a investigar por parte de las Direcciones Seccionales en ejecución de las acciones de control.
 </t>
  </si>
  <si>
    <r>
      <rPr>
        <b/>
        <sz val="12"/>
        <rFont val="Arial"/>
        <family val="2"/>
      </rPr>
      <t>DGF</t>
    </r>
    <r>
      <rPr>
        <sz val="12"/>
        <rFont val="Arial"/>
        <family val="2"/>
      </rPr>
      <t xml:space="preserve">
NC - Subprocesos: Fiscalización y Liquidación
NC - Subproceso Gestión del Riesgo y Programas
Subdirección de Fiscalización Aduanera
</t>
    </r>
  </si>
  <si>
    <t>Actualizar Memorando nro. 0000297 de fecha 31 de octubre de 2016, para implementar los informes semestrales (con fecha de corte 31 de diciembre y 30 de junio) sobre dificultades y experiencias exitosas en la ejecución de los programas y acciones de control, como medio de retroalimentación para la Coordinación de Programas y Campañas de Control y de Pensamiento Estratégico, con el propósito de mejorar la selectividad en futuros programas o acciones de control.</t>
  </si>
  <si>
    <t>Memorando actualizado</t>
  </si>
  <si>
    <r>
      <rPr>
        <b/>
        <sz val="12"/>
        <rFont val="Arial"/>
        <family val="2"/>
      </rPr>
      <t>DGF</t>
    </r>
    <r>
      <rPr>
        <sz val="12"/>
        <rFont val="Arial"/>
        <family val="2"/>
      </rPr>
      <t xml:space="preserve">
NC - Subprocesos: Fiscalización y Liquidación
NC - Subproceso Gestión del Riesgo y Programas
Subdirección de Fiscalización Tributaria.
Coordinación de Pensamiento Estratégico </t>
    </r>
  </si>
  <si>
    <t>Elaborar documento de retroalimentación teniendo en cuenta los informes semestrales remitidos por la Dirección Operativa de Grandes Contribuyentes y las Direcciones Seccionales, donde se plasme las dificultades y experiencias exitosas evidenciadas en los programas y acciones de control remitidas desde la Subdirección de Fiscalización Tributaria.</t>
  </si>
  <si>
    <t>Documento consolidado (15/02/2023, 15/08/2023)</t>
  </si>
  <si>
    <t>AUDITORIA A LA EFECTIVIDAD DE PROGRAMAS Y ACCIONES DE CONTROL – AEP 2022-003
Periodo: 1/01/2018 - 31/12/2021
H2</t>
  </si>
  <si>
    <t xml:space="preserve">2. Deficiencias en la selección de insumos a enviar a las Direcciones Seccionales
Revisada una muestra de 4 programas de fiscalización y 4 acciones de control remitidas por el nivel central a las direcciones seccionales de Impuestos de Cali, Aduanas de Cali e Impuestos y Aduanas de Bucaramanga, en tres de éstos, se observaron depuraciones por razones que pudieron ser identificadas antes de su envío a las direcciones seccionales así: 
1.	Programa Control al pago de los derechos antidumping 2018-2019, Memorando 185 del 25/07/2019
Las seis declaraciones seleccionadas para la DSIA de Bucaramanga se depuran, cuatro de ellas, porque para la mercancía importada no aplica el pago de los derechos antidumping, subpartida 76.08.10.90.00, conforme a lo dispuesto en el parágrafo del artículo 2 de la Resolución 304 de 2013 y la Resolución 176 de 2017, proferidas por el Ministerio de Comercio Industria y Turismo y las dos restantes hacen referencia a la misma operación de comercio exterior, declaración de importación inicial y su corrección voluntaria con pago de derechos antidumping; ésta última con fecha anterior al envío del programa, por lo tanto no procedía en ningún caso apertura de la investigación.
2.	Lineamientos para dar cumplimiento a los requisitos establecidos en el artículo 3º. “Umbrales para fortalecer el sistema de gestión de riesgo y control aduanero del Decreto 2218 de 2017, modificado por el artículo 1º del Decreto 436 de 2018”, Memorando 77 del 30/04/2020. 
Para la DSA de Cali, 46 declaraciones que corresponden al 58% de las seleccionadas se depuraron así: 
•	Para 35 declaraciones de importación correspondientes a la subpartida arancelaria 64.06.10.00.00, se revisaron las fórmulas sobre precios declarados por unidad de medida contenidas en el listado de seleccionados y se estableció, que el cálculo de precio unitario declarado se efectuó en FOB/Unidad, siendo lo correcto en FOB/KG bruto y al hacer el recalculo se determinó que cumplían con el umbral, siendo improcedente la investigación. 
•	Cuatro corresponden a declaraciones sin levante 
•	Tres declaraciones habían tenido aprehensión en el 2019. 
•	Cuatro declaraciones presentaban corrección en la que se ajustó el umbral, previo al Memorando de la acción. 
3.	Programa Control a créditos fiscales del impuesto sobre la Renta y CREE AG 2016, Memorando 201 del 10/07/2018. 
Para la DSI de Cali de un total de 30 seleccionados se depuran 15, que corresponden al 50%, por tener investigación en curso por el mismo concepto y período o que ya habían sido investigados en otro programa previo al envío del Memorando. Caso semejante se observó en la DSIA de Bucaramanga donde se depuraron 10 seleccionados de un total de 25, que corresponden al 40%. </t>
  </si>
  <si>
    <t>Los registros de información que reposan en la entidad no son suficientes para asegurar la coherencia de los datos base para la selección
Deficiencias en los controles que debe ejercer la primera línea de defensa, que aseguren la calidad de los insumos remitidos para investigación a las direcciones seccionales</t>
  </si>
  <si>
    <r>
      <rPr>
        <b/>
        <sz val="12"/>
        <rFont val="Arial"/>
        <family val="2"/>
      </rPr>
      <t xml:space="preserve">DGF
</t>
    </r>
    <r>
      <rPr>
        <sz val="12"/>
        <rFont val="Arial"/>
        <family val="2"/>
      </rPr>
      <t>NC - Subprocesos: Fiscalización y Liquidación
NC - Subproceso Gestión del Riesgo y Programas
Subdirección de Análisis de Riesgo y Programas
REFORMULADO
09122022</t>
    </r>
  </si>
  <si>
    <t>Definir un calendario de control para el año 2023 que atienda los flujos de información en la DIAN y donde los controles se realicen en un horizonte temporal cercano a los períodos o años gravables a ser fiscalizados, sujetos a la disponibilidad de la información.</t>
  </si>
  <si>
    <t>Carta de navegación con el listado de programas y campañas a desarrollar en el año 2023</t>
  </si>
  <si>
    <t>Listado</t>
  </si>
  <si>
    <r>
      <rPr>
        <b/>
        <sz val="12"/>
        <rFont val="Arial"/>
        <family val="2"/>
      </rPr>
      <t>DGF</t>
    </r>
    <r>
      <rPr>
        <sz val="12"/>
        <rFont val="Arial"/>
        <family val="2"/>
      </rPr>
      <t xml:space="preserve">
NC - Subprocesos: Fiscalización y Liquidación
NC - Subproceso Gestión del Riesgo y Programas
Subdirección de Análisis de Riesgo y Programas
Subdirección  de Fiscalización
Subdirección de Cobranzas y Control Extensivo
Comité Técnico de Programas y Campañas de Control</t>
    </r>
  </si>
  <si>
    <t>Establecer lineamientos mediante los cuales se establezcan los requisitos mínimos que deberán cumplirse, los cruces de información mínimos que deberán realizarse y las verificaciones básicas que deberán surtirse para la generación del universo de seleccionados de las acciones de control.</t>
  </si>
  <si>
    <t>Memorando mediante el cual se establezcan los lineamientos que deberán atenderse en la Subdirección de Fiscalización Aduanera, orientados a mejorar la efectividad de los seleccionados a investigar por parte de las Direcciones Seccionales en ejecución de las acciones de control.</t>
  </si>
  <si>
    <t xml:space="preserve">Verificar el cumplimiento de los lineamientos mediante los cuales se determinen los requisitos mínimos que deberán cumplirse, los cruces de información mínimos que deberán realizarse y las verificaciones básicas que deberán surtirse previa a la remisión del universo de seleccionados de las acciones de control a las Direcciones Seccionales. </t>
  </si>
  <si>
    <t>Correo electrónico en el cual se aprueben los criterios de selección, cruces de información y verificaciones aplicados para la generación del universo de seleccionados de las acciones de control</t>
  </si>
  <si>
    <t>Plantear la necesidad de fortalecer los sistemas de información que apoyan la generación de insumos para la estructuración de Programas y acciones de Control en el marco del proyecto de modernización de la entidad.</t>
  </si>
  <si>
    <t>Oficio mediante el cual se exponga la necesidad del fortalecimiento de los sistemas de información en el marco de la modernización de la entidad.</t>
  </si>
  <si>
    <t>Oficio</t>
  </si>
  <si>
    <t>Actualizar el instructivo IN - COT- 230 en lo relacionado con las definiciones de depuración de las cargas de servicio.</t>
  </si>
  <si>
    <t>Instructivo IN - COT - 230 actualizado</t>
  </si>
  <si>
    <t>Instructivo</t>
  </si>
  <si>
    <r>
      <rPr>
        <b/>
        <sz val="12"/>
        <rFont val="Arial"/>
        <family val="2"/>
      </rPr>
      <t>DGF</t>
    </r>
    <r>
      <rPr>
        <sz val="12"/>
        <rFont val="Arial"/>
        <family val="2"/>
      </rPr>
      <t xml:space="preserve">
NC - Subprocesos: Fiscalización y Liquidación
NC - Subproceso Gestión del Riesgo y Programas
Subdirección de Fiscalización Tributaria
REFORMULADO
09122022</t>
    </r>
  </si>
  <si>
    <t>AUDITORIA A LA EFECTIVIDAD DE PROGRAMAS Y ACCIONES DE CONTROL – AEP 2022-003
Periodo: 1/01/2018 - 31/12/2021
H3</t>
  </si>
  <si>
    <t xml:space="preserve">Deficiencias en los controles que aseguren la coherencia de los datos y la divulgación de los resultados </t>
  </si>
  <si>
    <t>Modificar el Formato FT-COT-2447 "Matriz de seguimiento del Comité Técnico de Programas y Campañas de Control - CTPCC", definiendo su alcance como formato de formulación de los programas y campañas de control, pero no como repositorio de  datos de gestión de fiscalización. Se propone que el contenido de la matriz FT-COT-2447 se armonice de acuerdo con las competencias que tiene cada área.</t>
  </si>
  <si>
    <t>Formato FT-COT-2447 actualizado</t>
  </si>
  <si>
    <r>
      <rPr>
        <b/>
        <sz val="12"/>
        <rFont val="Arial"/>
        <family val="2"/>
      </rPr>
      <t>DGF</t>
    </r>
    <r>
      <rPr>
        <sz val="12"/>
        <rFont val="Arial"/>
        <family val="2"/>
      </rPr>
      <t xml:space="preserve">
NC - Subprocesos: Fiscalización y Liquidación
NC - Subproceso Gestión del Riesgo y Programas
Subdirección de Análisis de Riesgo y Programas
REFORMULADO
09122022</t>
    </r>
  </si>
  <si>
    <t>Adoptar, ajustar o actualizar en cada subdirección de fiscalización un "Formato de seguimiento a la ejecución de los programas de control", en el que se reflejen los datos de la gestión obtenida en fiscalización como resultado de la ejecución de los programas."</t>
  </si>
  <si>
    <r>
      <rPr>
        <b/>
        <sz val="12"/>
        <rFont val="Arial"/>
        <family val="2"/>
      </rPr>
      <t>DGF</t>
    </r>
    <r>
      <rPr>
        <sz val="12"/>
        <rFont val="Arial"/>
        <family val="2"/>
      </rPr>
      <t xml:space="preserve">
NC - Subprocesos: Fiscalización y Liquidación
NC - Subproceso Gestión del Riesgo y Programas
Subdirección  de Fiscalización Tributaria
Subdirección  de Fiscalización Aduanera
Subdirección  de Fiscalización  Cambiaria e Internacional
REFORMULADO
09122022</t>
    </r>
  </si>
  <si>
    <t>Revisar y actualizar la Cartilla CT-COT-0082 "Elaboración de los informes de seguimiento y evaluación de los programas y campañas de control", de tal manera que estos sean la fuente de datos oficiales sobre los agregados de los resultados de ejecución de programas y campañas de control.</t>
  </si>
  <si>
    <t>Cartilla CT-COT-0082 actualizada</t>
  </si>
  <si>
    <r>
      <rPr>
        <b/>
        <sz val="12"/>
        <rFont val="Arial"/>
        <family val="2"/>
      </rPr>
      <t>DGF</t>
    </r>
    <r>
      <rPr>
        <sz val="12"/>
        <rFont val="Arial"/>
        <family val="2"/>
      </rPr>
      <t xml:space="preserve">
NC - Subprocesos: Fiscalización y Liquidación
NC - Subproceso Gestión del Riesgo y Programas
Subdirección de Análisis de Riesgo y Programas
Subdirección  de Fiscalización Tributaria
Subdirección  de Fiscalización Aduanera
Subdirección  de Fiscalización  Cambiaria e Internacional
Subdirección de Cobranzas y Control Extensivo
REFORMULADO
09122022</t>
    </r>
  </si>
  <si>
    <t>Incluir en el procedimiento PR-COT-0246 la siguiente actividad: "Realizar reuniones de trabajo entre la Subdirección de Análisis de Riesgo y Programas / Coordinación de Programas y Campañas de Control, la Subdirección de Cobranzas y Control Extensivo y las subdirecciones de fiscalización, para conciliar las cifras y/o conclusiones presentadas en los informes semestrales de seguimiento y evaluación de programas y campañas de control"</t>
  </si>
  <si>
    <t>Procedimiento PR-COT-0246 actualizado</t>
  </si>
  <si>
    <t>Actualizar el Memorando 52 del 3 de marzo de 2022, con el objeto de asegurar que los informes de ejecución de los programas y acciones de control presentados por las direcciones seccionales contenga la información requerida para asegurar la coherencia de los datos y la divulgación de los resultados de los programas y acciones de control.</t>
  </si>
  <si>
    <t xml:space="preserve">Memorando mediante el cual se modifica el Memorando 52 del 3 de marzo de 2022.
</t>
  </si>
  <si>
    <r>
      <rPr>
        <b/>
        <sz val="12"/>
        <rFont val="Arial"/>
        <family val="2"/>
      </rPr>
      <t>DGF</t>
    </r>
    <r>
      <rPr>
        <sz val="12"/>
        <rFont val="Arial"/>
        <family val="2"/>
      </rPr>
      <t xml:space="preserve">
NC - Subprocesos: Fiscalización y Liquidación
NC - Subproceso Gestión del Riesgo y Programas
Subdirección de Fiscalización Aduanera.
</t>
    </r>
  </si>
  <si>
    <t>Definir el responsable y las actividades a desarrollar para el registro de la información en el control establecido.</t>
  </si>
  <si>
    <t>Oficio Interno Subdirección de Fiscalización Aduanera definiendo responsable.</t>
  </si>
  <si>
    <r>
      <rPr>
        <b/>
        <sz val="12"/>
        <rFont val="Arial"/>
        <family val="2"/>
      </rPr>
      <t>DGF</t>
    </r>
    <r>
      <rPr>
        <sz val="12"/>
        <rFont val="Arial"/>
        <family val="2"/>
      </rPr>
      <t xml:space="preserve">
NC - Subprocesos: Fiscalización y Liquidación
NC - Subproceso Gestión del Riesgo y Programas
Subdirección de Fiscalización Aduanera.
</t>
    </r>
  </si>
  <si>
    <t>Actualizar la Matriz de Seguimiento del CTPCC con corte a 30 de junio de 2022.</t>
  </si>
  <si>
    <t>Hoja4_Gestión_SGFA del documento FT-IC-2447-Matriz_de_Seguimiento_CTPCC_Corte_30_Junio_2022 actualizada</t>
  </si>
  <si>
    <t>Hoja4_Gestión</t>
  </si>
  <si>
    <t>Implementar en el SI Integra los desarrollos solicitados mediante Formato 2206 presentado y socializado con el área de tecnología en el mes de diciembre de 2020, en relación con: 
* Módulo fiscalización extensiva
* Módulo insumos</t>
  </si>
  <si>
    <t>Desarrollos implementados en producción</t>
  </si>
  <si>
    <r>
      <rPr>
        <b/>
        <sz val="12"/>
        <rFont val="Arial"/>
        <family val="2"/>
      </rPr>
      <t>DGF</t>
    </r>
    <r>
      <rPr>
        <sz val="12"/>
        <rFont val="Arial"/>
        <family val="2"/>
      </rPr>
      <t xml:space="preserve">
NC - Subprocesos: Fiscalización y Liquidación
NC - Subproceso Gestión del Riesgo y Programas
Subdirección de Fiscalización Tributaria
Subdirección de Soluciones y Desarrollo </t>
    </r>
  </si>
  <si>
    <t>Revisar y actualizar el Memorando No. 0233 del 28-07-17 por el cual se adopta, al interior de la Subdirección de Fiscalización Tributaria, la Matriz de Seguimiento a los Programas y Acciones de Control, definiendo los casos que se controlarán con ella, las fuentes de información, los responsables de su actualización y la periodicidad con que se realizará.</t>
  </si>
  <si>
    <t>Memorando de Matriz de Seguimiento firmado</t>
  </si>
  <si>
    <t>AUDITORIA A LA EFECTIVIDAD DE PROGRAMAS Y ACCIONES DE CONTROL – AEP 2022-003
Periodo: 1/01/2018 - 31/12/2021
H4</t>
  </si>
  <si>
    <t>4. Incumplimiento de los lineamientos establecidos en el Memorando 201 de 2018 
Se observó incumplimiento del literal a) del capítulo Plan de Auditoría del lineamiento referido a la revisión del software que utiliza el contribuyente, por cuanto, esta validación no fue considerada en los planes de auditoría ni se observa conclusión al respecto en los informes finales de visita - FT 1839, en los expedientes de la DSI de Cali:  FS 2016 201XXX4, FS 2016 201XXX7, FS 2016 201XXX1, FS 2016 201XXX2 y FS 2016 201XXX5.</t>
  </si>
  <si>
    <t>AUDITORIA A LA EFECTIVIDAD DE PROGRAMAS Y ACCIONES DE CONTROL – AEP 2022-003
Periodo: 1/01/2018 - 31/12/2021
H5</t>
  </si>
  <si>
    <t>5. Inactividad procesal en expedientes  
Sobre una muestra de 5 expedientes en la DSIA de Bucaramanga y 11 en la DSI de Cali, que corresponden a la Acción de Control a Contribuyentes con Beneficio de Auditoría en Renta AG 2019, se observó falta de gestión, atendiendo a los términos establecidos en el cronograma, dando lugar a inactividad procesal, así: 
1.     Por más de 10 meses, a partir del emplazamiento para corregir o la respuesta al mismo, en los siguientes expedientes: 
DSIA Bucaramanga: BF201920201XXX5, BF201920201XXX8, BF201920201XXX4 y BF201920201XXX8.  
DSI Cali: BF 20192021XXX7, BF 2019 2021XXX5, BF 2019 2020 1XXX3, BF 2019 2020 XXX6, BF 2019 2021XXX8, BF 2019 2020 1XXX7, BF 2019 2020XXX5 y BF 2019 2021XXX0.  
2.   Investigaciones con informes finales de fecha 16/12/2020 y 26/12/2020, en los que se concluye que no había mérito para continuar la investigación, con autos de archivo proferidos en mayo y junio de 2022 respectivamente, con ocasión de la visita de auditoría. Expedientes BF 2019 20201XXX5 y BF 201920201XXX6 respectivamente.</t>
  </si>
  <si>
    <r>
      <rPr>
        <b/>
        <sz val="12"/>
        <rFont val="Arial"/>
        <family val="2"/>
      </rPr>
      <t>DGF</t>
    </r>
    <r>
      <rPr>
        <sz val="12"/>
        <rFont val="Arial"/>
        <family val="2"/>
      </rPr>
      <t xml:space="preserve">
DS - Subproceso: Fiscalización y Liquidación
Dirección Seccional de  Impuestos Cali
Dirección Seccional de Impuestos y Aduanas de  Bucaramanga
División de fiscalización y Liquidación </t>
    </r>
  </si>
  <si>
    <t>AUDITORIA A LA EFECTIVIDAD DE PROGRAMAS Y ACCIONES DE CONTROL – AEP 2022-003
Periodo: 1/01/2018 - 31/12/2021
H6</t>
  </si>
  <si>
    <t>Deficiencia en el control que debe ser ejercido por los jefes del nivel operativo, que representan la primera línea de defensa del Sistema de Control Interno de las direcciones seccionales, en cuanto a la supervisión y monitoreo de los documentos contentivos del expediente y el autocontrol en la conformación y piezas procesales de la investigación por parte de cada uno de los funcionarios</t>
  </si>
  <si>
    <t>Identificar y listar los expedientes con inspección tributaria decretada a partir del 1 de enero y hasta el 31 de diciembre de 2022</t>
  </si>
  <si>
    <t>Listado de expedientes</t>
  </si>
  <si>
    <t>Realizar control con base en el listado anterior, para verificar que se hayan proferido las respectivas actas de cierre de la inspección tributaria</t>
  </si>
  <si>
    <t>Listado trimestral actualizado suscrito por el responsable</t>
  </si>
  <si>
    <t>Listado trimestral</t>
  </si>
  <si>
    <r>
      <rPr>
        <b/>
        <sz val="12"/>
        <rFont val="Arial"/>
        <family val="2"/>
      </rPr>
      <t xml:space="preserve">DGF
</t>
    </r>
    <r>
      <rPr>
        <sz val="12"/>
        <rFont val="Arial"/>
        <family val="2"/>
      </rPr>
      <t>NC - Subproceso: Fiscalización y Liquidación  
Coordinación de Sistemas de Información y Procedimiento de Fiscalización Tributaria</t>
    </r>
    <r>
      <rPr>
        <b/>
        <sz val="12"/>
        <rFont val="Arial"/>
        <family val="2"/>
      </rPr>
      <t xml:space="preserve">
</t>
    </r>
    <r>
      <rPr>
        <sz val="12"/>
        <rFont val="Arial"/>
        <family val="2"/>
      </rPr>
      <t xml:space="preserve">DS - Subproceso: Fiscalización y Liquidación
Dirección Seccional de  Impuestos Cali
Dirección Seccional de Impuestos y Aduanas de  Bucaramanga
División de fiscalización y Liquidación </t>
    </r>
  </si>
  <si>
    <t>AUDITORIA A LA EFECTIVIDAD DE PROGRAMAS Y ACCIONES DE CONTROL – AEP 2022-003
Periodo: 1/01/2018 - 31/12/2021
H7</t>
  </si>
  <si>
    <t>Desconocimiento de la norma específica aplicable para el cálculo del anticipo que debía liquidar el contribuyente
Falta de celeridad en el desarrollo de la investigación
Insuficiente seguimiento por parte de la primera línea de defensa</t>
  </si>
  <si>
    <t>Realizar el control en las visitas o ejercicios de seguimiento de que trata el procedimiento PR-CI-0339 " Autoevaluación al Control de la Gestión" la revisión puntual del control de términos.</t>
  </si>
  <si>
    <r>
      <rPr>
        <b/>
        <sz val="12"/>
        <rFont val="Arial"/>
        <family val="2"/>
      </rPr>
      <t>DGF</t>
    </r>
    <r>
      <rPr>
        <sz val="12"/>
        <rFont val="Arial"/>
        <family val="2"/>
      </rPr>
      <t xml:space="preserve">
NC - Subproceso: Fiscalización y Liquidación  
Coordinación de Sistemas de Información y Procedimiento de Fiscalización Tributaria</t>
    </r>
  </si>
  <si>
    <t>Auditoría de Seguimiento a Planes Integrados de Mejoramiento del Proceso de Administración de Cartera - ASA 2017005
Período
01/01/2016 a 30/01/02017</t>
  </si>
  <si>
    <t>ASA 2017005</t>
  </si>
  <si>
    <t>Ausencia de un sistema informático de la Dian para la gestión de actos administrativos aduaneros y cambiarios  y por falta de lineamientos para el debido control.</t>
  </si>
  <si>
    <t>Realizar al interior de cada uno de los grupos internos de trabajo que conforman la Division de Gestión de Cobranzas (3 Persuasivas, 2 coactivas, 1 Facilidades de pago y 1 Rep. Externa) jornadas de retroalimentación en el proceso de Administración de Cartera, sobre los procedimientos y las orientaciones necesarias para su cumplimiento.</t>
  </si>
  <si>
    <t>Adelantar las actividades establecidos en los memorandos 307 del 10 OCT 2015, 39 del 9 FEB 2016 y 319 de 31 OCT 2017</t>
  </si>
  <si>
    <t>FT-GH-1722
Registro de Asistencia Capacitación Interna</t>
  </si>
  <si>
    <r>
      <rPr>
        <b/>
        <sz val="12"/>
        <rFont val="Arial"/>
        <family val="2"/>
      </rPr>
      <t>DGI</t>
    </r>
    <r>
      <rPr>
        <sz val="12"/>
        <rFont val="Arial"/>
        <family val="2"/>
      </rPr>
      <t xml:space="preserve">
DS - Subproceso Administaciòn de Cartera
Direccion Seccional de Impuestos de Bogota
División de Cobranzas
Grupos Internos de Trabajo
ACTUALIZADO
30112021</t>
    </r>
  </si>
  <si>
    <t>Realizar la migración a SIPAC de todos los expedientes que se encuentren en SISCOBRA en cumplimiento de las actividades establecidos en los memorandos 307 del 10 OCT 2015, 39 del 9 FEB 2016 y 319 de 31 OCT 2017.</t>
  </si>
  <si>
    <t>Aplicativo SIPAC actualizado</t>
  </si>
  <si>
    <r>
      <rPr>
        <b/>
        <sz val="12"/>
        <rFont val="Arial"/>
        <family val="2"/>
      </rPr>
      <t>DGI</t>
    </r>
    <r>
      <rPr>
        <sz val="12"/>
        <rFont val="Arial"/>
        <family val="2"/>
      </rPr>
      <t xml:space="preserve">
NC - Subproceso Administracion de Cartera - Recaudo - Devoluciones
Direccion de Gestion de Impuestos
Subdireccion de Recaudo -  
Coordinacion de Administracion de Aplicativos de Impuestos
DS - Subproceso Administracion de Cartera - Recaudo - Devoluciones
Direcciones Seccionales de Impuestos y Aduanas 
División de Recaudo y Cobranzas 
DS - Subproceso Administracion de Cartera - Recaudo - Devoluciones
Direcciones Seccionales de Impuestos
División de Recaudo y Cobranzas 
División de Cobranzas
REFORMULADO
07112018
30112021</t>
    </r>
  </si>
  <si>
    <t>Implementar una solución informatica sujeta a la implementación del plan de modernización tecnologica de la DIAN.(LEY 1819 DEL 2016), con el fin de contar con la información integrada, actualizada y confiable para el proceso de Administración de Cartera.</t>
  </si>
  <si>
    <r>
      <rPr>
        <b/>
        <sz val="12"/>
        <rFont val="Arial"/>
        <family val="2"/>
      </rPr>
      <t>DGI</t>
    </r>
    <r>
      <rPr>
        <sz val="12"/>
        <rFont val="Arial"/>
        <family val="2"/>
      </rPr>
      <t xml:space="preserve">
NC - Subproceso Innovacion y Tecnologia
Direccion de Gestion e Innovacion y Tecnologia
Subdireccion de Innovacion y proyectos
Subdireccion de Soluciones y desarrollo
REFORMULADO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</si>
  <si>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e Innovacion y Tecnologia
Subdireccion de Innovacion y proyectos
Subdireccion de Soluciones y desarrollo
Subdireccion de Infraestructura Tecnologica y de operaciones
REFORMULADO
20052022
09122022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</si>
  <si>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e Innovacion y Tecnologia
Subdireccion de Innovacion y proyectos
Subdireccion de Soluciones y desarrollo
Subdireccion de Infraestructura Tecnologica y de operaciones
REFORMULADO
20052022
09122022</t>
    </r>
  </si>
  <si>
    <t>Auditoría de Seguimiento a Planes Integrados de Mejoramiento del Proceso de Administración de Cartera - ASA 2017005
Período
01/01/2016 a 30/01/02017</t>
  </si>
  <si>
    <t>Problemas en los insumos para la conformación del expediente y su inclusión en el aplicativo SISCOBRA ADUANERO.
Falta de una solución informática para la gestión de cobro aduanero y cambiario.</t>
  </si>
  <si>
    <t>Realizar al interior de la División de Gestión de Cobranzas capacitación a todos los funcionarios acerca de la Caracterización del Proceso de Administración de Cartera CP-CA-0014, recalcando los temas de Proveedores y Entradas  y remitir al buzón coordinacioncobranzas@dian.gov.co el formato 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</si>
  <si>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REFORMULADO
20052022</t>
    </r>
  </si>
  <si>
    <t>Auditoría de Seguimiento a Planes Integrados de Mejoramiento del Proceso de Administración de Cartera - ASA 2017005
01/01/2016 a 30/01/02017</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</si>
  <si>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e Innovacion y Tecnologia
Subdireccion de Innovacion y proyectos
Subdireccion de Soluciones y desarrollo
REFORMULADO
31102020
ACTUALIZADO
30112021
REFORMULADO
20052022
09122022</t>
    </r>
  </si>
  <si>
    <t>Realizar al interior de la División de Gestión de Cobranzas jornadas de retroalimentación en el proceso de Administración de Cartera, sobre los procedimientos y las orientaciones necesarias para su cumplimiento.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</si>
  <si>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</si>
  <si>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</si>
  <si>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</si>
  <si>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e Innovacion y Tecnologia
Subdireccion de Innovacion y proyectos
Subdireccion de Soluciones y desarrollo
REFORMULADO
31102020
20052022
09122022
ACTUALIZADO
30112021</t>
    </r>
  </si>
  <si>
    <t>Evaluación a la Administración de  Riesgos asociados a los procedimientos de Devoluciones y/o Compensaciones y Tráfico Postal y envios urgentes
H7
Periodo 01/01/2016 al 30/09/2016</t>
  </si>
  <si>
    <t xml:space="preserve"> ARC 2016008</t>
  </si>
  <si>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</si>
  <si>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</si>
  <si>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</si>
  <si>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</si>
  <si>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</si>
  <si>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</si>
  <si>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Subdirección de Infraestructura Tecnológica y de Operaciones
NC - Subproceso Recaudo - Devoluciones
Dirección de Gestión  de Impuestos
Subdirección de Devoluciones
REFORMULADO
20052022
09122022</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</si>
  <si>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</si>
  <si>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</si>
  <si>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</si>
  <si>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</si>
  <si>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</si>
  <si>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</si>
  <si>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
H3</t>
  </si>
  <si>
    <t>ACC 2018002</t>
  </si>
  <si>
    <t>Debido a que no se tiene un inventario mensual de documentos que ingresan por la red bancaria y a los continuos reprocesos de la obligación financiera que producen notas contables automáticas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</si>
  <si>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ACTUALIZADO
30112021
REFORMULADO
20052022
09122022</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</si>
  <si>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ACTUALIZADO
30112021
REFORMULADO
20052022
09122022</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</si>
  <si>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Recaudo - Devoluciones
Dirección de Gestión de Impuestos
Subdirección de Recaudo
Coordinación de Control a Entidades Recaudadoras
NC - Subproceso Función Recaudadora
Dirección de Gestión de Impuestos
Subdirección de Recaudo
Coordinación de Contabilidad de la Función Recaudadora
ACTUALIZADO
30112021
REFORMULADO
20052022
09122022</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</si>
  <si>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Recaudo - Devoluciones
Dirección de Gestión de Impuestos
Subdirección de Recaudo
Coordinación de Control a Entidades Recaudadoras
NC - Subproceso Función Recaudadora
Dirección de Gestión de Impuestos
Subdirección de Recaudo
Coordinación de Contabilidad de la Función Recaudadora
ACTUALIZADO
30112021
REFORMULADO
20052022
09122022
</t>
    </r>
  </si>
  <si>
    <t>Auditoría a la Gestión de las Devoluciones y/o Compensaciones ADC2019-007
Periodo
01/01/201/ al 30/06/2019
H2</t>
  </si>
  <si>
    <t>ADC 2019007</t>
  </si>
  <si>
    <t>Insuficiencia en los controles establecidos para garantizar el cierre de los expedientes en el SI Devoluciones,</t>
  </si>
  <si>
    <t>Verificar que las solicitudes de devolución y/o compensación que hayan cumplido con el término correspondiente, se encuentren en estado "CERRADO". De acuerdo a la actividad 35 del procedimiento PR-RE-0124. Se debe verificar desde el año 2010 hasta la fecha.</t>
  </si>
  <si>
    <t>a) Cerrar mediante el módulo de cierre de asuntos de devoluciones los asuntos que cumplen integralmente las siguientes condiciones:
 1) Pasaron a gestión manual, tienen acto administrativo decisorio notificado, se encuentran en estado "ABIERTO"
 2) Se gestionaron totalmente por el Servicio Informático de Devoluciones y su acto administrativo decisorio se envió con planilla manual.</t>
  </si>
  <si>
    <t>Listado consolidado mensual de asuntos identificados con las condiciones de la actividad a) a los cuales se les realizó la acción correctiva de cierre de asuntos mediante el módulo de cierre de asuntos del Servicio Informático de Devoluciones.
Nota: Seccionales que no tengan asuntos con las condiciones descritas, deben enviar constancia en ese sentido.</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</si>
  <si>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</si>
  <si>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b) Identificar asuntos que cumplen integralmente las siguientes condiciones:  i) Se gestionaron totalmente a través del Servicio Informático de Devoluciones ii) Tienen acto administrativo decisorio enviado  con planilla para notificar iii) No tienen registrada la fecha de notificación y/o ejecutoria en el sistema notificar por lo tanto se encuentran en estado "ABIERTO". Listar estos asuntos y asegurarse de que la dependencia competente al interior de la Dirección Seccional realice  el registro de la fecha de notificación y/o ejecutoria en el sistema notificar</t>
  </si>
  <si>
    <t>Listado consolidado mensual de asuntos identificados con las condiciones de la actividad b) a los cuales se les realizó  la acción correctiva de registro de la fecha de notificación y/o ejecutoria en el Sistema Notificar
Nota: Seccionales que no tengan asuntos con las condiciones descritas, deben enviar constancia en ese sentido.</t>
  </si>
  <si>
    <t xml:space="preserve">c) Identificar asuntos de solicitudes de devolución que fueron totalmente gestionadas hasta la planilla de remisión para notificación, pero la persona con el Rol "Firmar acto administrativo devolución" registra código de dependencia diferente a Recaudo, se debe solicitar a la Coordinación de Notificaciones del Nivel Central el cambio de código de dependencia a "Recaudo" a fin de que se cierre automáticamente el asunto en el Servicio Informático de Devoluciones. </t>
  </si>
  <si>
    <t>Listado consolidado mensual de asuntos identificados con las condiciones de la actividad c) a los cuales se les realizó  la acción correctiva de cambio de dependencia a "Recaudo" y después de esta acción el asunto de devoluciones pasó aestado "CERRADO".
Nota: Seccionales que no tengan asuntos con las condiciones descritas, deben enviar constancia en ese sentido.</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</si>
  <si>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</si>
  <si>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Realizar seguimiento mensual, generando reporte del libro radicador del aplicativo Notificar, donde se debe verificar que en la columna "Fecha Notificación" y "Fecha de Ejecutoria" se encuentran debidamente diligenciadas una vez se cumpla el término correspondiente.</t>
  </si>
  <si>
    <t xml:space="preserve">Informe consolidado de seguimiento mensual a control de notificación de los actos administrativos decisorios de solicitudes de devolución  </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</si>
  <si>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</si>
  <si>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Realizar auditorías de escritorio para verificar el cierre de los asuntos en el SI de devoluciones del año 2010 hasta la fecha.</t>
  </si>
  <si>
    <t>Realizar auditorías de escritorio para verificar el cierre de los asuntos terminados a través del SIE de Devoluciones, así como también de los asuntos radicados a través del Servicio Informático de  Devoluciones y que fueron terminados en forma manual los cuales deben ser cerrados por el módulo de cierre de asuntos.</t>
  </si>
  <si>
    <t>Auditorías de escritorio a cada una de las Direcciones.</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</si>
  <si>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</si>
  <si>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Cumplimiento de Obligaciones Formales de Usuarios  Aduaneros
AOF2015005
H5
Periodo 01/01/2014 a
31/07/2015  </t>
  </si>
  <si>
    <t>Deficiencias en los sistemas de información para apoyar la gestión de la habilitación, reconocimiento, autorización y control de usuarios.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</si>
  <si>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</si>
  <si>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</si>
  <si>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Priorizar y detallar requerimientos Funcionales tecnológicos necesario para la solución tecnológica  del Proyecto.
NOTA: Reformulación elaborada por cambios normativos de acuerdo a  Decreto 1165 de Junio de 2019 que reemplaza-deroga el Decreto 390 de 2016 y este SIE "RAHC" estaba dentro del Proyecto 390.</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</si>
  <si>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</si>
  <si>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</si>
  <si>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</si>
  <si>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t>Implantación de la solución tecnológica del Proyecto.
NOTA: Reformulación elaborada por cambios normativos de acuerdo a  Decreto 1165 de Junio de 2019 que reemplaza-deroga el Decreto 390 de 2016 y este SIE "RAHC" estaba dentro del Proyecto 390.</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</si>
  <si>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</si>
  <si>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</si>
  <si>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</si>
  <si>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t xml:space="preserve">Falta de gobernabilidad sobre los aplicativos no corporativos de la entidad.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</si>
  <si>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</si>
  <si>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</si>
  <si>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</si>
  <si>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</si>
  <si>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</si>
  <si>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</si>
  <si>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en el Inventario de Aplicativos No Corporativos que hacen uso de estas herramientas.</t>
  </si>
  <si>
    <t>17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</si>
  <si>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</si>
  <si>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</si>
  <si>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</si>
  <si>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</si>
  <si>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</si>
  <si>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</si>
  <si>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</si>
  <si>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</si>
  <si>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</si>
  <si>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</si>
  <si>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</si>
  <si>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</si>
  <si>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</si>
  <si>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</si>
  <si>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</si>
  <si>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</si>
  <si>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</si>
  <si>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</si>
  <si>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</si>
  <si>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</si>
  <si>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</si>
  <si>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</si>
  <si>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</si>
  <si>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</si>
  <si>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</si>
  <si>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</si>
  <si>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</si>
  <si>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</si>
  <si>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</si>
  <si>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</si>
  <si>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</si>
  <si>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</si>
  <si>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</si>
  <si>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</si>
  <si>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</si>
  <si>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</si>
  <si>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</si>
  <si>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</si>
  <si>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</si>
  <si>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</si>
  <si>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</si>
  <si>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</si>
  <si>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</si>
  <si>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</si>
  <si>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</si>
  <si>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</si>
  <si>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</si>
  <si>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</si>
  <si>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</si>
  <si>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</si>
  <si>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</si>
  <si>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</si>
  <si>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</si>
  <si>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</si>
  <si>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</si>
  <si>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</si>
  <si>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</si>
  <si>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</si>
  <si>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</si>
  <si>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</si>
  <si>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</si>
  <si>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INSP. 1707022404 
H 1,2,3,4,5,6,7,8,9
 Valoración de Riesgos en la Disposición y Destrucción de Mercancías Aprehendidas.</t>
  </si>
  <si>
    <t>RG1</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</si>
  <si>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</si>
  <si>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</si>
  <si>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</si>
  <si>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</si>
  <si>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</si>
  <si>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</si>
  <si>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</si>
  <si>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</si>
  <si>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</si>
  <si>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</si>
  <si>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</si>
  <si>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</si>
  <si>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</si>
  <si>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</si>
  <si>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muestra</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</si>
  <si>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</si>
  <si>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</si>
  <si>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</si>
  <si>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</si>
  <si>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</si>
  <si>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</si>
  <si>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</si>
  <si>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</si>
  <si>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</si>
  <si>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</si>
  <si>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</si>
  <si>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</si>
  <si>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</si>
  <si>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</si>
  <si>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</si>
  <si>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</si>
  <si>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</si>
  <si>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</si>
  <si>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</si>
  <si>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</si>
  <si>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</si>
  <si>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</si>
  <si>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</si>
  <si>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</si>
  <si>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</si>
  <si>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</si>
  <si>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</si>
  <si>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</si>
  <si>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</si>
  <si>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</si>
  <si>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</si>
  <si>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</si>
  <si>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</si>
  <si>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</si>
  <si>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</si>
  <si>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</si>
  <si>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2.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</si>
  <si>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</si>
  <si>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</si>
  <si>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3.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</si>
  <si>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</si>
  <si>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</si>
  <si>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</si>
  <si>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4.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</si>
  <si>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</si>
  <si>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</si>
  <si>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5.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</si>
  <si>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</si>
  <si>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</si>
  <si>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</si>
  <si>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6.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</si>
  <si>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</si>
  <si>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</si>
  <si>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</si>
  <si>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</si>
  <si>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7. Reiterar la importancia de la aplicación de la matriz de riesgos para la supervisión de almacenamiento y custodia de la mercancia</t>
  </si>
  <si>
    <t>Mitigar los riesgos por cambio o pérdida de la mercancia</t>
  </si>
  <si>
    <t>8. Modificación del contrato de Operación Logística, permitiendo  que el almacenamiento del combustible se realice en estaciones de servicios con cargo a este contrato.</t>
  </si>
  <si>
    <t>Modificación contractual  suscrita</t>
  </si>
  <si>
    <t>9.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</si>
  <si>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</si>
  <si>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</si>
  <si>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</si>
  <si>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</si>
  <si>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</si>
  <si>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10. Realizar los requerimientos detallados del sie ADA</t>
  </si>
  <si>
    <t>Analizar de manera detallada los requerimientos del SIE ADA</t>
  </si>
  <si>
    <t>Documento de requerimientos detallados</t>
  </si>
  <si>
    <t xml:space="preserve">11.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</si>
  <si>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</si>
  <si>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</si>
  <si>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 xml:space="preserve">Hallazgo 14. Incumplimiento a las politicas de seguridad de la información en el uso personal e instransferible de las cuentas de usuario y el uso de medios removibles". </t>
  </si>
  <si>
    <t>12. Adelantar el proceso de contratación de la solución tecnológica.</t>
  </si>
  <si>
    <t>Estrategia de Digitalización de los Sistemas de Información de la DIAN, dentro del plan de modernización tecnologica(ley 1819 DE 2016)</t>
  </si>
  <si>
    <t>Informe de avance del proceso de contratación</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</si>
  <si>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</si>
  <si>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13. Inicio de la implementación de la solución tecnológica del Proyecto.</t>
  </si>
  <si>
    <t>Plan de trabajo de implementación de la solución tecnológica.</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</si>
  <si>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</si>
  <si>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Informe de seguimiento y/o actas de reunión</t>
  </si>
  <si>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</si>
  <si>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14. Implantación de la solución tecnológica</t>
  </si>
  <si>
    <t>Solución en producción</t>
  </si>
  <si>
    <t>15.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</si>
  <si>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</si>
  <si>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</si>
  <si>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soprote Técnico al Usuario
ACTUALIZADO
30112021</t>
    </r>
  </si>
  <si>
    <t xml:space="preserve">16.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</si>
  <si>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</si>
  <si>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</si>
  <si>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</si>
  <si>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17.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</si>
  <si>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</si>
  <si>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</si>
  <si>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18.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</si>
  <si>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</si>
  <si>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</si>
  <si>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</si>
  <si>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19.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</si>
  <si>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</si>
  <si>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</si>
  <si>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</si>
  <si>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20.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</si>
  <si>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</si>
  <si>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</si>
  <si>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</si>
  <si>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</si>
  <si>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</si>
  <si>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1.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</si>
  <si>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</si>
  <si>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</si>
  <si>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</si>
  <si>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2.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</si>
  <si>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</si>
  <si>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</si>
  <si>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</si>
  <si>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5.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</si>
  <si>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</si>
  <si>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</si>
  <si>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6. Realizar seguimiento al avance de la gestión de  las Direcciones Seccionales en visitas de acompañamiento y seguimiento por parte de la Subdirección de Gestión Comercial.
</t>
  </si>
  <si>
    <t>Lograr que las Direcciones seccionales den cumplimiento a las metas establecidas.</t>
  </si>
  <si>
    <t xml:space="preserve">Informes de seguimiento </t>
  </si>
  <si>
    <t>7.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</si>
  <si>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</si>
  <si>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</si>
  <si>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</si>
  <si>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INSP. 1707022422
H1,2,3,4</t>
  </si>
  <si>
    <t>RF1</t>
  </si>
  <si>
    <t>ID del hallazgo I. Fallas en la validación del cumplimiento de los requisitos para determinar la modalidad de chatarrización, en contravía de lo establecido en el procedimiento PR-CO-0380 “Chatarrización de Mercancías” versión 1.</t>
  </si>
  <si>
    <t>ID del Riesgo de Corrupción :  RFC 1. Pérdida y/o cambio de la mercancía aprehendida, decomisada o en abandono a favor de la Nación, dispuesta a través del procedimiento de chatarrización, para beneficio propio o de terceros</t>
  </si>
  <si>
    <t>1. Validar que se cumplan los requisitos previos a la generación de la resolución de chatarrización de mercancías</t>
  </si>
  <si>
    <t>Revisar de manera aleatoria las listas de chequeo y documentos soportes remitidas por las Direcciones Seccionales 
 de Aduanas de Cúcuta, Dirección Seccional de Aduanas de Bogotá, Dirección Seccional de Impuestos y Aduanas de Buenaventura, Dirección Seccional de Impuestos y Aduanas de Bucaramanga y Dirección Seccional de Impuestos y Aduanas de Maicao, correspondiente a cada acto administrativo.</t>
  </si>
  <si>
    <t xml:space="preserve">Informe de la muestra </t>
  </si>
  <si>
    <r>
      <rPr>
        <b/>
        <sz val="12"/>
        <rFont val="Arial"/>
        <family val="2"/>
      </rPr>
      <t>DGC</t>
    </r>
    <r>
      <rPr>
        <sz val="12"/>
        <rFont val="Arial"/>
        <family val="2"/>
      </rPr>
      <t xml:space="preserve">
DS - Subproceso de Operación Logística 
Dirección Seccional de Aduanas de Cúcuta
Dirección Seccional de Aduanas de Bogotá
Dirección Seccional de Impuestos y Aduanas de Buenaventura
Dirección Seccional de Impuestos y Aduanas de Bucaramanga
Dirección Seccional de Impuestos y Aduanas de Maicao
NC - Subproceso de Operación Logística 
Dirección de Gestión Corporativa
Subdirección Logística
Coordinacion de Chatarización y Destrucciones
ACTUALIZADO
30112021</t>
    </r>
  </si>
  <si>
    <t xml:space="preserve">ID del hallazgo II. Fallas en la validación del cumplimiento de los requisitos para determinar la modalidad de chatarrización mediante la inclusión en el proceso de Material NO ferroso, en contravía de lo establecido en el procedimiento PR-CO-0380 “Chatarrización de Mercancías” versión 1, el instructivo IN-CO-0169 “TRÁMITES PARA LA DISPOSICIÓN DE AUTOMOTORES Y MAQUINARIA AMARILLA”.
</t>
  </si>
  <si>
    <t>2. Verificar que la mercancía a incluir en los proyectos de chatarrización cumpla con las características para la modalidad</t>
  </si>
  <si>
    <t>Revisión y cruce de informacion de la mercancia a incluir en proyectos  de chatarrizacion remitida por la Dirección Seccional  frente a la herramienta tecnológica</t>
  </si>
  <si>
    <t xml:space="preserve">Consolidado de la información ( revision inicial  a la mercancia por lote). </t>
  </si>
  <si>
    <r>
      <rPr>
        <b/>
        <sz val="12"/>
        <rFont val="Arial"/>
        <family val="2"/>
      </rPr>
      <t>DGC</t>
    </r>
    <r>
      <rPr>
        <sz val="12"/>
        <rFont val="Arial"/>
        <family val="2"/>
      </rPr>
      <t xml:space="preserve">
NC - Subproceso de Operación Logística 
Dirección de Gestión Corporativa
Subdirección Logística
Coordinación de Chatarización y Destrucciones
ACTUALIZADO
30112021</t>
    </r>
  </si>
  <si>
    <t xml:space="preserve">ID del hallazgo III. Fallas en la Validación del cumplimiento de los requisitos y formalidades en la documentación para ejecutar la chatarrización, en contravía de lo establecido en el procedimiento PR-CO-0380 “Chatarrización de Mercancías” versión 1, el instructivo IN-CO-0169 “TRÁMITES PARA LA DISPOSICIÓN DE AUTOMOTORES Y MAQUINARIA AMARILLA” versión 1.
</t>
  </si>
  <si>
    <t>3. Asegurar el cumplimiento de los controles durante el flujo de los eventos de chatarrización</t>
  </si>
  <si>
    <t>Generar sistema de controles administrativos para el seguimiento y verificación del cumplimiento del flujo de chatarrización</t>
  </si>
  <si>
    <t>Informe  de eventos mensual.</t>
  </si>
  <si>
    <t>ID del hallazgo IV. Fallas en la supervisión y seguimiento al cumplimiento de las obligaciones contractuales de la empresa Recuperaciones Naranjo Reciclyn SAS, en contravía de lo establecido en el contrato No. 134-2017 y sus documentos anexos.</t>
  </si>
  <si>
    <t>4. Verificar por medio de control administrativo el cumplimiento de la obligación referente a la generación, envío y publicación del informe de supervisión del contrato de chatarrización</t>
  </si>
  <si>
    <t>Generar sistema de controles administrativos frente al cumplimiento de la supervisión del contrato de chatarrización</t>
  </si>
  <si>
    <t>Informe de emision y publicación de informe de supervisión.</t>
  </si>
  <si>
    <t>5. Ajustar el procedimiento de disposición de mercancías y documentos en lo referente a la chatarrización de mercancías de acuerdo a las necesidades de la Entidad.</t>
  </si>
  <si>
    <t>Revisar, actualizar y publicar el procedimiento y documentos en lo referente a la chatarrización de mercancías de acuerdo a las necesidades de la Entidad.</t>
  </si>
  <si>
    <t>Publicación del Procedimiento de disposición de mercancías y documentos en lo referente a la chatarrización de mercancías de acuerdo a las necesidades de la Entidad.</t>
  </si>
  <si>
    <t>6. Definir viabilidad del acompañamiento de la POLFA en las etapas del procedimiento de chatarrización de mercancías</t>
  </si>
  <si>
    <t>Realizar requerimiento a la POLFA y de manera conjunta establecer parametros y necesidades de acompañamiento en los eventos de chatarrización de mercancías</t>
  </si>
  <si>
    <t>Respuesta división de POLFA, respecto al acompañamiento de la en los eventos de chatarrización</t>
  </si>
  <si>
    <t>INSP. 1707022432
H1,2</t>
  </si>
  <si>
    <t>RFC1</t>
  </si>
  <si>
    <t xml:space="preserve">ID del hallazgo I. La Subdirección de Gestión Comercial y las Direcciones Seccionales evaluadas, disponen por la modalidad de donación, mercancías aprehendidas, decomisadas o abandonadas a favor de la Nación sin el lleno de los requisitos, en contravía de lo dispuesto en la Ley 1762 de 2015, el Decreto 1165 de 2019, Resolución 46 de 2019 y procedimiento PR-CO-0309 "Donación de mercancías" versión 1, evidenciado en: 1) Fallas en los controles de supervisión y seguimiento al proceso, 2) Falta de aplicación de las disposiciones legales y normativas para autorizar las donaciones y 3) Desactualización procedimiento PR-CO-0309 "Donación de mercancías“.
</t>
  </si>
  <si>
    <t xml:space="preserve">ID del Riesgo de Corrupción:  RFC 1. Discrecionalidad en el desarrollo de las actividades del procedimiento de donación de mercancías, para beneficio propio o de terceros  </t>
  </si>
  <si>
    <t>1. Verificar mensualmente el cumplimiento de requisitos y actividades que soportan el proyecto de donación al interior de las Direcciones Seccionales.</t>
  </si>
  <si>
    <t xml:space="preserve">Revisar el cumplimiento de las actividades, conformación de eventos y documentos soporte previstos en el instructivo IN-ADF-0214 "Donación de Mercancías ADA y Bienes Adjudicados a la Nación", para cual se tomará una muestra del 10%  de los proyectos de Donación que se reciban en el mes de las siguientes Direcciones Seccionales: de Aduanas de Cali, Aduanas de Medellin, Impuestos y Aduanas de Bucaramanga, Aduanas de Cartagena, Impuestos y Aduanas de Ipiales,Impuestos y Aduanas de Puerto Carreño, Impuestos y Aduanas de Leticia, Impuestos y Aduanas de Maicao, Impuestos y Aduanas de Pereira, Impuestos y Aduanas de Puerto Asis,  Impuestos y Aduanas de Santa Marta, Impuestos y Aduanas de Valledupar, Aduanas de Bogotá, Impuestos y Aduanas de Yopal. </t>
  </si>
  <si>
    <t>Planilla consolidada de revisión de requisitos mensual.</t>
  </si>
  <si>
    <r>
      <rPr>
        <b/>
        <sz val="12"/>
        <rFont val="Arial"/>
        <family val="2"/>
      </rPr>
      <t>DGC</t>
    </r>
    <r>
      <rPr>
        <sz val="12"/>
        <rFont val="Arial"/>
        <family val="2"/>
      </rPr>
      <t xml:space="preserve">
NC - Subproceso de Operación Logística 
Dirección de Gestión Corporativa
Subdirección Logística
Coordinación de Gestión Social y Comercialización
ACTUALIZADO
30112021</t>
    </r>
  </si>
  <si>
    <t xml:space="preserve">2. Realizar seguimiento de forma quincenal a los Inventarios de mercancias perecederas, mediante listado que será remitido a las Direcciones Seccionales. </t>
  </si>
  <si>
    <t>Generar alertas a las Direcciones Seccionales para la ágil y oportuna disposición de mercancía perecedera .</t>
  </si>
  <si>
    <t>Informe de gestión mensual de perecederos.</t>
  </si>
  <si>
    <r>
      <rPr>
        <b/>
        <sz val="12"/>
        <rFont val="Arial"/>
        <family val="2"/>
      </rPr>
      <t>DGC</t>
    </r>
    <r>
      <rPr>
        <sz val="12"/>
        <rFont val="Arial"/>
        <family val="2"/>
      </rPr>
      <t xml:space="preserve">
NC - Subproceso de Operación Logística 
Dirección de Gestión Corporativa
Subdirección Logística
Coordinación de Optimización Logistica
Coordinación de Gestión Social y Comercialización
ACTUALIZADO
30112021</t>
    </r>
  </si>
  <si>
    <t>3. Realizar seguimiento y verificación a la información registrada en el sistema ADA versus la resolución de Donación y sus egresos.</t>
  </si>
  <si>
    <t>Revisar la información registrada en el ADA versus la resolución de Donación y sus egresos mediante una muestra equivalente al 10% del total de las resoluciones de donación que se expidan en el mes correspondientes a las Direcciones Seccionales de: Aduanas de Cali, Aduanas de Medellin, Impuestos y Aduanas de Bucaramanga, Aduanas de Cartagena, Impuestos y Aduanas de Ipiales,Impuestos y Aduanas de Puerto Carreño, Impuestos y Aduanas de Leticia, Impuestos y Aduanas de Maicao, Impuestos y Aduanas de Pereira, Impuestos y Aduanas de Puerto Asis,  Impuestos y Aduanas de Santa Marta, Impuestos y Aduanas de Valledupar, Aduanas de Bogotá, Impuestos y Aduanas de Yopal.   fin de mitigar errores de digitación en el sistema ADA, garantizando la coherencia de la información.</t>
  </si>
  <si>
    <t>Reporte mensual de Donaciones</t>
  </si>
  <si>
    <t>4. Revisión periodica el procedimiento, instructivo y formato 2305 relacionados con la modalidad de Donación.</t>
  </si>
  <si>
    <t>Realizar verificación semestral del procedimiento, instructivo y formato 2305 relacionados con la modalidad de Donación.</t>
  </si>
  <si>
    <t>Informe semestral(junio-diciembre)</t>
  </si>
  <si>
    <t xml:space="preserve">ID del hallazgo II. Existe falta de congruencia, integridad, completitud y controles de la información registrada en los sistemas de información y/o tablas de Excel u otros medios digitales, así como falta de validación de los campos en el sistema de información ADA, en contravía de lo dispuesto en la norma internacional ISO 25000 en referencia a la calidad de los datos y de los propósitos de la política de gobierno digital definida en el Decreto 1008 del 14/06/2018.   </t>
  </si>
  <si>
    <t>5. Proferir memorando formalizando la base de control ofrecimientos.</t>
  </si>
  <si>
    <t>Proyectar y expedir memorando formalizando la implementación de la base de control ofrecimientos.</t>
  </si>
  <si>
    <t>6. Socializar memorando y base de control implementada.</t>
  </si>
  <si>
    <t>Realizar capacitación a los funcionarios de la Subdirección de Gestión Comercial</t>
  </si>
  <si>
    <t>Control de asistencia a capacitación</t>
  </si>
  <si>
    <t>7. Capacitar a funcionarios del proceso de comercialización a Nivel Nacional sobre lineamientos de disposición de mercancias altamente perecederas.</t>
  </si>
  <si>
    <t>Realizar Capacitación a los funcionarios de las Direcciones Seccionales que pertenecen al proceso de Comercialización acerca de la disposición de mercancias altamente perecederas.</t>
  </si>
  <si>
    <t xml:space="preserve">INSP. 1707022436
H1
Eficacia de la notificación en los mandamientos de pago
</t>
  </si>
  <si>
    <t>Acción u omisión para demorar la notificación del mandamiento de pago</t>
  </si>
  <si>
    <t>RG 1. Acción u omisión para demorar la notificación del mandamiento de pago
ID del Riesgo de Corrupción: N/A</t>
  </si>
  <si>
    <t xml:space="preserve">Generar una capacitación sobre el procedimiento PR-ADF-0159 e Instructivos IN-ADF-0025 e instructivo  IN-ADF-0033, previa actualización. 
</t>
  </si>
  <si>
    <t>Realizar una capacitación del procedimiento de notificaciones tanto para el proceso de notificación, como para el proceso de cobro para dar claridad sobre la fecha de notificación.</t>
  </si>
  <si>
    <t>FT-GH-1722 Registro Capacitación Interna</t>
  </si>
  <si>
    <t xml:space="preserve">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</si>
  <si>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Efectuar un seguimiento periódico en el cual se realice la verificación de la información de la notificación registrada vs. los soportes respectivos.</t>
  </si>
  <si>
    <t>Informe Gerencial firmado por los responsables, en donde se describa la verificación realizada y los controles aplicados</t>
  </si>
  <si>
    <t>Incluir una funcionalidad que permita el cargue automático de las fechas de notificación y ejecutoria del aplicativo de notificaciones al aplicativo de Cobranzas, toda vez que se encuentra en desarrollo el nuevo sistema de Administración de Cartera, dentro del Plan de Modernización Tecnológica de la Entidad.</t>
  </si>
  <si>
    <t>Adelantar el proceso de contratación de la solución tecnológica.</t>
  </si>
  <si>
    <t>Documento Plan de Trabajo</t>
  </si>
  <si>
    <t>Informe de seguimiento trimestral y/o actas de reunión</t>
  </si>
  <si>
    <t>Implantación de la solución tecnológica</t>
  </si>
  <si>
    <t xml:space="preserve">Documento de aprobación de puesta en producción </t>
  </si>
  <si>
    <t>Generar capacitación  sobre el procedimiento  PR-ADF-0159, dirigido a las áreas productoras de actos administrativos, donde se socialice los términos de entrega de los actos administrativos y los términos para dar inicio a la notificación, comunicación y/o publicación</t>
  </si>
  <si>
    <t xml:space="preserve">Capacitación  dirigida a las áreas productoras de actos administrativos sobre el procedimiento  de notificaciones enfatizando en los términos para la entrega en oportunidad de los actos administrativos y  dar inicio a la   notificación, comunicación y/o publicación.
</t>
  </si>
  <si>
    <t xml:space="preserve">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t>
  </si>
  <si>
    <t>Efectuar un seguimiento periódico en el cual se realice la verificación de la fecha de expedición del acto administrativo con la fecha de recepción de la planilla de remisión.</t>
  </si>
  <si>
    <r>
      <t>Descargar los libros radicadores del área productora del acto, del Aplicativo Notificar, mínimo una vez al mes</t>
    </r>
    <r>
      <rPr>
        <b/>
        <sz val="12"/>
        <rFont val="Arial"/>
        <family val="2"/>
      </rPr>
      <t xml:space="preserve"> por parte de las áreas de Documentación o quien hace sus veces</t>
    </r>
    <r>
      <rPr>
        <sz val="12"/>
        <rFont val="Arial"/>
        <family val="2"/>
      </rPr>
      <t xml:space="preserve">, con el fin </t>
    </r>
    <r>
      <rPr>
        <b/>
        <sz val="12"/>
        <rFont val="Arial"/>
        <family val="2"/>
      </rPr>
      <t>de enviarlos a los notificadores y las áreas productoras de actos administrativos</t>
    </r>
    <r>
      <rPr>
        <sz val="12"/>
        <rFont val="Arial"/>
        <family val="2"/>
      </rPr>
      <t xml:space="preserve">, con el objetivo de validar el procedimiento realizado y finalizar el correspondiente procedimiento </t>
    </r>
    <r>
      <rPr>
        <i/>
        <sz val="12"/>
        <rFont val="Arial"/>
        <family val="2"/>
      </rPr>
      <t>(notificación, comunicación y/o publicación</t>
    </r>
    <r>
      <rPr>
        <sz val="12"/>
        <rFont val="Arial"/>
        <family val="2"/>
      </rPr>
      <t xml:space="preserve">) </t>
    </r>
  </si>
  <si>
    <t xml:space="preserve">Efectuar un seguimiento y Control a los actos administrativos registrados en el Aplicativo notificar,  que permitan determinar pendientes por culminar en el Aplicativo Notificar (tanto de inclusión de información, como ejecución del procedimiento)
</t>
  </si>
  <si>
    <t>Informe Gerencial firmado por los responsables, en donde se describa la verificación realizada y los controles aplicados. Adjuntando las evidencias respectivas.</t>
  </si>
  <si>
    <t>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</si>
  <si>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Modificar el procedimiento PR-CA-0270 Mandamiento de Pago</t>
  </si>
  <si>
    <t>Documento publicado</t>
  </si>
  <si>
    <r>
      <t xml:space="preserve">Generar una capacitación sobre el uso de formas de captura y consulta del Aplicativo Notificar, que permiten agilizar la captura y entrega de los actos administrativos, de forma oportuna. </t>
    </r>
    <r>
      <rPr>
        <b/>
        <sz val="12"/>
        <rFont val="Arial"/>
        <family val="2"/>
      </rPr>
      <t>(áreas productoras de actos administrativos).</t>
    </r>
  </si>
  <si>
    <t xml:space="preserve">Capacitación  dirigida a las áreas productoras de actos administrativos sobre el uso de formas de captura y consulta de Aplicativo Notificar, los cuales permiten agilizar la captura y entrega de los actos administrativos de forma oportuna.
</t>
  </si>
  <si>
    <r>
      <t xml:space="preserve">Generar una capacitación sobre el uso de los diferentes roles del Aplicativo Notificar, </t>
    </r>
    <r>
      <rPr>
        <b/>
        <sz val="12"/>
        <rFont val="Arial"/>
        <family val="2"/>
      </rPr>
      <t>dirigido a las áreas de documentación o quien hace sus veces.</t>
    </r>
    <r>
      <rPr>
        <sz val="12"/>
        <rFont val="Arial"/>
        <family val="2"/>
      </rPr>
      <t xml:space="preserve">
</t>
    </r>
  </si>
  <si>
    <t>Capacitación  dirigida a las áreas de documentación o quien haga sus veces, sobre el uso de los diferentes rolos del Aplicativo Notificar.</t>
  </si>
  <si>
    <t>INSP. 1707022439
H1</t>
  </si>
  <si>
    <t>RG1
RF1</t>
  </si>
  <si>
    <t>ID del hallazgo I. Fallas en la validación del cumplimiento de los requisitos para determinar la modalidad de disposición de mercancías, en contravía de lo establecido en los procedimientos PR-CO-0312 “Determinación de Modalidad de Disposición de Mercancía” (Versión 1) o PR-ADF-0312 “Disposición de Mercancías ADA y Bienes Adjudicados a la Nación” (Versión 2) y sus correspondientes instructivos</t>
  </si>
  <si>
    <t>ID del Riesgo de Gestión  :  RG 1. “Determinación de la modalidad de disposición de la mercancía aprehendida, decomisada o en abandono – ADA y de los bienes adjudicados a la nación sin el cumplimiento de los requisitos establecidos”</t>
  </si>
  <si>
    <t>1. Solicitud de recursos presupuestales para avalúo de las mercancías, indispensable  para su disposición a través de la venta.</t>
  </si>
  <si>
    <t>Proyectar solicitud de recursos presupuestales para realizar avalúos.</t>
  </si>
  <si>
    <t>Oficio de solicitud de recursos</t>
  </si>
  <si>
    <r>
      <rPr>
        <b/>
        <sz val="12"/>
        <rFont val="Arial"/>
        <family val="2"/>
      </rPr>
      <t>DGC</t>
    </r>
    <r>
      <rPr>
        <sz val="12"/>
        <rFont val="Arial"/>
        <family val="2"/>
      </rPr>
      <t xml:space="preserve">
NC - Subproceso de Operación Logística 
Subdirección Logística
Coordinación de Gestión Social y Comercialización
Coordinación Chatarrización y Destrucción
Coordinación de Optimización Logística</t>
    </r>
  </si>
  <si>
    <t>2. Reiterar solicitudes y propender por adelantar mesas de trabajo  con el Ministerio de Transporte para solucionar las limitaciones que se tienen frente a la ficha técnica de homologación para los vehículos de transporte y la inscripción ante los organismos de tránsito de la maquinaria amarilla.</t>
  </si>
  <si>
    <t>Proyectar oficio y propender por adelantar mesas de trabajo,  reiterando la necesidad de superar las limitaciones antes descritas.</t>
  </si>
  <si>
    <t>Oficio - Actas Mesas de Trabajo</t>
  </si>
  <si>
    <t>3. Capacitación a funcionarios de las Direcciones Seccionales del Subproceso de Operación Logística sobre el procedimiento de disposición de Mercancías. Priorizando las Direcciones Seccionales Auditadas.</t>
  </si>
  <si>
    <t>Realizar capacitación a cargo de las Direcciones Seccionales a los funcionarios que pertenecen al GIT de Operación logística o quien haga sus veces, con la socialización de las presentaciones acerca del  procedimiento de disposición de mercancías realizadas por la Subdirección.</t>
  </si>
  <si>
    <t>Registro de asistencia a la capacitación y su memoria descriptiva.</t>
  </si>
  <si>
    <r>
      <rPr>
        <b/>
        <sz val="12"/>
        <rFont val="Arial"/>
        <family val="2"/>
      </rPr>
      <t>DGC</t>
    </r>
    <r>
      <rPr>
        <sz val="12"/>
        <rFont val="Arial"/>
        <family val="2"/>
      </rPr>
      <t xml:space="preserve">
NC - Subproceso de Operación Logística 
Direcciones Seccionales </t>
    </r>
  </si>
  <si>
    <t>4. Capacitación a funcionarios del Subproceso de Operación Logística respecto de archivo y conformación de los expedientes de conformidad con las normas archivísticas.</t>
  </si>
  <si>
    <t>Realizar capacitación a cargo de las Direcciones Seccionales a los funcionarios que pertenecen al GIT de Operación logística o quien haga sus veces, con la socialización de las presentaciones acerca de la conformación de expedientes y archivo, relizadas por la Coordinación de documentación de la Subdirección Administrativa.</t>
  </si>
  <si>
    <t xml:space="preserve">5. Revisar y actualizar el procedimiento PR_ADF 312 Disposición de Mercancias ADA y Bienes Adjudicados a la Nación </t>
  </si>
  <si>
    <t>Ajustar el Procedimiento PR_ADF 312 para incluir tiempos maximos</t>
  </si>
  <si>
    <t>Procedimiento actualizado y publicado.</t>
  </si>
  <si>
    <r>
      <rPr>
        <b/>
        <sz val="12"/>
        <rFont val="Arial"/>
        <family val="2"/>
      </rPr>
      <t>DGC</t>
    </r>
    <r>
      <rPr>
        <sz val="12"/>
        <rFont val="Arial"/>
        <family val="2"/>
      </rPr>
      <t xml:space="preserve">
NC - Subproceso de Operación Logística 
Subdirección Logística
Coordinación de Gestión Social y Comercializació</t>
    </r>
  </si>
  <si>
    <t>6. Revisar y actualizar el formato de disposición de mercancias FT_ADF 2305</t>
  </si>
  <si>
    <t>Ajustar el formato 2305 para incluir fecha de diligenciamiento.</t>
  </si>
  <si>
    <t>Formato FT_ADF 2305 actualizado y publicado.</t>
  </si>
  <si>
    <t>7. Verificar la calidad de los registros incluidos en el sistema ADA, priorizando las Direcciones Seccionales Auditadas.</t>
  </si>
  <si>
    <t>Verificar una muestra del 10% de los eventos de disposición del mes para determinar que cuenten con los documentos debidamente registrados en el sistema. La muestra sera remitida por la Subdirección.</t>
  </si>
  <si>
    <t>Reporte mensual de las Direcciones Seccionales de Bogotá, Bucaramanga, Buenaventura y cali.</t>
  </si>
  <si>
    <r>
      <rPr>
        <b/>
        <sz val="12"/>
        <rFont val="Arial"/>
        <family val="2"/>
      </rPr>
      <t>DGC</t>
    </r>
    <r>
      <rPr>
        <sz val="12"/>
        <rFont val="Arial"/>
        <family val="2"/>
      </rPr>
      <t xml:space="preserve">
NC - Subproceso de Operación Logística 
Dirección Seccional de Aduanas de Bogotá
Dirección Seccional de Aduanas de Cali
Dirección Seccional  de impuestos y Aduanas de Buenaventura
Dirección Seccional de Impuestos y Aduanas de Bucaramanga
División  de Gestión Administrativa y Financiera
GIT de Operación Logística</t>
    </r>
  </si>
  <si>
    <t xml:space="preserve">8. Proferir memorando con linemientos que permitan el control efectivo a la emisión y alcance de los autos comisorios, con el fin de que las actuaciones sucedan en forma cronológica, dentro de las facultades y competencias asignadas. </t>
  </si>
  <si>
    <t>Proyectar y expedir memorando para asegurar el cumplimiento de los lineamientos en relación a la expedición de autos comisorios.</t>
  </si>
  <si>
    <t>9. Realizar seguimiento al cumplimiento del memorando de lineamientos de autos comisorios, revisar que la facultad delegada se cumpla en el ambito temporal y geográfico que se indica en el auto.</t>
  </si>
  <si>
    <t>Verificar  que los autos comisorios proferidos en el periodo cumplan con las condiciones de oportunidad, alcance, y la labor a realizar a partir de una muestra del total de los autos comisorios proferidos en  el periodo, para las Direcciones Seccionales evaluadas por la Agencia.</t>
  </si>
  <si>
    <t>Informe de revisión autos comisorios trimestral.</t>
  </si>
  <si>
    <t>10. Diseñar y ejecutar un plan de trabajo con las actividades para adelantar la toma fisica de inventario conjuntamente entre la Dirección Seccional y la Subdirección Logistica, a los casos señalados por la Agencia ITRC.</t>
  </si>
  <si>
    <t>Realizar inventario fisico a los DIM 39031160008,39032158696,39032158697,39032160569,39032160570,39032160660 de la dirección seccional de Aduana de Bogotá y 45351100414 de la Dirección Seccional de Impuestos y Aduanas de Buenaventura</t>
  </si>
  <si>
    <t>Informe de las Direcciones Seccionales de Bogotá y  Buenaventura.</t>
  </si>
  <si>
    <r>
      <rPr>
        <b/>
        <sz val="12"/>
        <rFont val="Arial"/>
        <family val="2"/>
      </rPr>
      <t>DGC</t>
    </r>
    <r>
      <rPr>
        <sz val="12"/>
        <rFont val="Arial"/>
        <family val="2"/>
      </rPr>
      <t xml:space="preserve">
NC - Subproceso de Operación Logística 
Subdirección Logística
Coordinación de optimización Logística
Dirección Seccional de Aduanas de Bogotá
Dirección Seccional de Impuestos y Aduanas de Buenaventura
GIT de Operación Logística</t>
    </r>
  </si>
  <si>
    <t>11. Realizar verificación aleatoria de acuerdo con el presupuesto asignado, a los archivos documentales de por lo menos dos Direcciones Seccionales evaluadas por la Agencia.</t>
  </si>
  <si>
    <t>Revisar con base en la muestra seleccionada por la Subdirección Logística, los archivos de los documentos correspondientes a cada uno de los eventos.</t>
  </si>
  <si>
    <t>Informe y listas de Chequeo</t>
  </si>
  <si>
    <r>
      <rPr>
        <b/>
        <sz val="12"/>
        <rFont val="Arial"/>
        <family val="2"/>
      </rPr>
      <t>DGC</t>
    </r>
    <r>
      <rPr>
        <sz val="12"/>
        <rFont val="Arial"/>
        <family val="2"/>
      </rPr>
      <t xml:space="preserve">
NC - Subproceso de Operación Logística 
Subdirección Logística
Coordinación de Gestión Social y Comercialización</t>
    </r>
  </si>
  <si>
    <t>INSP.1707022407
H 1,2,3,4,5,6,7</t>
  </si>
  <si>
    <t xml:space="preserve">ID del hallazgo I. Aplicación errada de las decisiones de control administrativo en los sistemas de información que procesan y ejecutan el control de perfilamiento aduanero        </t>
  </si>
  <si>
    <t>ID del Riesgo de Corrupción :  RFC 1.  Alteración a los sistemas de información, para obtener beneficio propio o de terceros, evidenciado en la modificación de la información de las declaraciones de importación para suplantar la identidad de usuarios aduaneros y afectar el control de la DIAN a través del perfilamiento de riesgo aduanero (selectividad importaciones).</t>
  </si>
  <si>
    <t>HI. Solicitar Ajustes al software de selectividad Aduanera relacionado con el tema del nivel de riesgo.</t>
  </si>
  <si>
    <t>Ajustar las validaciones de los porcentajes relacionados con levante automático</t>
  </si>
  <si>
    <t>Oficio N°100219354-00171 de 24/10/2016.Informando la situación presentada.</t>
  </si>
  <si>
    <r>
      <rPr>
        <b/>
        <sz val="12"/>
        <rFont val="Arial"/>
        <family val="2"/>
      </rPr>
      <t>DGEA</t>
    </r>
    <r>
      <rPr>
        <sz val="12"/>
        <rFont val="Arial"/>
        <family val="2"/>
      </rPr>
      <t xml:space="preserve">
NC - Subproceso Gestión de Riesgo y Programas
Dirección de Gestión Estratégica y de Analítica
Subdirección de Análisis de Riesgo y Programas
Coordinación de Riesgos de Cumplimiento TAC
ACTUALIZACIÓN
30112021</t>
    </r>
  </si>
  <si>
    <t>HI. Realizar los ajustes a selectividad Aduanera, de acuerdo a los requerimientos del área de Riesgos.</t>
  </si>
  <si>
    <t>Implementar los ajustes relacionados con controles en  selectividad aduanera</t>
  </si>
  <si>
    <t>Formato de Aceptación de pruebas de funcionalidad y salida a aproducción</t>
  </si>
  <si>
    <r>
      <rPr>
        <b/>
        <sz val="12"/>
        <rFont val="Arial"/>
        <family val="2"/>
      </rPr>
      <t>DGEA</t>
    </r>
    <r>
      <rPr>
        <sz val="12"/>
        <rFont val="Arial"/>
        <family val="2"/>
      </rPr>
      <t xml:space="preserve">
NC - Subproceso de Innovación y Tecnologia 
Dirección de Gestión Innovación y Tecnologia
Subdirección de Soluciones y Desarrollo 
NC - Subproceso Gestión de Riesgo y Programas
Dirección de Gestión Estratégica y de Analítica
Subdirección de Análisis de Riesgo y Programas
Coordinación de Riesgos de Cumplimiento TAC
ACTUALIZACIÓN
30112021</t>
    </r>
  </si>
  <si>
    <t xml:space="preserve">ID del hallazgo II. Desconocimiento frente al versionamiento de los archivos base – código fuente, del web Service que traduce la información del SIE Siglo XXI a MUISCA Modulo Selectividad        </t>
  </si>
  <si>
    <t>HI. Desplegar en producción el software ajustado del sistema de información selectividad aduanera.</t>
  </si>
  <si>
    <t>Implementar los ajustes relacionados con el tema del nivel de riesgo,</t>
  </si>
  <si>
    <t>Acta de Comité de Gestión de Cambios de Tecnología</t>
  </si>
  <si>
    <r>
      <rPr>
        <b/>
        <sz val="12"/>
        <rFont val="Arial"/>
        <family val="2"/>
      </rPr>
      <t>DGEA</t>
    </r>
    <r>
      <rPr>
        <sz val="12"/>
        <rFont val="Arial"/>
        <family val="2"/>
      </rPr>
      <t xml:space="preserve">
NC - Subproceso de Innovación y Tecnologia 
Dirección de Gestión Innovación y Tecnologia
Subdirección de Soluciones y Desarrollo
ACTUALIZACIÓN
30112021</t>
    </r>
  </si>
  <si>
    <t>HI. Realizar los ajustes necesarios para implementar el módulo de selectividad en el nuevo sistema de información LUCIA.</t>
  </si>
  <si>
    <t>Adecuar el nuevo sistema de información LUCIA a las necesidades de la DIAN en el tema de selectividad aduanera</t>
  </si>
  <si>
    <t xml:space="preserve">ID del hallazgo III. Fallas de integridad en la información y vulnerabilidad en las seguridades implementadas en el aplicativo Syga Importaciones y en el Web Service que no son detectadas por el sistema, así como falta de validaciones en el sistema Muisca para el rechazo de información inconsistente.        </t>
  </si>
  <si>
    <t>HI. Desplegar en producción el nuevo sistema de selectividad LUCIA</t>
  </si>
  <si>
    <t>Implementar los ajustes en el sistema LUCIA.</t>
  </si>
  <si>
    <r>
      <t xml:space="preserve">HI. Definir los controles que debe tener el sistema LUCÏA para Selectividad 
Nota: </t>
    </r>
    <r>
      <rPr>
        <u/>
        <sz val="12"/>
        <rFont val="Arial"/>
        <family val="2"/>
      </rPr>
      <t>Con ésta acción se cierra la acción 7 descrita en la Inspección 7.</t>
    </r>
    <r>
      <rPr>
        <sz val="12"/>
        <rFont val="Arial"/>
        <family val="2"/>
      </rPr>
      <t xml:space="preserve">
</t>
    </r>
  </si>
  <si>
    <r>
      <t xml:space="preserve">Migrar los 14 NIT relacionados con el hallazgo al sistema de selectividad aduanera LUCIA para que sus operraciones sean seleccionadas para inspección física.
</t>
    </r>
    <r>
      <rPr>
        <u/>
        <sz val="12"/>
        <rFont val="Arial"/>
        <family val="2"/>
      </rPr>
      <t xml:space="preserve">
Nota: Con ésta acción se cierra la acción 7 descrita en la Inspección 7.</t>
    </r>
    <r>
      <rPr>
        <sz val="12"/>
        <rFont val="Arial"/>
        <family val="2"/>
      </rPr>
      <t xml:space="preserve">
</t>
    </r>
  </si>
  <si>
    <t xml:space="preserve">Migración de los NIT (14) denunciados con declaraciones automáticas al sistema Lucia </t>
  </si>
  <si>
    <r>
      <rPr>
        <b/>
        <sz val="12"/>
        <rFont val="Arial"/>
        <family val="2"/>
      </rPr>
      <t>DGEA</t>
    </r>
    <r>
      <rPr>
        <sz val="12"/>
        <rFont val="Arial"/>
        <family val="2"/>
      </rPr>
      <t xml:space="preserve">
NC - Subproceso Gestión de Riesgo y Programas 
Dirección de Gestión Estratégica y de Analítica 
Subdirección de Análisis de Riesgo y Programas 
Coordinación de Riesgos de Cumplimiento TAC
ACTUALIZACIÓN
30112021</t>
    </r>
  </si>
  <si>
    <t>HII. Levantar el inventarIo del web service que permita conocer e identificar el versionamiento actual.</t>
  </si>
  <si>
    <t>Mantener debidamente referenciada la información del web service.</t>
  </si>
  <si>
    <t>Documento del Inventario del web service actualizado.</t>
  </si>
  <si>
    <t>Depende del número de actualizaciones realizadas al web service</t>
  </si>
  <si>
    <t xml:space="preserve">ID del hallazgo IV. Errores en los controles de validación del SIE Muisca Selectividad        
</t>
  </si>
  <si>
    <t>HII. Generar documentación técnica del sistema de información SXXI importaciones</t>
  </si>
  <si>
    <t>Mantener debidamente documentado el sistema de información con un enfoque técnico.</t>
  </si>
  <si>
    <t>Manual técnico del sistema de información Siglo XXI.</t>
  </si>
  <si>
    <r>
      <rPr>
        <b/>
        <sz val="12"/>
        <rFont val="Arial"/>
        <family val="2"/>
      </rPr>
      <t>DGEA</t>
    </r>
    <r>
      <rPr>
        <sz val="12"/>
        <rFont val="Arial"/>
        <family val="2"/>
      </rPr>
      <t xml:space="preserve">
NC - Subproceso de Innovación y Tecnologia 
Dirección de Gestión Innovación y Tecnologia 
Subdirección de Soluciones y Desarrollo
ACTUALIZACIÓN
30112021</t>
    </r>
  </si>
  <si>
    <t>HIII R12 y R13 - Depuración del ambiente de pruebas que soporta el Sistema de Información Siglo XXI con énfasis en las vulnerabilidades tales como SQL, Injection.</t>
  </si>
  <si>
    <t>Optimizar el ambiente de pruebas</t>
  </si>
  <si>
    <t>Informe de Actividades</t>
  </si>
  <si>
    <t>HIII R12 y R13 - Depuración del ambiente de producción que soporta el Sistema de Información Siglo XXI con énfasis en las vulnerabilidades tales como SQL, Injection.</t>
  </si>
  <si>
    <t>Optimizar el ambiente de producción</t>
  </si>
  <si>
    <r>
      <rPr>
        <b/>
        <sz val="12"/>
        <rFont val="Arial"/>
        <family val="2"/>
      </rPr>
      <t>DGEA</t>
    </r>
    <r>
      <rPr>
        <sz val="12"/>
        <rFont val="Arial"/>
        <family val="2"/>
      </rPr>
      <t xml:space="preserve">
NC - Subproceso de Innovación y Tecnologia 
Dirección de Gestión Innovación y Tecnologia 
Subdirección de Infraestructura Tecnológica y de Operaciones
ACTUALIZACIÓN
30112021</t>
    </r>
  </si>
  <si>
    <t xml:space="preserve">ID del hallazgo V. La herramienta IMPERVA se encuentra subutilizada y no es tenida en cuenta para apoyar los controles de monitoreo y seguimiento sobre las transacciones de bases de datos del SIE Muisca Selectividad.        </t>
  </si>
  <si>
    <t>HII - R28. Realizar Migración del sistema de información  Siglo XXI a herramientas tecnológicas más recientes.</t>
  </si>
  <si>
    <t>Minimizar vulnerabilidades de seguridad en el sistema de información Siglo XXI.</t>
  </si>
  <si>
    <t>Sistema de información siglo XXI migrado.</t>
  </si>
  <si>
    <t>Realizar las pruebas funcionales de la migración realizada</t>
  </si>
  <si>
    <t>Elaboración del plan de pruebas</t>
  </si>
  <si>
    <t>Plan de pruebas aprobado por el usuario</t>
  </si>
  <si>
    <r>
      <rPr>
        <b/>
        <sz val="12"/>
        <rFont val="Arial"/>
        <family val="2"/>
      </rPr>
      <t>DGEA</t>
    </r>
    <r>
      <rPr>
        <sz val="12"/>
        <rFont val="Arial"/>
        <family val="2"/>
      </rPr>
      <t xml:space="preserve">
NC - Subproceso Operación Aduanera
Dirección de Gestión de Aduanas 
Subdirección de Servicios y facilitación al Comercio Exterior 
NC - Subproceso Gestión de Riesgo y Programas 
Dirección de Gestión Estratégica y de Analítica 
Subdirección de Análisis de Riesgo y Programas 
Coordinación de Riesgos de Cumplimiento TAC 
NC - Subproceso de Innovación y Tecnologia 
Dirección de Gestión Innovación y Tecnologia 
Subdirección de Soluciones y Desarrollo
ACTUALIZACIÓN
30112021
</t>
    </r>
  </si>
  <si>
    <t>Realizar las pruebas de la Migración</t>
  </si>
  <si>
    <t>Formato de aceptación de pruebas y salida a producción</t>
  </si>
  <si>
    <t xml:space="preserve">ID del hallazgo VI. Posibilidad de cambios de información que no son detectados por los aplicativos Syga Importaciones, ni por Muisca Selectividad que abren la posibilidad a inyección de datos, por el desconocimiento técnico por parte de la Subdirección de Gestión de Tecnología de Información y Telecomunicaciones, en la funcionalidad, almacenamiento y mantenimiento de los archivos y el software desarrollado para la transmisión de declaraciones de importación mediante la opción de EDIFAC del aplicativo Syga Importaciones.        </t>
  </si>
  <si>
    <t>Sistema funcionando</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</si>
  <si>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</si>
  <si>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HV - Contextualizar a los usuarios sobre los resultados y políticas generadas por la herramienta IMPERVA.</t>
  </si>
  <si>
    <t>Optimizar la usabilidad de la herramienta IMPERVA</t>
  </si>
  <si>
    <t xml:space="preserve">Formato_1674_Control registro asistencia reuniones diligenciado </t>
  </si>
  <si>
    <t>HVI - Realizar un estudio de diagnóstico para determinar las posibles modificaciones en los datos de los archivos EDIFAC, y en las transacciones de datos que soportan Siglo XXI, Web Service y LUCIA. Así mismo, considerar la viabilidad de eliminar la digitación por parte del usuario externo respecto a la información como número y fecha de la declaración y número del autoadhesivo generado por el banco al momento de solicitar el levante y definir un cronograma de trabajo.</t>
  </si>
  <si>
    <t>Evitar modificaciones no autorizadas a los datos del archivo EDIFAC.</t>
  </si>
  <si>
    <t>Informe del diagnóstico
Cronograma de trabajo</t>
  </si>
  <si>
    <t xml:space="preserve">ID del hallazgo VII. Existe el perfil denominado “Nuevo Perfil Causales Generales”, con incidencia en la administración de validaciones Syga Importaciones, que están relacionadas directamente en el perfilamiento de riesgos. </t>
  </si>
  <si>
    <r>
      <t xml:space="preserve">R14. Realizar análisis de la información registrada en Siglo XXI versús la información registrada en el sistema de  de selectividad aduanera. 
</t>
    </r>
    <r>
      <rPr>
        <u/>
        <sz val="12"/>
        <rFont val="Arial"/>
        <family val="2"/>
      </rPr>
      <t>Nota: Esta acción se traslada de la accion 6 descrita en la inspección 7</t>
    </r>
    <r>
      <rPr>
        <sz val="12"/>
        <rFont val="Arial"/>
        <family val="2"/>
      </rPr>
      <t xml:space="preserve"> </t>
    </r>
  </si>
  <si>
    <r>
      <t xml:space="preserve">Determinar la consistencia de la información registrada en Siglo XXI con la información registrada en el sistema de selectividad aduanera.
</t>
    </r>
    <r>
      <rPr>
        <u/>
        <sz val="12"/>
        <rFont val="Arial"/>
        <family val="2"/>
      </rPr>
      <t>Nota: Esta acción se traslada de la accion 6 descrita en la inspección 7</t>
    </r>
    <r>
      <rPr>
        <sz val="12"/>
        <rFont val="Arial"/>
        <family val="2"/>
      </rPr>
      <t xml:space="preserve">
</t>
    </r>
  </si>
  <si>
    <t>Informe Semestral</t>
  </si>
  <si>
    <t>HVII. Solicitar la no usabilidad del perfil "Nuevo perfil causales generales", en el sistema de información Siglo XXI a efectos de no permitir la modificación de las reglas procedimentales.</t>
  </si>
  <si>
    <t>No permitir modifiaciones de las reglas procedimentales programas dentro del sistema de información Sglo XXI</t>
  </si>
  <si>
    <t>Requerimiento</t>
  </si>
  <si>
    <r>
      <rPr>
        <b/>
        <sz val="12"/>
        <rFont val="Arial"/>
        <family val="2"/>
      </rPr>
      <t>DGEA</t>
    </r>
    <r>
      <rPr>
        <sz val="12"/>
        <rFont val="Arial"/>
        <family val="2"/>
      </rPr>
      <t xml:space="preserve">
NC - Subproceso Operación Aduanera 
Subdirección de Operación Aduanera  
ACTUALIZACIÓN
30112021</t>
    </r>
  </si>
  <si>
    <t>R24,Revisar los procedimientos del subproceso de Construcción de los  Sistemas de Información para verificar que se contemple el tema de seguridad de la información.</t>
  </si>
  <si>
    <t>Involucrar temas de seguridad de la información en el desarrollo de sofware</t>
  </si>
  <si>
    <t xml:space="preserve">Informe resultado de la revisión. </t>
  </si>
  <si>
    <t>INSP. 1707022425
H 1, 2, 3, 4</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</si>
  <si>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</si>
  <si>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</si>
  <si>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</si>
  <si>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</si>
  <si>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</si>
  <si>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</si>
  <si>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</si>
  <si>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</si>
  <si>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</si>
  <si>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</si>
  <si>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</si>
  <si>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</si>
  <si>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</si>
  <si>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</si>
  <si>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</si>
  <si>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Informes de seguimiento</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</si>
  <si>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</si>
  <si>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</si>
  <si>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</si>
  <si>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</si>
  <si>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</si>
  <si>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</si>
  <si>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</si>
  <si>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</si>
  <si>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</si>
  <si>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</si>
  <si>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</si>
  <si>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</si>
  <si>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1707022424
H 1, 2</t>
  </si>
  <si>
    <t xml:space="preserve">ID del hallazgo I. Ausencia del ejercicio de la acción fiscalizadora establecida en el artículo 684 del E.T.N. </t>
  </si>
  <si>
    <t xml:space="preserve">RFC 1.  Pérdida de oportunidad y efectividad para ejercer la acción de cobro de los aportantes, contribuyentes u operadores por direccionamiento de las actuaciones administrativas para favorecer a un tercero. </t>
  </si>
  <si>
    <t>1. Acción nro. 1. Mesas de Trabajo -Insumos. Realizar  dos (2) mesas de trabajo, una cada semestre, para acordar temas relativos a la información  de la Contribución Estampilla Pro Universidad Nacional y otras universidades, tales como: 
i) Plazos y fechas de envío de información de los casos que de acuerdo al MEN presentan incumplimiento
ii) Términos de respuesta para las solicitudes que realice una entidad a la otra en relación con los casos objeto de investigación por parte de la DIAN
iii) Cruces periódicos de información entre las dos entidades</t>
  </si>
  <si>
    <t xml:space="preserve">Convocar a dos (2) mesas de trabajo, realizar los análisis y suscribir por las dos entidades el documento resultado de las mesas </t>
  </si>
  <si>
    <t>Documento suscrito</t>
  </si>
  <si>
    <r>
      <rPr>
        <b/>
        <sz val="12"/>
        <rFont val="Arial"/>
        <family val="2"/>
      </rPr>
      <t>DGF</t>
    </r>
    <r>
      <rPr>
        <sz val="12"/>
        <rFont val="Arial"/>
        <family val="2"/>
      </rPr>
      <t xml:space="preserve">
NC - Subproceso Fiscalización y Liquidación
Coordinación de Pensamiento Estratégico de Fiscalización Tributaria.
Subdirección de Fiscalización Tributaria
ACTUALIZADO
30112021</t>
    </r>
  </si>
  <si>
    <t>Actas de reunión</t>
  </si>
  <si>
    <t>2. Acción nro. 2. Mesa de Trabajo- RIEL. Realizar  dos (2) mesas de trabajo, una cada semestre,mesa de trabajo con el con el para conocimiento de la herramienta tecnológica RIEL y su posible disponibilidad para la consulta de información por parte de la DIAN</t>
  </si>
  <si>
    <t xml:space="preserve">Convocar dos (2) mesas de trabajo para conocer la herramienta RIEL del  Ministerio de Educación Nacional (MEN). Del análisis efectuado, determinar la viabilidad de la utilización de la herramienta por parte de la DIAN
</t>
  </si>
  <si>
    <t>Documento Análisis de la herramienta RIEL</t>
  </si>
  <si>
    <t xml:space="preserve">3. Acción nro. 3. Revisión insumos. Corroborar que los seleccionados de la Contribución Estampilla Pro Universidad Nacional y otras universidades enviado por el MEN en desarrollo de acciones de fiscalización, cumplan con los criterios para ser investigados. 
</t>
  </si>
  <si>
    <t>Revisar los insumos de los seleccionados de Contribución Estampilla enviados por el MEN y verificar que cumplan los criterios de cargas de trabajo del proceso de Fiscalización y Liquidación</t>
  </si>
  <si>
    <t xml:space="preserve">Acta Nivel Directivo </t>
  </si>
  <si>
    <r>
      <rPr>
        <b/>
        <sz val="12"/>
        <rFont val="Arial"/>
        <family val="2"/>
      </rPr>
      <t>DGF</t>
    </r>
    <r>
      <rPr>
        <sz val="12"/>
        <rFont val="Arial"/>
        <family val="2"/>
      </rPr>
      <t xml:space="preserve">
NC - Subproceso Fiscalización y Liquidación 
Dirección Operativa de Grandes Contribuyentes
DS - Subproceso Fiscalización y Liquidación
Dirección Seccional de Impuestos y de Aduanas de Cartagena
División de Fiscalización y Liquidación Tributaria Intensiva.
División de Fiscalización y Liquidación Tributaria Extensiva
ACTUALIZADO
30112021..
</t>
    </r>
  </si>
  <si>
    <t>4. Acción nro. 1. Verificacón semestral y aleatoria de la oportuna y debida notificación de los actos administrativos. El tamaño de la muestra será el 10% de las actuaciones notificadas.</t>
  </si>
  <si>
    <t xml:space="preserve">Realizar un control semestral de la debida notificación de los actos administrativos proferidos en desarrollo de las investigaciones de Contribución Estampilla MEN </t>
  </si>
  <si>
    <t>Documento con resultado del autocontrol y verificación aleatoria</t>
  </si>
  <si>
    <t xml:space="preserve">ID del hallazgo II. Inactividad procesal durante el proceso de cobro de la contribución.  </t>
  </si>
  <si>
    <t>5. Acción nro. 1. Instructivo y Socialización. Elaborar instructivo general para la realizacion de la reunión del nivel directivo, que comprenda las reglas para el analisis y depuracion de la cargas de trabajo que  permita realizar la selección técnica de los casos a investigar .</t>
  </si>
  <si>
    <t>Proferir y publicar en el listado maestro un instructivo general para la realizacion de la reunión del nivel directivo, que comprenda las reglas para el analisis y depuracion de la cargas de trabajo del proceso de Fiscalización y Liquidación, que  permita realizar la selección técnica de los casos a investigar .</t>
  </si>
  <si>
    <t>Instructivo publicado en el listado maestro de documentos</t>
  </si>
  <si>
    <r>
      <rPr>
        <b/>
        <sz val="12"/>
        <rFont val="Arial"/>
        <family val="2"/>
      </rPr>
      <t>DGF</t>
    </r>
    <r>
      <rPr>
        <sz val="12"/>
        <rFont val="Arial"/>
        <family val="2"/>
      </rPr>
      <t xml:space="preserve">
NC - Subproceso Fiscalización y Liquidación
Coordinación de Sistemas de Información y Procedimiento de Fiscalización Tributaria.
Subdirección de Fiscalización Tributaria
ACTUALIZADO
30112021</t>
    </r>
  </si>
  <si>
    <t>Socializar el instructivo  general para la realizacion de la reunión del nivel directivo, analisis y depuracion de cargas de trabajo, que  permita realizar la selección técnica de los casos a investigar.</t>
  </si>
  <si>
    <t>Correo electrónico para socializar el instructivo a las seccionales</t>
  </si>
  <si>
    <t xml:space="preserve">6. Acción nro. 1. Seguimiento. Verificar mediante las Visitas de Supervisión y Control presenciales o virtuales el cumplimiento de los tiempos para proferir en oportunidad los actos administrativos.
</t>
  </si>
  <si>
    <t>Realizar el muestreo aleatorio para la verificación a través de la visita de supervisión.</t>
  </si>
  <si>
    <t>Documento con el resultado de la muestra aleatoria</t>
  </si>
  <si>
    <r>
      <rPr>
        <b/>
        <sz val="12"/>
        <rFont val="Arial"/>
        <family val="2"/>
      </rPr>
      <t>DGF</t>
    </r>
    <r>
      <rPr>
        <sz val="12"/>
        <rFont val="Arial"/>
        <family val="2"/>
      </rPr>
      <t xml:space="preserve">
NC - Subproceso de Fiscalización y Liquidación
Coordinación de Pensamiento Estratégico de Fiscalización Tributaria.
Subdirección de Fiscalización Tributaria.
ACTUALIZADO
30112021</t>
    </r>
  </si>
  <si>
    <t xml:space="preserve">Rendir informe consolidado con corte a 31 de agosto de 2021, de las visitas de supervisión con los soportes de la verificación al cumplimiento de los tiempos para proferir en oportunidad las actuaciones administrativas que se deriven del control a la Contribución Estampilla Pro Universidad Nacional  </t>
  </si>
  <si>
    <t>Informe consolidado con corte a 30 de junio de 2021, del resultado de la visita con las evidencias</t>
  </si>
  <si>
    <r>
      <rPr>
        <b/>
        <sz val="12"/>
        <rFont val="Arial"/>
        <family val="2"/>
      </rPr>
      <t>DGF</t>
    </r>
    <r>
      <rPr>
        <sz val="12"/>
        <rFont val="Arial"/>
        <family val="2"/>
      </rPr>
      <t xml:space="preserve">
NC - Subproceso Fiscalización y Liquidación
Coordinación de Pensamiento Estratégico de Fiscalización Tributaria.
Coordinación de Supervisión, Control y Seguimiento de Fiscalización Tributaria.
Subdirección de Fiscalización Tributaria
ACTUALIZADO
30112021</t>
    </r>
  </si>
  <si>
    <t>7. Acción nro. 2. Registro de vencimientos. Registrar los vencimientos de los expedientes en la Matriz Consolidada de la  Contribución Estampilla Pro Universidad Nacional y otras universidades según  los lineamientos dispuestos por la Subdirección de Gestión de Fiscalización Tributaria en el Memorando 106 de 25 de junio de 2020. Cada vez que se reciban insumos del MEN se ingresará la fecha de vencimiento.</t>
  </si>
  <si>
    <t>Registrar en la Matriz Contribución Estampilla MEN, la fecha de vencimiento de los expedientes, de conformidad con los lineamientos dispuestos por la Subdirección de Gestión de Fiscalización Tributaria dispuesta con el Memorando 106 de 25 de junio de 2020. Cada vez que se reciban insumos del MEN se ingresará la fecha de vencimiento.</t>
  </si>
  <si>
    <t xml:space="preserve">Matriz Contribución Estampilla MEN actualizada </t>
  </si>
  <si>
    <r>
      <rPr>
        <b/>
        <sz val="12"/>
        <rFont val="Arial"/>
        <family val="2"/>
      </rPr>
      <t>DGF</t>
    </r>
    <r>
      <rPr>
        <sz val="12"/>
        <rFont val="Arial"/>
        <family val="2"/>
      </rPr>
      <t xml:space="preserve">
DS - Subproceso Fiscalización y Liquidación
División de Fiscalización y Liquidación Tributaria Intensiva.
División de Fiscalización y Liquidación Tributaria Extensiva
ACTUALIZADO
30112021</t>
    </r>
  </si>
  <si>
    <t>8. Acción nro. 1. Segumiento de resultados. Realizar dos (2) mesas de trabajo, una cada semestre, de seguimiento del  resultado de la gestión con el MEN.</t>
  </si>
  <si>
    <t>Realizar 2 mesas de trabajo de retroalimentación del tema de Contribución Estampilla entre las áreas involucradas por parte de la DIAN y las áreas involucradas por parte del MEN</t>
  </si>
  <si>
    <t>Actas o registros de reunión</t>
  </si>
  <si>
    <r>
      <rPr>
        <b/>
        <sz val="12"/>
        <rFont val="Arial"/>
        <family val="2"/>
      </rPr>
      <t>DGF</t>
    </r>
    <r>
      <rPr>
        <sz val="12"/>
        <rFont val="Arial"/>
        <family val="2"/>
      </rPr>
      <t xml:space="preserve">
NC - Subproceso Fiscalización y Liquidación
Coordinación de Supervisión, Control y Seguimiento de Fiscalización Tributaria.
Subdirección de Fiscalización Tributaria
ACTUALIZADO
30112021</t>
    </r>
  </si>
  <si>
    <t xml:space="preserve">9. Acción nro. 2. Retroalimentación al MEN. Remitir  al MEN  un informe anual del resultado de la gestión adelantada por la entidad. </t>
  </si>
  <si>
    <t>Retroalimentar al MEN,a través de   un informe anual del resultado de la gestión adelantada por la entidad, en relación con la Contribución Estampilla</t>
  </si>
  <si>
    <t xml:space="preserve"> Informe anual  de la gestión adelantada por la entidad  en relación con  la Contribución Estampilla</t>
  </si>
  <si>
    <t>INSP. 1707022427
H 1,2</t>
  </si>
  <si>
    <t>ID del hallazgo I.Falta oportunidad en la expedición del Auto de Apertura, Plan de auditoría y verificación de requisitos formales.</t>
  </si>
  <si>
    <t xml:space="preserve">ID del Riesgo de Gestión  :  Adelantar Investigaciones tributarias sin el cumplimiento a las actividades definidas en el procedimiento PR_FL_0220 INVESTIGACIÓN DE OBLIGACIONES TRIBUTARIAS SUSTANCIALES Y FORMALES.
ID del Riesgo de Corrupción : Omisión y/o dilación de las actuaciones en la Determinación Oficial de impuestos. </t>
  </si>
  <si>
    <r>
      <t>1. Ajustar el procedimiento PR-FL-0220 «</t>
    </r>
    <r>
      <rPr>
        <i/>
        <sz val="12"/>
        <rFont val="Arial"/>
        <family val="2"/>
      </rPr>
      <t>Investigación de Obligaciones Tributarias Sustanciales y Formales</t>
    </r>
    <r>
      <rPr>
        <sz val="12"/>
        <rFont val="Arial"/>
        <family val="2"/>
      </rPr>
      <t>»,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t>
    </r>
  </si>
  <si>
    <t xml:space="preserve">Elaborar, aprobar, publicar y socializar en el listado maestro de documentos del subproceso de control tributario, el procedimiento PR-FL-0220 Investigación de Obligaciones Tributarias Sustanciales y Formales ajustado con las modificaciones, para nueva versión.
</t>
  </si>
  <si>
    <t>Publicación en el listado maestro de documentos del procedimiento PR-FL-0220 que contemple todo lo mencionado en el punto de 4.2. “acciones”</t>
  </si>
  <si>
    <r>
      <rPr>
        <b/>
        <sz val="12"/>
        <rFont val="Arial"/>
        <family val="2"/>
      </rPr>
      <t>DGF</t>
    </r>
    <r>
      <rPr>
        <sz val="12"/>
        <rFont val="Arial"/>
        <family val="2"/>
      </rPr>
      <t xml:space="preserve">
NC - Subproceso Fiscalización y Liquidación
Subdirección de Fiscalización Tributaria
ACTUALIZADO
30112021
</t>
    </r>
  </si>
  <si>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
</t>
    </r>
  </si>
  <si>
    <r>
      <rPr>
        <b/>
        <sz val="12"/>
        <rFont val="Arial"/>
        <family val="2"/>
      </rPr>
      <t>DGF</t>
    </r>
    <r>
      <rPr>
        <sz val="12"/>
        <rFont val="Arial"/>
        <family val="2"/>
      </rPr>
      <t xml:space="preserve">
DS - Subproceso Fiscalización y Liquidación
División de Fiscalización y Liquidación Tributaria Extensiva
División de Fiscalización y Liquidación Tributaria Intensiva
de las Direcciones Seccionales de:
Pereira y Valledupar
ACTUALIZADO
30112021</t>
    </r>
  </si>
  <si>
    <t xml:space="preserve">ID del hallazgo I. Autos de archivo proferidos sin justificación en las Direcciones Seccionales de Impuestos y Aduanas de Pereira y Valledupar.            </t>
  </si>
  <si>
    <r>
      <t>2. Incluir en las visitas o ejercicios de seguimiento de que trata el procedimiento PR-CI-0339  «</t>
    </r>
    <r>
      <rPr>
        <i/>
        <sz val="12"/>
        <rFont val="Arial"/>
        <family val="2"/>
      </rPr>
      <t>Autoevaluación al Control de la Gestión</t>
    </r>
    <r>
      <rPr>
        <sz val="12"/>
        <rFont val="Arial"/>
        <family val="2"/>
      </rPr>
      <t>» la revisión puntual de expedientes con actuación final «</t>
    </r>
    <r>
      <rPr>
        <i/>
        <sz val="12"/>
        <rFont val="Arial"/>
        <family val="2"/>
      </rPr>
      <t>Auto de Archivo</t>
    </r>
    <r>
      <rPr>
        <sz val="12"/>
        <rFont val="Arial"/>
        <family val="2"/>
      </rPr>
      <t>»</t>
    </r>
  </si>
  <si>
    <t>Revisar los expedientes con Auto de Archivo  en las visitas de Autoevaluación que se realicen.</t>
  </si>
  <si>
    <t>Informes Finales de la Autoevaluación.</t>
  </si>
  <si>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t>
    </r>
  </si>
  <si>
    <t>3. Monitorear que las diligencias sean practicadas por los funcionarios comisionados y dentro de los términos previstos en los Autos Comisorios.</t>
  </si>
  <si>
    <t>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t>
  </si>
  <si>
    <t>Informe trimestral del resultado del control aleatorio efectuado</t>
  </si>
  <si>
    <r>
      <rPr>
        <b/>
        <sz val="12"/>
        <rFont val="Arial"/>
        <family val="2"/>
      </rPr>
      <t>DGF</t>
    </r>
    <r>
      <rPr>
        <sz val="12"/>
        <rFont val="Arial"/>
        <family val="2"/>
      </rPr>
      <t xml:space="preserve">
NC - Subproceso Fiscalización y Liquidación
División de Gestión de Fiscalización de las Direcciones Seccionales de Pereira y Valledupar.</t>
    </r>
  </si>
  <si>
    <t>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t>
  </si>
  <si>
    <t>Realizar una videoconferencia para divulgar las herramientas, convenios y fuentes de información para realizar la revisión de antecedentes previo a la apertura de las investigaciones.</t>
  </si>
  <si>
    <t>Correo de remisión de la presentación y de las conclusiones del evento</t>
  </si>
  <si>
    <r>
      <rPr>
        <b/>
        <sz val="12"/>
        <rFont val="Arial"/>
        <family val="2"/>
      </rPr>
      <t>DGF</t>
    </r>
    <r>
      <rPr>
        <sz val="12"/>
        <rFont val="Arial"/>
        <family val="2"/>
      </rPr>
      <t xml:space="preserve">
NC - Subproceso Fiscalización y Liquidación
Coordinación de Gestión Proyectos Especiales de la Subdirección de Gestión de Fiscalización Tributaria.</t>
    </r>
  </si>
  <si>
    <t>5. Capacitar a los servidores públicos del proceso de Fiscalización y Liquidación en las Direcciones Seccionales sobre las modificaciones efectuada a los procedimientos del Subproceso de Control Tributario.</t>
  </si>
  <si>
    <t xml:space="preserve">Realizar jornada de divulgación de los ajustes a los procedimientos con énfasis en la elaboración de documento que sustenta la decisión final en los Autos de Archivo, Plan de Auditoría y criterios de depuración </t>
  </si>
  <si>
    <t>Cronograma de las capacitaciones</t>
  </si>
  <si>
    <r>
      <rPr>
        <b/>
        <sz val="12"/>
        <rFont val="Arial"/>
        <family val="2"/>
      </rPr>
      <t>DGF</t>
    </r>
    <r>
      <rPr>
        <sz val="12"/>
        <rFont val="Arial"/>
        <family val="2"/>
      </rPr>
      <t xml:space="preserve">
NC - Subproceso Fiscalización y Liquidación
Coordinación de Gestión Operativa y Coordinación de Gestión Técnica de la Subdirección de Gestión de Fiscalización Tributaria.</t>
    </r>
  </si>
  <si>
    <t xml:space="preserve">ID del hallazgo II. Gestión de funcionarios sin competencia en las actuaciones de la Investigación Tributaria            </t>
  </si>
  <si>
    <t xml:space="preserve">Material de estudio de la Presentación efectuada, para la capacitación </t>
  </si>
  <si>
    <t xml:space="preserve">Listado de asistencia a la capacitación </t>
  </si>
  <si>
    <t>Evaluación de aprendizaje.</t>
  </si>
  <si>
    <r>
      <rPr>
        <b/>
        <sz val="12"/>
        <rFont val="Arial"/>
        <family val="2"/>
      </rPr>
      <t>DGF</t>
    </r>
    <r>
      <rPr>
        <sz val="12"/>
        <rFont val="Arial"/>
        <family val="2"/>
      </rPr>
      <t xml:space="preserve">
NC - Subproceso Fiscalización y Liquidación
Coordinación de Sistemas de Información y Procedimiento de Fiscalización Tributaria
ACTUALIZADO
30112021</t>
    </r>
  </si>
  <si>
    <t>INSP. 1707022426
H 1,2,3,4,5</t>
  </si>
  <si>
    <t xml:space="preserve">ID del hallazgo I. Fallas en el seguimiento y control al diligenciamiento del “Formato FT 2270 – Actas de Hechos” en las Direcciones Seccionales de Aduanas de Cali y Barranquilla en contravía de lo establecido en la actividad 13 del procedimiento PR-FL-0417 “Acciones de Control” versión 1            </t>
  </si>
  <si>
    <t>ID del Riesgo de Corrupción :  RFC 1.  Direccionamiento de las actividades que se ejecutan en las acciones de control posterior para beneficio propio o de terceros.</t>
  </si>
  <si>
    <t>1. Ajustar el formato de Auto comisorio</t>
  </si>
  <si>
    <t>Modificar el formato de Auto comisorio, para ser incluido en el listado maestro de documentos</t>
  </si>
  <si>
    <t>Formato Ajustado</t>
  </si>
  <si>
    <r>
      <rPr>
        <b/>
        <sz val="12"/>
        <rFont val="Arial"/>
        <family val="2"/>
      </rPr>
      <t>DGF</t>
    </r>
    <r>
      <rPr>
        <sz val="12"/>
        <rFont val="Arial"/>
        <family val="2"/>
      </rPr>
      <t xml:space="preserve">
NC - Subproceso Fiscalización y Liquidación
Subdirección de Fiscalización Aduanera
ACTUALIZADO
30112021</t>
    </r>
  </si>
  <si>
    <t xml:space="preserve">ID del hallazgo II. Acciones de control donde no hubo incumplimiento de las obligaciones aduaneras, en las cuales no se encontró el informe de cierre, documento que permite cerrar el caso, evidenciado en la Dirección Seccional de Aduanas de Cali en contravía de lo establecido en la actividad 16 del procedimiento PR-FL-0417 “Acciones de Control” versión 1.            </t>
  </si>
  <si>
    <t>2. Proferir Memorando dando lineamientos.</t>
  </si>
  <si>
    <t>Preparar el Memorando y socializarlo a todas las Direcciones Seccionales</t>
  </si>
  <si>
    <t>3. Realizar reuniones con los funcionarios que participan en las acciones de control</t>
  </si>
  <si>
    <t>Ejecutar reuniones en todas las Direcciones Seccionales con funciones aduaneras.</t>
  </si>
  <si>
    <t>Listas de asistencia</t>
  </si>
  <si>
    <r>
      <rPr>
        <b/>
        <sz val="12"/>
        <rFont val="Arial"/>
        <family val="2"/>
      </rPr>
      <t>DGF</t>
    </r>
    <r>
      <rPr>
        <sz val="12"/>
        <rFont val="Arial"/>
        <family val="2"/>
      </rPr>
      <t xml:space="preserve">
DS - Subproceso Fiscalización y Liquidación
Direcciones Seccionales de Aduanas 
Direcciones Seccionales de Impuestos y Aduanas 
Direcciones Seccionales Delegadas de Impuestos y Aduanas 
División de Fiscalización y Liquidación Tributaria, Aduanera y Cambiaria 
División de Fiscalización y Liquidación Aduanera y Cambiaria 
División de Fiscalización y Liquidación Aduanera de Sanciones y Definición de Situación Jurídica 
División de Fiscalización y Liquidación Determinación de Tributos y Gravámenes Aduaneros
ACTUALIZADO
30112021</t>
    </r>
  </si>
  <si>
    <t xml:space="preserve">ID del hallazgo III. Actas de hechos firmadas por funcionarios sin competencia en las Direcciones Seccionales de Aduanas de Bogotá y Barranquilla, en contravía de lo establecido en el Manual de Funciones y Competencias de la DIAN.            </t>
  </si>
  <si>
    <t xml:space="preserve">4. Verificar que se cumplan las recomendaciones de la Agencia y el cumplimento del Memorando 0059 de 2020, mediante la utilización de un formato de control de los autos proferidos por cada seccional.
</t>
  </si>
  <si>
    <t>Realizar un control, trimestral, respecto a los autos proferidos, registrando en un formato de control el total de autos emitidos, autos objeto de autocontrol (correspondientes al 10% del periodo objeto de revisión), así como las novedades para cada auto revisado, y constancia de las actuaciones cumplidas por el área frente acciones preventivas o correctivas si hubiere lugar. </t>
  </si>
  <si>
    <t>Informe con el resultado de la verificación</t>
  </si>
  <si>
    <r>
      <rPr>
        <b/>
        <sz val="12"/>
        <rFont val="Arial"/>
        <family val="2"/>
      </rPr>
      <t>DGF</t>
    </r>
    <r>
      <rPr>
        <sz val="12"/>
        <rFont val="Arial"/>
        <family val="2"/>
      </rPr>
      <t xml:space="preserve">
DS - Subproceso Fiscalización y Liquidación
Direcciones Seccionales de Aduanas Bogotá, Cali y Barranquilla.
Divisiones de Fiscalización y Liquidación
ACTUALIZADO
30112021</t>
    </r>
  </si>
  <si>
    <t>5. Ajustar el formato FT- FL- 2270 “Actas de Hechos”</t>
  </si>
  <si>
    <t>Modificar el formato FT- FL- 2270 “Actas de Hechos”, para ser incluido en el listado maestro de documentos</t>
  </si>
  <si>
    <t xml:space="preserve">Formato Ajustado
</t>
  </si>
  <si>
    <t xml:space="preserve">ID del hallazgo IV. Autos comisorios abiertos en la Dirección seccional de Aduanas de Cali, en contravía de lo establecido en el Memorando 150 de 2016.            </t>
  </si>
  <si>
    <t>6. Revisar trimestralmente las “actas de hechos y/o cierre”   de las acciones de control efectuadas por los funcionarios de fiscalización.</t>
  </si>
  <si>
    <t>Tomar una muestra del 5% de las “actas de hechos y/o cierre” constituidas en el periodo de control.</t>
  </si>
  <si>
    <t>7. Diseñar e implementar en un servicio informático una herramienta que impida la expedición de Autos comisorios, con fechas anteriores a las de su diligenciamiento.</t>
  </si>
  <si>
    <t>Definir por parte de los usuarios funcionales, la necesidad del control, en el auto comisorio</t>
  </si>
  <si>
    <t>Documento con la definición de la necesidad, remitido a la dependencia de tecnología</t>
  </si>
  <si>
    <t xml:space="preserve">ID del hallazgo V. Diligencias de control realizadas por funcionarios sin estar debidamente comisionados en las Dirección Seccional de Aduanas de Bogotá incumpliendo lo establecido en la actividad 10 del procedimiento PR-FL 417 “Acciones de Control” versión 1, y el procedimiento PR-GH-0076 “Gestión de Comisiones al Interior del País”. </t>
  </si>
  <si>
    <t>8. Diseñar e implementar en un servicio informático una herramienta que impida la expedición de Autos comisorios, con fechas anteriores a las de su diligenciamiento.</t>
  </si>
  <si>
    <t>Incluir la solicitud funcional en el formato 2007, para el desarrollo del control</t>
  </si>
  <si>
    <t>Formato 2007 que incluya la solución solicitada</t>
  </si>
  <si>
    <r>
      <rPr>
        <b/>
        <sz val="12"/>
        <rFont val="Arial"/>
        <family val="2"/>
      </rPr>
      <t>DGF</t>
    </r>
    <r>
      <rPr>
        <sz val="12"/>
        <rFont val="Arial"/>
        <family val="2"/>
      </rPr>
      <t xml:space="preserve">
NC - Subproceso Fiscalización y Liquidación
Dirección de Gestión de Innovación y Tecnología
Subdirección de Soluciones y Desarrollo
ACTUALIZADO
30112021</t>
    </r>
  </si>
  <si>
    <t>9. Diseñar e implementar en un servicio informático una herramienta que impida la expedición de Autos comisorios, con fechas anteriores a las de su diligenciamiento.</t>
  </si>
  <si>
    <t>Desarrollo y puesta en producción de la solución solicitada</t>
  </si>
  <si>
    <t>Servicio informático en Producción, que incluya la solución del control del auto comisorio</t>
  </si>
  <si>
    <t>INSP. 1707022429
H 1,2,3</t>
  </si>
  <si>
    <t xml:space="preserve">ID del hallazgo I. Fallas en la validación del cumplimiento de los requisitos y formalidades para el inicio y finalización de la investigación de la infracción cambiaria, en contravía de lo establecido en el procedimiento PR-FL-0223 “Investigación de Infracciones Cambiarias” versiones 1, 2 y 3.            </t>
  </si>
  <si>
    <t>ID del Riesgo de Corrupción :  RFC 1. Acción u omisión para adelantar, retardar, o manipular la información contenida en las actuaciones administrativas, para favorecimiento propio o de terceros</t>
  </si>
  <si>
    <t xml:space="preserve">1. Diseñar  e implementar base datos con información de antecedentes y hechos investigados  </t>
  </si>
  <si>
    <t>Generar la base de consulta</t>
  </si>
  <si>
    <t>Base de datos</t>
  </si>
  <si>
    <r>
      <rPr>
        <b/>
        <sz val="12"/>
        <rFont val="Arial"/>
        <family val="2"/>
      </rPr>
      <t>DGF</t>
    </r>
    <r>
      <rPr>
        <sz val="12"/>
        <rFont val="Arial"/>
        <family val="2"/>
      </rPr>
      <t xml:space="preserve">
NC - Subproceso Fiscalización y Liquidación
Subdirección de Fiscalización Cambiaria
ACTUALIZADO
30112021</t>
    </r>
  </si>
  <si>
    <t>2. Ajustar el procedimiento PR-FL-00223 de acuerdo a nuevas necesidades y recomendaciones</t>
  </si>
  <si>
    <t>Revisar y ajustar procedimiento</t>
  </si>
  <si>
    <t>Procediemiento actualizado</t>
  </si>
  <si>
    <t xml:space="preserve">ID del hallazgo II. Pronunciamiento con pérdida de competencia en contravía de lo dispuesto en el procedimiento PR-FL-0223 Investigación de Infracciones Cambiarias” versiones 1, 2 y 3, y en el artículo 5 del Decreto 2245 de 2011.            </t>
  </si>
  <si>
    <t>3. Ajustar el procedimiento PR-FL-00223 en lo relativo a los planes de auditoria, incluyendo recomendaciones de la agencia ITRC</t>
  </si>
  <si>
    <t>4. Incluir dentro de los planes y programas de supervisión, actividad especifica para evaluar y comprobar la aplicación del procedimiento</t>
  </si>
  <si>
    <t xml:space="preserve">En los ejercicios de autoevaluación y seguimiento a la gestión de las Direcciones Seccionales, verificar el cumplimiento del procedimiento y la conformidad en el diligenciamiento de los formatos establecidos.  </t>
  </si>
  <si>
    <t>Expedientes con formatos debidamente diligenciados</t>
  </si>
  <si>
    <t>5. Revisar y adecuar los formatos y documentos soportes de investigación de conformidad con los requerimientos del SIE INTEGRA</t>
  </si>
  <si>
    <t>Revisión de los formatos y adecuación a los requerimientos de los expedientes virtuales</t>
  </si>
  <si>
    <t>Formatos actualizados</t>
  </si>
  <si>
    <t xml:space="preserve">ID del hallazgo III. Fallas en la validación del cumplimiento de los requisitos y formalidades en la documentación de la determinación e imposición de la sanción cambiaria, en contravía de lo establecido en el procedimiento PR-FL-0224 “Imposición de sanciones cambiarias” versión 2.             </t>
  </si>
  <si>
    <t>6. Incluir dentro de los planes y programas de supervisión, actividad especifica para evaluar y comprobar la aplicación del procedimiento</t>
  </si>
  <si>
    <t>7. Presentar propuestas de programas considerando los conceptos de tiempo, modo y volumen de operaciones</t>
  </si>
  <si>
    <t>Propuestas de programas de control considerando tiempo, modo y volumen</t>
  </si>
  <si>
    <t>Propuestas de programas</t>
  </si>
  <si>
    <t>INSP. 1707022442
H1,2
Evaluación de las actividades relacionadas con la gestión de garantías aduaneras</t>
  </si>
  <si>
    <t>RG1
RFC1</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</si>
  <si>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</si>
  <si>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</si>
  <si>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</si>
  <si>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</si>
  <si>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</si>
  <si>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DGF</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</si>
  <si>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</si>
  <si>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</si>
  <si>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</si>
  <si>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</si>
  <si>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</si>
  <si>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</si>
  <si>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</si>
  <si>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</si>
  <si>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</si>
  <si>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</si>
  <si>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</si>
  <si>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</si>
  <si>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</si>
  <si>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</si>
  <si>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</si>
  <si>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</si>
  <si>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</si>
  <si>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</si>
  <si>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</si>
  <si>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</si>
  <si>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</si>
  <si>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</si>
  <si>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</si>
  <si>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</si>
  <si>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</si>
  <si>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</si>
  <si>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</si>
  <si>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</si>
  <si>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</si>
  <si>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</si>
  <si>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</si>
  <si>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</si>
  <si>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</si>
  <si>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</si>
  <si>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</si>
  <si>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</si>
  <si>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</si>
  <si>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</si>
  <si>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</si>
  <si>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</si>
  <si>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</si>
  <si>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</si>
  <si>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</si>
  <si>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Expedir y socializar lineamientos</t>
  </si>
  <si>
    <t>Emitir y socializar lineamientos respecto a la inclusión de prueba de la verificación del reporte de operaciones con terceros sancionados como proveedores ficticios.</t>
  </si>
  <si>
    <t>INSP. 1707022449
H 2y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</si>
  <si>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</si>
  <si>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</si>
  <si>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</si>
  <si>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</si>
  <si>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</si>
  <si>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</si>
  <si>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</si>
  <si>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</si>
  <si>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</si>
  <si>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</si>
  <si>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</si>
  <si>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</si>
  <si>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</si>
  <si>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</si>
  <si>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</si>
  <si>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</si>
  <si>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</si>
  <si>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</si>
  <si>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</si>
  <si>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</si>
  <si>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</si>
  <si>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</si>
  <si>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</si>
  <si>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</si>
  <si>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</si>
  <si>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1707022438
H 1
Verificación de los controles relacionados con el procedimiento de recursos en sede administrativa</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</si>
  <si>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</si>
  <si>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</si>
  <si>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</si>
  <si>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</si>
  <si>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</si>
  <si>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</si>
  <si>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</si>
  <si>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</si>
  <si>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</si>
  <si>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</si>
  <si>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</si>
  <si>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</si>
  <si>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</si>
  <si>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</si>
  <si>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</si>
  <si>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</si>
  <si>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</si>
  <si>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</si>
  <si>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</si>
  <si>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</si>
  <si>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</si>
  <si>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</si>
  <si>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</si>
  <si>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</si>
  <si>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</si>
  <si>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</si>
  <si>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</si>
  <si>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</si>
  <si>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</si>
  <si>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</si>
  <si>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</si>
  <si>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</si>
  <si>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</si>
  <si>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</si>
  <si>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</si>
  <si>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</si>
  <si>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</si>
  <si>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</si>
  <si>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</si>
  <si>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</si>
  <si>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</si>
  <si>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</si>
  <si>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</si>
  <si>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</si>
  <si>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</si>
  <si>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</si>
  <si>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</si>
  <si>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</si>
  <si>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</si>
  <si>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</si>
  <si>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</si>
  <si>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</si>
  <si>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</si>
  <si>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</si>
  <si>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</si>
  <si>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</si>
  <si>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</si>
  <si>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</si>
  <si>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</si>
  <si>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</si>
  <si>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</si>
  <si>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</si>
  <si>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</si>
  <si>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</si>
  <si>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</si>
  <si>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</si>
  <si>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</si>
  <si>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</si>
  <si>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</si>
  <si>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1707022401  
H1</t>
  </si>
  <si>
    <t>Una vez analizada cada una de las variables establecidas para el proceso y alcance de la inspección, se puede concluir que no existen indicios de Fraude y Corrupción asociados a la presente inspección.</t>
  </si>
  <si>
    <t>1. Realizar el analisis de los saldos negativos residentes en el aplicativo SIPAC con el fin de establecer su origen.</t>
  </si>
  <si>
    <t>Elaboración estudio diagnóstico.</t>
  </si>
  <si>
    <t>Estudio diagnóstico</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</si>
  <si>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NC- Subproceso Recaudo - Devoluciones
Dirección de Gestión de Impuestos
Subdirección de Recaudo
Coordinación de Administración de Aplicativos de Impuestos</t>
    </r>
  </si>
  <si>
    <t>2. Determinación e implementación del mecánismo de corrección de los casos indicados.</t>
  </si>
  <si>
    <t>Implementación mecanismo de corrección</t>
  </si>
  <si>
    <t>Por determinar de acuerdo a la presentación del estudio diagnóstico (Ajuste de Software (Especificaciones funcionales-desarrollo-pruebas funcionales-paso a producción)).</t>
  </si>
  <si>
    <t>3. Estudiar la G.INF.02 Guía Técnica de Información-  Administración -Administración del dato maestro -MINTIC, a fin de definir los mecánismos de control a implementar en el Aplicativo SIPAC.</t>
  </si>
  <si>
    <t>4. Implementación de controles.</t>
  </si>
  <si>
    <t>Implementación mecanismo de control</t>
  </si>
  <si>
    <t xml:space="preserve">Por determinar de acuerdo a la presentación del Estudio diagnóstico, (Documento de lineamientos para establecer las rutinas de auditoria) </t>
  </si>
  <si>
    <t>INSP. 1707022411  
H1</t>
  </si>
  <si>
    <t>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</si>
  <si>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t xml:space="preserve">ID del Riesgo de Gestión  :  RG 1. Pérdida de validez de los actos administrativos por medio de los cuales se declara sin vigencia una facilidad de pago
ID del Riesgo de Corrupción :  RFC 1.  Inactividad procesal injustificada en el control de las facilidades de pago
</t>
  </si>
  <si>
    <t>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"Gestión de obligaciones nuevas por parte del Centro Nacional de Cobro" de fecha 14 de marzo de 2017.</t>
  </si>
  <si>
    <t>Establecer las actualizaciones al procedimiento y solicitar la publicación del mismo</t>
  </si>
  <si>
    <r>
      <rPr>
        <b/>
        <sz val="12"/>
        <rFont val="Arial"/>
        <family val="2"/>
      </rPr>
      <t>DGI</t>
    </r>
    <r>
      <rPr>
        <sz val="12"/>
        <rFont val="Arial"/>
        <family val="2"/>
      </rPr>
      <t xml:space="preserve">
NC-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</si>
  <si>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Publicar la nueva versión del procedimiento en el Sistema de Gestión de Calidad</t>
  </si>
  <si>
    <t xml:space="preserve">Correo informando la publicación </t>
  </si>
  <si>
    <t>Socializar el procedimiento a las dependencias de cobranzas a nivel nacional</t>
  </si>
  <si>
    <t>Correo electrónico socializando el procedimiento</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</si>
  <si>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</si>
  <si>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2. Crear un formato que permita realizar seguimiento mensual al cumplimiento del PR-CA-272, en especial lo descrito en la actividad 34 y ajustar la actividad dentro del procedimiento con el fin de impartir los lineamientos del caso.</t>
  </si>
  <si>
    <t>Diseñar formato y establecer las actualizaciones al procedimiento y solicitar la publicación del mismo</t>
  </si>
  <si>
    <t>Formato y procedimiento actualizado</t>
  </si>
  <si>
    <t>Publicar el formato y la nueva versión del procedimiento en el Sistema de Gestión de Calidad</t>
  </si>
  <si>
    <t>Socializar el formato y la nueva versión del procedimiento a las dependencias de cobranzas a nivel nacional</t>
  </si>
  <si>
    <t>Correo electrónico socializando el formato</t>
  </si>
  <si>
    <t>3. Realizar control y seguimiento al cumplimiento del término establecido en la actividad 48 del procedimiento PR-CA-272 Facilidades de Pago.</t>
  </si>
  <si>
    <t>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</si>
  <si>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Documento de resultado</t>
  </si>
  <si>
    <t>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</si>
  <si>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</si>
  <si>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4. Realizar control y seguimiento al cumplimiento de lo establecido en la actividad 58 del procedimiento PR-CA-272 Facilidades de Pago.</t>
  </si>
  <si>
    <t>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</si>
  <si>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</si>
  <si>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</si>
  <si>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5. Realizar control y seguimiento al cumplimiento del término establecido en la actividad 65 del procedimiento PR-CA-272 Facilidades de Pago.</t>
  </si>
  <si>
    <t>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</si>
  <si>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</si>
  <si>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</si>
  <si>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6. Crear plantilla de la Resolución que declara sin vigencia una facilidad de pago con el fin de que este contenga lo establecido en la actividad 58 del procedimiento PR-CA-0272 Facilidades de Pago</t>
  </si>
  <si>
    <t>Diseñar la plantilla del acto administrativo</t>
  </si>
  <si>
    <t>Plantilla</t>
  </si>
  <si>
    <t>Publicar la plantilla en el Sistema de Gestión de Calidad</t>
  </si>
  <si>
    <t>Correo informando la publicación</t>
  </si>
  <si>
    <t>Socializar la plantilla a las dependencias de cobranzas a nivel nacional</t>
  </si>
  <si>
    <t>Correo electrónico socializando la plantilla</t>
  </si>
  <si>
    <t>7. Modificar el Procedimiento PR-CA-0270 Cobro Coactivo – Mandamiento de pago, para Incluir en la actividad 5 el termino para proferir el Mandamiento de pago</t>
  </si>
  <si>
    <t>INSP. 1707022420 
H 1,2,3,4,5</t>
  </si>
  <si>
    <t>ID del hallazgo I. Ineficacia de la medida cautelar por inactividad procesal injustificada que conlleva a la prescripción de obligaciones fiscales disminuyendo el recaudo por valor de $ 1.337.851.514 y obligación a punto de prescribir por valor de $83.709.000.</t>
  </si>
  <si>
    <t>ID del Riesgo de Corrupción :  RFC 1. RFC 005 Pérdida de oportunidad y efectividad para ejercer la acción de cobro de los aportantes, contribuyentes u operadores por direccionamiento de las actuaciones administrativas para favorecer a un tercero.</t>
  </si>
  <si>
    <t xml:space="preserve">1. Administrar y gestionar la cartera conforme lo establece el Modelo a traves de la cartilla CT-CA-086, con base en la segmentación y priorización informada en el inventario publicado
</t>
  </si>
  <si>
    <t>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enviando informe del resultado al buzón coordinacioncobranzas@dian.gov.co</t>
  </si>
  <si>
    <t>Informe de resultado de la verificación</t>
  </si>
  <si>
    <t>ID del hallazgo II. fallas en la aplicación de los procedimientos y en los controles de gestión documental, unido a que el Sistema Informático SIPAC está siendo subutilizado.</t>
  </si>
  <si>
    <t xml:space="preserve">2. Se revisarán los riesgos establecidos en la matriz del proceso de administración de cartera, valorando la efectividad de los controles implementados para mitigar su materialización.
</t>
  </si>
  <si>
    <t>Desarrollar mesa de trabajo con los expertos en los procedimientos del proceso de administración de cartera y la Coordinación de Administración y Perfilamiento de Riesgos</t>
  </si>
  <si>
    <t>FT 1674 Control Registro de Asistencia Reuniones, en donde se indique lo acordado en la mesa de trabajo con los expertos en los procedimientos del proceso de administración de cartera</t>
  </si>
  <si>
    <t>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t>
  </si>
  <si>
    <t xml:space="preserve">3. Realizar control de legalidad durante la ejecución de todo el proceso por parte del Funcionario responsable del expediente.
</t>
  </si>
  <si>
    <t>Verificar trimestralmente el control de legalidad de las actuaciones procesales, evaluando la gestión en una muestra representativa de expedientes con bienes embargados para rematar y enviar informe del resultado al buzón coordinacioncobranzas@dian.gov.co</t>
  </si>
  <si>
    <t>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t>
  </si>
  <si>
    <t xml:space="preserve">4. Dar cumplimiento a lo establecido en el Procedimiento de Investigación de bienes, en especial lo descrito en las actividades 2 Investigar bienes en bases de datos y 4 Consultar bases de datos
</t>
  </si>
  <si>
    <t>Verificar trimestralmente el cumplimiento de las actividades señaladas en una muetra representativa de expedientes y enviar informe del resultado al buzón coordinacioncobranzas@dian.gov.co</t>
  </si>
  <si>
    <t xml:space="preserve">5. Dar cumplimiento a lo establecido en el procedimiento Decretar medidas cautelares PR-CA-0327, en especial lo descrito en la actividad 9 Proferir la resolución y comunicado de embargo
</t>
  </si>
  <si>
    <t>Verificar trimestralmente el cumplimiento de la actividad señalada en una muetra representativa de expedientes y enviar informe del resultado al buzón coordinacioncobranzas@dian.gov.co</t>
  </si>
  <si>
    <t>ID del hallazgo V. Falta de trazabilidad del cumplimiento de lo relacionado con la Notificación de los actos administrativos y en especial el Mandamiento de pago como lo establece el Estatuto Tributario en su Artículo 826.</t>
  </si>
  <si>
    <t>6. Aplicar lo establecido en el procedimiento PR-FI-0163 "Organización de Documentos en Dependencias de la UAE DIAN" Actividad 16. Organizar la carpeta o expediente a su cargo y en el IN-FI-0132 "Organización de unidades documentales en dependencias de la UAE DIAN". Adicionalmente dar aplicación a los requisitos del numeral 7.1 "Entradas - Acto administrativo con formato" y demás conceptos y actividades afines a este subproceso con respecto al PR-FI-0159.</t>
  </si>
  <si>
    <t>Verificar trimestralmente en una muestra representativa de expedientes el cumplimiento del PR-FI-0163 "Organización de Documentos en Dependencias de la UAE DIAN", el IN-FI-0132 "Organización de unidades documentales en dependencias de la UAE DIAN" y del numeral 7.1 "Entradas - Acto administrativo con formato" y demás conceptos y actividades afines a este subproceso con respecto al PR-FI-0159, enviando informe del resultado al buzón coordinacioncobranzas@dian.gov.co</t>
  </si>
  <si>
    <t>Unidad documental / Expediente</t>
  </si>
  <si>
    <r>
      <t>7. Ejecutar la actividad 3 del PR-CA-0345 Levantamiento de medidas cautelares, la cual establece que se debe "</t>
    </r>
    <r>
      <rPr>
        <i/>
        <sz val="12"/>
        <rFont val="Arial"/>
        <family val="2"/>
      </rPr>
      <t>Informar a otras direcciones seccionales el levantamiento de la medida cautelar. Cuando la causal del levantamiento de la medida cautelar es por extinción de la obligación, informar por correo electrónico a los Jefes de Cobro de otras Direcciones Seccionales sobre la existencia del bien embargado a favor de la UAE DIAN y su
inminente desembargo. Esperar por lo menos durante 5 días la solicitud de embargo de remanentes, de ser el caso"</t>
    </r>
  </si>
  <si>
    <t>Verificar trimestralmente el cumplimiento de la actividad 3 del PR-CA-0345 Levantamiento de medidas cautelares en una muestra representativa de expedientes terminados y enviar informe del resultado al buzón coordinacioncobranzas@dian.gov.co</t>
  </si>
  <si>
    <t>Correo
electrónico con la
Información del
levantamiento de
la medida
cautelar</t>
  </si>
  <si>
    <t>8. Realizar verificaciones con el fin de garantizar la correcta notificación de actos administrativos de acuerdo con lo reglamentado en el E.T.</t>
  </si>
  <si>
    <t>Reportar trimestralmente al GIT de Documentación o quien haga sus veces los casos de actos administrativos devueltos por correo por deficiencia en el trámite de notificación realizado por la Empresa 4/72.</t>
  </si>
  <si>
    <t>Informe expedido por el area de Cobranzas</t>
  </si>
  <si>
    <t>INSP. 1707022419
H 1,2,3,4</t>
  </si>
  <si>
    <t>ID del hallazgo I. Inactividad procesal injustificada durante el proceso de cobro, que conlleva a la prescripción de obligaciones en expedientes que contaban con medida cautelar, sin que se hubiera realizado al menos una diligencia de remate disminuyendo el recaudo en $645.045.450.</t>
  </si>
  <si>
    <t xml:space="preserve">1. Administrar y gestionar la cartera conforme lo establece el Modelo a traves de la cartilla CT-CA-086, con base en la segmentación y priorización informada en el inventario publicado
</t>
  </si>
  <si>
    <t>“Repartir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del inventario de bienes embargados FT-CA-5255, de acuerdo con los criterios de priorización de cartera y que cuando no haya sido posible el reparto para desarrollar los procedimientos de Secuestro, Avalúo y Remate, según corresponda a la actuación que deba surtirse de acuerdo con la línea procesal, cuando haya trascurrido un término no mayor a seis (6) meses desde la última actuación, se reparta para su debida gestión y cumplimiento de los términos legales y procedimentales, enviando informe del resultado al buzón coordinacioncobranzas@dian.gov.co”</t>
  </si>
  <si>
    <r>
      <rPr>
        <b/>
        <sz val="12"/>
        <rFont val="Arial"/>
        <family val="2"/>
      </rPr>
      <t>DGI</t>
    </r>
    <r>
      <rPr>
        <sz val="12"/>
        <rFont val="Arial"/>
        <family val="2"/>
      </rPr>
      <t xml:space="preserve">
NC - Subproceso Administración de Cartera 
Dirección Operativa de Grandes Contribuyentes 
Subdirección Operativa de Servicio,  Recaudo, Cobro y Devoluciones 
Coordinación de Recaudo y Cobro
DS - Subproceso Administración de Cartera
Direcciones Seccionales
División de Recaudo y Cobranzas 
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
ACTUALIZADO
30112021</t>
    </r>
  </si>
  <si>
    <t>ID del hallazgo II. Fallas en la designación y falta de seguimiento de Auxiliares de la Justicia, por parte de las Direcciones Seccionales de Cali, Barranquilla y Medellín, en contravía con lo establecido en el artículo 48 y subsiguientes del Código General del Proceso y el Artículo 843-1 del Estatuto Tributario.</t>
  </si>
  <si>
    <t xml:space="preserve">2. Aplicar el Procedimiento PR-CA- 0418 de Designación, relevo y exclusión de auxiliares de la justicia en especial lo descrito en las actividad 1 Para la designación, seleccionar al Auxiliar de la listas de Auxiliares de la Justicia adoptada por la UAE DIAN mediante el mecanismo establecido en el Código General de
Proceso, y actividad 22 del mismo procedimiento manteniendo actualizada la lista de auxiliares en el aplicativo SIPAC.
</t>
  </si>
  <si>
    <t>Verificar Cuatrimestralmente mediante el FT-CA-5255 Inventario de Bienes embargados, la designación de los Auxiliares de la Justicia para los bienes secuestrados durante el periodo, donde se debe etablecer si los auxiliares estan siendo designados  de la lista conformada por el Consejo Superior de la Judicatura y que se este rotando la designación de los mismos, mediante la verificación  del 100% de actas de diligencia de secuestro de bienes efectuadas durante el periodo</t>
  </si>
  <si>
    <t>ID del hallazgo III. Fallas en el seguimiento y control en la ejecución de las actividades relacionadas con el Remate de Bienes por parte de las Direcciones Seccionales de Cali, Medellín y Barranquilla, incumpliendo lo establecido en el procedimiento PR-CA-0271 “Cobro coactivo – ejecución de bienes del deudor” y el PR-CA- 0270 “Mandamiento de pago” y el de “Remate de Bienes” PR-CA-0391.</t>
  </si>
  <si>
    <t xml:space="preserve">3. Aplicar el control denominado "Seguimiento mensual a los Secuestres" definido en la Matriz de Riesgos versión 2 del Procedimiento de administración de Cartera y la actividad 7 del PR-CA-0419 Seguimiento a la Gestión y Aprobación de Cuentas del Secuestre                                                                                                                                                                                                                                                                                                                                      </t>
  </si>
  <si>
    <t>Verificar cuatrimestralmente que se este diligenciado el formato FT-CA-2426 "Evaluación a los auxiliares de la justicia"mediante la verificación  del 10%, de los bienes secuestrados y que se haya efectuado la inspección ocular a estos mismos bienes, inspección que debe efectuarse por parte del auxiliar y en compañía del funcionario a cargo del expediente, para cada informe la muestra a seleccionar debe contener nuevos expedientes con el fin de rotar la totalidad del inventario de bienes los cuales hayan sido entregados en administración.</t>
  </si>
  <si>
    <t>ID del hallazgo IV. Falta de gestión en el seguimiento y control de los documentos que hacen parte de un expediente, que garanticen la fiabilidad de la información. Incumplimiento de la condición requerida en el inicio de los procedimientos que hacen parte de la acción de cobro “Los folios y consecutivos del expediente físico deben coincidir exactamente con los folios y consecutivos del expediente de SIPAC.</t>
  </si>
  <si>
    <t>INSP. 1707022423
H 1,2,3</t>
  </si>
  <si>
    <t xml:space="preserve">ID del hallazgo I. Facilidades de pago aprobadas por valor de $2.531.717.000 con tercero garante, tipo de bien inmueble, otorgadas con debilidades en los soportes suministrados a la DSIB en cumplimiento de los requisitos mínimos definidos.      </t>
  </si>
  <si>
    <t>ID del Riesgo de Corrupción :  RFC Expedir y/o modificar facilidades de pago con garantía sustentada en documentos adulterados y/o falsificados para favorecer a terceros.</t>
  </si>
  <si>
    <t xml:space="preserve">1. Modificar la actividad 9 del PR-CA-0272  
</t>
  </si>
  <si>
    <t xml:space="preserve">Incluir el siguiente texto en la actividad No. 9  " cada seccional deberá implementar los controles que permitan comprobar la autenticidad de los documentos aportados para el otorgamiento de la facilidad , para lo cual se deberá hacer uso de las  bases de información  gratuitas y publicas tales como;   información notarial, catastral, registro de naves y aeronaves entre otras,  dejando el correspondiente registro de la verificación realizada en el formato FT-CA-1994 " Papeles de trabajo de administración de cartera"                                                                 </t>
  </si>
  <si>
    <t>Modificación del   PR-CA-0272</t>
  </si>
  <si>
    <r>
      <rPr>
        <b/>
        <sz val="12"/>
        <rFont val="Arial"/>
        <family val="2"/>
      </rPr>
      <t>DGI</t>
    </r>
    <r>
      <rPr>
        <sz val="12"/>
        <rFont val="Arial"/>
        <family val="2"/>
      </rPr>
      <t xml:space="preserve">
NC - Subproceso Administracion de Cartera 
NC - Subproceso  Recaudo - Devoluciones
Direccion de Gestion de Impuestos
Subdireccion de Recaudo
Subdireccion de Cobranzas y Control Extensivo  
Coordinacion de Administracion de aplicativos de Impuestos
Coordinacion de Cobranzas
ACTUALIZADO
30112021</t>
    </r>
  </si>
  <si>
    <t xml:space="preserve">ID del hallazgo II. Se aprobaron facilidades de pago por valor de $2.098.772.914 con el mismo número de acto administrativo. </t>
  </si>
  <si>
    <t xml:space="preserve">2. Adicionar la actividad 26 del PR-CA-0272 .                                                      </t>
  </si>
  <si>
    <t xml:space="preserve">Incluir el siguiente texto en la actividad No. 26  "previa la  revisión de las pruebas evidenciadas en el formato FT-CA-1994  "Papeles de trabajo de administración de cartera", diligenciado en la actividad No.9 con la información de comprobación de autenticidad de los documentos.                             </t>
  </si>
  <si>
    <t xml:space="preserve">ID del hallazgo III. Debilidades en la calidad y poblamiento de la información relacionada con facilidades de pago (bases de gestión y reportes).  </t>
  </si>
  <si>
    <t xml:space="preserve">3. Adicionar al Numeral 3.2 del lPR-CA-0272 .                                                      </t>
  </si>
  <si>
    <t>Incluir en el No 3.2 " Control a las facilidades de pago" el siguiente texto " * Con el fin de verificar que se haya incluido  la totalidad de la información con la calidad requerida en el formato FT-CA-2616 "Control facilidades de pago", el jefe de facilidades de pago o quien haga sus veces deberá realizar mensualmente cruces de información entre el reparto realizado a los funcionarios, la información registrada en dicho formato y las actuaciones realizadas durante el período.</t>
  </si>
  <si>
    <t xml:space="preserve">4. Adicionar al Numeral 3.2 del lPR-CA-0272 .                                                      </t>
  </si>
  <si>
    <t xml:space="preserve">Incluir en el numeral 4.1.2.5."Embargo de bienes sujetos a registro" del Instructivo IN-CA-0070 " Garantías y otras actuaciones" el siguiente texto: "Cuando la garantía ofrecida sea un bien inmueble, en atención a que la misma debe prestar suficiente respaldo para el pago de las obligaciones y estar libre de limitaciones,  se deberá realizar una revisión de la información de identificación de las garantías incluida en el formato FT-CA-2616 "Control facilidades de pago", con el fin de identificar que el bien ofrecido en garantía  no haya sido aceptado como respaldo de otra facilidad de pago en la misma Seccional y que en caso de haberlo  sido, cumpla los requisitos de idoneidad para ser aceptada. Para la verificación a nivel nacional se deberá enviar correo electrónico al área competente para que en cada una se revise dicha información y se remita la información incluida en el formato  FT-CA-2616 "Control facilidades de pago" sobre el bien consultado, cuando corresponda. </t>
  </si>
  <si>
    <t>INSP.1707022413 
H1  ID 1, 2,3 
OB 1,2</t>
  </si>
  <si>
    <t>RFC1
RFC2</t>
  </si>
  <si>
    <t xml:space="preserve">ID del Hallazgo I. Ineficacia de la normalización de saldos, contrario al objetivo del procedimiento PR-CA-0276 normalización de saldos de CCC y el PR-CA-0372 normalización de saldos para la obligación financiera. </t>
  </si>
  <si>
    <t>Exclusión de un contribuyente del proceso de control de administración de cartera
Inexactitud en el saldo de cuenta de los contribuyentes, generando la falta de disponibilidad e integridad de la información</t>
  </si>
  <si>
    <t xml:space="preserve">Con el fin de practicar las acciones de cobro de todos los expedientes que llegan trasladados de otras Direcciones Seccionales, se recomienda delegar a un único funcionario, para que se encargue de realizar la solicitud masiva y el seguimiento del cargue de las obligaciones tributarias al aplicativo de administración de cartera. </t>
  </si>
  <si>
    <t>Lineamiento para establecer controles en el manejo de expedientes.</t>
  </si>
  <si>
    <t>Documento de lineamientos</t>
  </si>
  <si>
    <t>Capacitaciones</t>
  </si>
  <si>
    <t>FR- Capacitación interna</t>
  </si>
  <si>
    <t xml:space="preserve">Realizar jornadas de concientización para los funcionarios de las Divisiones de Gestión de Recaudo y Cobranzas asociados al proceso de cobro coactivo a fin de que ejerzan los controles correspondientes a la notificación de los mandamientos de pago dentro del término de los 5 años, para evitar la prescripción de las obligaciones y el posible inicio de acciones disciplinarias por incumplimiento de las funciones asignadas. </t>
  </si>
  <si>
    <t>Realizar capacitación en el PR-CA-0270 Mandamiento de Pago Versión 3, en espedial lo indicado en la actividad 3. Proferir el Mandamiento de pago. Una vez recibido el expediente se debe proferir inmediatamente el mandamiento de pago, el cual ordena la cancelación de las obligaciones pendientes a cargo del deudor principal, solidario y/o subsidiario (según sea el caso)</t>
  </si>
  <si>
    <t>Hacer uso de la figura de remisibilidad, a fin de garantizar la eficiencia en el proceso de normalización que permita descongestionar la carga laboral del área de cobranzas.</t>
  </si>
  <si>
    <t>Comunicado a las Direcciones Seccionales para que se adelanten las remisibilidades a traves del SIE de Normalización de Saldos.</t>
  </si>
  <si>
    <t xml:space="preserve">Documento </t>
  </si>
  <si>
    <t>Establecer lineamientos de cobro que eviten el desgaste administrativo que genera la elaboración de varios mandamientos de pago, sin gestión de cobro en cada uno de ellos.</t>
  </si>
  <si>
    <t>Repartir y gestionar los expedientes de cobro conforme lo establecido en la Cartilla CT-CA-086 Vs 2 y realizar control y seguimiento a la ejecución del Proceso de Administración de Cartera en cuanto al cumplimiento de los términos establecidos, reportando mensualmente al buzón coordinacioncobranzas@dian.gov.co la gestión en el formato FT-CA- 5219 Seguimiento a evacuación mensual de carga laboral.</t>
  </si>
  <si>
    <t xml:space="preserve"> FT-CA- 5219 Seguimiento a evacuación mensual de carga laboral</t>
  </si>
  <si>
    <t>Diseñar lineamientos frente a los expedientes que son trasladados por competencia territorial, que permitan determinar los pasos a seguir tanto de manera física como en los aplicativos, con el objetivo de que exista trazabilidad en la gestión de cobro y facilite el procedimiento que se debe seguir en la normalización de saldos, al contar con información contable en los aplicativos.</t>
  </si>
  <si>
    <t xml:space="preserve">Implementar una herramienta de control y seguimiento a todas las actuaciones administrativas de cobro coactivo la cual genere alertas a los funcionarios sustanciadores y a los jefes de cobranzas de la proximidad de la prescripción de una obligación.  </t>
  </si>
  <si>
    <t xml:space="preserve">Lineamiento para el manejo de la heramienta del aplicativo SIPAC, que permite el control de Obligaciones próximas a prescribir. </t>
  </si>
  <si>
    <t xml:space="preserve">Garantizar que los sistemas de información, herramienta ofimática o aplicación permitan de manera efectiva realizar seguimiento detallado de las obligaciones tributarias, donde se generen alertas tempranas de las fechas de vencimiento que permita a los funcionarios de la División de Gestión de Recaudo y Cobranzas actuar con oportunidad. </t>
  </si>
  <si>
    <t xml:space="preserve">Garantizar que el área de tecnología de solución efectiva a los PST relacionados con los aplicativos de cobro. </t>
  </si>
  <si>
    <t>Reuniones mensuales de seguimiento</t>
  </si>
  <si>
    <t>Control de Asistencia de Reuniones</t>
  </si>
  <si>
    <t>Diseñar un protocolo para la gestión de las obligaciones no prescritas y con saldo que se encuentran en obligación financiera que no caen a SIPAC y deben ser gestionadas para su cobro en SISCOBRA Candado.</t>
  </si>
  <si>
    <t>FR- Capacitación interna o Videoconferencia</t>
  </si>
  <si>
    <t xml:space="preserve">Generar una alerta en el sistema que indique cuando al reprocesar una obligación ya normalizada a saldo en cero incremente o disminuye su saldo. </t>
  </si>
  <si>
    <t>Formato de solicitud de servicio para la creación o ajuste de un Sistema de Información</t>
  </si>
  <si>
    <t>Plan de Trabajo-Cronograma</t>
  </si>
  <si>
    <t xml:space="preserve">Diseñar un control sobre las liquidaciones oficiales que garantice el cobro efectivo de las obligaciones contenidas en estos actos administrativos. </t>
  </si>
  <si>
    <t xml:space="preserve">Lineamiento para establecer el control del cobro de los actos administrativos. </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</si>
  <si>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</si>
  <si>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</si>
  <si>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</si>
  <si>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Se recomienda al momento de realizar la adquisición o compra de un sistema de información, o el pago de un desarrollo in House, que uno de los aspectos fundamentales, sea la migración de la información completa y estructurada con la que se está trabajando en la actualidad, esto dado a que se observa en la DIAN, que existen dos (2) plataformas o mundos, como se describe coloquialmente, para referirse a los aplicativos que conforman las plataformas tecnológicas SIAT y los SIE MUISCA, lo que afecta la integridad y disponibilidad de la información que apoya los procesos misionales.</t>
  </si>
  <si>
    <t xml:space="preserve">Definir Estrategia de Digitalización del Proyecto .
</t>
  </si>
  <si>
    <r>
      <rPr>
        <b/>
        <sz val="12"/>
        <rFont val="Arial"/>
        <family val="2"/>
      </rPr>
      <t>DGI</t>
    </r>
    <r>
      <rPr>
        <sz val="12"/>
        <rFont val="Arial"/>
        <family val="2"/>
      </rPr>
      <t xml:space="preserve">
NC - Subproceso Innovación y Tecnología
Dirección de Gestión de Innovación y Tecnología
Subdirección de Innovación y Proyectos
ACTUALIZADO
30112021</t>
    </r>
  </si>
  <si>
    <t xml:space="preserve">Priorizar y detallar requermimientos funcionales necesarios para la solucion del Proyecto .
</t>
  </si>
  <si>
    <t>Plan de Trabajo</t>
  </si>
  <si>
    <r>
      <rPr>
        <b/>
        <sz val="12"/>
        <rFont val="Arial"/>
        <family val="2"/>
      </rPr>
      <t>DGI</t>
    </r>
    <r>
      <rPr>
        <sz val="12"/>
        <rFont val="Arial"/>
        <family val="2"/>
      </rPr>
      <t xml:space="preserve">
NC - Subproceso de Recaudo y Devoluciones 
Subdirección de Recaudo
Coordinación de Administración de Aplicativos de Impuestos
NC - Subproceso Innovación y Tecnología
Subdirección de Innovación y Proyectos
Subdirección Soluciones y Desarrollo
Subdirección de Infraestructura Tecnológica y de Operaciones
Subdirección de Procesamiento de datos
ACTUALIZADO
30112021</t>
    </r>
  </si>
  <si>
    <t>Hacer efectivo y oportuno el desarrollo de alertas en el SIE de obligación Financiera, para determinar validaciones en cuanto al flujo de los documentos que ingresan al SIE y afectan la obligación.</t>
  </si>
  <si>
    <t>Elaborar la solicitud de servicio para la creación o ajuste de un Sistema de Información, conforme el PR-SI-0002 Gestión de solicitudes para la creación o ajuste de sistemas de información.</t>
  </si>
  <si>
    <r>
      <rPr>
        <b/>
        <sz val="12"/>
        <rFont val="Arial"/>
        <family val="2"/>
      </rPr>
      <t>DGI</t>
    </r>
    <r>
      <rPr>
        <sz val="12"/>
        <rFont val="Arial"/>
        <family val="2"/>
      </rPr>
      <t xml:space="preserve">
NC - Subproceso de Recaudo y Devoluciones 
Subdirección de Recaudo
Coordinación de Administración de Aplicativos de Impuestos
NC - Subproceso Innovación y Tecnología
Dirección de Gestión de Innovación y Tecnología
Subdirección de Soluciones y Desarrollo
ACTUALIZADO
30112021</t>
    </r>
  </si>
  <si>
    <t>Presentar y priorizar la solicitud de servicio para la creación o ajuste de un Sistema de Información ante el centro de despacho, conforme el PR-SI-0002 Gestión de solicitudes para la creación o ajuste de sistemas de  información.</t>
  </si>
  <si>
    <t>Realizar plan de trabajo para la solución de las situaciones encontradas en los documentos objeto del hallazgo, conforme a la solicitud presentada en centro de despacho</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</si>
  <si>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</si>
  <si>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 xml:space="preserve">Realizar reuniones trimestrales de seguimiento y cumplimiento del plan de trabajo </t>
  </si>
  <si>
    <r>
      <rPr>
        <b/>
        <sz val="12"/>
        <rFont val="Arial"/>
        <family val="2"/>
      </rPr>
      <t>DGI</t>
    </r>
    <r>
      <rPr>
        <sz val="12"/>
        <rFont val="Arial"/>
        <family val="2"/>
      </rPr>
      <t xml:space="preserve">
NC- Subproceso Innovación y Tecnologia.   
Dirección de Gestión Innovación y Técnologia
Subdirección Innovación y Proyectos. 
ACTUALIZADO
30112021</t>
    </r>
  </si>
  <si>
    <r>
      <rPr>
        <b/>
        <sz val="12"/>
        <rFont val="Arial"/>
        <family val="2"/>
      </rPr>
      <t>DGI</t>
    </r>
    <r>
      <rPr>
        <sz val="12"/>
        <rFont val="Arial"/>
        <family val="2"/>
      </rPr>
      <t xml:space="preserve">
NC - Subproceso Administracion de Cartera
NC - Subproceso Recaudo - Devoluciones   
Direccion de Gestion de Impuestos
Coordinación de Administracion de Aplicativos de Impuestos
NC - Subproceso Innovación y Tecnologia.   
Dirección de Gestión Innovación y Técnologia
Subdirección de Innovación y Proyectos
Subdirección Soluciones y Desarrollo
Subdirección de Infraestructura Tecnológica y de Operaciones
Subdirección de Procesamiento de datos
ACTUALIZADO
30112021</t>
    </r>
  </si>
  <si>
    <r>
      <rPr>
        <b/>
        <sz val="12"/>
        <rFont val="Arial"/>
        <family val="2"/>
      </rPr>
      <t>DGI</t>
    </r>
    <r>
      <rPr>
        <sz val="12"/>
        <rFont val="Arial"/>
        <family val="2"/>
      </rPr>
      <t xml:space="preserve">
NC- Subproceso Innovación y Tecnologia   
Dirección de Gestión Innovación y Técnologia
Subdirección Innovación y Proyectos. 
ACTUALIZADO
30112021</t>
    </r>
  </si>
  <si>
    <t>ID del Hallazgo III. Documentos que presentan en las validaciones automáticas y las reglas de negocio predeterminadas en el sistema de Obligación Financiera, debilidades en los parámetros de configuración de los rutina y formatos versión.</t>
  </si>
  <si>
    <t>La recomendación está orientada, a revisar las validaciones de todos los documentos externos que directa o indirectamente afectan el saldo de las obligaciones en el SIE de Obligación Financiera, debido a que se encontraron obligaciones que son del año gravable 2012 y se encuentran en proceso de normalización por el tiempo de prescripción que como el estatuto tributario en su artículo 817 lo determina, pasados 5 años de la fecha de exigibilidad de la obligación, se deben descargar de contabilidad y del SIE de obligación, ya que el tiempo para su oportuno cobro se extinguió, se pueden revivir con saldos a favor en la obligación de un contribuyente que no tiene derecho al mismo.</t>
  </si>
  <si>
    <r>
      <rPr>
        <b/>
        <sz val="12"/>
        <rFont val="Arial"/>
        <family val="2"/>
      </rPr>
      <t>DGI</t>
    </r>
    <r>
      <rPr>
        <sz val="12"/>
        <rFont val="Arial"/>
        <family val="2"/>
      </rPr>
      <t xml:space="preserve">
NC - Subproceso de Recaudo y Devoluciones 
Dirección de Gestión de Impuestos
Subdirección de Recaudo
Coordinación de Administración de Aplicativos de Impuestos
NC - Subproceso Innovación y Tecnología
Dirección de Gestión de Innovación y Tecnología
Subdirección de Soluciones y Desarrollo
ACTUALIZADO
30112021</t>
    </r>
  </si>
  <si>
    <t>En el SIE de Obligación Financiera se debe dejar la validación para controlar el ingreso de los documentos de declaraciones que afecten el saldo de obligaciones ya cerradas (en ceros), lo anterior por cuanto en la actualidad esta validación no se encuentra habilitada según lo observado durante la inspección y lo manifestado por los ingenieros del grupo de desarrollo.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</si>
  <si>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</si>
  <si>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</si>
  <si>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</si>
  <si>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</si>
  <si>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 xml:space="preserve">1.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</si>
  <si>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 xml:space="preserve">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</si>
  <si>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</si>
  <si>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</si>
  <si>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2. Acción No.2.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</si>
  <si>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</si>
  <si>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</si>
  <si>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3. Acción No.1. Solicitar la calificación de perfilamiento de riesgo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</si>
  <si>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</si>
  <si>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 xml:space="preserve">Un (1) Listado
Nota: Para cada una de las 34 Direcciones que gestionen solicitudes de devolución
</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</si>
  <si>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</si>
  <si>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</si>
  <si>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4.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t>
  </si>
  <si>
    <t xml:space="preserve">Tarea Acción No.2. Unificar en una base de datos Los resultados obtenidos en aplicación de la Acción No. 2
</t>
  </si>
  <si>
    <t xml:space="preserve">Una (1) Base de datos.
Nota: Para cada una de las 34 Direcciones que gestionen solicitudes de devolución
</t>
  </si>
  <si>
    <t>5.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</si>
  <si>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</si>
  <si>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 xml:space="preserve">Un (1)  Acta de Reunión
Nota: Para cada una de las 34 Direcciones que gestionen solicitudes de devolución
</t>
  </si>
  <si>
    <t>6. Acción No.1. Solicitar la calificación de perfilamiento de riesgo de las solicitudes de devolución resueltas entre el 13 de abril y el 13 de mayo de 2020 en cumplimiento del Decreto 535 de 2020 que no se enviaron a perfilamiento</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</si>
  <si>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</si>
  <si>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7.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t>
  </si>
  <si>
    <t>8.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t>
  </si>
  <si>
    <t xml:space="preserve">9.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</si>
  <si>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r>
      <rPr>
        <b/>
        <sz val="12"/>
        <rFont val="Arial"/>
        <family val="2"/>
      </rPr>
      <t>DGI</t>
    </r>
    <r>
      <rPr>
        <sz val="12"/>
        <rFont val="Arial"/>
        <family val="2"/>
      </rPr>
      <t xml:space="preserve">
NC - Subproceso de Recaudo y Devoluciones                                                            
Dirección de Gestión de Impuestos                                                                     
Subdirección de Recaudo
Coordinación de Administración de Aplicativos de Impuestos
ACTUALIZADO
30112021</t>
    </r>
  </si>
  <si>
    <t xml:space="preserve">ID del hallazgo IV. Se identificaron 98 devoluciones otorgadas por valor total de 2.066.178.000 sin solicitud del Perfil de Riesgos en el proceso de gestión y reconocimiento.   </t>
  </si>
  <si>
    <t>10. Acción No.2. Reiterar a las Direcciones Seccionales la aplicación de los lineamientos impartiddos en el Memorando 000033 del 2015.</t>
  </si>
  <si>
    <t>11. Acción No. 3. Registrar de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realizará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</si>
  <si>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</si>
  <si>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</si>
  <si>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
</t>
    </r>
  </si>
  <si>
    <t>12. Acción No. 4. Dar aplicación a lo establecido en los procedimientos del Subproceso de Devoluciones en cuanto a solicitar  el reproceso de saldos cuando se detecten saldos de la obligación con inconsistencias.</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</si>
  <si>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</si>
  <si>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</si>
  <si>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</si>
  <si>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 xml:space="preserve">13. Implementar la solución informática asociada a las funcionalidades del Servicio Informático Devoluciones que permitirá la gestión de la totalidad de los conceptos de devolución que hoy en día se gestionan en forma manual y la captura de resoluciones de devolución y/o compensación proferidas de forma manual que no han afectado el servicio de la obligación financiera. Este Módulo se denominará SIDEV, demás conceptos de devolución y Contingencias e incluye fases de radicación, acto administrativo, notificación y reportes que permitan la trazabilidad, disposición y actualización de la información, para las solicitudes de devolución y/o compensaciíon de IVA pagado por Instituciones de Educación Superior Oficiales, IVA pagado en materiales de construcción utilizados en vivienda de interés social y vivienda de interés social prioritaria, IVA e Impuesto al Consumo pagado por Diplomáticos, Organismos Internacionales y Misiones Diplomáticas y Consulares, Sentencias y Conciliaciones Judiciales, Retención en la Fuente practicadas a Empresas con Acuerdo de Reorganización, Pagos en Exceso y de lo no debido.
</t>
  </si>
  <si>
    <r>
      <rPr>
        <b/>
        <sz val="12"/>
        <rFont val="Arial"/>
        <family val="2"/>
      </rPr>
      <t>DGI</t>
    </r>
    <r>
      <rPr>
        <sz val="12"/>
        <rFont val="Arial"/>
        <family val="2"/>
      </rPr>
      <t xml:space="preserve">
NC - Subproceso Recaudo - Devoluciones
Direccion de Gestion de Impuestos
Subdirección de Devoluciones
NC - Subproceso de Innovación y Tecnología
Direccción de Gestión de Innovacion y Tecnologia
Subdirección de Soluciones y Desarrollo
ACTUALIZADO
30112021</t>
    </r>
  </si>
  <si>
    <t>Seguimiento trimestral al plan de trabajo</t>
  </si>
  <si>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</si>
  <si>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 xml:space="preserve">14. Aplican Acciones y Tareas de la Recomendación del Item 6. Se hace claridad en el sentido que Servicio Informático de Devoluciones y SIDEV interoperan con Obligación Financiera y afectan la cuenta del contribuyente cuando se registra la fecha denotificación de la resolución que decide la solicitud de devolución. </t>
  </si>
  <si>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</si>
  <si>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 xml:space="preserve">15. Con el fin de proveer al funcionario de un mecanismo de alertas de vencimiento de términos de las solicitudes de devolución y/o compensación, se parametrizó en el Servicio Informático de Devoluciones  el reporte gerencial "Informe de solicitudes radicadas" que incluye la información de "Días transcurridos" desde la fecha de radicación de la solicitud, cuyo contador está activo para cada solicitud de devolución hasta que el área de notificaciones captura la fecha de notificación  del acto administrativo decisorio de cada solicitud. Este reporte puede ser consultado por los funcionarios de devoluciones por el link www.devolucion.dian.gov.co, autenticarse en la cuenta de usuario a nombre de DIAN, opción Procedimiento de devolución/compensación/Reportes Devolución/ Compensación/Informe de Solicitudes Radicadas. Por lo tanto se requiere recordar a las Direcciones Seccionales la importancia del uso de esta herramienta tecnológica, mediante las siguientes acciones:
Acción No. 1 : Actualizar Cartilla "Manual Servicio Informático SI Devoluciones" para incorporar el uso de la la información de "Días transcurridos" que está incluida en el reporte "Informe de solicitudes radicadas"
</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</si>
  <si>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</si>
  <si>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</si>
  <si>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</si>
  <si>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16. Acción No.2: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</si>
  <si>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</si>
  <si>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 xml:space="preserve">Una (1) Comunicación remitida a todas las Direcciones Seccionales
</t>
  </si>
  <si>
    <t>17. Realizar autocontrol dando aplicación  a las actividades de control establecidas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</si>
  <si>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</si>
  <si>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</si>
  <si>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t>18.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</si>
  <si>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</si>
  <si>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</si>
  <si>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</si>
  <si>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19.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</si>
  <si>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</si>
  <si>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</si>
  <si>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20.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</si>
  <si>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</si>
  <si>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</si>
  <si>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21. Implementación de un desarrollo tecnológico cuyo objetivo es el pago de las devoluciones menores a 1.000 UVT directamente a través de Sistema integrado de información Financiera - SIIF Nación, sin necesidad de mediar cuentas de ahorro o corrientes de entidades financieras, las que conocemos como cuentas de Fondo Rotatorio de Devoluciones. En este desarrollo quedan registrados los campos: fecha de abono en cuenta, número de cuenta de destino y entidad bancaria, documento del beneficiario de la devolución, número de la resolución, entre otros campos.</t>
  </si>
  <si>
    <t>Reporte del SIIF Nación de los pagos de las resoluciones de devoluciones realizadas por la Dirección Seccional de impuestos y Aduanas de Pereira.</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</si>
  <si>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</si>
  <si>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 xml:space="preserve">Puesta en producción del SIIF Nación para el pago de las resoluciones de devoluciones en todas las Direcciones Seccionales.
</t>
  </si>
  <si>
    <t>Reporte del SIIF Nación de los pagos de las resoluciones de devoluciones realizadas por la Direcciones Seccionales.</t>
  </si>
  <si>
    <t>Actualización de los procedimiento PR-RE-0133 de acuerdo al pago de las resoluciones de devoluciones por medio del aplicativo SIIF Nación</t>
  </si>
  <si>
    <t>Procedimientos actualizado</t>
  </si>
  <si>
    <t xml:space="preserve">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t>
  </si>
  <si>
    <t>Comunicación enviada a las 34 Direcciones Seccionales informando la actualización de los.procedimientos y la utilización del SIIF para el pago de las devoluciones.</t>
  </si>
  <si>
    <t xml:space="preserve">ID del hallazgo XI. Se evidenciaron inconsistencias y debilidades en la trazabilidad y confiabilidad de la información suministrada por la DIAN.       </t>
  </si>
  <si>
    <t>22.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</si>
  <si>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r>
      <rPr>
        <b/>
        <sz val="12"/>
        <rFont val="Arial"/>
        <family val="2"/>
      </rPr>
      <t>DGI</t>
    </r>
    <r>
      <rPr>
        <sz val="12"/>
        <rFont val="Arial"/>
        <family val="2"/>
      </rPr>
      <t xml:space="preserve">
DS - Subproceso Recaudo - Devoluciones. 
Direcciones Seccionales de Impuestos y Aduanas. 
Direcciones Seccionales de Impuestos  
División de Recaudo y Cobranzas
División de Recaudo
ACTUALIZADO
30112021
</t>
    </r>
  </si>
  <si>
    <t>23.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</si>
  <si>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2007 diligenciado</t>
  </si>
  <si>
    <r>
      <rPr>
        <b/>
        <sz val="12"/>
        <rFont val="Arial"/>
        <family val="2"/>
      </rPr>
      <t>DGI</t>
    </r>
    <r>
      <rPr>
        <sz val="12"/>
        <rFont val="Arial"/>
        <family val="2"/>
      </rPr>
      <t xml:space="preserve">
NC - Subproceso Asistencia al Usuario
Dirección de Gestión de Impuestos
Subdirección de Administración Registro Unico Tributario
ACTUALIZADO
30112021</t>
    </r>
  </si>
  <si>
    <t>24. Acción No. 3. Actualizar los procedimientos del Subproceso de Devoluciones  para incluir la actividad de entregar al área de pagos la copia del acto administrativo que ordena la devolución acompañado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</si>
  <si>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</si>
  <si>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</si>
  <si>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 xml:space="preserve">25. Acción No. 4. Socializar con las Direcciones Seccionales el alcance de la actualización realizada a los procedimientos del Subproceso de Devoluciones y Compensaciones.
</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</si>
  <si>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</si>
  <si>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</si>
  <si>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26. Aplican Acciones y Tareas de la Recomendación del Item 12.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</si>
  <si>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r>
      <rPr>
        <b/>
        <sz val="12"/>
        <rFont val="Arial"/>
        <family val="2"/>
      </rPr>
      <t>DGI</t>
    </r>
    <r>
      <rPr>
        <sz val="12"/>
        <rFont val="Arial"/>
        <family val="2"/>
      </rPr>
      <t xml:space="preserve">
NC - Subproceso Recaudo - Devoluciones
Direccion de Gestion de Impuestos
Subdirección de Devoluciones
Subdirección de Recaudo
Coordinación de Contabilidad de la Función Recaudadora
ACTUALIZADO
30112021</t>
    </r>
  </si>
  <si>
    <t>27.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</si>
  <si>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 xml:space="preserve">28. Implementar las acciones de autocontrol establecidas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</si>
  <si>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</si>
  <si>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</si>
  <si>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29. Aplican Acciones y Tareas de la Recomendación del Item 5.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</si>
  <si>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 xml:space="preserve">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</si>
  <si>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30. Acción No.2. Reiterar a las Direcciones Seccionales la aplicación de los lineamientos impartiddos en el Memorando 000033 del 2015.</t>
  </si>
  <si>
    <t>31. Acción No. 3. Registrar de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realizará de forma permanente.</t>
  </si>
  <si>
    <t>32. Acción No. 4. Dar aplicación a lo establecido en los procedimientos del Subproceso de Devoluciones en cuanto a solicitar  el reproceso de saldos cuando se detecten saldos de la obligación con inconsistencias.</t>
  </si>
  <si>
    <t xml:space="preserve">33. Aplican Acciones y Tareas de la Recomendación del Item 5.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</si>
  <si>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34. Acción No.2. Reiterar a las Direcciones Seccionales la aplicación de los lineamientos impartiddos en el Memorando 000033 del 2015.</t>
  </si>
  <si>
    <t>35. Acción No. 3. Registrar de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realizará de forma permanente.</t>
  </si>
  <si>
    <t>36. Acción No. 4. Dar aplicación a lo establecido en los procedimientos del Subproceso de Devoluciones en cuanto a solicitar  el reproceso de saldos cuando se detecten saldos de la obligación con inconsistencias.</t>
  </si>
  <si>
    <r>
      <rPr>
        <b/>
        <sz val="12"/>
        <rFont val="Arial"/>
        <family val="2"/>
      </rPr>
      <t>DGI</t>
    </r>
    <r>
      <rPr>
        <sz val="12"/>
        <rFont val="Arial"/>
        <family val="2"/>
      </rPr>
      <t xml:space="preserve">
DS - Subproceso Recaudo - Devoluciones.
Direcciones Seccionales de Impuestos y Aduanas. 
Direcciones Seccionales de Impuestos  
División de Recaudo y Cobranzas
División de Recaudo
ACTUALIZADO
30112021</t>
    </r>
  </si>
  <si>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</si>
  <si>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</si>
  <si>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</si>
  <si>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</si>
  <si>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</si>
  <si>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</si>
  <si>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</si>
  <si>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</si>
  <si>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</si>
  <si>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</si>
  <si>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</si>
  <si>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</si>
  <si>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</si>
  <si>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</si>
  <si>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</si>
  <si>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</si>
  <si>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</si>
  <si>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</si>
  <si>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</si>
  <si>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</si>
  <si>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</si>
  <si>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</si>
  <si>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</si>
  <si>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 xml:space="preserve">Pérdida de oportunidad y efectividad para ejercer la acción de cobro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</si>
  <si>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</si>
  <si>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</si>
  <si>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</si>
  <si>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</si>
  <si>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</si>
  <si>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</si>
  <si>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</si>
  <si>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</si>
  <si>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</si>
  <si>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</si>
  <si>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</si>
  <si>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t>4. Adelantar el proceso de contratación de la solución tecnológica.</t>
  </si>
  <si>
    <t xml:space="preserve">Contratar la solución tecnológica </t>
  </si>
  <si>
    <t>5. Inicio de la implementación de la solución tecnológica del Proyecto.</t>
  </si>
  <si>
    <t>Inicio de la implementación de la solución tecnológica del proyecto</t>
  </si>
  <si>
    <t>6. Implantación de la solución tecnológica</t>
  </si>
  <si>
    <t xml:space="preserve">7. Administrar y gestionar la cartera conforme lo establecido en el Modelo a través de la cartilla CT-CA-086 y el formato FT-CA-5219 Seguimiento a evacuación mensual de carga laboral, con base en la segmentación y priorización informada en el inventario publicado
</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</si>
  <si>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</si>
  <si>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</si>
  <si>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</si>
  <si>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INSP. 1707022437
H 1,2</t>
  </si>
  <si>
    <t xml:space="preserve">ID del hallazgo I. Casos de corrección de inconsistencias que no cumplieron con lo estabecido en el procedimiento PR-RE-033 actividad 12 "Verificación estado del saldo a favor".
</t>
  </si>
  <si>
    <t>ID del Riesgo de Gestión  :  Ajustes de saldos sin el cumplimiento de los requisitos establecidos en el procedimiento de corrección de inconsistencias y la normatividad vigente.
ID del Riesgo de Corrupción :  RFC 1.  (Esta identificación y descripción se encuentra en el informe final, los riesgos de fraude y corrupción tiene relación directa con un riesgo de gestión, por tanto se incluirán solamente los que tengan esta relación en el informe final)</t>
  </si>
  <si>
    <t>1. Ajuste del procedimiento PR-RE-0033.</t>
  </si>
  <si>
    <t>Incluir una actividad dentro del PR-RE-033 para que cuando la corrección trate del articulo  589  ET, la certificacion emitida por las áreas de devoluciones
o quien haga sus veces en las direcciones seccionales, su respuesta debe quedar registrada en el formato interno 1103 "Control y Soportes de Modificaciones".</t>
  </si>
  <si>
    <t>Procedimiento PR-RE-0033 ajustado, aprobado, publicado y socializado.</t>
  </si>
  <si>
    <r>
      <rPr>
        <b/>
        <sz val="12"/>
        <rFont val="Arial"/>
        <family val="2"/>
      </rPr>
      <t xml:space="preserve">DGI
</t>
    </r>
    <r>
      <rPr>
        <sz val="12"/>
        <rFont val="Arial"/>
        <family val="2"/>
      </rPr>
      <t>NC - Subproceso Administracion de Cartera
Coordinacíón de Administración de Aplicativos de Impuestos 
ACTUALIZADO
30112021</t>
    </r>
  </si>
  <si>
    <t>ID del hallazgo II. Incumplimiento en los terminos para resolver las distintas modalidades de peticiones de acuerdo con lo estabecido en la Ley 1755 de 2015 y el Decreto 491 de 2020.</t>
  </si>
  <si>
    <t>2. Capacitar a los funcionarios de Recaudo  a nivel nacional sobre cumplimiento de términos para atención de PQRS.</t>
  </si>
  <si>
    <t>Realizar al interior de cada uno de los grupos internos de trabajo que conforman las Divisiones de Gestión de Recaudo (o recaudo y cobraznas) a nivel nacional, jornadas de capacitación sobre cumplimiento de términos para atención de PQRS y las orientaciones necesarias para su cumplimiento.</t>
  </si>
  <si>
    <t>Planilla de control de registro de asistencia a la capacitación</t>
  </si>
  <si>
    <r>
      <rPr>
        <b/>
        <sz val="12"/>
        <rFont val="Arial"/>
        <family val="2"/>
      </rPr>
      <t>DGI</t>
    </r>
    <r>
      <rPr>
        <sz val="12"/>
        <rFont val="Arial"/>
        <family val="2"/>
      </rPr>
      <t xml:space="preserve">
NC - Subproceso Administracion de Cartera
Coordinacíón de Administración de Aplicativos de Impuestos 
Divisones de Recaudo y Cobranzas a nivel nacional
ACTUALIZADO
30112021</t>
    </r>
  </si>
  <si>
    <t>INSP. 1707022437
H1</t>
  </si>
  <si>
    <t xml:space="preserve">ID del hallazgo I. Hallazgo. Usuarios (4) que efecutaron corrección de inconsistencias de DSIB segun formulario 1103, que no se encuentran relacionados en e la lista de usuarios activos con el rol de corrección de incocnsisntencias, entre las vigencias 2017 a 2020.                   </t>
  </si>
  <si>
    <t>ID del Riesgo de Gestión  :  RG2. Uso indebido de la herramienta de gestión para la corrección de inconsistencias debido a la deficiencia en la administración y control de roles</t>
  </si>
  <si>
    <t>1. Efectuar auditoria semestral de roles existentes para la gestión de corrección de inconsistencias  y efectuar las acciones correspondientes según lo encontrado</t>
  </si>
  <si>
    <t>Efectuar auditoria semestral de roles existentes para la gestión de corrección de inconsistencias  y efectuar las acciones correspondientes según lo encontrado</t>
  </si>
  <si>
    <r>
      <rPr>
        <b/>
        <sz val="12"/>
        <rFont val="Arial"/>
        <family val="2"/>
      </rPr>
      <t>DGI</t>
    </r>
    <r>
      <rPr>
        <sz val="12"/>
        <rFont val="Arial"/>
        <family val="2"/>
      </rPr>
      <t xml:space="preserve">
NC - Subproceso Administracion de Cartera
Coordinacíón de Administración de Aplicativos de Impuestos 
ACTUALIZADO
30112021</t>
    </r>
  </si>
  <si>
    <t>2. Ajuste del procedimiento PR-RE-0033</t>
  </si>
  <si>
    <t>Incluir dentro del procedimiento PR-RE-0033 una actividad que establezca la generación de listados de documentos inconsistentes de manera periodica.</t>
  </si>
  <si>
    <t>3. Ajuste del procedimiento PR-RE-0033.</t>
  </si>
  <si>
    <t>4. Ajuste del procedimiento PR-RE-0033</t>
  </si>
  <si>
    <t>Revision y ajuste de las actividades del procedimiento PR-RE-0033 para definir los responsables de las ejecucciones de cada actividad.</t>
  </si>
  <si>
    <t>5. Ajuste del procedimiento PR-RE-0033 - Ajuste del procedimiento PR-RE-0116</t>
  </si>
  <si>
    <t>Revisión y ajuste  del procedimiento PR-RE-0033 y PR-RE-0116 para incluir dentro de las Condiciones Generales de los citados procedimientos, el atender y aplicar los controles  establecidos en el Manual MN-PEC-0062 "Protección de Datos Personales" y el Formato FT-IC-2101 Matriz de Riesgos, del proceso de Información del Recaudo.</t>
  </si>
  <si>
    <t>Procedimientos PR-RE-0033 y PR-RE-0116 ajustados, aprobado, publicados y socializados.</t>
  </si>
  <si>
    <t>6. Ajuste del procedimiento PR-RE-0033</t>
  </si>
  <si>
    <t>Revisión del procedimiento  PR-RE-0033 y realizar los ajustes necesarios de acuerdo a la normatividad vigente.</t>
  </si>
  <si>
    <t>7. Ajuste del procedimiento PR-RE-0033</t>
  </si>
  <si>
    <t>Definir dentro del procedimiento PR-RE-0033 la actividad que establezca que el envio de la solicitud de corrección por rol excepcional debe hacerse desde el buzon de correo del Director Seccional hacia el buzon que la Coordianción de Administración de Aplicaitivos de Impuestos determine para tal fin.</t>
  </si>
  <si>
    <t>8. Ajuste del procedimiento PR-RE-0033</t>
  </si>
  <si>
    <t>Incluir dentro de las Condiciones Generales del procedimiento PR-RE-033,  un texto como parte de la respuesta que se de al solicitante de la corrección donde se indique que se debe realizar el registro de sus peticiones y solicitudes de corrección de inconssitencias a traves del sistema de atención de PQRSD.</t>
  </si>
  <si>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</si>
  <si>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</si>
  <si>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</si>
  <si>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</si>
  <si>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</si>
  <si>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</si>
  <si>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t>2.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</si>
  <si>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</si>
  <si>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</si>
  <si>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3.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</si>
  <si>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Socializar memorando que indique la obligación de dar aplicación al Numeral 13 del Manual del Servicio Informático de Devoluciones MN COT 0012 y al Numeral 3.4 de la Cartilla Guía de Sustanciación CR COT 0038</t>
  </si>
  <si>
    <t>Memorando que reitere la obligación de dar aplicación permanente al Numeral 13 del Manual del Servicio Informático de Devoluciones MN COT 0012 y al Numeral 3.4 de la Cartilla Guía de Sustanciación CR COT 0038</t>
  </si>
  <si>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</si>
  <si>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t>7.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</si>
  <si>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</si>
  <si>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</si>
  <si>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 xml:space="preserve">8.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</si>
  <si>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</si>
  <si>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Reporte</t>
  </si>
  <si>
    <t xml:space="preserve">9.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</si>
  <si>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 xml:space="preserve">2. Proferir oficio dirigido a los solicitantes de devolución de los asuntos identificados, con los parámetros de la campaña </t>
  </si>
  <si>
    <t>Oficio campaña enviado</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</si>
  <si>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</si>
  <si>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10.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</si>
  <si>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</si>
  <si>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</si>
  <si>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11.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</si>
  <si>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2. Evaluar mensualmente el reporte de asuntos con marcas improcedentes</t>
  </si>
  <si>
    <t>Acta mensual de evaluación de necesidades de ajustes o nuevos desarrollos a implementar en el Servicio Informático de Devoluciones.</t>
  </si>
  <si>
    <t>12.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</si>
  <si>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13.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</si>
  <si>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 xml:space="preserve">14.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</si>
  <si>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</si>
  <si>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</si>
  <si>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INSP. 1707022445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</si>
  <si>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</si>
  <si>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</si>
  <si>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</si>
  <si>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</si>
  <si>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</si>
  <si>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</si>
  <si>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r>
      <t>Verificar</t>
    </r>
    <r>
      <rPr>
        <b/>
        <sz val="12"/>
        <rFont val="Arial"/>
        <family val="2"/>
      </rPr>
      <t xml:space="preserve"> diariamente</t>
    </r>
    <r>
      <rPr>
        <sz val="12"/>
        <rFont val="Arial"/>
        <family val="2"/>
      </rPr>
      <t xml:space="preserve"> el control de términos en la gestión de solicitudes de devolución</t>
    </r>
  </si>
  <si>
    <t xml:space="preserve">Formato FT-COT-2504 actualizado, envío formato a la Subdirección de Devoluciones, mes anterior durante los primeros cinco (5) días hábiles de cada mes </t>
  </si>
  <si>
    <r>
      <rPr>
        <b/>
        <sz val="12"/>
        <rFont val="Arial"/>
        <family val="2"/>
      </rPr>
      <t>DGI</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</si>
  <si>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</si>
  <si>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</si>
  <si>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</si>
  <si>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DGI</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</si>
  <si>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</si>
  <si>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</si>
  <si>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</si>
  <si>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</si>
  <si>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</si>
  <si>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</si>
  <si>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</si>
  <si>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</si>
  <si>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DGI</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</si>
  <si>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</si>
  <si>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</si>
  <si>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</si>
  <si>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DGI</t>
    </r>
    <r>
      <rPr>
        <sz val="12"/>
        <rFont val="Arial"/>
        <family val="2"/>
      </rPr>
      <t xml:space="preserve">
DS - Subproceso Fiscalización y Liquidación
Subdirección de Fiscalización Tributaria
</t>
    </r>
  </si>
  <si>
    <t>TECNOLÓGICO TRIBUTARIO</t>
  </si>
  <si>
    <t>2401-RG1
2403-RG1
2011-RG1
RFC1
2413-RG
2420-RFC1</t>
  </si>
  <si>
    <t>TECNOLÓGICO TRIBUTARIO
Insp. 1707022401: Una vez analizada cada una de las variables establecidas para el proceso y alcance de la inspección, se puede concluir que no existen indicios de Fraude y Corrupción asociados a la presente inspección.
Insp. 1707022403: ID del hallazgo I. El GIT de Gestión, control y servicio y la División de Gestión de Cobranzas de la Dirección Seccional de Impuestos de Bogotá de la DIAN, están expuestas al riesgo de pérdida de los ingresos de la Nación por no identificar, comunicar y gestionar los procesos y/o saldos pendientes de empresas fusionadas a las áreas responsables, evidenciado en:  A) El incumplimiento al procedimiento PR-GM-0011 “Solicitudes especiales de actualización RUT”, B) Inconsistencias generadas por saldos irreales en el sistema de Obligación Financiera y/o desactualización de los sistemas SIPAC y SISCOBRA, C) No se efectúa un control específico sobre los saldos pendientes  de las sociedades fusionadas por parte de la División de Cobranzas, D) Falta de integración de aplicativos y centralización de expedientes, E) No se identifica en el aplicativo de OBLIGACIÓN FINANCIERA las sociedades fusionadas, para el seguimiento de los saldos pendientes de la sociedad absorbida, F) Manualidad en el manejo de la información de los procesos de los contribuyentes, en las áreas Control, Gestión y Servicios, Secretaría de Cobranzas y la Secretaría de Gestión Jurídica, y G) El GIT de Gestión, control y servicio no comunica a la División de cobro las cancelaciones de RUT aprobadas por concepto de fusión. 
Insp. 1707022411: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Insp. 1707022413: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Insp.1707022420: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</si>
  <si>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 xml:space="preserve">2401-RG1: Vencimiento de términos: Posibilidad de incumplimiento de los términos legales (prescripción, caducidad) en las actuaciones que debe realizar la DIAN en cumplimiento de sus funciones
2403-RG1:Pérdida de los ingresos de la Nación por no identificar, comunicar y gestionar los procesos y/o saldos pendientes de empresas fusionadas a las áreas responsables.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</si>
  <si>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t>Implementar una solución informàtica que contemple las recomendaciones 1 a la 9 del informe final de la inspección , sujetas a la implementación del plan de modernización tecnologica de la DIAN.(LEY 1819 DEL 2016)</t>
  </si>
  <si>
    <t>Diseñar, Construir y desplegar en el SIE de Obligacion Financiera y en SIPAC una marcacion que permita identificar plenamente el estado de una sociedad que aparezca en la casilla 89  del RUT.</t>
  </si>
  <si>
    <t>Puesta en producción a Nivel Nacional del sistema construido.</t>
  </si>
  <si>
    <t xml:space="preserve">Sistema funcionando </t>
  </si>
  <si>
    <t>Por determinar de acuerdo a la presentación del requerimiento</t>
  </si>
  <si>
    <r>
      <rPr>
        <b/>
        <sz val="12"/>
        <rFont val="Arial"/>
        <family val="2"/>
      </rPr>
      <t>DGI</t>
    </r>
    <r>
      <rPr>
        <sz val="12"/>
        <rFont val="Arial"/>
        <family val="2"/>
      </rPr>
      <t xml:space="preserve">
NC - Subproceso Recaudo - Devoluciones
Subdirección de Gestión de Recaudo y Cobranzas
Coordinacion de Infraestructura </t>
    </r>
  </si>
  <si>
    <r>
      <rPr>
        <b/>
        <sz val="12"/>
        <rFont val="Arial"/>
        <family val="2"/>
      </rPr>
      <t>DGI</t>
    </r>
    <r>
      <rPr>
        <sz val="12"/>
        <rFont val="Arial"/>
        <family val="2"/>
      </rPr>
      <t xml:space="preserve">
NC -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t>
    </r>
  </si>
  <si>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</si>
  <si>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</si>
  <si>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</si>
  <si>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t>Documento plan de trabajo</t>
  </si>
  <si>
    <t>Informe de seguimiento (acta, correo u otro documento)</t>
  </si>
  <si>
    <t>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</si>
  <si>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</si>
  <si>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Implementar una solución informàtica que contemple las recomendaciones  del informe final de la inspección , sujetas a la implementación del plan de modernización tecnologica de la DIAN.(LEY 1819 DEL 2016)</t>
  </si>
  <si>
    <t>Realizar audioritas insitu y/o de escritorio paraVerificar el Registro en SIPAC del reparto de las obligaciones en las Direcciones Seccionales y Dirección Operativa de Grandes Contribuyentes.</t>
  </si>
  <si>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</si>
  <si>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Informe de seguimiento (acta, correo u otro
documento)</t>
  </si>
  <si>
    <t>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</si>
  <si>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</si>
  <si>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</si>
  <si>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</si>
  <si>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</si>
  <si>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</si>
  <si>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</si>
  <si>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</si>
  <si>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</si>
  <si>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</si>
  <si>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</si>
  <si>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Evitar que se endosen y paguen depósitos judiciales a terceros diferentes al deudor, salvo las excepciones previstas en el procedimiento.
Retroalimentar al Banco Agrario cuando se identifiquen casos en los cuales los depósitos judiciales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</si>
  <si>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</si>
  <si>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</si>
  <si>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r>
      <rPr>
        <b/>
        <sz val="12"/>
        <rFont val="Arial"/>
        <family val="2"/>
      </rPr>
      <t>DGI</t>
    </r>
    <r>
      <rPr>
        <sz val="12"/>
        <rFont val="Arial"/>
        <family val="2"/>
      </rPr>
      <t xml:space="preserve">
NC-Subproceso Administracion de Cartera 
Dirección Seccional de Impuestos de Medellín</t>
    </r>
  </si>
  <si>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</si>
  <si>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Documento plan de
trabajo</t>
  </si>
  <si>
    <t>Informe de seguimiento
(acta, correo u otro
documento)</t>
  </si>
  <si>
    <t>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</si>
  <si>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</si>
  <si>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</si>
  <si>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1707022416
H 1, 2, 3</t>
  </si>
  <si>
    <t>ID del hallazgo I. Fallas en el seguimiento y control por parte de la Dirección de Impuestos y Aduanas Nacionales - DIAN al cumplimiento de los términos establecidos en el numeral 3.3 “Tiempo y condiciones para la expedición del apoyo” del procedimiento PR-OA-0190 “Expedición de Apoyo Técnico” versión 2.</t>
  </si>
  <si>
    <t>ID del Riesgo de Corrupción :  RFC 003 Manipulación de la información, actuaciones administrativas y de bienes aprehendidos, para favorecimiento propio y/o de terceros.</t>
  </si>
  <si>
    <t>Implementación de directrices y lineamientos para el control de tiempos de expedición de los apoyos técnicos</t>
  </si>
  <si>
    <t xml:space="preserve">Elaborar y socializar el Momerando para el control de los tiempos de expedición de los estudios técnicos. </t>
  </si>
  <si>
    <t>Expedición de Memorando</t>
  </si>
  <si>
    <r>
      <rPr>
        <b/>
        <sz val="12"/>
        <rFont val="Arial"/>
        <family val="2"/>
      </rPr>
      <t>DGA</t>
    </r>
    <r>
      <rPr>
        <sz val="12"/>
        <rFont val="Arial"/>
        <family val="2"/>
      </rPr>
      <t xml:space="preserve">
NC – Subproceso Operación Aduanera
Dirección de Gestion de Aduanas
Subdirección Técnica Aduanera 
Subdirección de Operación Aduanera
ACTUALIZADO
30112021</t>
    </r>
  </si>
  <si>
    <t>Implementación del control de tiempos en la expedición de los estudios ténicos.</t>
  </si>
  <si>
    <t xml:space="preserve">Actualizar e incluir la opción para el control de tiempos para la expedición de los estudios técnicos. </t>
  </si>
  <si>
    <t xml:space="preserve">Procedimiento PR-OA-0190 actualizado </t>
  </si>
  <si>
    <r>
      <rPr>
        <b/>
        <sz val="12"/>
        <rFont val="Arial"/>
        <family val="2"/>
      </rPr>
      <t>DGA</t>
    </r>
    <r>
      <rPr>
        <sz val="12"/>
        <rFont val="Arial"/>
        <family val="2"/>
      </rPr>
      <t xml:space="preserve">
NC – Subproceso Operación Aduanera
Dirección de Gestion de Aduanas
Subdirección Técnica Aduanera 
ACTUALIZADO
30112021</t>
    </r>
  </si>
  <si>
    <t>Obtención de un servicio informático que permita el seguimiento y control de los insumos y la conformación de expedientes.</t>
  </si>
  <si>
    <t>Elaborar la solicitud de servicio para la creación o ajuste de un Sistema de Información, conforme el PR-SI-0002- Gestión de solicitudes para la creación o ajuste de sistemas de información.</t>
  </si>
  <si>
    <r>
      <rPr>
        <b/>
        <sz val="12"/>
        <rFont val="Arial"/>
        <family val="2"/>
      </rPr>
      <t>DGA</t>
    </r>
    <r>
      <rPr>
        <sz val="12"/>
        <rFont val="Arial"/>
        <family val="2"/>
      </rPr>
      <t xml:space="preserve">
NC - Subproceso Fiscalización y Liquidación
Dirección de Gestión de Fiscalizacion
Subdirección de Fiscalización Aduanera
ACTUALIZADO
30112021</t>
    </r>
  </si>
  <si>
    <t>Presentar y priorizar la solicitud de servicio para la creación o ajuste de un Sistema de Información ante el centro de despacho, conforme el PR-SI-0002 Gestión de solicitudes para la creación o ajuste de sistemas de  información.</t>
  </si>
  <si>
    <r>
      <rPr>
        <b/>
        <sz val="12"/>
        <rFont val="Arial"/>
        <family val="2"/>
      </rPr>
      <t>DGA</t>
    </r>
    <r>
      <rPr>
        <sz val="12"/>
        <rFont val="Arial"/>
        <family val="2"/>
      </rPr>
      <t xml:space="preserve">
NC - Subproceso Fiscalización y Liquidación
Dirección de Gestión de Fiscalizacion
Subdirección de Fiscalización Aduanera
NC - Subproceso Innovación y Tecnología
Dirección de Gestión de Innovación y Tecnología
ACTUALIZADO
30112021</t>
    </r>
  </si>
  <si>
    <t>ID del hallazgo II. Incumplimientos en los controles establecidos en los procedimientos: PR-OA-0190 “Expedición de apoyo técnico” versión 2, PR-OA-0188 “Nacionalización de mercancías” Versión 3 y PR-FL -0225 “Aprehensión y Definición de Situación Jurídica de Mercancías” Versión 1.</t>
  </si>
  <si>
    <t>Realizar plan de trabajo para la solución de las situaciones objeto del hallazgo, conforme a la solicitud presentada en centro de despacho</t>
  </si>
  <si>
    <r>
      <rPr>
        <b/>
        <sz val="12"/>
        <rFont val="Arial"/>
        <family val="2"/>
      </rPr>
      <t>DGA</t>
    </r>
    <r>
      <rPr>
        <sz val="12"/>
        <rFont val="Arial"/>
        <family val="2"/>
      </rPr>
      <t xml:space="preserve">
NC - Subproceso Innovación y Tecnología
Dirección de Gestión de Innovación y Tecnología
ACTUALIZADO
30112021</t>
    </r>
  </si>
  <si>
    <t>Realizar reuniones trimestrales de seguimiento y cumplimiento del plan de trabajo</t>
  </si>
  <si>
    <t xml:space="preserve">Implementación de la solución definida </t>
  </si>
  <si>
    <t>Solución implementada</t>
  </si>
  <si>
    <t xml:space="preserve">Revisión de directrices para la delimitación de los autos comisorios  </t>
  </si>
  <si>
    <t xml:space="preserve">Realizar reunión centre las  Direcciones de Gestión de Aduanas, Policía Fiscal y Aduanera y  Fiscalización para acordar los ajustes del Memorando 150 del 23 de mayo de 2016 y dejar evidencia de la asistencia a la reunión.
Proferir Memorando Conjunto
</t>
  </si>
  <si>
    <t>Proyecto de ajuste del Memorando 150</t>
  </si>
  <si>
    <r>
      <rPr>
        <b/>
        <sz val="12"/>
        <rFont val="Arial"/>
        <family val="2"/>
      </rPr>
      <t>DGA</t>
    </r>
    <r>
      <rPr>
        <sz val="12"/>
        <rFont val="Arial"/>
        <family val="2"/>
      </rPr>
      <t xml:space="preserve">
NC - Subproceso Fiscalización y Liquidación
Dirección de Gestión de Fiscalizacion
Subdirección de Fiscalización Aduanera
NC – Subproceso Operación Aduanera
Dirección de Gestión de Aduanas
Dirección de Gestión de Policía Fiscal y Aduanera
ACTUALIZADO
30112021</t>
    </r>
  </si>
  <si>
    <t>ID del hallazgo III. Fallas en el control al cumplimiento de las obligaciones aduaneras y al cumplimiento de los requisitos legales vigentes para la obtención del levante de las mercancías debidamente presentadas a su ingreso al territorio aduanero nacional, en contravía de lo establecido en los procedimientos: PR-FL-0263 “Determinación e imposición de sanciones aduaneras” Versión 1 y PR-OA-0188 “Nacionalización de mercancías” Versión 3.</t>
  </si>
  <si>
    <t>Realización periodica de seguimiento a actuaciones derivadas de autos comisorios</t>
  </si>
  <si>
    <t>Expedir y socializar el Memorando a las Direcciones Seccionales</t>
  </si>
  <si>
    <t xml:space="preserve">Memorando Ajustado </t>
  </si>
  <si>
    <t>Capacitación a los funcionarios inspectores frente a productos que se encuentran identificados como de Prohibida Importación.</t>
  </si>
  <si>
    <t>Capacitar a los funcionarios inspectores trimestralmente en lo referente a mercancías de prohibida importación</t>
  </si>
  <si>
    <t>Formato de 1674 Control Registro de Asistencia a Reuniones  y/o formato FT-GH-1772
Registro de Asistencia Capacitación Interna</t>
  </si>
  <si>
    <t>Verificación de casos proximos a vencerse para garantizar que se expidan los actos administrativos en oportunidad</t>
  </si>
  <si>
    <t>Identificar los casos próximos a vencerse y adelantar las actuaciones que correspondan dentro del término normativo</t>
  </si>
  <si>
    <r>
      <rPr>
        <b/>
        <sz val="12"/>
        <rFont val="Arial"/>
        <family val="2"/>
      </rPr>
      <t>DGA</t>
    </r>
    <r>
      <rPr>
        <sz val="12"/>
        <rFont val="Arial"/>
        <family val="2"/>
      </rPr>
      <t xml:space="preserve">
DS - Subproceo Operación Aduanera
Dirección Seccional de Aduanas: 
Bogotá Aeropuerto El Dorado, Medellín y Buenaventura
ACTUALIZADO
30112021
</t>
    </r>
  </si>
  <si>
    <t>Actualización del PR-OA-0188 "Nacionalización de mercancías", estableciendo la obligatoriedad de las suscripciones de las actas de inspección por parte del inspector, declarante y jefe de bodega o depósito en los términos establecidos en los artículos 182 y 177 del Decreto 1165 de 2019.</t>
  </si>
  <si>
    <t>Realizar actualización del PR-OA-0188 "Nacionalización de mercancías" en los terminos establecidos en el Decreto 1165 de 2019.</t>
  </si>
  <si>
    <t>Procedimiento actualizado.</t>
  </si>
  <si>
    <t>INSP. 1707022417 
H 1,2,3,4
Reconocimiento de Carga</t>
  </si>
  <si>
    <t>Hallazgo 1. Fallas en el seguimiento y control por parte de la Dirección de Impuestos y Aduanas Nacionales - DIAN al cumplimiento de lo establecido en el procedimiento de Reconocimiento de carga Código PR-OA-0177 Versión 2 y en el artículo 73-1 de la Resolución 4240 de 2000</t>
  </si>
  <si>
    <t>ID del Riesgo de Corrupción :  RFC006 Direccionamiento de las actividades de control a la carga que ingresa al Territorio Aduanero Nacional (TAN) para beneficio propio o de terceros</t>
  </si>
  <si>
    <t>Contar con un sistema que permita el perfilamiento pare el reconocimiento de carga.</t>
  </si>
  <si>
    <t>Definir estrategia de digitalización del proyecto</t>
  </si>
  <si>
    <t>Documento de estrategia</t>
  </si>
  <si>
    <r>
      <rPr>
        <b/>
        <sz val="12"/>
        <rFont val="Arial"/>
        <family val="2"/>
      </rPr>
      <t>DGA</t>
    </r>
    <r>
      <rPr>
        <sz val="12"/>
        <rFont val="Arial"/>
        <family val="2"/>
      </rPr>
      <t xml:space="preserve">
NC- Subproceso Operación Aduanera
Subdirección de Innovación y Proyectos
Subdirección de Operación Aduanera 
ACTUALIZADO
30112021
REFORMULADO
09122022</t>
    </r>
  </si>
  <si>
    <t xml:space="preserve">Priorizar y detallar requerimientos funcionales necesarios para la solución del Proyecto </t>
  </si>
  <si>
    <t xml:space="preserve">Desarrollar o adquirir la solución tecnológica del Proyecto </t>
  </si>
  <si>
    <t xml:space="preserve">Expedición de Memorando que contenga lineamientos para perfilamiento </t>
  </si>
  <si>
    <t>Expedir memorando con los lineamientos para el perfilamiento de carga</t>
  </si>
  <si>
    <t>Memorando Firmado</t>
  </si>
  <si>
    <r>
      <rPr>
        <b/>
        <sz val="12"/>
        <rFont val="Arial"/>
        <family val="2"/>
      </rPr>
      <t>DGA</t>
    </r>
    <r>
      <rPr>
        <sz val="12"/>
        <rFont val="Arial"/>
        <family val="2"/>
      </rPr>
      <t xml:space="preserve">
NC – Subproceso Operación Aduanera
Dirección de Gestión de Aduanas
NC - Subproceso Planeacion y Cumplimiento
Dirección de Gestión Estratégica y de Analítica
ACTUALIZADO
30112021</t>
    </r>
  </si>
  <si>
    <t>Hallazgo 2.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t>
  </si>
  <si>
    <t>Listado de asistencia a la jornada de socialización</t>
  </si>
  <si>
    <r>
      <rPr>
        <b/>
        <sz val="12"/>
        <rFont val="Arial"/>
        <family val="2"/>
      </rPr>
      <t>DGA</t>
    </r>
    <r>
      <rPr>
        <sz val="12"/>
        <rFont val="Arial"/>
        <family val="2"/>
      </rPr>
      <t xml:space="preserve">
NC – Subproceso Operación Aduanera
Dirección de Gestión de Aduanas
Subdirección de Operación Aduanera
ACTUALIZADO
30112021
REFORMULADO
09122022</t>
    </r>
  </si>
  <si>
    <t xml:space="preserve">Actualización la matriz de Riesgos del proceso de Operación Aduanera </t>
  </si>
  <si>
    <t xml:space="preserve">Actualizar la matriz de riesgos del Proceso de Operación Aduanera </t>
  </si>
  <si>
    <t xml:space="preserve">Matriz de Riesgos actualizada </t>
  </si>
  <si>
    <t>Registro en el acta de inmovilización de los motivos de inmovilización de carga por más de cinco (5) días.</t>
  </si>
  <si>
    <t xml:space="preserve"> Establecer lineamientos para las Direcciones Seccionales en donde se indique la obligatoriedad de registrar los motivos de inmovilización de carga por mas de cinco (5) días</t>
  </si>
  <si>
    <t>Realizar seguimiento mensual del (5%) dando cumplimiento del oficio mencionado en la acción 2 de este plan</t>
  </si>
  <si>
    <t>Informe de seguimiento</t>
  </si>
  <si>
    <r>
      <rPr>
        <b/>
        <sz val="12"/>
        <rFont val="Arial"/>
        <family val="2"/>
      </rPr>
      <t>DGA</t>
    </r>
    <r>
      <rPr>
        <sz val="12"/>
        <rFont val="Arial"/>
        <family val="2"/>
      </rPr>
      <t xml:space="preserve">
DS- Subproceso Operación Aduanera
Subdirección de Operación Aduanera 
Coordinación de Riesgos de Cumplimiento  Tributario, Aduanero y Cambiario
ACTUALIZADO
30112021
REFORMULADO
09122022</t>
    </r>
  </si>
  <si>
    <t>Definición de lineamientos para la adopción de medidas cautelares.</t>
  </si>
  <si>
    <t xml:space="preserve">Expedir Memorando con el lineamiento para adoptar medidas cautelares (artículo 597 Decreto 1165 de 2019) independientemente de la cuantía del avalúo de la mercancía. </t>
  </si>
  <si>
    <t xml:space="preserve">Hallazgo 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t>
  </si>
  <si>
    <t xml:space="preserve">Capacitación a funcionarios sobre el procedimiento PR-FI-0156 en cada una de las Direcciones Seccionales. </t>
  </si>
  <si>
    <t>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</si>
  <si>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Informe capacitaciones</t>
  </si>
  <si>
    <r>
      <rPr>
        <b/>
        <sz val="12"/>
        <rFont val="Arial"/>
        <family val="2"/>
      </rPr>
      <t>DGA</t>
    </r>
    <r>
      <rPr>
        <sz val="12"/>
        <rFont val="Arial"/>
        <family val="2"/>
      </rPr>
      <t xml:space="preserve">
DS - Subproceso Operación Aduanera
Direcciones Seccionales de Aduanas de:
Barranquilla, Bogotá Aeropuerto El Dorado y Cartagena
ACTUALIZADO
30112021
REFORMULADO 
09122022
</t>
    </r>
  </si>
  <si>
    <t xml:space="preserve">Verificación del cumplimiento de la adecuada revisión de los documentos soportes para la movilización de la carga.    </t>
  </si>
  <si>
    <t>Realizar seguimiento mensual de muestras aleatorias de por lo menos el (5%) de los documentos soportes para la movilización de la carga</t>
  </si>
  <si>
    <t>Creación de una carpeta pública en un servidor bajo el dominio, gestión y control de la Subdirección de Gestión de Tecnología de Información y Telecomunicaciones</t>
  </si>
  <si>
    <t>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</si>
  <si>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 xml:space="preserve">Número de Solicitud PST </t>
  </si>
  <si>
    <r>
      <rPr>
        <b/>
        <sz val="12"/>
        <rFont val="Arial"/>
        <family val="2"/>
      </rPr>
      <t>DGA</t>
    </r>
    <r>
      <rPr>
        <sz val="12"/>
        <rFont val="Arial"/>
        <family val="2"/>
      </rPr>
      <t xml:space="preserve">
DS - Subproceso Operación Aduanera
Dirección Seccional de Aduanas Bogotá Aeropuerto El Dorado
ACTUALIZADO
30112021
REFORMULADO 
09122022</t>
    </r>
  </si>
  <si>
    <t>Carpeta pública en servidor de nivel central</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</si>
  <si>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infraestructura Tecnológica y de Operaciones
ACTUALIZADO
30112021 
REFORMULADO
09122022</t>
    </r>
  </si>
  <si>
    <t>Información migrada</t>
  </si>
  <si>
    <r>
      <rPr>
        <b/>
        <sz val="12"/>
        <rFont val="Arial"/>
        <family val="2"/>
      </rPr>
      <t>DGA</t>
    </r>
    <r>
      <rPr>
        <sz val="12"/>
        <rFont val="Arial"/>
        <family val="2"/>
      </rPr>
      <t xml:space="preserve">
NC - Subproceso Innovación y Tecnología
Dirección de Gestión de Innovación y Tecnología
Subdirección de infraestructura Tecnológica y de Operaciones 
DS- Subproceso Operación Aduanera
Dirección Seccional de Aduanas de Bogotá Aeropuerto El Dorado
ACTUALIZADO
30112021</t>
    </r>
  </si>
  <si>
    <t xml:space="preserve">Hallazgo 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</si>
  <si>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</si>
  <si>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 xml:space="preserve">Realizar acuerdos de confidencialidad a los funcionarios que tendran acceso a la carpeta pública. </t>
  </si>
  <si>
    <t>Informe de los acuerdos de confidencialidad suscritos</t>
  </si>
  <si>
    <t>Oficio-Documento de entrega de los Acuerdos de confidencialidad a la Coordinación de Historias Laborales.</t>
  </si>
  <si>
    <t>Actualizar y depurar los roles activos de la Entidad en especial los detectados en la División de Gestión de Control Carga de la Dirección Seccional de Aduanas de Bogotá, así como para los GIT de Control Carga de las Direcciones Seccionales de Aduanas de Cartagena y Barranquilla</t>
  </si>
  <si>
    <t xml:space="preserve">Realizar verificación de los roles asignados a los funcionarios de la planta de personal de la División y GIT Control Carga y enviar solicitud de actualización. </t>
  </si>
  <si>
    <t xml:space="preserve">Solicitud a la Subdirección de Gestión de Tecnología con el listado actualizado de roles para ser depurado. </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</si>
  <si>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</si>
  <si>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</si>
  <si>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Dirección de Gestión de Innovación y Tecnología
ACTUALIZADO
30112021
REFORMULADO
09122022</t>
    </r>
  </si>
  <si>
    <t>INSP. 1707022418 
H 1,2,3,4,5,6,7
Tránsito Aduanero</t>
  </si>
  <si>
    <t>ID del 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</si>
  <si>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</si>
  <si>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</si>
  <si>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</si>
  <si>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</si>
  <si>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 xml:space="preserve">ID del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t>
  </si>
  <si>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</si>
  <si>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</si>
  <si>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</si>
  <si>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Dirección de Gestión de Innovación y Tecnología
NC - Subproceso Desarrollo del Talento Humano
Dirección Gestión Corporativa
Subdirección Escuela de Impuestos y Aduanas
ACTUALIZADO
30112021</t>
    </r>
  </si>
  <si>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</si>
  <si>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</si>
  <si>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</si>
  <si>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ID del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</si>
  <si>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</si>
  <si>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</si>
  <si>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</si>
  <si>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</si>
  <si>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</si>
  <si>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</si>
  <si>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de Buenaventura
Direccion Seccional de Aduanas de:
Bogota Aeropuerto el Dorado, Medellin y Cali
ACTUALIZADO
30112021</t>
    </r>
  </si>
  <si>
    <t xml:space="preserve">ID del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t>
  </si>
  <si>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Soluciones y Desarrollo
ACTUALIZADO
30112021
REFORMULADO
09122022</t>
    </r>
  </si>
  <si>
    <t xml:space="preserve">ID del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t>
  </si>
  <si>
    <t>ID del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t>
  </si>
  <si>
    <t xml:space="preserve">Revisar y actualizar el procedimiento PR­-OA­-0178 “Autorización de Tránsito Aduanero Nacional “ </t>
  </si>
  <si>
    <t>Actualizar las matriz de operación aduanera.</t>
  </si>
  <si>
    <r>
      <rPr>
        <b/>
        <sz val="12"/>
        <rFont val="Arial"/>
        <family val="2"/>
      </rPr>
      <t>DGA</t>
    </r>
    <r>
      <rPr>
        <sz val="12"/>
        <rFont val="Arial"/>
        <family val="2"/>
      </rPr>
      <t xml:space="preserve">
NC – Subproceso Operación Aduanera
Dirección de Gestión de Aduanas
Subdirección de Operación Aduanera
NC - Subproceso Planeacion y Cumplimiento
Dirección de Gestión de Estratégica y Analítica
Subdireccion de Procesos
ACTUALIZADO
30112021</t>
    </r>
  </si>
  <si>
    <t>ID del hallazgo VII. Autorizaciones de tránsitos aduaneros nacionales en la Dirección Seccional de Impuestos y Aduanas de Buenaventura sin el cumplimiento de requisitos, en contravía de lo establecido en el procedimiento PR-OA-0178 “Autorización de tránsito aduanero nacional” versión 2 y los artículos 209, 396 y 397, del Decreto 390 de 2016</t>
  </si>
  <si>
    <t>Implementación del servicio</t>
  </si>
  <si>
    <t>Servicio implementado</t>
  </si>
  <si>
    <t>Capacitación realizada</t>
  </si>
  <si>
    <t>Lista de asistencia a capacitación</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</si>
  <si>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Seccional de Aduanas de Bogota Aeropuerto El Dorado
Divisón de Control de Carga
ACTUALIZADO
30112021</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</si>
  <si>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</si>
  <si>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</si>
  <si>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</si>
  <si>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</si>
  <si>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</si>
  <si>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</si>
  <si>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</si>
  <si>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</si>
  <si>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</si>
  <si>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</si>
  <si>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</si>
  <si>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</si>
  <si>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</si>
  <si>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</si>
  <si>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</si>
  <si>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</si>
  <si>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</si>
  <si>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</si>
  <si>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</si>
  <si>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</si>
  <si>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</si>
  <si>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</si>
  <si>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</si>
  <si>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</si>
  <si>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</si>
  <si>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</si>
  <si>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</si>
  <si>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</si>
  <si>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</si>
  <si>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</si>
  <si>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</si>
  <si>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</si>
  <si>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</si>
  <si>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</si>
  <si>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</si>
  <si>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</si>
  <si>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</si>
  <si>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</si>
  <si>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</si>
  <si>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</si>
  <si>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</si>
  <si>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</si>
  <si>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</si>
  <si>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</si>
  <si>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</si>
  <si>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</si>
  <si>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</si>
  <si>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INSP. 1707022435
H 1,2</t>
  </si>
  <si>
    <t>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t>
  </si>
  <si>
    <t>ID del Riesgo de Gestión  :  RG 1. Efectuar el control aduanero sin el cumplimiento de los requisitos establecidos en la normativa aplicable
ID del Riesgo de Corrupción :  RFC 1. Direccionamiento de las actuaciones en el control aduanero</t>
  </si>
  <si>
    <t xml:space="preserve">Capacitación sobre requisitos y formalidades en la elaboración y diligenciamiento de las actas de inspección, de aprehensión y autos comisorios gestionados en inspección aduanera. </t>
  </si>
  <si>
    <t xml:space="preserve">Capacitación  sobre el correcto diligenciamiento de las actas de inspección, de aprehensión y autos comisorios gestionados en inspección aduanera. </t>
  </si>
  <si>
    <t>Lista de asistencia a la capacitación</t>
  </si>
  <si>
    <r>
      <rPr>
        <b/>
        <sz val="12"/>
        <rFont val="Arial"/>
        <family val="2"/>
      </rPr>
      <t>DGA</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Dirección Seccional de Impuestos y Aduanas de Buenaventura 
ACTUALIZADO
30112021</t>
    </r>
  </si>
  <si>
    <t>Verificación mensual de las actas de hechos, inspección y aprehensión; actuaciones que deben contar con su respectivo auto comisorio para lo cual el funcionario que actúa en dicha diligencia deberá estar debidamente comisionado.</t>
  </si>
  <si>
    <t>Realizar verificación mensual aleatoria de las actas de hechos, inspección y aprehensión; cuyas actuaciones deben contar con su respectivo auto comisorio donde se evidencie que el funcionario fue comisionado.</t>
  </si>
  <si>
    <t>Informe de resultados de la verificación</t>
  </si>
  <si>
    <r>
      <rPr>
        <b/>
        <sz val="12"/>
        <rFont val="Arial"/>
        <family val="2"/>
      </rPr>
      <t>DGA</t>
    </r>
    <r>
      <rPr>
        <sz val="12"/>
        <rFont val="Arial"/>
        <family val="2"/>
      </rPr>
      <t xml:space="preserve">
DS - Subproceso Operación Aduanera
Dirección Seccional de Impuestos y Aduanas de Santa Marta
Dirección Seccional de Impuestos y Aduanas de Buenaventura
ACTUALIZADO
30112021</t>
    </r>
  </si>
  <si>
    <t xml:space="preserve">Capacitación encaminadas al cumplimiento de los requisitos y formalidades que se encuentren en los procedimientos nacionalización de mercancías PR-COA-0188, Medidas Cautelares PR-COA-0396 y en el instructivo IN-COA-0151.  </t>
  </si>
  <si>
    <t>Capacitación sobre los procedimiento Nacionalización de Mercancías PR-COA-0188, Medidas Cautelares PR-COA-0396 y el instructivo IN-COA-0151 en lo concerniente a las actuaciones en la diligencia de inspección aduanera.</t>
  </si>
  <si>
    <r>
      <rPr>
        <b/>
        <sz val="12"/>
        <rFont val="Arial"/>
        <family val="2"/>
      </rPr>
      <t>DGA</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ACTUALIZADO
30112021</t>
    </r>
  </si>
  <si>
    <t>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t>
  </si>
  <si>
    <t xml:space="preserve">Capacitación sobre requisitos y formalidades en la elaboración y diligenciamiento del formato Control y Seguimiento Aprehensiones FT-FL-2205 . </t>
  </si>
  <si>
    <t xml:space="preserve">Capacitación sobre el correcto diligenciamiento y registro de la información en el formato Control y Seguimiento Aprehensiones FT-FL-2205  . </t>
  </si>
  <si>
    <r>
      <rPr>
        <b/>
        <sz val="12"/>
        <rFont val="Arial"/>
        <family val="2"/>
      </rPr>
      <t>DGA</t>
    </r>
    <r>
      <rPr>
        <sz val="12"/>
        <rFont val="Arial"/>
        <family val="2"/>
      </rPr>
      <t xml:space="preserve">
DS - Subproceso Operación Aduanera
DS- Subproceso: Fiscalización y Liquidación
Dirección Seccional de Aduanas Bogotá
ACTUALIZADO
30112021</t>
    </r>
  </si>
  <si>
    <t xml:space="preserve">Retroalimentación por parte de Fiscalización Aduanera, sobre la entrega de los insumos para conformar los expedientes.
 </t>
  </si>
  <si>
    <t>Reunión y retroalimentación trimestral conjunta para la revisión sobre la completitud de la entrega de los insumos para conformar los expedientes.</t>
  </si>
  <si>
    <t>1. Lista de asistencia 
2. Acta de los puntos tratados.</t>
  </si>
  <si>
    <r>
      <rPr>
        <b/>
        <sz val="12"/>
        <rFont val="Arial"/>
        <family val="2"/>
      </rPr>
      <t>DGA</t>
    </r>
    <r>
      <rPr>
        <sz val="12"/>
        <rFont val="Arial"/>
        <family val="2"/>
      </rPr>
      <t xml:space="preserve">
DS- Subproceso Operación Aduanera
DS- Subproceso: Fiscalización y Liquidación
Dirección Seccional de Aduanas Bogotá
Dirección Seccional de Aduanas Cali 
Dirección Seccional de Impuestos y Aduanas de Santa Marta
Dirección Seccional de Aduanas de Barranquilla 
Dirección Seccional de Aduanas de Medellín
ACTUALIZADO
30112021
</t>
    </r>
  </si>
  <si>
    <t>Cumplimiento memorando expedido por la Subdirección de Operación Aduanera</t>
  </si>
  <si>
    <t>Elaborar memorando impartiendo lineamientos para el control de la radicación del acta de aprehensión y sus insumos entregados a Fiscalización</t>
  </si>
  <si>
    <t>1. Memorando 
2. Lista de socialización memorando</t>
  </si>
  <si>
    <r>
      <rPr>
        <b/>
        <sz val="12"/>
        <rFont val="Arial"/>
        <family val="2"/>
      </rPr>
      <t>DGA</t>
    </r>
    <r>
      <rPr>
        <sz val="12"/>
        <rFont val="Arial"/>
        <family val="2"/>
      </rPr>
      <t xml:space="preserve">
NC – Subproceso Operación Aduanera
Subdirección de Operación Aduanera
ACTUALIZADO
30112021</t>
    </r>
  </si>
  <si>
    <t>INSP. 1707022435
H 3</t>
  </si>
  <si>
    <t>RG2
RFC2</t>
  </si>
  <si>
    <t>ID del hallazgo III. Fallas en la aplicación de la normativa relacionada con el decomiso de mercancías en contravía de lo establecido en el procedimiento PR-COA-0395 “Decomiso de mercancías” versión 2</t>
  </si>
  <si>
    <t>ID del hallazgo III. Fallas en la aplicación de la normativa relacionada con el decomiso de mercancías en contravía de lo establecido en el procedimiento PR-COA-0395 “Decomiso de mercancías” versión 2
ID del Riesgo de Corrupción :  RFC 2.  Decisión final del decomiso de mercancías omitiendo información relevante</t>
  </si>
  <si>
    <t>Revisión del cumplimiento de requisitos de los insumos generados por las unidades aprehensoras y verificación de la aplicación correcta de la normativa en el procedimiento de decomiso de mercancías</t>
  </si>
  <si>
    <t>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t>
  </si>
  <si>
    <t>Informes (3 por cada seccional)</t>
  </si>
  <si>
    <r>
      <rPr>
        <b/>
        <sz val="12"/>
        <rFont val="Arial"/>
        <family val="2"/>
      </rPr>
      <t>DGA</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
</t>
    </r>
  </si>
  <si>
    <t>Ejecución de reuniones trimestrales por un período de seis meses para la socialización de lineamientos de las acciones de control y decomisos,  así como el direccionamiento estratégico necesario para mejorar el proceso de decomiso.</t>
  </si>
  <si>
    <t>Cada Dirección Seccional debe coordinar y ejecutar 2 capacitaciones, una cada trimestre, con los funcionarios de las unidades aprehensoras de su Dirección Seccional</t>
  </si>
  <si>
    <t>Registros de asistencia (2 por cada seccional)</t>
  </si>
  <si>
    <r>
      <rPr>
        <b/>
        <sz val="12"/>
        <rFont val="Arial"/>
        <family val="2"/>
      </rPr>
      <t>DGA</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t>
    </r>
  </si>
  <si>
    <t>Puesta en producción de un Servicio Informático para el control del Decomiso</t>
  </si>
  <si>
    <t>Levantar requerimientos funcionales del servicio solicitado</t>
  </si>
  <si>
    <t>Documento con requerimientos funcionales</t>
  </si>
  <si>
    <r>
      <rPr>
        <b/>
        <sz val="12"/>
        <rFont val="Arial"/>
        <family val="2"/>
      </rPr>
      <t>DGA</t>
    </r>
    <r>
      <rPr>
        <sz val="12"/>
        <rFont val="Arial"/>
        <family val="2"/>
      </rPr>
      <t xml:space="preserve">
NC - Subproceso Innovación y Tecnología
Subdirección de Soluciones y Desarrollo 
ACTUALIZADO
30112021</t>
    </r>
  </si>
  <si>
    <t>Establecer el análisis y diseño de la solución</t>
  </si>
  <si>
    <t>Documento con el análisis y diseño</t>
  </si>
  <si>
    <t>Desarrollar, probar e implementar la solución planeada</t>
  </si>
  <si>
    <t>Elaboración de un lineamiento dirigido a las Divisiones de Fiscalización y Liquidación o las que hagan sus veces con el fin de realizar énfasis en el envío de insumos al proceso de fiscalización cambiaria respectiva.</t>
  </si>
  <si>
    <t>Elaborar el documento con los lineamientos para el cumplimiento de todas las Divisiones de Fiscalización</t>
  </si>
  <si>
    <t>Lineamiento</t>
  </si>
  <si>
    <r>
      <rPr>
        <b/>
        <sz val="12"/>
        <rFont val="Arial"/>
        <family val="2"/>
      </rPr>
      <t>DGA</t>
    </r>
    <r>
      <rPr>
        <sz val="12"/>
        <rFont val="Arial"/>
        <family val="2"/>
      </rPr>
      <t xml:space="preserve">
NC - Subproceso: Fiscalización y Liquidación
Subdirección de Fiscalización Aduanera
ACTUALIZADO
30112021</t>
    </r>
  </si>
  <si>
    <t>Socializar el lineamiento a todas las Divisiones de Fiscalización que ejecuten el proceso de decomiso.</t>
  </si>
  <si>
    <t>Revisión del procedimiento de Decomiso</t>
  </si>
  <si>
    <t>Efectuar la revisión del procedimiento, tanto en sus acápites textuales como en el flujograma.</t>
  </si>
  <si>
    <t>Procedimiento Revisado</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</si>
  <si>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</si>
  <si>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</si>
  <si>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</si>
  <si>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0304-RG1: Autorizar o habilitar usuarios aduaneros sin la apropiada validación, verificación y evaluación de
los documentos soportes de la solicitud.(Errores en la sustanciación).
RFC1: Discrecionalidad en la toma de decisiones para favorecer a solicitantes del registro aduanero.
0307-RG2: Actas informales y/o incompletas 
RFC2:  Influenciar decisiones administrativas afectando el ejercicio y control al cumplimiento de las normas aduaneras.
0333-RG1: Discrecionalidad en la verificación de los requisitos de Tráficos Postal y Envíos Urgentes
RFC1: Posible discreccionamiento de las actividades de contro a la carga en tráfico postal y Envíos Urgentes </t>
  </si>
  <si>
    <r>
      <rPr>
        <b/>
        <sz val="12"/>
        <rFont val="Arial"/>
        <family val="2"/>
      </rPr>
      <t>DGA</t>
    </r>
    <r>
      <rPr>
        <sz val="12"/>
        <rFont val="Arial"/>
        <family val="2"/>
      </rPr>
      <t xml:space="preserve">
NC - Subproceso Innovación y Tecnología
Dirección de Gestión de Innovación y Tecnología
Subdirección de Innovación y Proyectos
ACTUALIZADO
30112021</t>
    </r>
  </si>
  <si>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
ACTUALIZADO
30112021</t>
    </r>
  </si>
  <si>
    <r>
      <rPr>
        <b/>
        <sz val="12"/>
        <rFont val="Arial"/>
        <family val="2"/>
      </rPr>
      <t xml:space="preserve">DGA
</t>
    </r>
    <r>
      <rPr>
        <sz val="12"/>
        <rFont val="Arial"/>
        <family val="2"/>
      </rPr>
      <t>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
ACTUALIZADO
30112021</t>
    </r>
  </si>
  <si>
    <r>
      <rPr>
        <b/>
        <sz val="12"/>
        <rFont val="Arial"/>
        <family val="2"/>
      </rPr>
      <t xml:space="preserve">DGA
</t>
    </r>
    <r>
      <rPr>
        <sz val="12"/>
        <rFont val="Arial"/>
        <family val="2"/>
      </rPr>
      <t>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Registro y Control Aduanero
ACTUALIZADO
30112021</t>
    </r>
  </si>
  <si>
    <t>INSP. 1707022443
H1,2,3,4,5,6,7,8
Indicar el nombre de la inspección tal como aparece en el encabezado del PPFC formalizado</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</si>
  <si>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</si>
  <si>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</si>
  <si>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</si>
  <si>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</si>
  <si>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</si>
  <si>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</si>
  <si>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</si>
  <si>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</si>
  <si>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</si>
  <si>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</si>
  <si>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</si>
  <si>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</si>
  <si>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r>
      <rPr>
        <b/>
        <sz val="12"/>
        <rFont val="Arial"/>
        <family val="2"/>
      </rPr>
      <t>DGA</t>
    </r>
    <r>
      <rPr>
        <sz val="12"/>
        <rFont val="Arial"/>
        <family val="2"/>
      </rPr>
      <t xml:space="preserve">
NC-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</si>
  <si>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</si>
  <si>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ID del Hallazgo 5. Se encontraron ciento noventa y dos (192) documentos de treinta y nueve (39) expedientes que no contaron con un registro en el archivo de LOGS suministrado por la DIAN archivo “Anexo 1. CargaBquillaformatos.xlsx” del SIE de Tránsito. </t>
  </si>
  <si>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</si>
  <si>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</si>
  <si>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 xml:space="preserve">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</si>
  <si>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</si>
  <si>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</si>
  <si>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NC – Subproceso Operación Aduanera
Directores Seccionales de las Direcciones Seccionales de Aduanas y de impuestos y Aduanas a nivel nacional</t>
    </r>
  </si>
  <si>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</si>
  <si>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</si>
  <si>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</si>
  <si>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</si>
  <si>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</si>
  <si>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</si>
  <si>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</si>
  <si>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</si>
  <si>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</si>
  <si>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</si>
  <si>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</si>
  <si>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</si>
  <si>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</si>
  <si>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</si>
  <si>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</si>
  <si>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</si>
  <si>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</si>
  <si>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Períodos que cubre: 2005 a 2021</t>
  </si>
  <si>
    <t>Fecha actualización CGR</t>
  </si>
  <si>
    <r>
      <rPr>
        <b/>
        <sz val="10"/>
        <rFont val="Arial"/>
        <family val="2"/>
      </rPr>
      <t>DGC</t>
    </r>
    <r>
      <rPr>
        <sz val="10"/>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</si>
  <si>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r>
      <rPr>
        <b/>
        <sz val="10"/>
        <color theme="1"/>
        <rFont val="Arial"/>
        <family val="2"/>
      </rPr>
      <t>DGC</t>
    </r>
    <r>
      <rPr>
        <sz val="10"/>
        <color theme="1"/>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</si>
  <si>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SEMESTRE RETIRO/REFORMULACIÓN</t>
  </si>
  <si>
    <t>N°</t>
  </si>
  <si>
    <t>CÓDIGO DEL
 HALLAZGO</t>
  </si>
  <si>
    <t>DESCRIPCIÓN DEL HALLAZGO</t>
  </si>
  <si>
    <t>CAUSA  DEL HALLAZGO</t>
  </si>
  <si>
    <t>JUSTIFICACIÓN RETIRO</t>
  </si>
  <si>
    <t>2022- II</t>
  </si>
  <si>
    <t>20 Aud Vig  2012-2013 Función Recaudadora</t>
  </si>
  <si>
    <t xml:space="preserve">Hallazgo No. 20: Medidas Preventivas dentro del Procedimiento Administrativo Coactivo.
Dentro de los expedientes de cobro coactivo revisados se observó, en primer lugar, deficiencia en la búsqueda de bienes de los Contribuyentes y en segundo lugar, se observa que no se adelantan los trámites necesarios para imponer las sanciones previstas en el Artículo 651 del Estatuto Tributario, de conformidad con lo dispuesto en los artículos 837 y 623-2 del mismo Estatuto, ante el incumplimiento de suministrar la información de bienes de los deudores morosos, por parte de las respectivas entidades públicas y privadas.
En consecuencia, no se han ordenado medidas de embargo y secuestro que garanticen el recaudo del valor total de las obligaciones.
Concretamente, las circunstancias mencionadas se presentan dentro de los siguientes expedientes: 
Expediente No. 200455319; Expediente No. 200100076; Expediente No. 201283304; Expediente No. 201196771; Expediente No. 201139296; Expediente No. 200401391; Expedientes 200913546,  201149051, 201286007, 200916657, 201027632,  200401391 y 201273585;
</t>
  </si>
  <si>
    <t>No se adelantan los trámites necesarios para imponer las sanciones previstas en el Artículo 651 del Estatuto Tributario, de conformidad con lo dispuesto en los artículos 837 y 623-2 del mismo Estatuto</t>
  </si>
  <si>
    <t>Capacitar a los funcionarios de la División de Gestión de Cobranzas.sobre el PR-CA-0326 y la aplicabilidad de los artículos 651 literal a, 623-2 y 837 del estatuto tributario</t>
  </si>
  <si>
    <t xml:space="preserve">Realizar una capacitación en la División de Gestión de Cobranzas de Impuestos Bogotá sobre el PR-CA-0326 y la aplicabilidad de los artículos 651 literal a, 623-2 y 837 del estatuto tributario, en el proceso de cobro.
</t>
  </si>
  <si>
    <t xml:space="preserve">Formato FT-GH-1722 Registro_Capacitación_Interna
</t>
  </si>
  <si>
    <r>
      <rPr>
        <b/>
        <sz val="10"/>
        <rFont val="Arial"/>
        <family val="2"/>
      </rPr>
      <t>DGI</t>
    </r>
    <r>
      <rPr>
        <sz val="10"/>
        <rFont val="Arial"/>
        <family val="2"/>
      </rPr>
      <t xml:space="preserve">
DS - Subproceso Administaciòn de Cartera
Direccion Seccional de Impuestos de Bogota
División de Cobranzas 
REFORMULADO
29052020
ACTUALIZADO
30112021</t>
    </r>
  </si>
  <si>
    <t>Como resultado de la prueba de efectividad realizada, se pudo observar, que el 70.17% de los procedimientos ejecutados y actuaciones de cobro proferidas durante el trimestre octubre-diciembre de 2021, están orientadas hacia los siguientes segmentos: 00. Otros*, 01. Gestionable 2. Etapa, y 02. Próximos a prescribir; en cumplimiento con las metas de recaudo y plan de cobro, y aprovechamiento de capacidad operativa.
Asimismo, el 82.23% de los procedimientos ejecutados y actuaciones de cobro proferidas durante el cuatrimestre enero-abril de 2022, están orientadas hacia los siguientes segmentos: 00. Otros*, 01. Gestionable 2. Etapa, y 02. Próximos a prescribir; en cumplimiento con las metas de recaudo y plan de cobro, y aprovechamiento de capacidad operativa. Así las cosas, se evidencia que los siguientes procedimientos de cobro:
1. PR-COT-0326 Investigación de bienes versión 4.
2. PR-COT-0327 Decretar medidas cautelares versión 4.
3. PR-COT-0270 Mandamiento de pago versión 4.
4. PR-COT-0272 Facilidades de pago versión 7.
5. PR-COT-0275 Gestión y Administración de depósitos judiciales versión 6.
6. PR-COT-0390 Liquidación del crédito y las costas versión 2.
7. PR-COT-0391 Remate de bienes versión 2.
8. PR-COT-0418 Designación, relevo y exclusión de auxiliares de la justicia versión 2.
Fueron ejecutados, teniendo en cuenta la priorización de la cartera y la capacidad operativa disponible.
De acuerdo con los resultados obtenidos del muestreo realizado; se concluye que las acciones de mejoramiento establecidas para los hallazgos relacionados fueron efectivas, y es procedente efectuar el retiro de los hallazgos del plan de mejoramiento.</t>
  </si>
  <si>
    <t>Realizar control y seguimiento a la ejecución del PR-CA-0326 Investigación de bienes, en cuanto al cumplimiento de los términos establecidas y en especial a lo descrito en las actividades 9 y 10, verificando trimestralmente su cumplimiento en una muestra de 30 expedientes dejando documentado el resultado para cuando las dependencias de control lo requieran.</t>
  </si>
  <si>
    <t xml:space="preserve">Diligenciar el FT-FL-1561 Solicitud de investigación y remitirlo a la División de Gestión de Fiscalización </t>
  </si>
  <si>
    <t>Formato FT-FL-1561 Solicitud de investigación</t>
  </si>
  <si>
    <t>7 Aud Auditoria Regular Dirección de Impuestos y Aduanas (F. Pagadora y Recaudadora) vig 2016</t>
  </si>
  <si>
    <t>Hallazgo No. 7 Prescripción de la Acción de Cobro con inmuebles embargados - Expediente 201140545, Nit 20206534 (F) (D) (Seccional Bogotá).
La DIAN no adelantó el cobro coactivo de la obligación contenida en la Resolución Sanción No. 322412011000447 por $100.848.000 proferida por la DIAN el 21 de agosto de 2011, la cual quedo ejecutoriada el 30 de agosto de 2011, dentro del término establecido en el Artículo 817 del E.T, (…) prescribiendo la acción de cobro (…), siendo declarada por la Seccional de Impuestos de Bogotá mediante Resolución 20161005004766 (…). No obstante contar con medidas de embargo registradas (…) de los inmuebles (…) de la Seccional de Impuestos y Aduanas de Girardot en la Seccional de Impuestos de Bogotá el 27 de julio de 2016, así como de sumas de dinero por $4.854.926,86, depósitos judiciales constituidos en noviembre de 2015 estando aún vigente la acción de cobro y sin proceder a interrumpir la prescripción librando el respectivo mandamiento de pago.</t>
  </si>
  <si>
    <t>(…) falta de gestión oportuna y eficaz para iniciar el proceso de cobro coactivo y evitar el fenómeno de la prescripción de la acción de cobro que trata el artículo 817 Numeral 4 del E.T. sin surtir el debido proceso, así como celeridad en el decreto de las medidas cautelares. 
(…) gestión fiscal ineficaz e inoportuna, al tenor de lo dispuesto en el artículo 6º de la Ley 610 de 2000.
Falta de control en la realización oportuna de las actividades establecidas en cada uno de los procedimientos del proceso de Administración de Cartera</t>
  </si>
  <si>
    <t>Capacitar a los funcionarios de la División de Gestión de Cobranzas.en los procedimientos PR-CA-0326 Investigación de bienes, PR-CA-0327 Medidas Cautelares, PR-CA-0270 Mandamiento de pago y PR-CA-0275 Gestión y Administración de depósitos judiciales.</t>
  </si>
  <si>
    <t>Realizar una capacitación en la División de Gestión de Cobranzas de Impuestos Bogotá respecto de los procedimientos PR-CA-0326 Investigación de bienes, PR-CA-0327 Medidas Cautelares, PR-CA-0270 Mandamiento de pago y PR-CA-0275 Gestión y Administración de depósitos judiciales</t>
  </si>
  <si>
    <t>FT-GH-1722_Registro_Capacitación_Interna</t>
  </si>
  <si>
    <r>
      <rPr>
        <b/>
        <sz val="10"/>
        <rFont val="Arial"/>
        <family val="2"/>
      </rPr>
      <t>DGI</t>
    </r>
    <r>
      <rPr>
        <sz val="10"/>
        <rFont val="Arial"/>
        <family val="2"/>
      </rPr>
      <t xml:space="preserve">
DS - Subproceso Administaciòn de Cartera
Direccion Seccional de Impuestos de Bogota
División de Cobranzas 
REFORMULADO
29052020
ACTUALIZADO
30112021
</t>
    </r>
  </si>
  <si>
    <t>Realizar control y seguimiento a la ejecución de los procedimientos PR-CA-0326 Investigación de bienes, PR-CA-0327 Medidas Cautelares, PR-CA-0270 Mandamiento de pago y PR-CA-0275 Gestión y Administración de depósitos judiciales, en cuanto al cumplimiento de los términos establecidas.</t>
  </si>
  <si>
    <t>Verificar trimestralmente en una muestra de 30 expedientes  el cumplimiento de los procedimientos PR-CA-0326 Investigación de bienes, PR-CA-0327 Medidas Cautelares, PR-CA-0270 Mandamiento de pago y PR-CA-0275 Gestión y Administración de depósitos judiciales dejando documentado el resultado para cuando las dependencias de control lo requieran.</t>
  </si>
  <si>
    <r>
      <rPr>
        <b/>
        <sz val="10"/>
        <rFont val="Arial"/>
        <family val="2"/>
      </rPr>
      <t>DGI</t>
    </r>
    <r>
      <rPr>
        <sz val="10"/>
        <rFont val="Arial"/>
        <family val="2"/>
      </rPr>
      <t xml:space="preserve">
DS - Subproceso Administaciòn de Cartera
Direccion Seccional de Impuestos de Bogota
División de Cobranzas 
REFORMULADO
29052020
31102020
ACTUALIZADO
30112021</t>
    </r>
  </si>
  <si>
    <t>Gestionar ante la dependencia competente la viabilidad de suscribrir un convenio con la SuperIntendencia Financiera de Colombia con el fin de establecer el monto mínimo por el cual se debe constituit un depósito judicial</t>
  </si>
  <si>
    <t>Requerir a la dependencia competente a fin de que se acuerden los temas y se establezca la viabilidad del convenio</t>
  </si>
  <si>
    <t>Gestionar ante la dependencia competente la viabilidad de implementar reglas de priorización de gestión de depósitos judiciales conforme a lo manifestado en el oficio 1-32-244-201-0898 del 30 de septiembre de 2019 enviado a la subdirección de gestión de recaudo y cobranzas</t>
  </si>
  <si>
    <t xml:space="preserve">Requerir a la dependencia competente a fin de que se estudie la viabilidad de implementar reglas de priorización de gestión de depósitos judiciales </t>
  </si>
  <si>
    <t>9 Aud Auditoria Regular Dirección de Impuestos y Aduanas (F. Pagadora y Recaudadora) vig 2016</t>
  </si>
  <si>
    <t xml:space="preserve">Hallazgo No. 9: Investigación de Bienes e Inactividad Procesal (D) (Seccional Bogotá) (Seccional Medellín)
En Seccional de Impuestos de Bogotá, durante la evaluación de los procesos de cobro coactivo (…) y las consultas en SIPAC se evidenciaron las siguientes debilidades:
1(…) en relación con el cobro de la obligación tributaria de la Liquidación Oficial (…) correspondiente a la Renta, (…) y respecto a la cual se decretó la prescripción de la acción de cobro (…), se evidencia que no se adelantaron actuaciones de cobro persuasivo como tampoco investigación de bienes del Contribuyente ni de los deudores solidarios (cuotas sociales de los socios) antes ni después del mandamiento de pago (…)  siendo notificado por correo (…), en contravía de lo dispuesto en el Art. 837 del Estatuto Tributario y del PR –CA 0271 Cobro Coactivo, versión 1. 
2. (…)  respecto a la Renta año gravable 2007 (…)  se evidenció que no se adelantaron actuaciones de cobro persuasivo ni coactivo excepto el aviso de cobro No. 2011010 100 7224 (…) y se declaró la prescripción (…)
(…) en la seccional de Impuestos de Medellín, (…)se profirió la Resolución Sanción (…), se observa falta de seguimiento a las investigaciones de bienes y sumas de dinero, toda vez que desde la fecha de ejecutoriado el título ejecutivo hasta la fecha de publicación en la página web del Mandamiento de pago (…), trascurrieron aproximadamente tres años y medio y solo se profirió un aviso de cobro, una resolución de embargo de sumas de dinero, una investigación de vehículo automotor y una resolución de embargo de establecimiento comercial. Además, se solicitó por parte del funcionario sustanciador clasificar el expediente como de difícil cobro, sin que se evidencie otras investigaciones de bienes como lo dicta el procedimiento.
</t>
  </si>
  <si>
    <t xml:space="preserve">(…) debido a deficiencias en el seguimiento, control y monitoreo de las actividades y procedimientos y a la falta de impulso procesal y de gestión en la búsqueda de los bienes de los contribuyentes, así como de los deudores solidarios, </t>
  </si>
  <si>
    <t>Capacitar a los funcionarios de la División de Gestión de Cobranzas.sobre el PR-CA-0326 Investigación de bienes y la aplicabilidad de los artículos 651 literal a, 623-2 y 837 del estatuto tributario</t>
  </si>
  <si>
    <t>Realizar control y seguimiento a la ejecución del procedimiento PR-CA-0326 Investigación de bienes, en cuanto al cumplimiento de los términos establecidas.</t>
  </si>
  <si>
    <t>Verificar trimestralmente en una muestra de 30 expedientes  el cumplimiento del procedimiento PR-CA-0326 Investigación de bienes, dejando documentado el resultado para cuando las dependencias de control lo requieran.</t>
  </si>
  <si>
    <t>13 Aud Auditoria Regular Dirección de Impuestos y Aduanas (F. Pagadora y Recaudadora) vig 2016</t>
  </si>
  <si>
    <t>Hallazgo No. 13 Prescripción Acción de Cobro Expediente 200904615, Ni No. 72.198.935 (D) (Seccional Bogotá)
De la revisión del expediente de Cobro Coactivo (…), referente a la obligación de la Corrección Privada de la Declaración de renta, (…) se evidenció que la Seccional no libró mandamiento de pago a fin de iniciar el cobro coactivo de estas obligaciones y además interrumpir el termino de prescripción; (…). 
Con relación a estas obligaciones se decretó embargo de sumas de dinero en la etapa persuasiva, en la cual se constituyeron 43 títulos de depósito judiciales (…), que no fueron aplicados. 
Así mismo en este caso no se tramitó la solicitud de facilidad de pago radicada por el contribuyente (…) en la cual ofrece como garantía un bien inmueble de un tercero.</t>
  </si>
  <si>
    <t xml:space="preserve">(…) falta de gestión procesal dentro del proceso coactivo y de seguimiento en el trámite de solicitud del contribuyente, (…) analizar la viabilidad o no de conceder la facilidad de pago presentada por el contribuyente y establecer si la misma servía de garantía al pago de las obligaciones.  
(…)
(…) falta de control, desorden administrativo y desconocimiento de la documentación correspondiente.
</t>
  </si>
  <si>
    <t>Capacitar a los funcionarios de la División de Gestión de Cobranzas.en los procedimientos PR-CA-0270 Mandamiento de pago, PR-CA-0327 Medidas Cautelares, PR-CA-0275 Gestión y Administración de depósitos judiciales y PR-CA-0272 Facilidades de pago</t>
  </si>
  <si>
    <t>Realizar una capacitación en la División de Gestión de Cobranzas de Impuestos Bogotá respecto de los procedimientos PR-CA-0270 Mandamiento de pago, PR-CA-0327 Medidas Cautelares, PR-CA-0275 Gestión y Administración de depósitos judiciales y PR-CA-0272 Facilidades de pago</t>
  </si>
  <si>
    <t>Realizar control y seguimiento a la ejecución de los procedimientos PR-CA-0270 Mandamiento de pago, PR-CA-0327 Medidas Cautelares, PR-CA-0275 Gestión y Administración de depósitos judiciales y PR-CA-0272 Facilidades de pago, en cuanto al cumplimiento de los términos establecidas.</t>
  </si>
  <si>
    <t>Verificar trimestralmente en una muestra de 30 expedientes  el cumplimiento de los procedimientos PR-CA-0270 Mandamiento de pago, PR-CA-0327 Medidas Cautelares, PR-CA-0275 Gestión y Administración de depósitos judiciales y PR-CA-0272 Facilidades de pago, dejando documentado el resultado para cuando las dependencias de control lo requieran.</t>
  </si>
  <si>
    <t>14 Aud Auditoria Regular Dirección de Impuestos y Aduanas (F. Pagadora y Recaudadora) vig 2016</t>
  </si>
  <si>
    <t>Hallazgo No. 14 Expediente No. 200101951 Resolución de Seguir la Ejecución (D) (Seccional Bogotá)
En el expediente (…) con relación al cobro del impuesto de Renta, (…) se vinculó a los socios como deudores solidarios (…) 
La Seccional de Impuestos de Bogotá no profirió la Resolución de Seguir adelante la ejecución ni realizó las actividades tendientes a liquidar el crédito y las costas del proceso, lo cual impidió que se procediera a fijar fecha para el remate del inmueble (…) debidamente embargado, secuestrado y avaluado; y por otra parte se ordenará la aplicación del título de depósito judicial constituido.  
Pese a que la Administración de Impuestos de Personas Jurídicas profirió el auto 00069 mediante el cual fijó el valor del avalúo, se corrió traslado del mismo, el 29 de noviembre de 2007 (el. 299) y se notificó el 28 de diciembre de 2007, restando un año para que prescribiera por términos la acción de cobro frente a los deudores solidarios, la cual operó con relación a los mismos el 14 de enero de 2009</t>
  </si>
  <si>
    <t xml:space="preserve">(…) falta de gestión para hacer efectiva la medida cautelar decretada y practicada dentro del mismo e impulso procesal; para lograr recuperar parte de lo adeudado; así como por debilidades en el seguimiento a los términos procesales, generando que operara la prescripción de la acción de cobro. </t>
  </si>
  <si>
    <t>Capacitar a los funcionarios de la División de Gestión de Cobranzas.en los procedimientos PR-CA-0270 Mandamiento de pago, PR-CA-0390 Liquidación de crédito y costas y PR-CA-0275 Gestión y Administración de depósitos judiciales</t>
  </si>
  <si>
    <t>Realizar una capacitación en la División de Gestión de Cobranzas de Impuestos Bogotá respecto de los procedimientos PR-CA-0270 Mandamiento de pago, PR-CA-0390 Liquidación de crédito y costas y PR-CA-0275 Gestión y Administración de depósitos judiciales</t>
  </si>
  <si>
    <t>Realizar control y seguimiento a la ejecución de los procedimientos PR-CA-0270 Mandamiento de pago, PR-CA-0390 Liquidación de crédito y costas y PR-CA-0275 Gestión y Administración de depósitos judiciales, en cuanto al cumplimiento de los términos establecidas.</t>
  </si>
  <si>
    <t>Verificar trimestralmente en una muestra de 30 expedientes  el cumplimiento de los procedimientos  PR-CA-0270 Mandamiento de pago, PR-CA-0390 Liquidación de crédito y costas y PR-CA-0275 Gestión y Administración de depósitos judiciales, dejando documentado el resultado para cuando las dependencias de control lo requieran.</t>
  </si>
  <si>
    <t>15 Aud Auditoria Regular Dirección de Impuestos y Aduanas (F. Pagadora y Recaudadora) vig 2016</t>
  </si>
  <si>
    <t>Hallazgo No. 15 Acción de Cobro Prescrita con inmuebles para Remate (D) (F) (Seccional Bogotá)
En el expediente (…) correspondiente al cobro de la sanción por infracción administrativa aduanera impuesta al contribuyente (…) la cual quedó ejecutoriada (…), la Administración Especial de Aduanas de Cartagena libró mandamiento de pago (…) se evidenció:
1. Mediante auto (…), la Administración de Aduanas de Cartagena ordenó el embargo de los inmuebles (…) Posteriormente con Auto (…) la Administración mencionada comisiona a la de Aduanas de Bogotá, para adelantar las diligencias de secuestro, avalúo, liquidación del crédito y remate de éstos inmuebles por encontrarse ubicados en Bogotá. 
(…)
3. Mediante Auto (…), la Administración de Aduanas de Cartagena suspende la diligencia de remate y por ende el término de prescripción de esta acción, al conocer que cursaba acción de nulidad y restablecimiento del Derecho (…) ante la Jurisdicción Contencioso Administrativa, (…)en el cual se declaró  la perención del mismo, fecha a partir de la cual se reanudaban los términos para la prescripción, sin que la Dirección Seccional de Impuestos y Aduanas de Cartagena procediera a continuar el proceso de cobro y fijará fecha para el remate de los inmuebles, prescribiendo la acción de cobro. 
4. La Administración Seccional de Impuestos de Bogotá, asumió el expediente por competencia, (…), procediendo a declarar la prescripción de la acción de cobro (…); no obstante, obrar informe a folios 335 a 337 del expediente de cobro, señalando que la prescripción de la acción de cobro había operado desde el 12 de diciembre de 2010, no obstante mantuvo vigente el embargo y secuestro de los inmuebles del contribuyente hasta el 26 de febrero de 2016, fecha en la cual con Auto 815  ordenó levantar las medidas cautelares dentro del proceso. 
Durante el tiempo en que estuvieron vigentes las medidas cautelares y los bienes inmuebles bajo el cuidado y manejo de esta Seccional a través de los secuestres nombrados se presentaron las siguientes anomalías: A). El inmueble (…) fue objeto de venta ficticia (…)
5. (…) se constituyeron a favor de la DIAN, títulos de depósito judicial (…) los cuales señalo, fueron objeto de conversión.
Sin que los mismos se hayan aplicado a la obligación, no obstante, la Administración de Aduanas de Cartagena haber proferido la Resolución (…) de seguir adelante la ejecución, ordenando la aplicación de los títulos de depósito judicial que se hubieran originado y de todos aquellos que se causaran con posterioridad hasta la cancelación de la obligación no se aplicaron a la obligación.</t>
  </si>
  <si>
    <t xml:space="preserve">(…) falta de gestión para el remate de los inmuebles mencionados por la Seccional de Cartagena, así como en la aplicación de los títulos de depósito judiciales constituidos y debilidades en el seguimiento y control de los términos de la acción de cobro y de la labor de los secuestres asignados, por la Seccional de Impuestos de Bogotá; de coordinación entre las Seccionales mencionadas para hacer efectivas las medidas cautelares decretadas y practicadas, (…) gestión fiscal ineficaz e inoportuna, al tenor de lo dispuesto en el artículo 6º de la Ley 610 de 2000 </t>
  </si>
  <si>
    <t>Capacitar a los funcionarios de la División de Gestión de Cobranzas.en los procedimientos PR-CA-0391 Remate de bienes, PR-CA-0275 Gestión y Administración de depósitos judiciales, PR-CA-0418 Designación, Relevo y Exclusión de Auxiliares de la Justicia y PR-CA-0327 Medidas Cautelares</t>
  </si>
  <si>
    <t>Realizar una capacitación en la División de Gestión de Cobranzas de Impuestos Bogotá respecto de los procedimientos PR-CA-0391 Remate de bienes, PR-CA-0275 Gestión y Administración de depósitos judiciales, PR-CA-0418 Designación, Relevo y Exclusión de Auxiliares de la Justicia y PR-CA-0327 Medidas Cautelares</t>
  </si>
  <si>
    <t>Realizar control y seguimiento a la ejecución de los procedimientos PR-CA-0391 Remate de bienes, PR-CA-0275 Gestión y Administración de depósitos judiciales, PR-CA-0418 Designación, Relevo y Exclusión de Auxiliares de la Justicia y PR-CA-0327 Medidas Cautelares, en cuanto al cumplimiento de los términos establecidas.</t>
  </si>
  <si>
    <t>Verificar trimestralmente en una muestra de 30 expedientes el cumplimiento de los procedimientos PR-CA-0391 Remate de bienes, PR-CA-0275 Gestión y Administración de depósitos judiciales, PR-CA-0418 Designación, Relevo y Exclusión de Auxiliares de la Justicia y PR-CA-0327 Medidas Cautelares, dejando documentado el resultado para cuando las dependencias de control lo requieran.</t>
  </si>
  <si>
    <t>TOTAL RETIRADOS</t>
  </si>
  <si>
    <t>TOTAL REFORMULADOS</t>
  </si>
  <si>
    <t>Reformulación actividades</t>
  </si>
  <si>
    <t>DG Corporativa</t>
  </si>
  <si>
    <t>DG Aduanas</t>
  </si>
  <si>
    <t>DG Impuestos</t>
  </si>
  <si>
    <t>DG Innovación y Tecnología</t>
  </si>
  <si>
    <t>DG Jurídica</t>
  </si>
  <si>
    <r>
      <rPr>
        <b/>
        <sz val="10"/>
        <rFont val="Arial"/>
        <family val="2"/>
      </rPr>
      <t>Hallazgo Nro. 1. Expediente 200814698 Investigación de Bienes y Cobro a Deudores Solidarios de la Unión Temporal Nit. 900191711. (D) (F)</t>
    </r>
    <r>
      <rPr>
        <sz val="10"/>
        <rFont val="Arial"/>
        <family val="2"/>
      </rPr>
      <t xml:space="preserve">
</t>
    </r>
  </si>
  <si>
    <t>Hallazgo Nro. 2. Expediente 200318863 -Embargo y secuestro de bienes del contribuyente con NIT 19.384.581 (D) (F)</t>
  </si>
  <si>
    <t>Hallazgo Nro. 3. Consistencia de la información del proceso de administración de cartera-cobro coactivo- en los aplicativos y reportes generados</t>
  </si>
  <si>
    <t>Hallazgo Nro. 4. NIT 860511236 -Actividad procesal (D) (F)</t>
  </si>
  <si>
    <t>Hallazgo Nro. 5. Falta de oportunidad en la notificación del mandamiento de pago Nro. 20210302003695 (F) (D)</t>
  </si>
  <si>
    <t>Hallazgo Nro. 6. Notificación mandamientos de pago (D)</t>
  </si>
  <si>
    <t>Hallazgo Nro. 7. Investigación de Bienes, Cobro Sanción Independiente, Expediente Nro. 200928615 (D) (F)</t>
  </si>
  <si>
    <t>Hallazgo Nro. 8. Oportunidad en la Investigación de Bienes y Medidas Cautelares, Expediente Nro. 201115065 (D) (F)</t>
  </si>
  <si>
    <t>Hallazgo Nro. 9. Custodia y administración de bienes secuestrados, Expediente Nro. 200404830 del contribuyente identificado con NIT 811026755 (D)</t>
  </si>
  <si>
    <t>Hallazgo Nro. 10. Expedientes Nro. 201500860 NIT. 900419548, 2003035320 NIT. 802014863. (D)</t>
  </si>
  <si>
    <t>Hallazgo Nro. 11. Expediente 2012531450 Prescripción de obligación en etapa persuasiva NIT. 900531962. (D)(F)</t>
  </si>
  <si>
    <t>Hallazgo Nro. 12. Gestión de cobro Expediente Nro. 201103469 (F) (D)</t>
  </si>
  <si>
    <t xml:space="preserve"> Hallazgo Nro. 13. Expediente nro. 201416563 NIT. 890926272. Embargo y secuestro de bienes. (D) (F)</t>
  </si>
  <si>
    <t>Hallazgo Nro. 14. Garantías reales de las Facilidades de Pago del Art. 45 Ley 2155/2021 (D)</t>
  </si>
  <si>
    <t xml:space="preserve"> Hallazgo Nro. 15. Aplicación Depósitos de Títulos Judiciales (D)</t>
  </si>
  <si>
    <t xml:space="preserve"> Hallazgo Nro. 16. Saldos de obligaciones cobro coactivo</t>
  </si>
  <si>
    <r>
      <rPr>
        <b/>
        <sz val="10"/>
        <rFont val="Arial"/>
        <family val="2"/>
      </rPr>
      <t>Hallazgo Nro. 17. Expedición Resolución que ordena seguir adelante la ejecución de los expedientes 201103469, 199901896, 201016997 y 200810022 (D)</t>
    </r>
    <r>
      <rPr>
        <sz val="10"/>
        <rFont val="Arial"/>
        <family val="2"/>
      </rPr>
      <t xml:space="preserve">
</t>
    </r>
  </si>
  <si>
    <t>Hallazgo Nro. 18 Consistencia estado obligaciones cobro coactivo (D)</t>
  </si>
  <si>
    <t>Elaboración Auditoría de Cumplimiento. Proceso de Cobro Coactivo, con corte a 31 de diciembre 2021 - DIAN</t>
  </si>
  <si>
    <t>HALLAZGO No. 7. RETENCIÓN CONTRIBUCIÓN ESTAMPILLA ENTIDADES DEL ORDEN NACIONAL (F) (D)</t>
  </si>
  <si>
    <t>HALLAZGO No.8. LIQUIDACIÓN RETENCIÓN CONTRIBUCIÓN ESTAMPILLA (F) (D)</t>
  </si>
  <si>
    <t xml:space="preserve">HALLAZGO No.10 LIQUIDACIÓN VALOR PRESUNTO RESOLUCIONES 900014 Y 900019 – ECOPETROL NIT. 899.999.068 (F-D) </t>
  </si>
  <si>
    <t xml:space="preserve">HALLAZGO No. 11. RETENCIÓN CONTRIBUCIÓN Y LIQUIDACIÓN DE INTERESES MORATORIOS POR ESTAMPILLA TRANSELCA NIT 802.007.669 (F) Y (D) </t>
  </si>
  <si>
    <t xml:space="preserve">HALLAZGO No. 15 SEGUIMIENTO PROCESO DE FISCALIZACIÓN DE LA CONTRIBUCIÓN ESTAMPILLA </t>
  </si>
  <si>
    <t xml:space="preserve">HALLAZGO No. 16 REGISTRO OBLIGACIONES ESTAMPILLA HERRAMIENTA OBLIGA </t>
  </si>
  <si>
    <t>Elaboración Auditoría Auditoria de Cumplimiento Intersectorial Estampilla pro Universidad Nacional de Colombia y demás universidades públicas. Vigencias 2014 a junio 30 de 2022</t>
  </si>
  <si>
    <t>Fecha Corte: 2022-12-15</t>
  </si>
  <si>
    <t>Fecha Suscripción: (aaaa-mm-dd) 2023-01-20</t>
  </si>
  <si>
    <t>DGF Fiscalización</t>
  </si>
  <si>
    <t>DGI Impuestos</t>
  </si>
  <si>
    <t>Seguimiento actividades</t>
  </si>
  <si>
    <t>DGA</t>
  </si>
  <si>
    <t>DGC</t>
  </si>
  <si>
    <t>DGI</t>
  </si>
  <si>
    <t>DGIT</t>
  </si>
  <si>
    <t>DGJ</t>
  </si>
  <si>
    <t>Fecha actualización OCI</t>
  </si>
  <si>
    <t>SEMESTRE RETIRO/
REFORMULACIÓN</t>
  </si>
  <si>
    <t>No.</t>
  </si>
  <si>
    <t>AUDITORIA
INSPECCIÓN</t>
  </si>
  <si>
    <t>CÓDIGO DEL HALLAZGO</t>
  </si>
  <si>
    <t>Auditoría Integral TI1 (Servicios Tecnológicos, Gobierno de TI)" ATI2016005
H3
Periodo 01/01/2015 al 31/05/2016</t>
  </si>
  <si>
    <t>ATI 2016005</t>
  </si>
  <si>
    <t>Hallazgo 3. Inadecuada definición, diseño y aplicación de controles de la gestión de calidad y seguridad de los servicios tecnológicos.
Verificadas las herramientas (ArcSight, Imperva, Agentes Oracle, Logs CheckPoint, Macafee web Gateway, Ativirus Symantec, Orión), con que cuenta la entidad, las cuales permiten el registro y correlación de eventos que ocurren tanto en un elemento de hardware como de software del sistema, se observó que no se realiza el análisis de los logs generados a través de las herramientas existentes, los cuales se constituye en un mecanismo de control para el monitoreo y seguimiento de los servicios tecnológicos y bases de datos de la entidad, con el fin de garantizar la calidad y seguridad del mismos.
De otro lado, analizando las funciones de Gobierno TI, se identificó que tanto la política, como el procedimiento para esta gestión, son de competencia de Dirección de Gestión Organizacional (numeral 5º del artículo 15 del Decreto 4048 de 2008) y de la Subdirección de Gestión de Tecnología (numerales 1, 4 y 7 del artículo 18 del Decreto 4048 y artículo 3º de la Resolución No. 053 de 2012).
Entendiéndose que la gestión de logs que registran los eventos en las herramientas existentes, deberían contemplar entre otras actividades, la definición de reglas, definición de información que se debe registrar, configuración,  periodicidad, análisis, almacenamiento y depuración de logs, de acuerdo con la política establecida.
Adicionalmente, los Servicios Informáticos Electrónicos - SIE´s,  cuentan con tablas de auditorías, a las cuales no se les realiza seguimiento y análisis de los resultados a los logs generados, y no se han definido alcances y responsabilidades, tanto del área funcional dueña de los SIE´s como del área técnica, para la gestión y análisis de los resultados.
Lo anterior contraviniendo las siguientes normas:
• Principios de Economía y Eficiencia del artículo 3º establecidos en la Ley 489 de 1998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 Literal i) “Establecimiento de sistemas modernos de información que faciliten la gestión y el control”  del artículo 4º  y literal b) “Garantizar la eficacia, la eficiencia y economía en todas las operaciones, promoviendo y facilitando la correcta ejecución de las funciones y actividades definidas para el logro de la misión institucional” del artículo 2º de la Ley 87  de 1993.
• Principios de autocontrol y autogestión y literales a)  de los Objetivos de Control de Evaluación  y de Control de Ejecución establecidos en MECI.
• Procedimiento Control de los Documentos del Sistema de Gestión de Calidad, Control Interno y Gestión Ambiental -   PR-IC-0001.
• Numeral 5º del artículo 15;  numerales 1, 4 y 7 del artículo 18 del Decreto 4048 de 2008 y numeral 15 del artículo 3º de la Resolución No. 053 de 2012.</t>
  </si>
  <si>
    <t>Falta de procedimientos donde se caracterice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t>
  </si>
  <si>
    <t>Realizar la adquisición, instalación y configuración  de las herramientas tipo SIEM (Sistema Integral de Monitoreo de Eventos) con cobertura al centro de datos principal</t>
  </si>
  <si>
    <t>Adquisición de  herramientas tipo SIEM</t>
  </si>
  <si>
    <t xml:space="preserve">Adquisición de las herramientas  tipo SIEM </t>
  </si>
  <si>
    <r>
      <rPr>
        <b/>
        <sz val="10"/>
        <rFont val="Arial"/>
        <family val="2"/>
      </rPr>
      <t>DGIT</t>
    </r>
    <r>
      <rPr>
        <sz val="10"/>
        <rFont val="Arial"/>
        <family val="2"/>
      </rPr>
      <t xml:space="preserve">
NC - Subproceso Seguridad de la Información
Oficina de Seguridad de la Información
REFORMULADO
22072020
ACTUALIZADO
30112021</t>
    </r>
  </si>
  <si>
    <t xml:space="preserve">Se cumplieron con las acciones de mejora propuestas a fin de mitigar la causa del hallazgo: "Falta de procedimientos donde se caracterice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 ", así:		
1,    Se realizó la adquisición, instalación y configuración de las	herramientas tipo SIEM {Sistema integral de Monitoreo de Eventos) con cobertura al centro de datos principal.		
2.    se relevó y mantiene actualizado el inventario de las plataformas	administradas por la Dirección de Tecnología.		
Así mismo, se expidió el Manual de políticas y lineamientos de	seguridad de la información MN-lT-0072 con el objetivo:		
"Proporcionar a los usuarios internos y externos de la Unidad	Administrativa Especial -Dirección de Impuestos y Aduanas Nacionales (DIAN), las políticas y lineamientos de obligatorio cumplimiento con el fin de gestionar la Seguridad de la Información asegurando los principios de integridad, confidencialidad, disponibilidad y no repudio de la información, así como los relacionados con la privacidad de la información	(datos personales)11 el cual se encuentra en ¡implementación por parte	de las áreas de la Entidad involucradas.		</t>
  </si>
  <si>
    <t xml:space="preserve">Relevar y mantener actualizado el inventario de las plataformas administradas por la SGTI </t>
  </si>
  <si>
    <t>Mantener la herramienta tipo SIEM actualizada</t>
  </si>
  <si>
    <t xml:space="preserve">Reporte gerencial, semestral </t>
  </si>
  <si>
    <r>
      <rPr>
        <b/>
        <sz val="10"/>
        <rFont val="Arial"/>
        <family val="2"/>
      </rPr>
      <t>DGIT</t>
    </r>
    <r>
      <rPr>
        <sz val="10"/>
        <rFont val="Arial"/>
        <family val="2"/>
      </rPr>
      <t xml:space="preserve">
NC - Subproceso Innovación y Tecnología
Dirección de Gestión de Innovación y Tecnología
Subdirección de Infraestructura Tecnológica y de Operaciones
REFORMULADO
22072020
ACTUALIZADO
30112021</t>
    </r>
  </si>
  <si>
    <t>Auditoría Integral TI2 (Seguridad de la Información)" ATI2016010
H3
Periodo 01/01/2015 al 30/06/2016</t>
  </si>
  <si>
    <t>ATI 2016010</t>
  </si>
  <si>
    <t xml:space="preserve">Hallazgo N° 3. Uso de aplicativos no oficiales o no corporativos desarrollados por funcionarios de la Entidad, sin reglamentar.
De acuerdo al inventario suministrado por 12 Direcciones Seccionales, se determina que existen en la Entidad 88 aplicativos no corporativos o no oficiales, de los cuales 84 fueron desarrollados por funcionarios de la Entidad y 4 fueron adquiridos y licenciados. De los 84 software, 53 se utilizan en la gestión administrativa de los diferentes procesos de las Direcciones Seccionales como son: correspondencia, control de horario y generación de planillas entre otros y 35 en el manejo de información de los contribuyentes y usuarios aduaneros en los diferentes procesos misionales de estas seccionales; de estos aplicativos 7 manejan funcionalidad similar a los sistemas corporativos, tal como lo indican los usuarios de estas Seccionales, los cuales a continuación se relacionan: 
El uso de estas aplicaciones fue verificada en visita realizada a las Direcciones Seccionales de Impuestos y de Aduanas de Medellín, donde se encontraron 14 aplicativos no corporativos, los cuales apoyan la gestión de los procesos y son utilizados como herramientas para el control de las operaciones; éstos aplicativos nacieron hace muchos años, debido de la falta de aplicaciones corporativas y lineamiento por parte del respectivo proceso, dando paso a que se desarrollaran según las necesidades puntuales, disminuyendo en lo posible el trámite manual de documentos.
El equipo auditor evidenció que estos aplicativos adolecen de estructura estándar de seguridad de datos de auditoría y trazabilidad; de igual manera no presentan  módulos de auditoría (logs), que permitan identificar las transacciones de las operaciones o el registro de posibles modificaciones en la información. De igual forma  carecen de actualizaciones, mantenimientos, copias de respaldo de acuerdo con el procedimiento establecido en la entidad y aseguramiento de los datos e información. Estos aplicativos no se encuentran bajo la administración y gobernabilidad de la Subdirección de Gestión de Tecnología de Información y Telecomunicaciones.
De otra parte, se evidenció del análisis de la información anexa del correo electrónico remitido por la Dirección Seccional de Aduanas de Bogotá 103201459 0056 de agosto 30 de 2016, que los entes de control generan hallazgos en relación con los aplicativos no corporativos de los cuales la Subdirección de Gestión de Tecnología de Información y Telecomunicaciones no los asume como propio, ni se les hace mantenimiento por cuanto no existe lineamiento referente a los mismos, como son los siguientes casos:
• Aplicativo CORREO2007. La Agencia ITRC generó hallazgo en la Inspección 1707000333 del 14 de junio de 2016, 
• Aplicativo OPERA. La CGR generó hallazgo 3 de la vigencia 2011 y Primer semestre de 2012.
Lo anterior contraviene las siguientes normas:
• Principios de Economía y Eficiencia del artículo 3º establecidos en la Ley 489 de 1998, literales b) y i)  del artículo 4º  y literales a), b) y e) del artículo 2º de la Ley 87  de 1993.
• Principios de autocontrol y autogestión y literal a)  de los Objetivos de Control de Evaluación  y de Control de Ejecución, MECI: 2014.
• Numeral 5º del artículo 15;  numerales 1, 2,5  y 7 del artículo 18 del Decreto 4048 de 2008; numerales 2, 5, 9 y 11 del artículo 2 de la Resolución No. 053 de 2012.
• Artículo 17, Ley 1712 de marzo de 2014.
• Numeral A.12.1 Requisitos de seguridad de los sistemas de información, NTC-ISO-IEC 27001.
• LI.SIS.22 - Seguridad y privacidad de los sistemas de información, Estrategia GEL. </t>
  </si>
  <si>
    <t>Esta situación se presenta debido a la falta de control y reglamentación por parte de la Subdirección de Gestión de Tecnología de Información y Telecomunicaciones en el uso de los aplicativos no corporativos en las Direcciones Seccionales.</t>
  </si>
  <si>
    <t>Elaborar documento interno donde se determinen lineamientos generales para los aplicativos "no oficiales o no corporativos".</t>
  </si>
  <si>
    <t>Se cumplieron con las acciones de mejora propuestas a fin de mitigar la cauda del hallazgo: "La Entidad no ha definido una política o lineamiento acerca del uso y mantenimiento de aplicativos no corporativos, ni procedimientos que les aplique; así mismo, no se han efectuado desarrollos de sistemas de información que suplan la necesidad del objeto del aplicativo y falta de control por parte de la SGTlT,", así:
1. Se actualizaron todos los procedimientos e instructivos de innovación y Tecnología y los relacionados con la causa del hallazgo, entre ellos: Gestión de proyectos de tecnología PR-HT-0153, Gestión de proyectos de tecnología PR-liT-0453.
2. Se expidieron memorandos en conjunto con la Oficina de Seguridad de la Información con el fin de inventariar y generar lineamientos para las herramientas de soporte no corporativas -HSNC.
3. Se elaboró y continua con el plan de trabajo para eliminar y controlar el uso de aplicativos no corporativos en la entidad. Adicionalmente, la entidad se encuentra en la implementación del Plan de Modernización Tecnológica para la actualización y cambio de los sistemas de información a nuevas tecnologías que permitan una mejor y eficiente gestión institucional.</t>
  </si>
  <si>
    <t xml:space="preserve">Elaborar un plan de trabajo con las acciones a seguir para el cumplimiento de las directrices del documento anterior. </t>
  </si>
  <si>
    <r>
      <rPr>
        <b/>
        <sz val="10"/>
        <rFont val="Arial"/>
        <family val="2"/>
      </rPr>
      <t>DGIT</t>
    </r>
    <r>
      <rPr>
        <sz val="10"/>
        <rFont val="Arial"/>
        <family val="2"/>
      </rPr>
      <t xml:space="preserve">
NC - Subproceso Innovación y Tecnología
Dirección de Gestión de Innovación y Tecnología
REFORMULADO
22072020
ACTUALIZADO
30112021</t>
    </r>
  </si>
  <si>
    <t>Realizar Informe de seguimiento semestral al Plan de Trabajo.</t>
  </si>
  <si>
    <t>Informe semestral</t>
  </si>
  <si>
    <t>Auditoría a la efectividad de la seguridad y privacidad de la información ASI2018-08
H1
Período
01/07/2016 al 31/08/2018</t>
  </si>
  <si>
    <t xml:space="preserve">Incumplimiento de procedimientos relacionados con la gestión de solicitudes para creación o ajustes de sistemas de información. 
Verificada la seguridad y privacidad de la información en las Direcciones Seccionales de Impuestos y de Aduanas de Bogotá y de Cartagena, se evidenció que en la Seccional de Aduanas de Bogotá se encuentra en funcionamiento el aplicativo no corporativo denominado OPERA CONDEX (Control de los procesos de autos comisorios, actas de aprehensión y actas de hechos de todas las unidades aprehensoras y consulta de las cargas de trabajo de los funcionarios del proceso de aprehensión), el cual fue ajustado con nuevas funcionalidades avaladas por el Comité de Gestión de Cambios de Tecnología de la SGTIT, sin la aprobación del equipo de trabajo denominado Centro de Despacho para su realización y sin la existencia de políticas sobre el uso y manejo de estos aplicativos, de acuerdo con lo siguiente:
a) Se autorizó y realizó ajustes al aplicativo OPERA CONDEX, sin aprobación del Centro de Despacho Servicios Informáticos evidenciado en el acta N° 03 del 10 de mayo de 2018.
b) Se autorizaron cambios en el aplicativo no corporativo OPERA CONDEX y el despliegue  de nuevas funcionalidades, como se evidencia en las actas N° 24, 49 y 81 de febrero, marzo y mayo de 2018 del Comité de Gestión de Cambios de Tecnología de la SGTIT, incumpliendo el artículo 8°. "Requisitos de las solicitudes de cambio en la plataforma tecnológica”  de la Resolución 000231 de 2014 .
c) Se autorizó e instaló software libre  en el equipo institucional del funcionario de la Dirección Seccional de Aduanas de Bogotá, comisionado desde el 21 de diciembre de 2017 al 7 de agosto de 2018, a la Subdirección de Gestión de Tecnología de la Información y Telecomunicaciones, con la finalidad de realizar los ajustes e implementación de nuevas funcionalidades al aplicativo OPERA CONDEX, sin que a la fecha se hayan desinstalado estos recursos informáticos en este equipo, exponiendo a la entidad al riesgo de generar nuevas funcionalidades sin el control y autorización por parte de la SGTIT.
d) No se evidenció control por parte de la Coordinación de Apoyo a los Sistemas de Información de la SGTIT, a los ajustes y nuevas funcionalidades que se realizaron al aplicativo OPERA CONDEX y se incumplió con los estándares indicados en los procedimientos: Gestión de solicitudes para creación o ajustes de sistemas de información, Despliegue de servicios Informáticos, Gestión de Roles de los Sistemas de Información y Ejecución de Pruebas de Sistemas de Información.
Lo anterior incumple el artículo 6 del Capítulo III de la Resolución 000484 de enero de 2013 , los numerales 4. “Administración de licencias y derechos de uso”, 5. “Propiedad del software” y 9. “Instalación y desinstalación de software”; artículo 4. “Funciones del Comité” de la Resolución 0231 de 2014 , los Procedimientos PR-SI-002 “Gestión de solicitudes para creación o ajustes de sistemas de información”; PR-SI-0136 “Despliegue de servicios Informáticos”; PR-SI-0142 “Gestión de Roles de los Sistemas de Información”; PR-SI-0151 “Ejecución de Pruebas de Sistemas de Información” y los Numerales A.12. “Seguridad de las Operaciones” y A.14. “Adquisición, desarrollo y mantenimiento de sistemas” de la norma NTC-ISO-IEC 27001. 
</t>
  </si>
  <si>
    <t>La Entidad no ha definido una política o lineamiento acerca del uso y mantenimiento de aplicativos no corporativos, ni procedimientos que les aplique; así mismo, no se han efectuado desarrollos de sistemas de información que suplan la necesidad del objeto del aplicativo y falta de control por parte de la SGTIT.</t>
  </si>
  <si>
    <r>
      <rPr>
        <b/>
        <sz val="10"/>
        <rFont val="Arial"/>
        <family val="2"/>
      </rPr>
      <t>DGIT</t>
    </r>
    <r>
      <rPr>
        <sz val="10"/>
        <rFont val="Arial"/>
        <family val="2"/>
      </rPr>
      <t xml:space="preserve">
NC - Subproceso Innovación y Tecnología
Dirección de Gestión de Innovación y Tecnología
REFORMULADO
22/07/2020
ACTUALIZADO
30112021</t>
    </r>
  </si>
  <si>
    <t>Evaluación a la Administración de  Riesgos asociados a los procedimientos de Devoluciones y/o Compensaciones y Tráfico Postal y envios urgentes ARC-2016008
H3
Periodo 01/01/2016 al 30/09/2016</t>
  </si>
  <si>
    <t>ARC 2016008</t>
  </si>
  <si>
    <t xml:space="preserve">Hallazgo 3 
Riesgo por la  discrecionalidad y concentración de autoridad o exceso de poder en la verificación de los requisitos de la modalidad de Tráfico Postal y Envíos Urgentes.
En la auditoría realizada al  procedimiento PR-OA-0176, se observó que en el reconocimiento  de la mercancía de los paquetes postales que ingresan por la modalidad de TP y EU, persiste la  discrecionalidad de las actuaciones del funcionario que cumple la labor de reconocedor de carga, en las siguientes situaciones:  El mismo funcionario es el que selecciona y reconoce las guías de las que pasan por el escáner, determina el valor de la mercancía en las propuestas de valor, decide los cambios de modalidad, inmovilizaciones y aprehensión de la mercancía.
Criterio: Lo anterior contraviene lo establecido en el módulo de Control de Planeación y Gestión, componente Administración del Riesgo, elemento Análisis y Valoración del Riesgo del Modelo Estándar de Control Interno MECI 2014.
</t>
  </si>
  <si>
    <t xml:space="preserve">a) No se dispone de un sistema electrónico que seleccione automáticamente las guías que deban ser objeto de reconocimiento.
b) Deficiencias  en el control y autocontrol  del procedimiento.
c) Concentración de funciones en el rol de reconocedor de carga.
d) La utilización de otras fuentes de consulta en Internet para valorar las mercancías, por desactualización de la base datos SAR.
e) Acciones de prevención implementadas han resultado insuficientes  para mitigar los riesgos observados por entes de control.
</t>
  </si>
  <si>
    <t>Levantar conjuntamente la matriz de riesgos del subproceso nivel 1 ingreso de mercancías</t>
  </si>
  <si>
    <t>Matriz de riesgos publicada</t>
  </si>
  <si>
    <r>
      <rPr>
        <b/>
        <sz val="10"/>
        <rFont val="Arial"/>
        <family val="2"/>
      </rPr>
      <t>DGA</t>
    </r>
    <r>
      <rPr>
        <sz val="10"/>
        <rFont val="Arial"/>
        <family val="2"/>
      </rPr>
      <t xml:space="preserve">
NC – Subproceso Operación Aduanera
Dirección de Gestión de Aduanas
Subdirección de Operación Aduanera
ACTUALIZADO
30112021</t>
    </r>
  </si>
  <si>
    <t>En relación con la acción de mejora 1 actualización matriz de riesgos ingresos de mercancías fue 
actualizada y enviada en su momento. Adicionalmente, mediante oficio No. 100210163-1200 del 6 
de junio de 2022 se envió a todas las Direcciones seccionales la Socialización y actualización de 
las Matrices de riesgo de operación aduanera - Ingreso de mercancías y Tránsitos Aduaneros – V2 
02062022, publicada en la Diannet en el siguiente link de consulta para los fines pertinentes: 
https://diancolombia.sharepoint.com/sites/diannetpruebas/biblioteca/Paginas/Gestion-de_x0002_Riesgos.aspx?RootFolder=%2Fsites%2Fdiannetpruebas%2Fbiblioteca%2FGestin%20de%20Riesg
os%2FMatrices%20de%20Riesgos%2F2%20Matrices%20de%20Riesgos%20Operacionales%2FC
umplimiento%20de%20Obligaciones%20Aduaneras%20y%20Cambiarias&amp;FolderCTID=0x012000F
2500659C4B57C40812E04699783954E&amp;View=%7B72422EE2%2DD2D9%2D4C5D%2DBFD9%2
DBE88B9C8D768%7D, relacionada con la actualización de las matrices de riesgos citadas 
asociadas a la Operación Aduanera correspondientes a los PPFC PLANES 1707022417 
RECONOCIMIENTO DE CARGA Y 1707022418 TRÁNSITO ADUANERO de la Agencia ITRC, 
previa reuniones formales con la Coordinación de Procesos y Riesgos Operacionales. Sobre la 
acción de mejora 2,3,4,5 y 6 la Subdirección de Operación Aduanera emitió el certificado de 
aceptación de pruebas, ya que en el ambiente de pruebas (pruebasfuncioanles.dian.gov.co) 
funciona el desarrollo informático correctamente (100%). Finalmente, sobre la acción de mejora 7 
sensibilización de funcionarios sobre riesgos de corrupción en su momento se realizó y se envió 
sus asistencias.</t>
  </si>
  <si>
    <t>Correo electrónico de confirmación de puesta en producción del ajuste solicitado</t>
  </si>
  <si>
    <r>
      <rPr>
        <b/>
        <sz val="10"/>
        <rFont val="Arial"/>
        <family val="2"/>
      </rPr>
      <t>DGA</t>
    </r>
    <r>
      <rPr>
        <sz val="10"/>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30112020
30092021
30112021</t>
    </r>
  </si>
  <si>
    <t xml:space="preserve">	Ajuste e Implementación de validaciones para el correcto pago de aranceles de acuerdo con la subpartida </t>
  </si>
  <si>
    <t xml:space="preserve">	Ajuste e Implementación de validaciones para el correcto pago de aranceles de acuerdo con los acuerdos comerciales  </t>
  </si>
  <si>
    <t>Realizar una  sensibilización semestral a los funcionarios del GIT en donde se consideren los riesgos de corrupción en la entidad, ética profesional y proceso disciplinario.</t>
  </si>
  <si>
    <t>Formato asistencia, presentaciones.</t>
  </si>
  <si>
    <r>
      <rPr>
        <b/>
        <sz val="10"/>
        <rFont val="Arial"/>
        <family val="2"/>
      </rPr>
      <t>DGA</t>
    </r>
    <r>
      <rPr>
        <sz val="10"/>
        <rFont val="Arial"/>
        <family val="2"/>
      </rPr>
      <t xml:space="preserve">
DS -  Subproceso Operación Aduanera
Dirección Seccional de Aduanas de Bogotá Aeropuerto El Dorado
Disión Control de Carga
Grupo Interno de Trabajo de Tráfico Postal y Envíos Urgentes
ACTUALIZADO
30112021</t>
    </r>
  </si>
  <si>
    <t xml:space="preserve">Auditoría a las Garantías Específicas en el Régimen de Importación AGE 201809
H8
Periodo
1/01/2017 al 30/06/2018 </t>
  </si>
  <si>
    <t>AGE 2018009</t>
  </si>
  <si>
    <t xml:space="preserve">HALLAZGO N°. 8 Inoperatividad del sistema informático electrónico corporativo que soporte la operación de control de garantías.
Nivel Central: Dirección de Gestión de Aduanas - Subdirección de Gestión de Comercio Exterior.
En las visitas realizadas a las Direcciones Seccionales de Aduanas de Bogotá, Cartagena y Barranquilla, se evidenció que no se está utilizando el SIE de garantías y que existen aplicativos locales y herramientas ofimáticas, desarrollados por los funcionarios de las direcciones seccionales, los cuales no soportan de manera adecuada las funciones de aceptación, control, cancelación y seguimiento de las garantías; adicionalmente no cuentan con mecanismos de contingencia, al evidenciar que ante las fallas  presentadas, se generaron atrasos que incidieron en la gestión oportuna de las funciones de control de garantías.
Lo anterior incumple lo establecido en el propósito: Seguridad y Privacidad de la información de la política de Gobierno Digital; la Política de Planeación Institucional de la Dimensión de Direccionamiento Estratégico y Planeación; y la actividad de información y comunicación del Modelo Integrado de Planeación y Gestión MIPG.
</t>
  </si>
  <si>
    <t>Falta de implementación y de lineamientos por parte de la Dirección de Gestión de Aduanas para la utilización del SIE de garantías a nivel nacional, que soporte la gestión de los  procedimientos de aceptación, control, cancelación y control de pagos de garantías y la no priorización de soluciones informáticas estratégicas relacionadas con el control de garantías.</t>
  </si>
  <si>
    <t>Entrada a producción del SIE garantías</t>
  </si>
  <si>
    <t>Formato Salida a Producción</t>
  </si>
  <si>
    <r>
      <rPr>
        <b/>
        <sz val="10"/>
        <rFont val="Arial"/>
        <family val="2"/>
      </rPr>
      <t>DGA</t>
    </r>
    <r>
      <rPr>
        <sz val="10"/>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</si>
  <si>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El Servicio Informático Electrónico de Garantías se encuentra en producción desde enero de 2020, 
el cual permite la presentación, evaluación y control de garantías específicas y globales exigidas 
para realizar operaciones de comercio exterior, permitiendo agilizar el trámite y el control de las 
garantías constituidas a favor de la DIAN; de igual forma el usuario puede solicitar la declaratoria 
de cumplimiento de garantías especificas una vez cumplidas las obligaciones aduaneras. Por 
cuanto desde esa fecha las garantías mencionadas se reciben únicamente a través del SIE. Los 
aplicativos locales o manuales solo son empleados por las direcciones seccionales para el control 
de las operaciones amparadas con garantía global y operaciones exentas de constituir garantía. 
Cabe resaltar, que en FASE I y II desarrolladas y puestas en producción en los años 2020 y 2021 el 
SIE Garantías fue fortalecido, contando actualmente con mayores herramientas de control, 
trazabilidad, consultas, reportes, comunicaciones y alertas para el tomador de la garantía, agencia 
de aduanas y los funcionarios para un control efectivo de los vencimientos, así como de las 
remisiones oportunas a las dependencias competentes de conformidad con la normatividad 
aduanera vigente. Igualmente, en la FASE II se implementaron los nuevos tipos de garantías 
establecidos en el Decreto 572 de 2021 y la Resolución 55 de 2021. Así las cosas, la 
implementación del SIE para garantías específicas se encuentra en 100% a diciembre de 2021. 
Para lo cual, se encuentra el FT-SI-1851 del 27 de diciembre de 2019 relacionado con la puesta a 
producción del SIE Garantías para enero de 2020, y el FT-IIT-2722 ACTA DE ENTREGA DE 
PROYECTO frente a la finalización de la Fase II del proyecto conforme al alcance definido por las 
áreas funcionales y técnica de la entidad</t>
  </si>
  <si>
    <r>
      <rPr>
        <b/>
        <sz val="10"/>
        <rFont val="Arial"/>
        <family val="2"/>
      </rPr>
      <t>DGIT</t>
    </r>
    <r>
      <rPr>
        <sz val="10"/>
        <rFont val="Arial"/>
        <family val="2"/>
      </rPr>
      <t xml:space="preserve">
NC - Subproceso Seguridad de la Información
Oficina de Seguridad de la Información
REFORMULADO
22072020
20102022
ACTUALIZADO
30112021</t>
    </r>
  </si>
  <si>
    <r>
      <rPr>
        <b/>
        <sz val="10"/>
        <color theme="1"/>
        <rFont val="Arial"/>
        <family val="2"/>
      </rPr>
      <t>DGIT</t>
    </r>
    <r>
      <rPr>
        <sz val="10"/>
        <color theme="1"/>
        <rFont val="Arial"/>
        <family val="2"/>
      </rPr>
      <t xml:space="preserve">
NC - Subproceso Innovación y Tecnología
Dirección de Gestión de Innovación y Tecnología
REFORMULADO
24102022</t>
    </r>
  </si>
  <si>
    <t>Auditoría a la Gestión de las Devoluciones y/o Compensaciones ADC2019-007</t>
  </si>
  <si>
    <t>EXPEDIENTES FINALIZADOS SIN CERRAR EN EL SISTEMA DE INFORMACION DEVOLUCIONES.
De una muestra de 70 asuntos radicados en el Sistema de Información Devoluciones del periodo enero de 2018 a junio de 2019, de los cuales 56 terminados por el SI y 14 de manera manual, con actos administrativos de: Inadmisión, Rechazo y Resolución de devolución y/o compensación, a la fecha de la auditoría figuraban en el sistema con estado abierto, como se detalla en el Anexo No. 2.</t>
  </si>
  <si>
    <t>REFORMULACIÓN/AJUSTE RESPONSABLE  EXCEPCIONAL 28102022 - POR SOLICITU DE Subdirección de Registro y Control Aduanero.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</si>
  <si>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t>
    </r>
    <r>
      <rPr>
        <sz val="12"/>
        <color rgb="FFFF0000"/>
        <rFont val="Arial"/>
        <family val="2"/>
      </rPr>
      <t>Subdirección de Registro y Control Aduanero</t>
    </r>
    <r>
      <rPr>
        <sz val="12"/>
        <rFont val="Arial"/>
        <family val="2"/>
      </rPr>
      <t xml:space="preserve">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</si>
  <si>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t>
    </r>
    <r>
      <rPr>
        <sz val="12"/>
        <color rgb="FFFF0000"/>
        <rFont val="Arial"/>
        <family val="2"/>
      </rPr>
      <t xml:space="preserve">Subdirección de Registro y Control Aduanero
</t>
    </r>
    <r>
      <rPr>
        <sz val="12"/>
        <rFont val="Arial"/>
        <family val="2"/>
      </rPr>
      <t xml:space="preserve">
REFORMULADO
30112021
20052022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</si>
  <si>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t>
    </r>
    <r>
      <rPr>
        <sz val="12"/>
        <color rgb="FFFF0000"/>
        <rFont val="Arial"/>
        <family val="2"/>
      </rPr>
      <t>Subdirección de Registro y Control Aduanero</t>
    </r>
    <r>
      <rPr>
        <sz val="12"/>
        <rFont val="Arial"/>
        <family val="2"/>
      </rPr>
      <t xml:space="preserve">
REFORMULADO
30112021
20052022</t>
    </r>
  </si>
  <si>
    <t>01_11_2022 - SE AJUSTA POR CORRECCIÓN DE AREA RESPONSABLE A SOLICITUD DEL ÁREA - PRO ERROR DE TRANSCRIPCIÓN</t>
  </si>
  <si>
    <r>
      <rPr>
        <b/>
        <sz val="12"/>
        <color rgb="FFFF0000"/>
        <rFont val="Arial"/>
        <family val="2"/>
      </rPr>
      <t xml:space="preserve">DGF
</t>
    </r>
    <r>
      <rPr>
        <sz val="12"/>
        <color rgb="FFFF0000"/>
        <rFont val="Arial"/>
        <family val="2"/>
      </rPr>
      <t>NC - Subprocesos: Fiscalización y Liquidación
NC - Subproceso Gestión del Riesgo y Programas
Subdirección de Análisis de Riesgo y Programas</t>
    </r>
  </si>
  <si>
    <r>
      <rPr>
        <b/>
        <sz val="12"/>
        <color theme="1"/>
        <rFont val="Arial"/>
        <family val="2"/>
      </rPr>
      <t>DGF</t>
    </r>
    <r>
      <rPr>
        <sz val="12"/>
        <color theme="1"/>
        <rFont val="Arial"/>
        <family val="2"/>
      </rPr>
      <t xml:space="preserve">
NC - Subprocesos: Fiscalización y Liquidación
NC - Subproceso Gestión del Riesgo y Programas
Subdirección de Análisis de Riesgo y Programas
Subdirección  de Fiscalización
Subdirección de Cobranzas y Control Extensivo
Comité Técnico de Programas y Campañas de Control</t>
    </r>
  </si>
  <si>
    <r>
      <rPr>
        <b/>
        <sz val="12"/>
        <rFont val="Arial"/>
        <family val="2"/>
      </rPr>
      <t>DGF</t>
    </r>
    <r>
      <rPr>
        <sz val="12"/>
        <rFont val="Arial"/>
        <family val="2"/>
      </rPr>
      <t xml:space="preserve">
NC - Subprocesos: Fiscalización y Liquidación
NC - Subproceso Gestión del Riesgo y Programas
Subdirección de Fiscalización Tributaria
</t>
    </r>
  </si>
  <si>
    <t>Reformulación Actividades</t>
  </si>
  <si>
    <t>DG Fiscalización</t>
  </si>
  <si>
    <t>Corrección en 9 actividades</t>
  </si>
  <si>
    <t>Seguimiento Actividades</t>
  </si>
  <si>
    <t>DGF</t>
  </si>
  <si>
    <t>Fecha actualización AGN</t>
  </si>
  <si>
    <t>Seguimiento corte a 30 de septiembre de 2022</t>
  </si>
  <si>
    <t>Actualización 27 de octubre de 2022</t>
  </si>
  <si>
    <t xml:space="preserve">Entidad: </t>
  </si>
  <si>
    <t>Dirección de Impuestos y Aduanas Nacionales</t>
  </si>
  <si>
    <t xml:space="preserve">NIT: </t>
  </si>
  <si>
    <t>800197268-4</t>
  </si>
  <si>
    <t xml:space="preserve">Representante Legal: </t>
  </si>
  <si>
    <t>Luis Carlos Reyes Hernández.</t>
  </si>
  <si>
    <t xml:space="preserve">Fecha de iniciación: </t>
  </si>
  <si>
    <t>Responsable del proceso:</t>
  </si>
  <si>
    <t>Luz Nayibe Lopez Suarez</t>
  </si>
  <si>
    <t>Fecha de finalización:</t>
  </si>
  <si>
    <t xml:space="preserve">Cargo: </t>
  </si>
  <si>
    <t>Directora de Gestión Corporativa</t>
  </si>
  <si>
    <t>Fecha y número de Acta de aprobación del PMA</t>
  </si>
  <si>
    <t>Acta No. 3 del 22 de diciembre de 2020 del Comité Institucional de Gestión y Desempeño</t>
  </si>
  <si>
    <t>Seguimiento Control Interno</t>
  </si>
  <si>
    <t>Seguimiento AGN</t>
  </si>
  <si>
    <t>ITEM</t>
  </si>
  <si>
    <t>HALLAZGO</t>
  </si>
  <si>
    <t>Ni. DE ACCIÓN</t>
  </si>
  <si>
    <t>OBJETIVOS</t>
  </si>
  <si>
    <t>No. TAREA</t>
  </si>
  <si>
    <t>Descripción  de  las Tareas</t>
  </si>
  <si>
    <t>EJECUCIÓN DE LAS  TAREAS</t>
  </si>
  <si>
    <t>PLAZO EN SEMANAS</t>
  </si>
  <si>
    <t>PORCENTAJE DE AVANCE DE LAS TAREAS</t>
  </si>
  <si>
    <t xml:space="preserve">PRODUCTOS </t>
  </si>
  <si>
    <t>AVANCE DE CUMPLIMIENTO DEL OBJETIVO</t>
  </si>
  <si>
    <t>DESCRIPCIÓN DE LOS AVANCES</t>
  </si>
  <si>
    <t>AREAS Y PERSONAS RESPONSABLES</t>
  </si>
  <si>
    <t>EVIDENCIAS</t>
  </si>
  <si>
    <t>OBSERVACIONES OFICINA DE CONTROL INTERNO</t>
  </si>
  <si>
    <t>Ni INFORME DE SEGUIMIENTO Y FECHA</t>
  </si>
  <si>
    <t>FECHA CIERRE HALLAZGO</t>
  </si>
  <si>
    <t>No. RADICADO</t>
  </si>
  <si>
    <t>OBSERVACIONES</t>
  </si>
  <si>
    <t>INICIO</t>
  </si>
  <si>
    <t>FINALIZACIÓN</t>
  </si>
  <si>
    <t>ACCION 1</t>
  </si>
  <si>
    <t>T1</t>
  </si>
  <si>
    <t>Tarea Cumplida en el marco del alcance del Acta de Visita de Inspección y Control realizada por el AGN entre el 20 y 23 de mayo de 2019, se encuentra publicada la política gestión documental página 14 del Código de Buen Gobierno CG-PEC-001 versión 10 listado maestro de documentos de la entidad.</t>
  </si>
  <si>
    <t>T2</t>
  </si>
  <si>
    <t>Tarea Cumplida en el marco del alcance del Acta de Visita de Inspección y Control realizada por el AGN entre el 20 y 23 de mayo de 2019, de acuerdo con oficio del AGN  con radicado No. 2-2021-2805 del 25 de marzo del 2021.</t>
  </si>
  <si>
    <t>Avanzar el Programa de Gestión Documental (PGD)</t>
  </si>
  <si>
    <t>T3</t>
  </si>
  <si>
    <t>Tarea Cumplida en el marco del alcance del Acta de Visita de Inspección y Control realizada por el AGN entre el 20 y 23 de mayo de 2019, de acuerdo con el oficio del AGN con radicado No. 2-2021-4444 del 17 de Junio del 2021.</t>
  </si>
  <si>
    <t>T4</t>
  </si>
  <si>
    <r>
      <t xml:space="preserve">Realizar autodiagnóstico, elaborar el plan de trabajo  del levantamiento de los inventarios de los </t>
    </r>
    <r>
      <rPr>
        <b/>
        <sz val="10"/>
        <color theme="1"/>
        <rFont val="Calibri"/>
        <family val="2"/>
        <scheme val="minor"/>
      </rPr>
      <t>archivos de gestión</t>
    </r>
    <r>
      <rPr>
        <sz val="10"/>
        <color theme="1"/>
        <rFont val="Calibri"/>
        <family val="2"/>
        <scheme val="minor"/>
      </rPr>
      <t>. (Priorizando: Subdirección de Gestión de Fiscalización Tributaria, Subdirección de Gestión de Registro Aduanero,  Subdirección de Representación Externa, Coordinación de Historias Laborales, Coordinación de Contratos y Coordinación de Infraestructura)</t>
    </r>
  </si>
  <si>
    <t>Tarea Cumplida en marco del alcance del Acta de Visita de Inspección y Control realizada por el AGN entre el 20 y 23 de mayo de 2019, de acuerdo con el oficio del AGN con radicado No. 2-2021-4444 del 17 de Junio del 2021</t>
  </si>
  <si>
    <t xml:space="preserve">ACCION 2 </t>
  </si>
  <si>
    <t>T5</t>
  </si>
  <si>
    <r>
      <t xml:space="preserve">Realizar autodiagnóstico y elaborar el plan de trabajo del levantamiento de los inventarios de los </t>
    </r>
    <r>
      <rPr>
        <b/>
        <sz val="10"/>
        <color theme="1"/>
        <rFont val="Calibri"/>
        <family val="2"/>
        <scheme val="minor"/>
      </rPr>
      <t>archivos centrales</t>
    </r>
    <r>
      <rPr>
        <sz val="10"/>
        <color theme="1"/>
        <rFont val="Calibri"/>
        <family val="2"/>
        <scheme val="minor"/>
      </rPr>
      <t xml:space="preserve"> de la DIAN</t>
    </r>
  </si>
  <si>
    <t>Tarea Cumplida en marco del alcance del Acta de Visita de Inspección y Control realizada por el AGN entre el 20 y 23 de mayo de 2019 y con n el Tercer informe de seguimiento del 08 julio de 2020 y Cuarto informe de seguimiento del 22 octubre de 2020.</t>
  </si>
  <si>
    <t>T6</t>
  </si>
  <si>
    <r>
      <t xml:space="preserve">Ejecutar el plan de trabajo y presentar informes trimestral  de avance de levantamiento de inventarios de los </t>
    </r>
    <r>
      <rPr>
        <b/>
        <sz val="10"/>
        <color theme="1"/>
        <rFont val="Calibri"/>
        <family val="2"/>
        <scheme val="minor"/>
      </rPr>
      <t>archivos de gestión y de los archivos centrales</t>
    </r>
    <r>
      <rPr>
        <sz val="10"/>
        <color theme="1"/>
        <rFont val="Calibri"/>
        <family val="2"/>
        <scheme val="minor"/>
      </rPr>
      <t>.</t>
    </r>
  </si>
  <si>
    <t xml:space="preserve">Tarea  que en marco del alcance del Acta de Visita de Inspección y Control realizada por el AGN entre el 20 y 23 de mayo de 2019,  es sucesora de la Tarea cinco, y verificadas, las evidencias, el cuadro control de seguimiento de avance y el Informe generado por la dependencia responsable de la tarea para  el tercer trimestre del año 2022, respecto al levantamiento de inventarios documentales en los archivos de gestión y archivos centrales y en cumplimiento del plan de trabajo del plan de trabajo establecido,  "Para los archivos de gestión según lo reportado por las dependencias auditadas y se incluyen nuevas dependencias ( Dirección Seccional de Aduanas de Barranquilla, Dirección Seccional de Aduanas de Bogotá, Dirección Seccional de Aduanas de Bogotá-Aeropuerto, Dirección Seccional de Impuestos y Aduanas de Ipiales, Dirección Seccional de Aduanas de Cali, Dirección Seccional de Aduanas de Cartagena, Dirección Seccional de Aduanas de Cúcuta, Dirección Seccional de Impuestos de Cali, Dirección Seccional de Impuestos de Medellín, Dirección Seccional de Impuestos y Aduanas de Armenia, Dirección Seccional de Impuestos y Aduanas de Bucaramanga, Dirección Seccional Delegada de Impuestos y Aduanas de San José del Guaviare, Dirección Seccional Delegada de Impuestos y Aduanas de Inírida, Dirección Seccional de Impuestos y Aduanas de Florencia, Dirección Seccional de Impuestos y Aduanas de Girardot, Dirección Seccional de Impuestos y Aduanas de Ibagué, Dirección Seccional de Impuestos y Aduanas de Pasto, Dirección Seccional de Impuestos y Aduanas de Pereira, Dirección Seccional de Impuestos y Aduanas de Popayán, Dirección Seccional de Impuestos y Aduanas de Puerto Asís, Dirección Seccional de Impuestos y Aduanas de Sogamoso, Dirección Seccional de Impuestos y Aduanas de Santa Marta, Dirección Seccional de Impuestos y Aduanas de Tunja, Dirección Seccional de Impuestos y Aduanas de Tuluá, Dirección Seccional de Impuestos y Aduanas de Villavicencio, Dirección Seccional de Impuestos y Aduanas de Tumaco, Dirección Seccional de Impuestos de Cartagena, Dirección Seccional de Impuestos y Aduanas de Barrancabermeja, Dirección Seccional de Impuestos y Aduanas de Buenaventura, Dirección Seccional de Impuestos de Bogotá, Dirección Seccional de Impuestos y Aduanas de Manizales, Nivel Central Coordinación Canales de Servicio, Nivel Central Infraestructura, Nivel Central Coordinación Historias Laborales, Nivel Central Subdirección Fiscalización Tributaria, Nivel Central Subdirección Asuntos Contratos, Nivel Central Dirección Jurídica, Nivel Central Subdirección de Normativa y Doctrina, Nivel Central Relatoría, Nivel Central Subdirección Recursos Jurídicos, Nivel Central Coordinación Secretaria Recursos Jurídicos, Nivel Central Subdirección Representación Externa, Nivel Central Coordinación de Representación Externa, Nivel Central Coordinación Conciliación Defensa Judicial, Nivel Central  Coordinación Defensa Jurídica, Nivel Central Subdirección Asuntos Penales), reportando un total de 36.120 registros . Para los archivos centrales se avanzó con el levantamiento de inventarios a septiembre 30 de 2022 en 1069,551458 arrojando un total acumulado de 102,872, lo permite registrar el porcentaje de 93%. Las evidencias se encuentran en la siguiente ruta electrónica: </t>
  </si>
  <si>
    <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</si>
  <si>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T7</t>
  </si>
  <si>
    <t>Elaborar diagnóstico identificando los documentos de fondos acumulados en los archivos centrales de la DIAN.</t>
  </si>
  <si>
    <t>Tarea  que en marco del alcance del contexto del Acta de Visita de Inspección y Control realizada por el AGN entre el 20 y 23 de mayo de 2019, se encuentra cumplida de acuerdo con oficio del AGN con radicado No. 2-2021-7798 del 03 de agosto del 2021.</t>
  </si>
  <si>
    <t>T8</t>
  </si>
  <si>
    <t xml:space="preserve">Tarea  que en marco del alcance del Acta de Visita de Inspección y Control realizada por el AGN entre el 20 y 23 de mayo de 2019, se encuentra cumplida de acuerdo con oficio del AGN con radicado No. 2-2021-1407 del 14 de febrero del 2022.
</t>
  </si>
  <si>
    <t>T9</t>
  </si>
  <si>
    <t xml:space="preserve">Tarea que en marco del alcance del Acta de Visita de Inspección y Control realizada por el AGN entre el 20 y 23 de mayo de 2019, se encuentra en etapas preparatorias de plan de trabajo archivístico integral con cuadro control de avance para someter las TVD a aprobación al Comité Institucional de Gestión y Desempeño lo que permite registrar un grado de avance preparatorio para obtener el acta de comité en el 75%.
Las evidencias se encuentran en la siguiente ruta electrónica: </t>
  </si>
  <si>
    <t>5.2</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</si>
  <si>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Ni 04 de 2003, y parágrafo del artículo 12 de Acuerdo Ni 02 de 2014, toda vez que los expedientes cuentan con diligenciamiento técnico de hoja de control de forma parcial, proceso de foliación parcial y el formato FUID no cuenta con los campos diligenciados y se encuentra desactualizado.</t>
  </si>
  <si>
    <t>T10</t>
  </si>
  <si>
    <t xml:space="preserve">Tarea  que en marco del alcance del Acta de Visita de Inspección y Control realizada por el AGN entre el 20 y 30 de mayo de 2019,   verificadas, las evidencias, el cuadro control de seguimiento de avance según plan de trabajo establecido  y el Informe generado por la dependencia responsable de la tarea,  para  el tercer trimestre del año 2022, respecto al plan de trabajo de avance en la organización de unidades documentales en los Archivos de gestión de las dependencias auditadas: Coordinación de Contratos, Subdirección de Representación Externa, Coordinación de Historias Laborales y Coordinación de Infraestructura, se precisa que según evidencias aportadas, la Subdirección de Fiscalización Tributaria para este trimestre no aportó evidencias, toda vez, que el segundo trimestre del 2022, informó que finalizó dicha organización según planta de trabajo( tal como se observa en el correo electrónico anexo dentro de las evidencias de esta tarea), así mismo, se incluyeron nuevas dependencias lo que permite soportar el grado de avance del 81%. Las evidencias se encuentran en la siguiente ruta electrónica: </t>
  </si>
  <si>
    <t>T11</t>
  </si>
  <si>
    <t>Tarea  que en marco del alcance del Acta de Visita de Inspección y Control, realizada por el AGN entre el 20 y 23 de mayo de 2019. Se encuentra con el procedimiento ajustado según ruta de consulta en listado maestro, en marco del alcance del contexto del Acta de Visita de Inspección y Control realizada por el AGN entre el 20 y 30 de mayo de 2019</t>
  </si>
  <si>
    <t>T12</t>
  </si>
  <si>
    <t xml:space="preserve">Tarea  que en marco del alcance del Acta de Visita de Inspección y Control realizada por el AGN entre el 20 y 23 de mayo de 2019, en el Quinto Informe del 29 de enero de 2021, se aportaron como evidencias: Acta N° 02 del 26 de julio de 2020 y la Resolución N° 104 del 17 de noviembre del 2020, por lo tanto, esta tarea de Revisar, actualizar y aprobar el Sistema Integrado de Conservación (SIC) se encuentra cumplida al 100%.
</t>
  </si>
  <si>
    <t>T13</t>
  </si>
  <si>
    <t>Informe semestral de seguimiento</t>
  </si>
  <si>
    <t xml:space="preserve">Tarea que en marco del alcance del Acta de Visita de Inspección y Control realizada por el AGN entre el 20 y 23 de mayo de 2019, y de conformidad con las evidencias y el informe semestral presentado por el área responsable de la tarea, se encuentra que para el tercer trimestre del 2022 respecto al seguimiento y control de la implementación del SIC en las direcciones seccionales, se aporta como muestra Dirección Seccional De Aduanas De Barranquilla, Dirección Seccional De Aduanas De Bogotá, Dirección Seccional De Aduanas De Bogotá Aeropuerto, Dirección Seccional De Aduanas De Cali, Dirección Seccional De Aduanas De Cartagena, Dirección Seccional De Aduanas De Cúcuta, Dirección Seccional De Impuestos De Barranquilla, Dirección Seccional De Impuestos De Bogotá, Dirección Seccional De Impuestos De Cali, Dirección Seccional De Impuestos De Cartagena, Dirección Seccional De Impuestos De Medellín, Dirección Seccional De Impuestos Y Aduanas De Armenia, Dirección Seccional De Impuestos Y Aduanas De Barrancabermeja, Dirección Seccional De Impuestos Y Aduanas De Florencia, Dirección Seccional De Impuestos Y Aduanas De Ibagué, Dirección Seccional De Impuestos Y Aduanas De Ipiales, Dirección Seccional De Impuestos Y Aduanas De Leticia, Dirección Seccional De Impuestos Y Aduanas De Manizales, Dirección Seccional De Impuestos Y Aduanas De Neiva, Dirección Seccional De Impuestos Y Aduanas De Pasto, Dirección Seccional De Impuestos Y Aduanas De Pereira, Dirección Seccional De Impuestos Y Aduanas De Popayán, Dirección Seccional De Impuestos Y Aduanas De San Jose De Guaviare, Dirección Seccional De Impuestos Y Aduanas De Santa Marta, Dirección Seccional De Impuestos Y Aduanas De Sogamoso, Dirección Seccional De Impuestos Y Aduanas De Tuluá, Dirección Seccional De Impuestos Y Aduanas De Tunja, Dirección Seccional De Impuestos Y Aduanas De Villavicencio, Dirección Seccional Delegada De Impuestos Y Aduanas  De Puerto Inírida, Dirección Seccional Delegada De Impuestos Y Aduanas De Tumaco y Nivel Central- Grandes Contribuyentes), lo que permite registrar un grado de avance en la tarea del 82%. Las evidencias se encuentran en la siguiente ruta electrónica: </t>
  </si>
  <si>
    <t>Actualización corte a 30 de diciembre de 2022</t>
  </si>
  <si>
    <t>Actualización a 30 de diciembre de 2022</t>
  </si>
  <si>
    <t>Tarea Cumplida en el marco del alcance del Acta de Visita de Inspección y Control realizada por el AGN entre el 20 y 23 de mayo de 2019, se encuentra publicada la política gestión documental página 14 del Código de Buen Gobierno CG-PEC-001 versión 10 listado maestro de documentos de la entidad. Adicionalmente el AGN con radicado No. 2-2021-2805 del 25 de marzo 2021 y 2-2021-1407 de 14 de febrero de 2022 registra "Hallazgo Superado"</t>
  </si>
  <si>
    <t>Tarea Cumplida en el marco del alcance del Acta de Visita de Inspección y Control realizada por el AGN entre el 20 y 23 de mayo de 2019, de acuerdo con oficio del AGN  con radicado No. 2-2021-2805 del 25 de marzo del 2021. Adicionalmente el AGN  2-2021-1407 de 14 de febrero de 2022 registra "Hallazgo Superado"</t>
  </si>
  <si>
    <t>Tarea Cumplida en el marco del alcance del Acta de Visita de Inspección y Control realizada por el AGN entre el 20 y 23 de mayo de 2019, de acuerdo con el oficio del AGN con radicados No. 2-2021-4444 del 17 de Junio del 2021 (Radicado No. 2-2021-585)y 2-2021-1407 de 14 de febrero de 2022,  registró "Hallazgo  Superado".</t>
  </si>
  <si>
    <t xml:space="preserve">Tarea Cumplida en marco del alcance del Acta de Visita de Inspección y Control realizada por el AGN entre el 20 y 23 de mayo de 2019, en el oficio del AGN con radicado No. 2-2021-4444 del 17 de Junio del 2021 (Radicado No. 2-2021-585) indica "Según se pudo observar los inventarios remitidos en esta ocasión, cumplen con los requisitos mínimo establecido en el Acuerdo 042 de 2002. Se reitera a la entidad la necesidad de continuar remitiendo una muestra aleatoria significativa de los inventarios documentales que ya se han diligenciado según cada dependencia (archivos de gestión) y, de igual manera los inventarios correspondientes al archivo central, para el total de series documentales registradas en las TRD de las oficinas productoras". 
</t>
  </si>
  <si>
    <t>Tarea Cumplida en marco del alcance del Acta de Visita de Inspección y Control realizada por el AGN entre el 20 y 23 de mayo de 2019, según lo reportado en el Tercer informe de seguimiento del 08 julio de 2020 y Cuarto informe de seguimiento del 22 octubre de 2020.</t>
  </si>
  <si>
    <t>Para el último trimestre del año 2022, dando continuidad al levantamiento de inventarios documentales en los archivos de gestión y archivos centrales se indica lo siguiente:
Para los archivos de gestión según lo reportado por las dependencias auditadas ( Coordinación de historias laborales, Coordinación de infraestructura, Coordinación contratos, Subdirección de gestión de registro aduanero,  Subdirección de representación externa), igualmente se incluyen nuevas dependencias. Se reporta un total de 200,220 registros.
Para los archivos centrales se avanzó con el levantamiento de inventarios en 28 Direcciones Seccionales (Aduanas de Barranquilla,Aduanas de Bogotá,Aduanas de Bogotá -Aeropuerto El Dorado,Aduanas de Cali,Aduanas de Cartagena,Aduanas de Cúcuta,Delegada de Impuestos Y Aduanas de pto carreño,Delegada de Impuestos Y Aduanas deInirida,Impuestos de Bogotá,Impuestos de Cartagena ,Impuestos de Cúcuta,Impuestos de Medellin,Impuestos Y Aduanas de Barrancabermeja,Impuestos Y Aduanas de Florencia,Impuestos Y Aduanas de Maicao,Impuestos Y Aduanas de Manizales,Impuestos Y Aduanas de Monteria,Impuestos Y Aduanas de Neiva,Impuestos Y Aduanas de Pasto,Impuestos Y Aduanas de Pereira,Impuestos Y Aduanas de Popayán,Impuestos Y Aduanas de SanAndrés,Impuestos Y Aduanas de Sincelejo,Impuestos Y Aduanas de Sogamoso,Impuestos Y Aduanas de Tunja,Impuestos Y Aduanas deArmenia,Impuestos Y Aduanas deIbagué,Nivel central), con un total de 2,139 metros lineales ( 203,981 registros) superando la meta propuesta inicialmente en el plan de mejoramiento de 20.000 ML.
Se adjunta informe trimestral de avance del levantamiento de inventarios, cumplimiendo con lo programado en el plan de mejoramiento.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</si>
  <si>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 xml:space="preserve">Tarea  que en marco del alcance del Acta de Visita de Inspección y Control realizada por el AGN entre el 20 y 23 de mayo de 2019, se encuentra cumplida y en el oficio del AGN con radicado No. 2-2021-1407 del 14 de febrero del 2022 registró "..la entidad priorizó 6 dependencias y cuyos planes de trabajo reflejan actividades finales para la vigencia 2020 inclusive...".
</t>
  </si>
  <si>
    <t>Para el último trimestre del 2022, se adjunta informe de seguimiento y ejecución del plan de trabajo archivístico integral relacionando con el avance, se da por finalizada la elaboración de las Tablas de Valoración Documental, de acuerdo con el cronograma de ejecución de tareas establecido en el PMA-AGN, así mismo, se atendió lo solicitado por el AGN en el décimo segundo informe de avance y se remiten evidencias de las solicitadas en anteriores oportunidades:
• Tablas de Valoración Documental –TVD y Cuadros de Clasificación Documental –CCD.
• Constancia Secretarial expedida por la secretaria técnica del Comité Institucional de Gestión y Desempeño de la sesión realizada el pasado 30 de noviembre de 2022, donde se aprobó el ítem relacionado con la aprobación de las Tablas de Valoración Documental-TVD en su versión inicial, se adjunta acta del comité.
• Comunicación que consta la radicación de las TVD ante la instancia competente para su convalidación, siendo este el correo electrónico enviado el pasado 29 de diciembre de 2022
atendiendo lo solicitado por  el AGN en informes anteriores.
De acuerdo con lo programado esta tarea fue ejecutada al 100%.
Las evidencias se encuentran publicadas en el siguiente link:    https://diancolombia.sharepoint.com/:f:/s/DGRAE1/Sub_Recur_Fisicos/EofkuK_hdv1AmlOykmn0H_wBHItUzRMA0svJQ-h-OIWing?e=8zne8y</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</si>
  <si>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Ni 04 de 2003, y parágrafo del artículo 12 de Acuerdo Ni 02 de 2014, toda vez que los expedientes cuentan con diligenciamiento técnico de hoja de control de forma parcial, proceso de foliación parcial y el formato FUID no cuenta con los campos diligenciados y se encuentra desactualizado.</t>
  </si>
  <si>
    <t>Durante el último trimestre del 2022  de acuerdo con el plan de trabajo se avanzó en la organización de unidades documentales en los Archivos de Gestión de las dependencias auditadas: Coordinación de Contratos, Subdirección de Registro Aduanero, Subdirección de Representación Externa, Coordinación de Historias Laborales y Coordinación de Infraestructura. Esta tarea se ejecutó conforme  a lo planeado.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</si>
  <si>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Tarea  que en marco del alcance del Acta de Visita de Inspección y Control, realizada por el AGN entre el 20 y 23 de mayo de 2019. Se encuentra con el procedimiento ajustado según ruta de consulta en listado maestro, en marco del alcance del contexto del Acta de Visita de Inspección y Control realizada por el AGN entre el 20 y 30 de mayo de 2019. Y con  Radicado de entrada No. 1-2021-10978 ( No. 2-2021-14795) del 21 de diciembre de 2021 el AGN respecto a Disposición final de documentos: respecto a este hallazgo la entidad reporta un porcentaje del  100%.  y registró el AGN que "...Así las cosas, la entidad ha dado cumplimiento a lo solicitado por el AGN según la visita de  inspección, según el proceso de evaluación en los diferentes informes remitidos al GIV referentes a  este proceso. CONCLUSIÓN: se da por superado el hallazgo."  y finalmente "... se reitera a la entidad que para este informe se dio por superado el hallazgo  Disposición final de documentos"</t>
  </si>
  <si>
    <t xml:space="preserve">Tarea  que en marco del alcance del Acta de Visita de Inspección y Control realizada por el AGN entre el 20 y 23 de mayo de 2019, en el Quinto Informe del 29 de enero de 2021, se aportaron como evidencias: Acta N° 02 del 26 de julio de 2020 y la Resolución N° 104 del 17 de noviembre del 2020, por lo tanto, esta tarea de Revisar, actualizar y aprobar el Sistema Integrado de Conservación (SIC) se encuentra cumplida al 100%. y el AGN en radicado No. 1-2021-10978 (2-2021-14795) del 21 de diciembre de 2021 registró " Se exhorta a la entidad a seguir evidenciando la implementación y ejecución de cada uno de los  programas específicos del plan de conservación documental del SIC, según sus metas de corto,  mediano y largo plazo." y en el radicado No.  1-2022-4171 ( 2-2022-6557) de 05 de julio de 2022, registró que "La entidad remitió, informes de seguimiento e implementación, fotografías, videos, correos electrónicos, certificados de fumigaciones entre otros. Con lo cual, queda probado que se ejecutan cada uno de los programas en las diferentes seccionales, garantizando la conservación, preservación, custodia y almacenamiento del acervo documental".
</t>
  </si>
  <si>
    <t>Para el último trimestre del 2022 , se adjuntan los soportes que evidencian el seguimiento y control de la implementación del SIC en las direcciones seccionales ubicadas en Armenia , Barrancabermeja, Barranquilla, Bogotá, Bucaramanga, Buenaventura, Cali, Cartagena, Cúcuta, Florencia, Ibague , Ipiales, Leticia, Maicao, Manizales , Medellin, Neiva , Montería , Pamplona, Pasto, Pereira , Popayan , Puerto Asis, Puerto Carreño, Puerto Inírida, San Andres Islas , San Jose De Guaviare , Santa Marta, Sincelejo , Sogamoso , Tuluá, Tumaco, Tunja , Urabá, Villavicencio, Nivel Central así:
1. Programa de sensibilización y capacitación: Se adjuntan evidencias de capacitaciones realizadas en el último trimestre 2022 en Nivel Central y direcciones seccionales (Invitaciones y listado asistencia aplicativo virtual teams, FT- GH-1722 Registro de Asistencia a Capacitación Interna de: Proceos de gestion documental, Capacitación SIC,  Diligenciamiento de formatos y evidencias de PMA. Adjuntan FT-TAH-1674 Control de Registro de Asistencia a Reuniones sobre Gestión documental,  Fotografias.
2. Programa de Inspección y Mantenimiento de sistemas de Almacenamiento e instalaciones físicas: Se adjuntan fotografias, correos electrónicos e informes que evidencian el seguimiento del programa, FT-TAH-2503 Entrega de Elementos de Protección Personal, Dotación y/o Colectivos y FT-TAH-2501 Solicitud de Elementos de Protección Personal - Colectivos y Dotaciones, cotizaciones, cronogramas y formatos de limpieza.
3.Programa de saneamiento ambiental: Se adjuntan como evidencia cronogramas, fotográficas y certificaciones del control de desinsectación (Insectos) y desratización (roedores).
4. Programa de monitoreo y control de condiciones ambientales: Se adjuntan informes y registros de control de humedad relativa y temperatura a través del equipo de monitoreo y control (Termohigrómetro) en las Direcciones Seccionales.
La entidad realizó proceso de compra de 445 termohigrométros el cual se encuentra publicado en Secop II con el número IMC 00-027-2022, éstos fueron distribuidos a nivel nacional con el fin de garantizar la implementación del programa.
5. Programa de almacenamiento y re-almacenamiento:  Se adjunta fotografías, formatos FT- ADF -1990 Transacciones Documentales, memorando para transferencias documentales, correos electrónicos que evidencian el reporte del cambio de unidades cajas y carpetas.
6. Programa de prevención y atención de desastres: Se adjunta fotografías que evidencian visitas de ARL, plan de emergencias, actas, Adjunta FT-TAH-5246 Planeación, Ejecución e Informe de Simulacro, correos electrónico con sencillos pasos para prestar Primeros Auxilios, formatos FT -TAH -1722 Registro de Asistencia a Capacitación Interna, FT- TAH- 1674 Control de Registro de Asistencia a Reuniones e informes de las actividades relacionadas en el programa.
Lo anterior evidencia que la entidad está ejecutando cada uno de los programas en las diferentes seccionales, conforme a lo planeado, garantizando la conservación, preservación, custodia y almacenamiento del acervo documental, tal como lo registró el AGN en los comunicados  No. No. 1-2022-4171 (2-2022-6557) de julio 5 de 2022 y 1-2022-11159 (2-2022-12899) del 15 de diciembre de 2022 .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</si>
  <si>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ACCION 11</t>
  </si>
  <si>
    <t>M1</t>
  </si>
  <si>
    <t>M2</t>
  </si>
  <si>
    <t>M3</t>
  </si>
  <si>
    <t>ACCION 12</t>
  </si>
  <si>
    <t>ACCION 13</t>
  </si>
  <si>
    <t>ACCION 14</t>
  </si>
  <si>
    <t>ACCION 15</t>
  </si>
  <si>
    <t>ACCION 16</t>
  </si>
  <si>
    <t>ACCION 17</t>
  </si>
  <si>
    <t>ACCION 18</t>
  </si>
  <si>
    <t>Acción 1</t>
  </si>
  <si>
    <t>Acción 2</t>
  </si>
  <si>
    <t>Acción 3</t>
  </si>
  <si>
    <t>Acción 4</t>
  </si>
  <si>
    <t>Acción 5</t>
  </si>
  <si>
    <t>Acción 6</t>
  </si>
  <si>
    <t xml:space="preserve">Acción 7 </t>
  </si>
  <si>
    <t>Acción 8</t>
  </si>
  <si>
    <t>CUMPLIMIENTO DEL PLAN DE MEJORAMIENTO</t>
  </si>
  <si>
    <t>sobre 100%</t>
  </si>
  <si>
    <t>ACTUALIZACIÓN COLUMNA CÓDIGO DEL HALLAZGO SE AGREGA  CRITERIO/
ITEM:  06 DE FREBRERO 2023, QUEDANDO (CÓDIGO DEL HALLAZGO /ITEM)</t>
  </si>
  <si>
    <t>23 DE FEBERO 2023</t>
  </si>
  <si>
    <t>SE AJUSTA RESPONSABLE OFICINA DE CONTROL INTERNO</t>
  </si>
  <si>
    <t>Fecha actualización ITRC</t>
  </si>
  <si>
    <t>ID Inspección</t>
  </si>
  <si>
    <t>Nombre</t>
  </si>
  <si>
    <t>Estado</t>
  </si>
  <si>
    <t>Resumen de datos (OmarI)</t>
  </si>
  <si>
    <t>Resumen de datos (SandraP - JRafael)</t>
  </si>
  <si>
    <t>Acordado - Estandarizado - Verificado</t>
  </si>
  <si>
    <t>Trabajo de Campo</t>
  </si>
  <si>
    <t>Informe Borrador</t>
  </si>
  <si>
    <t>Mesa de Aclaraciones</t>
  </si>
  <si>
    <t>Respuesta de la DIAN</t>
  </si>
  <si>
    <t>Informe Final</t>
  </si>
  <si>
    <t>Mesa de innovación</t>
  </si>
  <si>
    <t>PPFC</t>
  </si>
  <si>
    <t xml:space="preserve">ESTADO ACTUAL </t>
  </si>
  <si>
    <t xml:space="preserve"> responsable</t>
  </si>
  <si>
    <t>observaciones</t>
  </si>
  <si>
    <t>R. Gestion</t>
  </si>
  <si>
    <t>R. Fraude</t>
  </si>
  <si>
    <t>Hallazgos</t>
  </si>
  <si>
    <t xml:space="preserve">acciones </t>
  </si>
  <si>
    <t>cumplidas</t>
  </si>
  <si>
    <t>proceso</t>
  </si>
  <si>
    <t>incumpl</t>
  </si>
  <si>
    <t xml:space="preserve">HALLAZGOS </t>
  </si>
  <si>
    <t>ACCIONES</t>
  </si>
  <si>
    <t>Prescripción de obligaciones</t>
  </si>
  <si>
    <t>ejecutado</t>
  </si>
  <si>
    <t>En desarrollo plan</t>
  </si>
  <si>
    <t>SG. RECAUDO Y COBRANZAS</t>
  </si>
  <si>
    <t>seguimientos</t>
  </si>
  <si>
    <r>
      <t>2</t>
    </r>
    <r>
      <rPr>
        <sz val="14"/>
        <color rgb="FFFF0000"/>
        <rFont val="Arial"/>
        <family val="2"/>
      </rPr>
      <t>(4)</t>
    </r>
  </si>
  <si>
    <t>Verificación de la efectividad de los controles asociados a la cancelación de la inscripción en RUT y la incidencia en la OF</t>
  </si>
  <si>
    <t>Se ajusto posterior a la conciliación, por tener una acción que estaba en Tecnológico tributario casilla 89 RUT de SIPAC</t>
  </si>
  <si>
    <t>Valoración de riesgos en la disposición y destrucción de mercancías aprhendidas</t>
  </si>
  <si>
    <t xml:space="preserve">SG. COMERCIAL </t>
  </si>
  <si>
    <r>
      <t>34</t>
    </r>
    <r>
      <rPr>
        <sz val="14"/>
        <color rgb="FFFF0000"/>
        <rFont val="Arial"/>
        <family val="2"/>
      </rPr>
      <t>(36)</t>
    </r>
  </si>
  <si>
    <t>Modulo de selectividad aduanera</t>
  </si>
  <si>
    <t>SG. ANALISIS OPERACIONAL</t>
  </si>
  <si>
    <t>Se ajusta plan septi 21 2020</t>
  </si>
  <si>
    <t>Verificación del cumplimiento de requisitos y tiempos en el trámite de las Devoluciones DIAN</t>
  </si>
  <si>
    <r>
      <t>17</t>
    </r>
    <r>
      <rPr>
        <sz val="14"/>
        <color rgb="FFFF0000"/>
        <rFont val="Arial"/>
        <family val="2"/>
      </rPr>
      <t>(27)</t>
    </r>
  </si>
  <si>
    <t>Se toman los controles por acciones</t>
  </si>
  <si>
    <t>SN</t>
  </si>
  <si>
    <t>Dir. Aduanas</t>
  </si>
  <si>
    <t>Plan detenido por decisión gerencia</t>
  </si>
  <si>
    <r>
      <t>4</t>
    </r>
    <r>
      <rPr>
        <sz val="14"/>
        <color rgb="FFFF0000"/>
        <rFont val="Arial"/>
        <family val="2"/>
      </rPr>
      <t>(9)</t>
    </r>
  </si>
  <si>
    <t>Cambiar por tecnológico aduanero
Actualizar PMI</t>
  </si>
  <si>
    <t>Valoración de los controles asociados a la gestión y trazabilidad de las facilidades pago</t>
  </si>
  <si>
    <t>Aprobado 08 abril/19</t>
  </si>
  <si>
    <r>
      <t>17</t>
    </r>
    <r>
      <rPr>
        <sz val="14"/>
        <color rgb="FFFF0000"/>
        <rFont val="Arial"/>
        <family val="2"/>
      </rPr>
      <t>(1)</t>
    </r>
  </si>
  <si>
    <r>
      <t>9(</t>
    </r>
    <r>
      <rPr>
        <sz val="14"/>
        <color rgb="FFFF0000"/>
        <rFont val="Arial"/>
        <family val="2"/>
      </rPr>
      <t>7)</t>
    </r>
  </si>
  <si>
    <t>Devoluciones - SIE y Perfilamiento</t>
  </si>
  <si>
    <t>Aprobado 20/11/2019</t>
  </si>
  <si>
    <r>
      <t>5(</t>
    </r>
    <r>
      <rPr>
        <sz val="14"/>
        <color rgb="FFFF0000"/>
        <rFont val="Arial"/>
        <family val="2"/>
      </rPr>
      <t>13)</t>
    </r>
  </si>
  <si>
    <t>Normalización de saldos</t>
  </si>
  <si>
    <t>informe final 27/01/2020</t>
  </si>
  <si>
    <r>
      <t>1</t>
    </r>
    <r>
      <rPr>
        <sz val="14"/>
        <color rgb="FFFF0000"/>
        <rFont val="Arial"/>
        <family val="2"/>
      </rPr>
      <t>(5)</t>
    </r>
  </si>
  <si>
    <r>
      <t xml:space="preserve">11 </t>
    </r>
    <r>
      <rPr>
        <sz val="14"/>
        <color rgb="FFFF0000"/>
        <rFont val="Arial"/>
        <family val="2"/>
      </rPr>
      <t>(20)</t>
    </r>
  </si>
  <si>
    <t>Obligacion Financiera</t>
  </si>
  <si>
    <t>SE entregó Plan 17/01/2020</t>
  </si>
  <si>
    <r>
      <t>5</t>
    </r>
    <r>
      <rPr>
        <sz val="14"/>
        <color rgb="FFFF0000"/>
        <rFont val="Arial"/>
        <family val="2"/>
      </rPr>
      <t>(27)</t>
    </r>
  </si>
  <si>
    <t>Aprehensión de mercancias y expedición de apoyo técnico</t>
  </si>
  <si>
    <t>SE entregó Plan 24/01/2020</t>
  </si>
  <si>
    <r>
      <t>8</t>
    </r>
    <r>
      <rPr>
        <sz val="14"/>
        <color rgb="FFFF0000"/>
        <rFont val="Arial"/>
        <family val="2"/>
      </rPr>
      <t xml:space="preserve"> (12)</t>
    </r>
  </si>
  <si>
    <t>Reconocmimiento de carga</t>
  </si>
  <si>
    <t>Aprobado 16/01/2020</t>
  </si>
  <si>
    <r>
      <t>9</t>
    </r>
    <r>
      <rPr>
        <sz val="14"/>
        <color rgb="FFFF0000"/>
        <rFont val="Arial"/>
        <family val="2"/>
      </rPr>
      <t>(20)</t>
    </r>
  </si>
  <si>
    <t>Tránsito Aduanero</t>
  </si>
  <si>
    <t>respuesta a preliminar 24/01/2020</t>
  </si>
  <si>
    <r>
      <t>10</t>
    </r>
    <r>
      <rPr>
        <sz val="14"/>
        <color rgb="FFFF0000"/>
        <rFont val="Arial"/>
        <family val="2"/>
      </rPr>
      <t>(13)</t>
    </r>
  </si>
  <si>
    <t xml:space="preserve">Remate de Bienes </t>
  </si>
  <si>
    <t>SE entregó Plan</t>
  </si>
  <si>
    <t>Oportunidad de las medidas cautelares</t>
  </si>
  <si>
    <t>SE entregó Plan 23/01/2020</t>
  </si>
  <si>
    <t>Operación en Zonas Francas</t>
  </si>
  <si>
    <t>Chatarrización</t>
  </si>
  <si>
    <t>SG Comercializacion</t>
  </si>
  <si>
    <t>en ejecución</t>
  </si>
  <si>
    <t>Facilidades de Pago</t>
  </si>
  <si>
    <t>Estampilla pro Universidad Nacional y demás universidades de Colombia</t>
  </si>
  <si>
    <t>SG. Fiscalización Tributaria</t>
  </si>
  <si>
    <t>En apertura de inspección</t>
  </si>
  <si>
    <r>
      <t>5</t>
    </r>
    <r>
      <rPr>
        <sz val="14"/>
        <color rgb="FFFF0000"/>
        <rFont val="Arial"/>
        <family val="2"/>
      </rPr>
      <t>(9)</t>
    </r>
  </si>
  <si>
    <t>Gestión de la Continuidad del negocio</t>
  </si>
  <si>
    <t>DGO</t>
  </si>
  <si>
    <r>
      <t>7</t>
    </r>
    <r>
      <rPr>
        <sz val="14"/>
        <color rgb="FFFF0000"/>
        <rFont val="Arial"/>
        <family val="2"/>
      </rPr>
      <t>(6)</t>
    </r>
  </si>
  <si>
    <t>Inspección al control aduanero posterior (fiscalización aduanera)</t>
  </si>
  <si>
    <t>SG. Fiscalización Aduanera</t>
  </si>
  <si>
    <r>
      <t>7</t>
    </r>
    <r>
      <rPr>
        <sz val="14"/>
        <color rgb="FFFF0000"/>
        <rFont val="Arial"/>
        <family val="2"/>
      </rPr>
      <t>(9)</t>
    </r>
  </si>
  <si>
    <t>Efectividad en la determinación de impuestos</t>
  </si>
  <si>
    <r>
      <t>3</t>
    </r>
    <r>
      <rPr>
        <sz val="14"/>
        <color rgb="FFFF0000"/>
        <rFont val="Arial"/>
        <family val="2"/>
      </rPr>
      <t>(2)</t>
    </r>
  </si>
  <si>
    <t>Verificación al control de mantenimiento de requisitos y obligaciones a los operadores de tráfico postal y envíos urgentes</t>
  </si>
  <si>
    <r>
      <t>13</t>
    </r>
    <r>
      <rPr>
        <sz val="14"/>
        <color rgb="FFFF0000"/>
        <rFont val="Arial"/>
        <family val="2"/>
      </rPr>
      <t>(19)</t>
    </r>
  </si>
  <si>
    <t>Se toamn los controles por acciones</t>
  </si>
  <si>
    <t>Efectividad en los controles para la determinación de infracciones cambiarias en comercio exterior</t>
  </si>
  <si>
    <r>
      <t>7(</t>
    </r>
    <r>
      <rPr>
        <sz val="14"/>
        <color rgb="FFFF0000"/>
        <rFont val="Arial"/>
        <family val="2"/>
      </rPr>
      <t>1)</t>
    </r>
  </si>
  <si>
    <t>Se corrige por elárea</t>
  </si>
  <si>
    <t>Efectividad en los controles y lineamientos normativos en el procedimiento abreviado de devoluciones del Decreto 535 de 2020”</t>
  </si>
  <si>
    <t>INGRESOS</t>
  </si>
  <si>
    <r>
      <t>16</t>
    </r>
    <r>
      <rPr>
        <sz val="14"/>
        <color rgb="FFFF0000"/>
        <rFont val="Arial"/>
        <family val="2"/>
      </rPr>
      <t>(36)</t>
    </r>
  </si>
  <si>
    <t>Efectividad en la aplicación de los procedimientos de facilidades de pago y Títulos de depósito judicial efectuados durante la emergencia económica, social y ecológica 2020</t>
  </si>
  <si>
    <t>Verificación de controles sobre las actividades del procedimiento de donación de bienes en el marco de la actual emergencia sanitaria 2020"</t>
  </si>
  <si>
    <t>DGRAE</t>
  </si>
  <si>
    <t>Efectividad en la fiscalización, liquidación, cobro y recaudo tributario Seccional Yopal.”</t>
  </si>
  <si>
    <r>
      <t>6</t>
    </r>
    <r>
      <rPr>
        <sz val="14"/>
        <color rgb="FFFF0000"/>
        <rFont val="Arial"/>
        <family val="2"/>
      </rPr>
      <t>(7)</t>
    </r>
  </si>
  <si>
    <r>
      <t>Inspección aduanera y Decomiso de mercancías</t>
    </r>
    <r>
      <rPr>
        <sz val="14"/>
        <color rgb="FF000000"/>
        <rFont val="Arial"/>
        <family val="2"/>
      </rPr>
      <t>.”</t>
    </r>
  </si>
  <si>
    <t>DGA - DGF</t>
  </si>
  <si>
    <r>
      <t>11</t>
    </r>
    <r>
      <rPr>
        <sz val="14"/>
        <color rgb="FFFF0000"/>
        <rFont val="Arial"/>
        <family val="2"/>
      </rPr>
      <t>(14)</t>
    </r>
  </si>
  <si>
    <t>Eficacia de la notificaciòn en los mandamientos de pago</t>
  </si>
  <si>
    <t>RRFF</t>
  </si>
  <si>
    <t>Eficacia en la corrección de inconsistencias y su registro en el SIE obligación financiera, en la Dirección Seccional de Impuestos Bogotá</t>
  </si>
  <si>
    <r>
      <t>11</t>
    </r>
    <r>
      <rPr>
        <sz val="14"/>
        <color rgb="FFFF0000"/>
        <rFont val="Arial"/>
        <family val="2"/>
      </rPr>
      <t>(10)</t>
    </r>
  </si>
  <si>
    <t>Verificación de los controles relacionados con el procedimiento de recursos en sede administrativa</t>
  </si>
  <si>
    <t>JURIDICA</t>
  </si>
  <si>
    <r>
      <t>7</t>
    </r>
    <r>
      <rPr>
        <sz val="14"/>
        <color rgb="FFFF0000"/>
        <rFont val="Arial"/>
        <family val="2"/>
      </rPr>
      <t>(8)</t>
    </r>
  </si>
  <si>
    <t>Determinación de la Modalidad y Eficiencia en la Disposición de Mercancía Aprehendida, Decomisada o Abandonada a favor de la Nación</t>
  </si>
  <si>
    <t>COMERCIAL</t>
  </si>
  <si>
    <t>Traslado de conductas punibles en control aduanero</t>
  </si>
  <si>
    <t>DGF, DGJ</t>
  </si>
  <si>
    <t xml:space="preserve"> Inadmisorios de devoluciones</t>
  </si>
  <si>
    <t>Evaluación de las actividades relacionadas con la gestión de Garantías aduaneras</t>
  </si>
  <si>
    <t>pendiente plan</t>
  </si>
  <si>
    <t>DGA, DGF</t>
  </si>
  <si>
    <r>
      <t>8</t>
    </r>
    <r>
      <rPr>
        <sz val="14"/>
        <color rgb="FFFF0000"/>
        <rFont val="Arial"/>
        <family val="2"/>
      </rPr>
      <t>(1)</t>
    </r>
  </si>
  <si>
    <t>CORREGIDO</t>
  </si>
  <si>
    <t>Control carga en tránsitos aduaneros Seccional de Aduanas de Barranquilla</t>
  </si>
  <si>
    <t>en inspecion</t>
  </si>
  <si>
    <t>AUDITORÍA ESPECIALIZADA DE HIDROCARBUROS Y MINERÍA</t>
  </si>
  <si>
    <t>Fiscalización de Devoluciones Personas Jurídicas y Asimiladas.</t>
  </si>
  <si>
    <t>Clasificación y actualización arancelaria</t>
  </si>
  <si>
    <t>Control a la carga en tráfico postal y envíos urgentes</t>
  </si>
  <si>
    <t>Fiscalización Personas Jurídicas y Asimiladas. Dirección Seccional de Impuestos de Bogotá</t>
  </si>
  <si>
    <t>Tecnologico Tributario</t>
  </si>
  <si>
    <r>
      <t>6(</t>
    </r>
    <r>
      <rPr>
        <sz val="14"/>
        <color rgb="FFFF0000"/>
        <rFont val="Arial"/>
        <family val="2"/>
      </rPr>
      <t>7)</t>
    </r>
  </si>
  <si>
    <t>Tecnológico Aduanero</t>
  </si>
  <si>
    <t>TOTALES</t>
  </si>
  <si>
    <t xml:space="preserve">TOTAL ACORDADO - ESTANDARIZADO - VERIFICADO </t>
  </si>
  <si>
    <t>6
Se ajustran de la inspección 2429 las Acciones</t>
  </si>
  <si>
    <t xml:space="preserve">Por último el plan 1707022421, debe ser retirado en razón a su terminación. Anexo soporte. </t>
  </si>
  <si>
    <t>PARA ESTE CUADRO SE CONSOLIDA POR DESCRIPCIÓN DE ACTIVIDADES/(ACCIONES)</t>
  </si>
  <si>
    <t>ESTRATÉGICA Y ANALÍTICA</t>
  </si>
  <si>
    <t>Se corrige por el área</t>
  </si>
  <si>
    <t xml:space="preserve">ADUANAS - FISCALIZACIÓN </t>
  </si>
  <si>
    <t>FISCALIZACIÓN - JURÍDICA</t>
  </si>
  <si>
    <t>Verificación a la Gestión de las funciones del GIT Secretaría de Cobranzas en el Proceso de Cobro Dirección Seccional Impuestos de Medellín</t>
  </si>
  <si>
    <t>568
CONSOLIDADO POR UNIDAD DE MEDIDA DE ACTIVIDADES</t>
  </si>
  <si>
    <t>Planes ya fueron cerrados: 1707022403 y 170702212, por lo cual pueden ser retirados del PMI</t>
  </si>
  <si>
    <t xml:space="preserve">Planes nuevos así: 1707022449-1707022447-1707022450 </t>
  </si>
  <si>
    <t>Planes reformulados: 1707022433-1707022436-1707022404</t>
  </si>
  <si>
    <t>Seguimiento planes: 2404-2407-2414-2417-2418-2425-2428-2429-2430-2438-2440-2441-2442-2443-2444-2445-Tecnológico Aduanero- Tecnológico Tributario</t>
  </si>
  <si>
    <t xml:space="preserve">Se ajustan planes de hallazgos N/ID </t>
  </si>
  <si>
    <t>Actualización</t>
  </si>
  <si>
    <t>Plan cerrado: 1707022409, por lo cual puede ser retirados del PMI</t>
  </si>
  <si>
    <t>3. Gestionar la disposición de las mercancías con situación jurídica definida a favor de la Nación, existentes a septiembre a 30 de 2017 en la Dirección Seccional de Aduanas de 
Cartagena.</t>
  </si>
  <si>
    <t>4. Gestionar la disposición de las mercancias con situación jurÍdica definida a favor de la Nación, existentes  a septiembre a 30 de 2017  en la Dirección Seccional de Impuestos y Aduanas de Arauca.</t>
  </si>
  <si>
    <t xml:space="preserve">Inicio prueba en producción piloto en el SIIF Nación con la Dirección de Impuestos y Aduanas de Pereira 
</t>
  </si>
  <si>
    <r>
      <rPr>
        <b/>
        <sz val="12"/>
        <rFont val="Arial"/>
        <family val="2"/>
      </rPr>
      <t>DGI</t>
    </r>
    <r>
      <rPr>
        <sz val="12"/>
        <rFont val="Arial"/>
        <family val="2"/>
      </rPr>
      <t xml:space="preserve">
NC-Subproceso Innovacion y Tecnologia
Subdireccion de Innovacion y Proyectos
ACTUALIZADO
30112021</t>
    </r>
  </si>
  <si>
    <r>
      <rPr>
        <b/>
        <sz val="12"/>
        <rFont val="Arial"/>
        <family val="2"/>
      </rPr>
      <t>DGI</t>
    </r>
    <r>
      <rPr>
        <sz val="12"/>
        <rFont val="Arial"/>
        <family val="2"/>
      </rPr>
      <t xml:space="preserve">
NC-Subproceso Administracion de Cartera
NC-Subproceso Recaudo-Devoluciones
Coordinación de Administración de Aplicativos de Impuestos
NC-Subproceso Innovacion y Tecnologia
Subdirección de Innovación y Proyectos
Subdirección Soluciones y Desarrollo
Subdirección de Infraestructura Tecnológica y de Operaciones
Subdirección de Procesamiento de datos
ACTUALIZADO
30112021</t>
    </r>
  </si>
  <si>
    <t>Contratar la solución tecnológica</t>
  </si>
  <si>
    <r>
      <rPr>
        <b/>
        <sz val="12"/>
        <rFont val="Arial"/>
        <family val="2"/>
      </rPr>
      <t>DGI</t>
    </r>
    <r>
      <rPr>
        <sz val="12"/>
        <rFont val="Arial"/>
        <family val="2"/>
      </rPr>
      <t xml:space="preserve">
NC - Subproceso Innovación y Tecnología
Subdirección de Innovación y Proyectos
ACTUALIZADO
30112021</t>
    </r>
  </si>
  <si>
    <t>Documento de aprobación de 
puesta en producción</t>
  </si>
  <si>
    <r>
      <rPr>
        <b/>
        <sz val="12"/>
        <rFont val="Arial"/>
        <family val="2"/>
      </rPr>
      <t>DGI</t>
    </r>
    <r>
      <rPr>
        <sz val="12"/>
        <rFont val="Arial"/>
        <family val="2"/>
      </rPr>
      <t xml:space="preserve">
NC - Subproceso Recaudo - Devoluciones
Subdirección de Devoluciones
NC - Subproceso de Innovación y Tecnología
Subdirección de Innovación y Proyectos
Subdirección Soluciones y Desarrollo
Subdirección de Infraestructura Tecnológica y de Operaciones
Subdirección de Procesamiento de datos
ACTUALIZADO
30112021</t>
    </r>
  </si>
  <si>
    <r>
      <rPr>
        <b/>
        <sz val="12"/>
        <rFont val="Arial"/>
        <family val="2"/>
      </rPr>
      <t>DGI</t>
    </r>
    <r>
      <rPr>
        <sz val="12"/>
        <rFont val="Arial"/>
        <family val="2"/>
      </rPr>
      <t xml:space="preserve">
NC - Subproceso de Innovación y Tecnología
Subdirección de Innovación y Proyectos
ACTUALIZADO
30112021</t>
    </r>
  </si>
  <si>
    <r>
      <rPr>
        <b/>
        <sz val="12"/>
        <rFont val="Arial"/>
        <family val="2"/>
      </rPr>
      <t>DGI</t>
    </r>
    <r>
      <rPr>
        <sz val="12"/>
        <rFont val="Arial"/>
        <family val="2"/>
      </rPr>
      <t xml:space="preserve">
NC-Subproceso Innovacion y Tecnologia
Subdireccion de Innovacion y Proyectos</t>
    </r>
  </si>
  <si>
    <t>2. Inicio de la implementación de la solución tecnológica del proyecto</t>
  </si>
  <si>
    <t>5. Implantación de la solución tecnológica.</t>
  </si>
  <si>
    <t>2. Implantación de la solución tecnológica.</t>
  </si>
  <si>
    <r>
      <t xml:space="preserve">DGI
</t>
    </r>
    <r>
      <rPr>
        <sz val="12"/>
        <rFont val="Arial"/>
        <family val="2"/>
      </rPr>
      <t>NC-Subproceso Innovacion y Tecnologia</t>
    </r>
    <r>
      <rPr>
        <b/>
        <sz val="12"/>
        <rFont val="Arial"/>
        <family val="2"/>
      </rPr>
      <t xml:space="preserve">
</t>
    </r>
    <r>
      <rPr>
        <sz val="12"/>
        <rFont val="Arial"/>
        <family val="2"/>
      </rPr>
      <t>Subdirección de Innovación y Proyectos
Subdirección Soluciones y Desarrollo
Subdirección de Infraestructura Tecnológica y de Operaciones</t>
    </r>
    <r>
      <rPr>
        <b/>
        <sz val="12"/>
        <rFont val="Arial"/>
        <family val="2"/>
      </rPr>
      <t xml:space="preserve">
DGI
</t>
    </r>
    <r>
      <rPr>
        <sz val="12"/>
        <rFont val="Arial"/>
        <family val="2"/>
      </rPr>
      <t xml:space="preserve">NC - Subproceso Recaudo - Devoluciones
Coordinación de Administración de Aplicativos de Impuestos
Coordinación de Cobranzas
Subdirección de Procesamiento de datos
</t>
    </r>
    <r>
      <rPr>
        <b/>
        <sz val="12"/>
        <rFont val="Arial"/>
        <family val="2"/>
      </rPr>
      <t xml:space="preserve">
</t>
    </r>
  </si>
  <si>
    <r>
      <t xml:space="preserve">DGI
</t>
    </r>
    <r>
      <rPr>
        <sz val="12"/>
        <rFont val="Arial"/>
        <family val="2"/>
      </rPr>
      <t xml:space="preserve">NC-Subproceso Innovacion y Tecnologia
Subdirección de Innovación y Proyectos
Subdirección Soluciones y Desarrollo
Subdirección de Infraestructura Tecnológica y de Operaciones
</t>
    </r>
    <r>
      <rPr>
        <b/>
        <sz val="12"/>
        <rFont val="Arial"/>
        <family val="2"/>
      </rPr>
      <t xml:space="preserve">
DGI
</t>
    </r>
    <r>
      <rPr>
        <sz val="12"/>
        <rFont val="Arial"/>
        <family val="2"/>
      </rPr>
      <t xml:space="preserve">NC - Subproceso Recaudo - Devoluciones
Coordinación de Administración de Aplicativos de Impuestos
Coordinación de Cobranzas
Subdirección de Procesamiento de datos
</t>
    </r>
    <r>
      <rPr>
        <b/>
        <sz val="12"/>
        <rFont val="Arial"/>
        <family val="2"/>
      </rPr>
      <t xml:space="preserve">
</t>
    </r>
  </si>
  <si>
    <r>
      <t xml:space="preserve">DGI
</t>
    </r>
    <r>
      <rPr>
        <sz val="12"/>
        <rFont val="Arial"/>
        <family val="2"/>
      </rPr>
      <t>NC-Subproceso Innovacion y Tecnologia</t>
    </r>
    <r>
      <rPr>
        <b/>
        <sz val="12"/>
        <rFont val="Arial"/>
        <family val="2"/>
      </rPr>
      <t xml:space="preserve">
</t>
    </r>
    <r>
      <rPr>
        <sz val="12"/>
        <rFont val="Arial"/>
        <family val="2"/>
      </rPr>
      <t xml:space="preserve">Subdirección de Innovación y Proyectos
Subdirección Soluciones y Desarrollo
Subdirección de Infraestructura Tecnológica y de Operaciones
</t>
    </r>
    <r>
      <rPr>
        <b/>
        <sz val="12"/>
        <rFont val="Arial"/>
        <family val="2"/>
      </rPr>
      <t xml:space="preserve">
DGI
</t>
    </r>
    <r>
      <rPr>
        <sz val="12"/>
        <rFont val="Arial"/>
        <family val="2"/>
      </rPr>
      <t xml:space="preserve">NC - Subproceso Recaudo - Devoluciones
Coordinación de Administración de Aplicativos de Impuestos
Coordinación de Cobranzas
Subdirección de Procesamiento de datos
</t>
    </r>
    <r>
      <rPr>
        <b/>
        <sz val="12"/>
        <rFont val="Arial"/>
        <family val="2"/>
      </rPr>
      <t xml:space="preserve">
</t>
    </r>
  </si>
  <si>
    <r>
      <rPr>
        <b/>
        <sz val="12"/>
        <rFont val="Arial"/>
        <family val="2"/>
      </rPr>
      <t>DGI</t>
    </r>
    <r>
      <rPr>
        <sz val="12"/>
        <rFont val="Arial"/>
        <family val="2"/>
      </rPr>
      <t xml:space="preserve">
NC- Subproceso Innovación y Tecnología
Subdirección de Innovación y Proyectos</t>
    </r>
  </si>
  <si>
    <r>
      <rPr>
        <b/>
        <sz val="12"/>
        <rFont val="Arial"/>
        <family val="2"/>
      </rPr>
      <t>DGI</t>
    </r>
    <r>
      <rPr>
        <sz val="12"/>
        <rFont val="Arial"/>
        <family val="2"/>
      </rPr>
      <t xml:space="preserve">
NC- Subproceso Innovación y Tecnología
Subdirección de Innovación y Proyectos
Subdirección de Soluciones y Desarrollo
Subdirección de Infraestructura Tecnológica y de Operaciones
Subdirección de Procesamiento de Datos
NC- Subproceso Recaudo - Devoluciones
Coordinación de Administración de Aplicativos de Impuestos</t>
    </r>
  </si>
  <si>
    <t>Elaborar Plan de continuidad del negocio</t>
  </si>
  <si>
    <t>PARA ESTE CUADRO SE CONSOLIDA POR DESCRIPCIÓN DE ACTIVIDADES COMO ACCIONES</t>
  </si>
  <si>
    <t>2(4)</t>
  </si>
  <si>
    <t>34(36)</t>
  </si>
  <si>
    <t>17(1)</t>
  </si>
  <si>
    <t>9(7)</t>
  </si>
  <si>
    <t>1(5)</t>
  </si>
  <si>
    <t>11 (20)</t>
  </si>
  <si>
    <t>5(27)</t>
  </si>
  <si>
    <t>8 (12)</t>
  </si>
  <si>
    <t>9(20)</t>
  </si>
  <si>
    <t>10(13)</t>
  </si>
  <si>
    <t>5(9)</t>
  </si>
  <si>
    <t>7(6)</t>
  </si>
  <si>
    <t>7(9)</t>
  </si>
  <si>
    <t>3(2)</t>
  </si>
  <si>
    <t>13(19)</t>
  </si>
  <si>
    <t>7(1)</t>
  </si>
  <si>
    <t>16(36)</t>
  </si>
  <si>
    <t>6(7)</t>
  </si>
  <si>
    <t>Inspección aduanera y Decomiso de mercancías.”</t>
  </si>
  <si>
    <t>11(14)</t>
  </si>
  <si>
    <t>11(10)</t>
  </si>
  <si>
    <t>7(8)</t>
  </si>
  <si>
    <t>Actualizado reformulación 30/04/2023</t>
  </si>
  <si>
    <t>8(1)</t>
  </si>
  <si>
    <t xml:space="preserve">TOTALES ACORDADOS - ESTANDARIZADOS - VERIFICADOS </t>
  </si>
  <si>
    <t>Planes cerrados: 1707022412 y 1707022421 en razón a su finalización aprobada por la Agencia, por lo cual pueden ser retirados del PMI</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</si>
  <si>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</si>
  <si>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</si>
  <si>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</si>
  <si>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 xml:space="preserve">Realizar capacitaciones (colectivas) a los funcionarios adscritos al GIT de Tráfico Postal y Envíos Urgentes de la Divisiòn de Control de Carga , sobre los requisitos y prohibiciones de la modalidad de tràfico postal y envìos urgentes y el procedimiento PR-COA-0176
</t>
  </si>
  <si>
    <t>Realizar seguimiento bimestral del diligenciamiento del acta de hechos verificaciòn de mercancìas en la modalidad de tràfico postal y envios urgentes FT COA  2302, conforme al procedimiento  y la consulta de la informaciòn en el sistema informàtico MUISCA mòdulo Carga.</t>
  </si>
  <si>
    <t xml:space="preserve">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</si>
  <si>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Registro de asistencia capacitaciòn interna FT-TAH-1722
2. Actas de hechos verificaciòn de mercancìas en la modalidad de tràfico postal y envios urgentes FT COA  2302 digitalizadas.</t>
  </si>
  <si>
    <t>Informe de los correctivos aplicados con  fundamento en el seguimiento de actas de hechos en donde se refleje el nivel de avance del mejoramiento en el correcto diligenciamiento.</t>
  </si>
  <si>
    <t xml:space="preserve"> Reporte de inconsistencias  o reporte de no inconsistencias encontradas en el registro de la información en el SIE CARGA MUISCA.</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</si>
  <si>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</si>
  <si>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</si>
  <si>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Reporte de inconsistencias  o reporte de no inconsistencias encontradas en el registro de la información en el SIE CARGA MUISCA.</t>
  </si>
  <si>
    <t xml:space="preserve">1. Reportar  las inconsistencias encontradas y correctivos aplicados.
 2. Informar  en los eventos que no  se presenten inconsistencias.
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</si>
  <si>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Coordinación de Clasificación Arancelaria
Seccional de Aduanas de Bogotá Aeropuerto El Dorado
Divisiòn de Control de Carga de la Dirección
GIT de Tráfico Postal y Envíos Urgentes</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</si>
  <si>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</si>
  <si>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t xml:space="preserve">Realizar capacitaciones (colectivas) a los funcionarios adscritos al GIT de Tráfico Postal y Envíos Urgentes de la Divisiòn de Control de Carga , sobre los requisitos y prohibiciones de la modalidad de tràfico postal y envìos urgentes y el procedimiento PR-COA-0176
</t>
  </si>
  <si>
    <t>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</si>
  <si>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</si>
  <si>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</si>
  <si>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</si>
  <si>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</si>
  <si>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</si>
  <si>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1. Reporte de inconsistencias  o reporte de no inconsistencias encontradas en el registro de la información en el SIE CARGA MUISCA.</t>
  </si>
  <si>
    <t xml:space="preserve">1. Reportar  las inconsistencias encontradas y correctivos aplicados.
 2. Informar  en los eventos que no  se presenten inconsistencias.
Reporte mensual de inconsistencias encontradas y correctivos aplicados o informar en el evento que no existan inconsitencias </t>
  </si>
  <si>
    <t>Informe sobre los correctivos aplicados respecto de las posibles inconsistencias encontradas en las actuaciones y formatos.</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</si>
  <si>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</si>
  <si>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Poner a producciòn los ajustes en el sistema MUISCA CARGA  al FT-1154" Ajuste Acta de diligencia tráfico postal"  informaciòn en el sistema MUISCA CARGA, que permitirá garantizar la fiabilidad en los reportes generados.</t>
  </si>
  <si>
    <t>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</si>
  <si>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 Acta de diligencia de trafico postal  en funcionamiento en el Sistema MUISCA CARGA para tràfico postal.                                            </t>
  </si>
  <si>
    <t>Seguimiento mensual  y correctivo aplicado</t>
  </si>
  <si>
    <t xml:space="preserve"> 1.Certificado de aceptación de pruebas del "acta de diligencia tráfico postal"
2. Habilitar casilla 85  "observaciones" del acta de diligencia.
Un (1) Certificado de aceptación de pruebas del "acta de diligencia tráfico postal"</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</si>
  <si>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</si>
  <si>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Registrar  la informaciòn en el sistema MUISCA CARGA, para garantizar la fiabilidad en los reportes generados.</t>
  </si>
  <si>
    <t>Actualizar el manual carga  sobre la forma de consulta de los insumos y documentos en el SIE MUISCA CARGA.</t>
  </si>
  <si>
    <t>Registrar información en las actas de diligencia de las operaciones de tràfico postal y envios urgentes en el SISTEMA MUISCA CARGA.</t>
  </si>
  <si>
    <t xml:space="preserve">1. Ajustes implementados en el Sistema MUISCA CARGA para tràfico postal, en funcionamiento.                                                           </t>
  </si>
  <si>
    <t>1. Actualización del manual de CARGA.
2. Capacitación sobre los ajustes del manual de CARGA.</t>
  </si>
  <si>
    <t>1. Registrar la información en el SIE MUISCA CARGA.
2. Mantener actualizados los registros en el SIE MUISCA CARGA</t>
  </si>
  <si>
    <t xml:space="preserve"> Certificado de aceptación de pruebas del "ajuste reportes de tráficos postal" en el SIE MUISCA CARGA.</t>
  </si>
  <si>
    <t>1. Manual actualizado.
2. Capaciación sobre los ajustes al manual.</t>
  </si>
  <si>
    <t>Informe avance de incorporación de actas de hechos en el SIE MUISCA CARGA
2 informes semestrales</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</si>
  <si>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</si>
  <si>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r>
      <rPr>
        <b/>
        <sz val="12"/>
        <rFont val="Arial"/>
        <family val="2"/>
      </rPr>
      <t>DGA</t>
    </r>
    <r>
      <rPr>
        <sz val="12"/>
        <rFont val="Arial"/>
        <family val="2"/>
      </rPr>
      <t xml:space="preserve">
NC – Subproceso Operación Aduanera
Subdirección de Operación Aduanera</t>
    </r>
  </si>
  <si>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</si>
  <si>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Realizar ajuste  en el SIE MUISCA CARGA al  FT-1154 "Acta de Diligencia Tràfico Postal" .</t>
  </si>
  <si>
    <t>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</si>
  <si>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1. Acta de diligencia de trafico postal  en funcionamiento en el Sistema MUISCA CARGA.                             </t>
  </si>
  <si>
    <t xml:space="preserve">
1. Comunicar las inconsistencias encontradas  a la División de Fiscalización de la Dirección Seccional.
2. Informar en el evento de no presentarse inconsistencias.</t>
  </si>
  <si>
    <t xml:space="preserve"> Certificado de aceptación de pruebas del "acta de diligencia tráfico postal"</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</si>
  <si>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</si>
  <si>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</si>
  <si>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Comunicado para consideración del Comité de Selectividad Aduanera,  respecto a la  disminución en la aplicación del porcentaje de selectividad indicado en el memorando 101 de 2017.</t>
  </si>
  <si>
    <t>Comunicaciòn lineamientos emitidos por el comité de selectividad aduanera sobre la aplicaciòn del porcentaje de selectividad en trafico postal.</t>
  </si>
  <si>
    <t>Seguimiento al cumplimiento de los
lineamientos impartidos por el comité de selectividad respecto al porcentaje minimo de selectividad para reconocimiento fìsico sobre las guias de mensajeria.</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</si>
  <si>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</si>
  <si>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Documento que contenga los lineamientos aprobados por el comité de selectividad respecto al porcentaje minimo de inspeccion en tafico postal y envios urgentes.</t>
  </si>
  <si>
    <t xml:space="preserve">
1. Informe de inconsistencias encontradas y/o correctivos aplicados.
2. Informe en el evento de no presentarse inconsistencias.</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</si>
  <si>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</si>
  <si>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 xml:space="preserve">Documento lineamientos.
Un  (1) documento lineamientos sobre el porcentaje de selectividad.
</t>
  </si>
  <si>
    <t xml:space="preserve"> Informe bimestral  sobre la presentaciòn de inconsistencias o no.
Un  (1)  informe bimestral  sobre la presentaciòn de inconsistencias o no.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</si>
  <si>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</si>
  <si>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</si>
  <si>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</si>
  <si>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</si>
  <si>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Implementar las recomendaciones o ajustes, resultado del informe de verificación.</t>
  </si>
  <si>
    <t>Efectuar una capacitación referida al procedimiento Sancionatorio a todas las seccionales con competencia aduanera de la DIAN</t>
  </si>
  <si>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</si>
  <si>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</si>
  <si>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Conformar mesa de trabajo orientada a la revisión del procedimiento.
Revisión de cada una de las etapas del procedimiento.
Redacción del informe de resultados de la evaluación del procedimiento Sancionatorio</t>
  </si>
  <si>
    <t>En caso de requerir el ajuste del procedimiento:
-Solicitar al area de procesos el ajuste requerido.
-Publicar el procedimiento ajustado.
-Socializar el procedimiento ajustado.
-En caso de requerir Memorando:
-Proyectar Memorando
-Socializar el Memorando</t>
  </si>
  <si>
    <t>Realizar la capacitación en colaboración con la Dirección Juridica</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</si>
  <si>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</si>
  <si>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Informe de resultados de la evaluación del procedimiento con recomendaciones.</t>
  </si>
  <si>
    <t>Memorando o procedimiento Ajustado.</t>
  </si>
  <si>
    <t>Registro de asistencia</t>
  </si>
  <si>
    <t>Proyecto de norma.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</si>
  <si>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</si>
  <si>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r>
      <rPr>
        <b/>
        <sz val="12"/>
        <rFont val="Arial"/>
        <family val="2"/>
      </rPr>
      <t>DGF</t>
    </r>
    <r>
      <rPr>
        <sz val="12"/>
        <rFont val="Arial"/>
        <family val="2"/>
      </rPr>
      <t xml:space="preserve">
NC - Subproceso Operación Aduanera
Dirección de Gestión de Aduanas
Subdirección de Operación Aduanera</t>
    </r>
  </si>
  <si>
    <t>Actualizar los procedimientos PR-ADF-433,434 y 435 etapa precontractual, contractual y postcontractual, así como los documentos relacionados, estableciendo los lineamientos sobre control, informes, liquidación y cierre de las ordenes de compra en la TVEC.</t>
  </si>
  <si>
    <r>
      <rPr>
        <b/>
        <sz val="12"/>
        <rFont val="Arial"/>
        <family val="2"/>
      </rPr>
      <t>Hallazgo No. 22: Títulos Judiciales</t>
    </r>
    <r>
      <rPr>
        <sz val="12"/>
        <rFont val="Arial"/>
        <family val="2"/>
      </rPr>
      <t xml:space="preserve">
De acuerdo con la información suministrada por la entidad, se observa que a 31/12/2013 existen 26.714 títulos Judiciales por valor de $51.910.4 millones, vigentes y en custodia de la Dirección Seccional Bogotá, pendientes de proferir el respectivo auto de aplicación y trámite de Títulos, como es: Fraccionamiento de títulos, Aplicación a Impuestos, Imputación del pago y Títulos no Reclamados, situación soportada en el Acta No.5 de Enero de 2014, realizada por la División de Gestión de Cobranzas</t>
    </r>
  </si>
  <si>
    <t xml:space="preserve">Identificar el número de DJ que no son posbles de gestionar, señalando las causas que imposibilitan la gestión de los DJ constituidos al 31 de diciembre de 2013. </t>
  </si>
  <si>
    <t xml:space="preserve">Relación de TDJ que no son posibles de gestionar . </t>
  </si>
  <si>
    <t>DGI
DS - Subproceso Administaciòn de Cartera
Direccion Seccional de Impuestos de Bogota
División de Cobranzas 
ACTUALIZADO
30112021 
09122022</t>
  </si>
  <si>
    <t>Programar y realizar mesa de trabajo con el nivel central para identificar las acciones Y Gestion a realizar e implementar frente a los DJ que no son posibles de gestionar.</t>
  </si>
  <si>
    <t>documento de conclusiones y gestion a realizar de la mesa de trabajo realizada.</t>
  </si>
  <si>
    <t>2.Ajustar plan de contigencia como documento de estrategía de continuidad del negocio para ser integrado al plan de continuidad del negocio de la Entidad</t>
  </si>
  <si>
    <t xml:space="preserve">Documento de estrategía de continuidad del negocio enviado a la Subdirección de Procesos para ser integrado al plan de continuidad del negocio de la Entidad </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</si>
  <si>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</si>
  <si>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Formato FT 1674 o control de asistencia a reuniones TEAM, con el registro del diagnóstico de cada caso de si es posible tecnicamente su corrección o no.</t>
  </si>
  <si>
    <t>formato FT- ADF – 1938 “CONCILIACIÓN CONTABLE FONDO ROTATORIO DE DEVOLUCIONES DE IMPUESTOS” del mes contable de junio de 2023</t>
  </si>
  <si>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</si>
  <si>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junio de 2023</t>
  </si>
  <si>
    <r>
      <rPr>
        <b/>
        <sz val="12"/>
        <color rgb="FF000000"/>
        <rFont val="Arial"/>
        <family val="2"/>
      </rPr>
      <t xml:space="preserve">DGI
</t>
    </r>
    <r>
      <rPr>
        <sz val="12"/>
        <color rgb="FF000000"/>
        <rFont val="Arial"/>
        <family val="2"/>
      </rPr>
      <t>NC - Subproceso Recaudo - Devoluciones
Direccion de Gestion de Impuestos
Subdirección de Devoluciones
ACTUALIZADO
30112021
REFORMULACIÓN EXCEPCIONAL 
18072022
REFORMULADO
09122022</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</si>
  <si>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</si>
  <si>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Hallazgo</t>
  </si>
  <si>
    <t>Actividad</t>
  </si>
  <si>
    <t>Filas</t>
  </si>
  <si>
    <t>Responsable - DGI</t>
  </si>
  <si>
    <t>Reformulación aprobada</t>
  </si>
  <si>
    <t xml:space="preserve">Hallazgo No. 22: Títulos Judiciales
</t>
  </si>
  <si>
    <t>Subdirección Cobranzas y control extensivo</t>
  </si>
  <si>
    <t>Acciones Nuevas</t>
  </si>
  <si>
    <t xml:space="preserve">Hallazgo No. 2. Devoluciones asociadas a proveedores ficticios  </t>
  </si>
  <si>
    <t>Subdirección de Fiscalización Tributaria</t>
  </si>
  <si>
    <t>Nueva fecha de terminación</t>
  </si>
  <si>
    <t xml:space="preserve">Hallazgo No. 3. Devolución sin investigación por Fiscalización  </t>
  </si>
  <si>
    <t xml:space="preserve">Hallazgo 4. Términos para autorizar devoluciones abreviadas  </t>
  </si>
  <si>
    <t>Subdirección de devoluciones</t>
  </si>
  <si>
    <t>Cambio la actividad, la unidad de medida, la fecha de inicio y la fecha de terminación</t>
  </si>
  <si>
    <t>Fondo Rotatorio – Partidas conciliatorias</t>
  </si>
  <si>
    <t>Adelantar, por lo menos, una mesa de trabajo virtual, con la participación de la Subdirección de devoluciones, la Coordinación…</t>
  </si>
  <si>
    <t>Subdirección de recaudo</t>
  </si>
  <si>
    <t>Realizar las actividades administrativas y contables necesarias para concluir la depuración  y ajuste de los valores de las partidas</t>
  </si>
  <si>
    <t>Depurar las partidas conciliatorias del Fondo Rotatorio de Devoluciones</t>
  </si>
  <si>
    <t xml:space="preserve">Hallazgo No. 2:  Depósitos en Instituciones Financieras – Conciliaciones Bancarias
</t>
  </si>
  <si>
    <t>Hallazgo No. 3:   Documentos Inconsistentes</t>
  </si>
  <si>
    <t>Reformulación fecha de Inicio y terminación</t>
  </si>
  <si>
    <t xml:space="preserve">HALLAZGO No. 8. CONSISTENCIA DE LA INFORMACION  </t>
  </si>
  <si>
    <t xml:space="preserve">Hallazgo No. 2. CARTERA PRESCRITA
</t>
  </si>
  <si>
    <t xml:space="preserve">Hallazgo No. 4. CLASIFICACION DE LA CARTERA
</t>
  </si>
  <si>
    <t>Documentar y relacionar las actividades administrativas y técnicas que se requieren para aplicar la clasificación de la cartera..</t>
  </si>
  <si>
    <t xml:space="preserve">Hallazgo Nro. 8. Oportunidad en la Investigación de Bienes y Medidas Cautelares, Expediente Nro. 201115065 (D) (F)
</t>
  </si>
  <si>
    <t xml:space="preserve">Hallazgo Nro. 9. Custodia y administración de bienes secuestrados, Expediente Nro. 200404830 del contribuyente identificado con NIT 811026755 (D)
</t>
  </si>
  <si>
    <t xml:space="preserve">Hallazgo Nro. 12. Gestión de cobro Expediente Nro. 201103469 (F) (D)
</t>
  </si>
  <si>
    <t xml:space="preserve">Hallazgo Nro. 13. Expediente nro. 201416563 NIT. 890926272. Embargo y secuestro de bienes. (D) (F)
</t>
  </si>
  <si>
    <t xml:space="preserve">Hallazgo Nro. 17. Expedición Resolución que ordena seguir adelante la ejecución de los expedientes 201103469, 199901896, 201016997 y 200810022 (D </t>
  </si>
  <si>
    <t>REFORMULACIÓN  31_05_23</t>
  </si>
  <si>
    <t xml:space="preserve">DIRECCIÓN DE GESTIÓN DE IMPUESTOS </t>
  </si>
  <si>
    <t>REFORMULACIONES 31_05_23</t>
  </si>
  <si>
    <t>DIRECCIÓN DE GESTIÓN CORPORATIVA</t>
  </si>
  <si>
    <t xml:space="preserve">Fecha de elaboración: </t>
  </si>
  <si>
    <t>AUDITORIA</t>
  </si>
  <si>
    <t>CODIGO HALLAZGO</t>
  </si>
  <si>
    <t xml:space="preserve">DESCRIPCIÓN DEL HALLAZGO </t>
  </si>
  <si>
    <t xml:space="preserve">JUSTIFICACIÓN </t>
  </si>
  <si>
    <t>"Auditoria Financiera Independiente a la UAE Dirección de Impuestos y Aduanas Nacionales – DIAN, Vigencia 2020
H4"</t>
  </si>
  <si>
    <t xml:space="preserve">Frente a este hallazgo, la Coordinación de infraestructura realizó las respectivas acciones de mejora, referentes a los contratos de obra que se deriven de una licitación pública.                                                          
Respecto a las actividades descritas por la CGR, se implementaron los informes de supervisión y actas de visita de los contratos, donde se enuncian los controles realizados.  El enlace con las evidencias es el siguiente: https://diancolombia-my.sharepoint.com/:f:/g/personal/mrodriguezm6_dian_gov_co/Elg7qOKFitBGuPyiqsh7AX0BKaS8b16W6hF8WcgTcOg4Rg?e=qv7txi                                                                      </t>
  </si>
  <si>
    <t>"HALLAZGO No. 1. BAJA DE ACTIVOS INTANGIBLES
A 31 de diciembre de 2021, el estado de situación financiera registra activos intangibles por $17.039.961.743 sin uso, que aún no han sido retirados del inventario y que se encuentran totalmente depreciados, generando que la información revelada a los diferentes usuarios no corresponda a la realidad de los hechos económicos y a registro de activos que no son potencial de servicio para la entidad"</t>
  </si>
  <si>
    <t xml:space="preserve">En referencia con este hallazgo se implementaron los respectivos controles y acciones de mejora frente al retiro de los activos intangibles del inventario de la entidad, es importante precisar que cada semestre por medio de un acto administrativo estos activos son retirados del inventario. 
Se adjuntan las evidencias https://diancolombia-my.sharepoint.com/:f:/g/personal/mrodriguezm6_dian_gov_co/Ei8f3fJvLi9MtY4nF_zYrJ8BINwDgt5b9RnF80_NtlW3Fg?e=3g3N42                                                                                 </t>
  </si>
  <si>
    <t>AUDITORIA A LA GESTIÓN DE NOMINA 
AGN 2016009 H 18
Periodo
0101/2015 al 31/08/2016</t>
  </si>
  <si>
    <t xml:space="preserve">Los procedimientos correspondientes al subproceso Gestión del Empleo se han venido actualizando desde la fecha de la auditoría, específicamente para cada uno de los procedimientos descritos en el hallazgo de la OCI, se evidencia que los mismos han sido objeto de actualizaciones durante la vigencia del plan de mejoramiento, teniendo en cuenta que a la fecha ya se dispone de la versión 3 de actualización:
*PR-TAH-0071 Gestión de Descuentos por Nómina: Versión 1 vigente desde 9/06/2014; versión 2 vigente desde 14/06/2017; versión 3 vigente desde 28/01/2022
*PR-TAH-0070 Gestión Embargos de Salarios:  Versión 1 vigente desde 9/06/2014; versión 2 vigente desde 21/04/2017; versión 3 vigente desde 28/01/2022
*PR-TAH-0073 Gestión Embargos de Licencias No Remuneradas:  Versión 1 vigente desde 9/06/2014; versión 2 vigente desde 13/03/2018; versión 3 vigente desde 28/01/2022
*PR-TAH-0076 Gestión de Comisiones al Interior del País:  Versión 1 vigente desde 9/06/2014; versión 2 vigente desde 16/04/2018; versión 3 vigente desde 28/01/2022
*PR-TAH-0076 Gestión de Permisos Laborales:  Versión 1 vigente desde 9/06/2014; versión 2 vigente desde 28/01/2022; versión 3 vigente desde 5/11/2022
*PR-TAH-0088 Gestión de Ausentismo Laboral:  Versión 1 vigente desde 8/08/2014; versión 2 vigente desde 07/05/2018; versión 3 vigente desde 31/12/2021
*PR-TAH-0352 Gestión de Incapacidades:  Versión 1 vigente desde 06/07/2017; versión 2 vigente desde 5/07/2019; versión 3 vigente desde 28/01/2022.
Las evidencias de la permanente actualización en :
https://diancolombia.sharepoint.com/sites/diannetpruebas/procesos/Paginas/Listado-Maestro-VI.aspx 
La caracterización de la matriz del subproceso de gestión del Empleo se encuentra en la siguiente dirección electrónica:
https://diancolombia.sharepoint.com/sites/diannetpruebas/procesos/Documents/Mapa-Procesos/FCH-TAH-0007.pdf 
Las versiones de los procedimientos correspondientes al subproceso Gestión del Empleo del listado maestro de documentos cuentan con los ajustes producto de la nueva estructura de la Entidad, establecida en el Decreto 1742 de 2020 .
El catálogo Normativo actualizado correspondiente al Subproceso de Gestión del Empleo se consulta en:
Subdirección de Gestión del Empleo Publico - 100185_Despacho SGEP - Todos los documentos (sharepoint.com) </t>
  </si>
  <si>
    <t xml:space="preserve">
Conforme al Memorando 058 del 24 de abril de año 2023, emitido por la Oficina de Control Interno, se realizaron las pruebas de efectividad, por parte de las Direcciones Seccionales de Impuestos de Cali y Cartagena y de Impuestos y Aduanas de Pereira y de Bucaramanga con la revisión de una muestra representativa de expedientes seleccionadas para verificación, trimestre enero, febrero y marzo del año 2023, teniendo en cuenta que la capacitación del Memorando 202 de noviembre de 2022, que contiene los lineamientos para verificación de Derechos de autor, fue realizada en noviembre  de 2022.
El resultado de la prueba de efectividad permite colegir que se está cumplimiento con los lineamientos y la Ley 603 de 2000 vigente sobre la materia y que se está contrarrestando la causa que dio origen al hallazgo, por lo cual, y teniendo en cuenta que se encuentran cumplidas al 100%, se solicita el retiro del hallazgo 4 acciones de mejoramiento 1 y 2.
Los soportes resultados de la prueba de efectividad se encuentran en el siguiente link: 
https://nam02.safelinks.protection.outlook.com/?url=https%3A%2F%2Fdiancolombia.sharepoint.com%2F%3Af%3A%2Fs%2FSub-Fiscal-Trib%2FEkeW9TpKsAhFjf31YXbNjkYB4QK8xrNzufQ1GqIUFdk5WQ%3Fe%3DFRSpK5&amp;data=05%7C01%7Cggonzalezv%40dian.gov.co%7Cd13fc04d150849f16ad508db5d69cab6%7Cfab26e5a737a44388ccd8e465ecf21d8%7C0%7C0%7C638206481450915201%7CUnknown%7CTWFpbGZsb3d8eyJWIjoiMC4wLjAwMDAiLCJQIjoiV2luMzIiLCJBTiI6Ik1haWwiLCJXVCI6Mn0%3D%7C3000%7C%7C%7C&amp;sdata=A9qh6WCgfc8ANcuFVo6yovFSOXdpUxqROPc%2FTtZ26ZE%3D&amp;reserved=0</t>
  </si>
  <si>
    <t xml:space="preserve">Conforme al Memorando 058 del 24 de abril de año 2023, emitido por la Oficina de Control Interno, se realizaron las pruebas de efectividad, por parte de las Direcciones Seccionales de Impuestos de Cali y  de Impuestos y Aduanas de  Bucaramanga. El resultado de la prueba de efectividad permite colegir que se está cumplimiento con tiempos para practica de pruebas y cronogramas y que se está contrarrestando la causa que dio origen al hallazgo, por lo cual se solicita el retiro del hallazgo 5  acciones de mejoramiento 1 y 2; además por encontrarse cumplidas al 100% dentro del  plan de mejoramiento suscrito con la Oficina de Control Interno.
Los soportes resultados de la prueba de efectividad se encuentran en el siguiente link:
https://nam02.safelinks.protection.outlook.com/?url=https%3A%2F%2Fdiancolombia.sharepoint.com%2F%3Af%3A%2Fs%2FSub-Fiscal-Trib%2FEkeW9TpKsAhFjf31YXbNjkYB4QK8xrNzufQ1GqIUFdk5WQ%3Fe%3DFRSpK5&amp;data=05%7C01%7Cggonzalezv%40dian.gov.co%7Cd13fc04d150849f16ad508db5d69cab6%7Cfab26e5a737a44388ccd8e465ecf21d8%7C0%7C0%7C638206481450915201%7CUnknown%7CTWFpbGZsb3d8eyJWIjoiMC4wLjAwMDAiLCJQIjoiV2luMzIiLCJBTiI6Ik1haWwiLCJXVCI6Mn0%3D%7C3000%7C%7C%7C&amp;sdata=A9qh6WCgfc8ANcuFVo6yovFSOXdpUxqROPc%2FTtZ26ZE%3D&amp;reserved=0
</t>
  </si>
  <si>
    <t>DIRECCIÓN DE GESTIÓN JURÍDICA</t>
  </si>
  <si>
    <t>Con base en la evaluación de las carpetas contentivas de los procesos judiciales Nos. 20060014901, 20070016801, 20090008101, 20030140201, 20070023001, 20100011301, 20080023101, 20090009101, 20090018201, 20090019801, 20110026001, 20100021601, 20100025801, 20100025701, se evidencia lo siguiente: los documentos no cuentan con foliación consecutiva, en orden cronológico, como tampoco figuran algunos folios, hay duplicidad de escritos, se encuentran documentos con asuntos diferentes a los de los expedientes y no se observan algunas actuaciones importantes que permitan el seguimiento al sumario.      Con base en la evaluación de las carpetas contentivas de las conciliaciones con Nos. Internos 2736, 1744, 2916, 2874, 2734, 2909, 2472, 2956, 3177, 3221, 2501, 2122, 3220, 3276, 2624, 3129, 3107,2034, 1809, 1844, se evidencia lo siguiente: los documentos no cuentan con foliación consecutiva, en orden cronológico, como tampoco figuran algunos folios, hay duplicidad de escritos, se encuentran documentos con asuntos diferentes a los del expediente y no se observan algunas actuaciones importantes como autos aprobatorios o aprobatorios de conciliación.
Con base en la evaluación de los expedientes contentivos de los contratos 100206215-318-0-2013, 100206217-227-0-2013, 100215312-322-0-2013, 100206214-172-0-2013, 100207218-288-0-2013, 103201235-140-0-2013, 100207220-317-0-2013, 100215313-178-0-2013, 100211231-274-0-2013, 100202206-305-0-2013, 100206214-177-0-2013, 103201235-095-0-2013, 100206217-226-0, 100207220-281-0-, 100215313-158-0-, 100206216-212-0-, 100215347-135-0, 100206214-221-0. se evidencia lo siguiente: los documentos no cuentan con foliación consecutiva, en orden cronológico, como tampoco figuran algunos folios, hay duplicidad de escritos, se encuentran documentos con asuntos diferentes a los del expediente, no hay unidad documental y no se observan en algunos casos el producto de las obligaciones contractuales cumplidas.</t>
  </si>
  <si>
    <t>Se ejecutó el Plan de mejora con la supervisión del área de Documentación de la Entidad, se realizaron visitas periódicas para la verificación de la conformación de las carpetas de procesos judiciales con el cumplimiento de las normas de archivo documental, se constató que las mismas estuvieran correctamente foliadas, los documentos legajados en orden cronológico, que no exista duplicidad de documentos, que todos los documentos correspondan al proceso judicial que se legaja y archiva, el área encargada de hacer las visitas de seguimiento expidió los informes de cada visita, de acuerdo a lo estipulado en el Plan de Mejoramiento. Una vez finalizó el tiempo acordado para la ejecución del plan y realizadas las pruebas de efectividad, se concluye que se continúa dando cumplimiento a las recomendaciones realizadas por la CGR y que dicho hallazgo se encuentra subsanado. Los soportes de la prueba de efectividad se encuentran en el siguiente enlace: https://diancolombia.sharepoint.com/:f:/s/DGJU/EnprE_-fnsJNujLLxJFXPkUBaCcM8GJPWf2uMtdOrsUMIw?e=NWB2cc</t>
  </si>
  <si>
    <t>HALLAZGO No. 1. PROVISIONES LITIGIOS
“(…)  incorrección, correspondiente a una subestimación
de la cuenta 2701- Provisiones litigios y demandas por $2.113.035.538, afectando al patrimonio institucional con una sobrestimación por el mismo valor. (…)”</t>
  </si>
  <si>
    <t xml:space="preserve">Se realizó la actualización del Instructivo Determinación de la Provisión Contable de los Procesos Judiciales y Conciliaciones Extrajudiciales Versión 2- IN-PEC-0170 de conformidad con la normatividad vigente, indicando el plazo perentorio en el cual el apoderado judicial deberá actualizar la calificación del riesgo de pérdida y el cálculo de la provisión contable teniendo en cuenta el valor de la condena señalado en el fallo de primera instancia. La evidencia se encuentra en el siguiente enlace: https://diancolombia.sharepoint.com/:f:/s/DGJU/EuQUJ2mLEpZFg8GPyno9Vc4BN2Ze4hMm2DdjUkFMWeIqmQ?e=U0vEBg </t>
  </si>
  <si>
    <t>Realizados los cruces de los fallos condenatorios de primera instancia notificados a través del buzón de notificaciones  con la respectiva sentencia, se encuentra que en la mayoría de procesos ya han sido actualizados en sistema e-KOGUI en cuanto a la calificación del riesgo y la provisión contable, Cuando se realiza la verificacion y se encuentra un proceso no actualizado, se solicita al apoderado a cargo su actualización. Se anexan los correos electrónicos que constituyen prueba de efectividad, los cuales se encuentran en el siguiente enlace: https://diancolombia.sharepoint.com/:f:/s/DGJU/EharyoVOjwhCiouPUzRb1_sBvwQTRwf2dXC1XGuR5mAw3g?e=OSF93E</t>
  </si>
  <si>
    <t xml:space="preserve">ANEXO PARA RETIRO DE HALLAZGOS POR EFECTIVIDAD  31_05_23 </t>
  </si>
  <si>
    <t>Dirección de Gestión de Impuestos</t>
  </si>
  <si>
    <t>25 de mayo de 2023</t>
  </si>
  <si>
    <t xml:space="preserve">Se lleva Control diariamente de los saldos del macrotítulo, se realiza mensualmente el cruce de información de la información reportada por el administrador de l deposito de valores, los reportes de las direcciones seccionales, el aplicativo SI de Devoluciones y CIN20. La información de la base de TIDIS y el cruce de información se encuentran en la carpeta de "Documentos/Devoluciones/ANALISIS Y CONTROL EXPEDICIONES TIDIS" en SharePoint de la Subdirección de Devoluciones. </t>
  </si>
  <si>
    <t>Se realizó el diagnóstico de los errores presentados que impidieron la consulta en el Servicio Informático de Devoluciones de los documentos asociados a los asuntos: 202081130100006366,  202081130100008700, 202081130100010770, 202081130100013038, 202081130100135495 la cual dio como resultado que se debe a que la verificación del asunto y sus respectivos formatos se ha realizado mediante el enlace equivocado https://muisca.dian.gov.co y el correcto ingreso para verificar las solicitudes de devolución junto con sus formatos, es en el enlace https://devolucion.dian.gov.co
Al realizar ingreso correcto mediante enlace https://devolucion.dian.gov.co y consultar el asunto 202081130100006366, se puede realizar la normal apertura de los formatos.
Por lo anterior de realizó una presentación en PowerPoint de Requisitos mínimos de Hardware,  Software, Navegadores y URL de ingreso al Servicio Informático de Devoluciones, para acceder a consultas y documentos mediante roles asignados en ejercicio de auditorías o inspecciones.
Las evidencias están en la carpeta</t>
  </si>
  <si>
    <t>Auditoría de Cumplimiento, U.A.E DIAN Devoluciones y Compensaciones gestionadas a 31 de diciembre</t>
  </si>
  <si>
    <t>Hallazgo No. 11 Gestión documental de expedientes en proceso de devoluciones y/o compensaciones  (...) en la DSI Medellín y la DSIA Santa Marta y hace referencia a las falencias en la organización de las carpetas en cuanto a rotulación, foliación, hojas de control de unidad documental, revisión de series, unidades documentales, tablas de retención documental y registro de fechas en orden,</t>
  </si>
  <si>
    <t>Conforme al Memorando 058 del 24 de abril de año 2023, emitido por la Oficina de Control Interno, se realizaron las pruebas de efectividad, por parte de las Direcciones Seccionales de Impuestos de Medellín y de Impuestos y Aduanas de Santa Marta con una revisión de una muestra representativa de expedientes seleccionadas para verificación, debiendo incluirse el 1% de expedientes de la muestra en solicitudes de devolución y/o compensaciones tramitadas en el Subproceso de Recaudo – Devoluciones. la verificación fue soportada en las listas de chequeo que hacen parte del Memorando 40 del 25 de febrero de 2022, lineamiento impartido por la Subdirección de Fiscalización Tributaria, relativo a Control norma archivística.
El resultado de la prueba de efectividad permite colegir que se está cumplimiento con las normas de Gestión Documental y  se está contrarrestando la causa que dio origen al hallazgo,  por lo cual solicitamos se certifique el retiro del hallazgo 11  acciones de mejoramiento 2 y 3 por encontrarse cumplidas al 100% dentro del  plan de mejoramiento suscrito con la Contraloría General de la República, en el proceso de IMPUESTOS.
Los soportes resultados de la prueba de efectividad se encuentran en el siguiente link 
 https://nam02.safelinks.protection.outlook.com/?url=https%3A%2F%2Fdiancolombia.sharepoint.com%2F%3Af%3A%2Fs%2FSub-Fiscal-Trib%2FEnJW_G4TxftLnPA9UxaTNwQB-6CYa2_NEn1x4Uh5yraENQ%3Fe%3DzHt8IU&amp;data=05%7C01%7Cggonzalezv%40dian.gov.co%7C9920e79c56334c088bba08db5c870084%7Cfab26e5a737a44388ccd8e465ecf21d8%7C0%7C0%7C638205508210712825%7CUnknown%7CTWFpbGZsb3d8eyJWIjoiMC4wLjAwMDAiLCJQIjoiV2luMzIiLCJBTiI6Ik1haWwiLCJXVCI6Mn0%3D%7C3000%7C%7C%7C&amp;sdata=49MEmHd%2FxLzK0I4TsRyAgAti%2Bmixyu9CzAsWd%2BivYhs%3D&amp;reserved=0</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</si>
  <si>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</si>
  <si>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</si>
  <si>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</si>
  <si>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</si>
  <si>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</si>
  <si>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</si>
  <si>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</si>
  <si>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r>
      <rPr>
        <b/>
        <sz val="12"/>
        <rFont val="Arial"/>
        <family val="2"/>
      </rPr>
      <t>EXPEDIENTES FINALIZADOS SIN CERRAR EN EL SISTEMA DE INFORMACION DEVOLUCIONES.</t>
    </r>
    <r>
      <rPr>
        <sz val="12"/>
        <rFont val="Arial"/>
        <family val="2"/>
      </rPr>
      <t xml:space="preserve">
De una muestra de 70 asuntos radicados en el Sistema de Información Devoluciones del periodo enero de 2018 a junio de 2019, de los cuales 56 terminados por el SI y 14 de manera manual, con actos administrativos de: Inadmisión, Rechazo y Resolución de devolución y/o compensación, a la fecha de la auditoría figuraban en el sistema con estado abierto, como se detalla en el Anexo No. 2.
</t>
    </r>
  </si>
  <si>
    <r>
      <rPr>
        <b/>
        <sz val="12"/>
        <rFont val="Arial"/>
        <family val="2"/>
      </rPr>
      <t>Deficiencias en los sistemas de información para apoyar la gestión de la habilitación, reconocimiento, autorización y control de usuarios.</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</si>
  <si>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</si>
  <si>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r>
      <rPr>
        <b/>
        <sz val="12"/>
        <rFont val="Arial"/>
        <family val="2"/>
      </rPr>
      <t>HALLAZGO No. 1.   Baja efectividad de programas y acciones de control auditados</t>
    </r>
    <r>
      <rPr>
        <sz val="12"/>
        <rFont val="Arial"/>
        <family val="2"/>
      </rPr>
      <t xml:space="preserve">
De la muestra seleccionada y una vez revisados los resultados que arrojaron los análisis preliminares y/o las investigaciones desarrolladas a los seleccionados remitidos a las Direcciones Seccionales de Impuestos de Cali, Aduanas de Cali e Impuestos y Aduanas de Bucaramanga por 4 programas de fiscalización y 4 acciones de control, se observó baja efectividad en: 
1.	Programas y acciones de control tributarios. (Ver tabla No.6  ) 
	Programa de Control a Inexactos Renta no obligados a llevar contabilidad AG 2015, Memorando 104 de 2018.
	Programa de Control a Créditos Fiscales del Impuesto sobre la Renta y CREE AG 2016, Memorando 201 de 2018.
	Acción de control a Contribuyentes con Beneficio de Auditoría Renta AG 2019, Memorando 153 de 2020.
2. Programas y acciones de control aduaneros. (Ver tabla No.11 ):
	Programa Control al pago de los derechos antidumping 2018-2019 - Memorando 185 de 2019.
	Acción de control Lineamientos para dar cumplimiento a los requisitos establecidos en el artículo 3º. “umbrales para fortalecer el sistema de gestión de riesgo y control aduanero” del decreto 2218 de 2017, modificado por el artículo 1º del Decreto 436 de 2018, Memorando 77 de 2020.
	Acción de control Lineamiento para el control al cumplimiento de requisitos y correcta clasificación arancelaria en la importación de llantas, Memorando 38 de 2020.
	Acción de control Lineamiento para la correcta clasificación arancelaria en la importación de llantas, Memorando 140 de 2020.</t>
    </r>
  </si>
  <si>
    <r>
      <rPr>
        <b/>
        <sz val="12"/>
        <rFont val="Arial"/>
        <family val="2"/>
      </rPr>
      <t>2. Deficiencias en la selección de insumos a enviar a las Direcciones Seccionales</t>
    </r>
    <r>
      <rPr>
        <sz val="12"/>
        <rFont val="Arial"/>
        <family val="2"/>
      </rPr>
      <t xml:space="preserve">
Revisada una muestra de 4 programas de fiscalización y 4 acciones de control remitidas por el nivel central a las direcciones seccionales de Impuestos de Cali, Aduanas de Cali e Impuestos y Aduanas de Bucaramanga, en tres de éstos, se observaron depuraciones por razones que pudieron ser identificadas antes de su envío a las direcciones seccionales así: 
1.	Programa Control al pago de los derechos antidumping 2018-2019, Memorando 185 del 25/07/2019
Las seis declaraciones seleccionadas para la DSIA de Bucaramanga se depuran, cuatro de ellas, porque para la mercancía importada no aplica el pago de los derechos antidumping, subpartida 76.08.10.90.00, conforme a lo dispuesto en el parágrafo del artículo 2 de la Resolución 304 de 2013 y la Resolución 176 de 2017, proferidas por el Ministerio de Comercio Industria y Turismo y las dos restantes hacen referencia a la misma operación de comercio exterior, declaración de importación inicial y su corrección voluntaria con pago de derechos antidumping; ésta última con fecha anterior al envío del programa, por lo tanto no procedía en ningún caso apertura de la investigación.
2.	Lineamientos para dar cumplimiento a los requisitos establecidos en el artículo 3º. “Umbrales para fortalecer el sistema de gestión de riesgo y control aduanero del Decreto 2218 de 2017, modificado por el artículo 1º del Decreto 436 de 2018”, Memorando 77 del 30/04/2020. 
Para la DSA de Cali, 46 declaraciones que corresponden al 58% de las seleccionadas se depuraron así: 
•	Para 35 declaraciones de importación correspondientes a la subpartida arancelaria 64.06.10.00.00, se revisaron las fórmulas sobre precios declarados por unidad de medida contenidas en el listado de seleccionados y se estableció, que el cálculo de precio unitario declarado se efectuó en FOB/Unidad, siendo lo correcto en FOB/KG bruto y al hacer el recalculo se determinó que cumplían con el umbral, siendo improcedente la investigación. 
•	Cuatro corresponden a declaraciones sin levante 
•	Tres declaraciones habían tenido aprehensión en el 2019. 
•	Cuatro declaraciones presentaban corrección en la que se ajustó el umbral, previo al Memorando de la acción. 
3.	Programa Control a créditos fiscales del impuesto sobre la Renta y CREE AG 2016, Memorando 201 del 10/07/2018. 
Para la DSI de Cali de un total de 30 seleccionados se depuran 15, que corresponden al 50%, por tener investigación en curso por el mismo concepto y período o que ya habían sido investigados en otro programa previo al envío del Memorando. Caso semejante se observó en la DSIA de Bucaramanga donde se depuraron 10 seleccionados de un total de 25, que corresponden al 40%. </t>
    </r>
  </si>
  <si>
    <r>
      <rPr>
        <b/>
        <sz val="12"/>
        <rFont val="Arial"/>
        <family val="2"/>
      </rPr>
      <t>3. Inconsistencias en la información reportada sobre programas y acciones de control</t>
    </r>
    <r>
      <rPr>
        <sz val="12"/>
        <rFont val="Arial"/>
        <family val="2"/>
      </rPr>
      <t xml:space="preserve">
Revisados los reportes suministrados por la Dirección de Gestión de Fiscalización (Subdirecciones de Fiscalización Tributaria y de Fiscalización Aduanera) y la Dirección de Gestión Estratégica y de Analítica (Subdirección de Análisis de Riesgo y Programas), relacionados con programas y acciones de control generados y ejecutados entre el 1 de enero de 2018 y el 31 de diciembre de 2021, se evidenció inconsistencia en las cifras y falta de completitud de la información, así:
1.	Frente a la Matriz de Seguimiento del Comité Técnico de Programas y Campañas de Control-CTPCC, suministrada por la Dirección de Gestión Estratégica y de Analítica, con corte a 31 de diciembre de 2021 y la entregada por la Dirección de Gestión de Fiscalización en relación con el control aduanero, se observaron diferencias en el número de programas y seleccionados para la vigencia 2019. Con relación a la entregada sobre el control tributario, se observaron diferencias en el número de seleccionados de las vigencias 2018, 2020 y 2021, y el valor de la gestión en todas las vigencias. Anexo 1
2.	La Matriz de Seguimiento del CTPCC, con corte a 31 de diciembre de 2021, presenta falta de completitud en los registros tanto en la matriz consolidada como en la detallada por subdirección y frente a lo consignado se observan diferencias entre la información consolidada y la desagregada de la Subdirección de Fiscalización Aduanera, en el número de seleccionados en todas las vigencias, en igual sentido, entre la  consolidada y la desagregada de la Subdirección de Fiscalización Tributaria, en el número  de seleccionados para las vigencias 2018 y 2020 y el valor de la gestión para la vigencia 2018. Anexo 2
3. En la respuesta a la solicitud de información No. 4, mediante oficio virtual No. 100211169-0243 de fecha 04/04/2022, la Subdirección de Fiscalización Tributaria remite dos archivos, en el primero, que contiene el consolidado de programas 2018, indicaron un total de 8.714 seleccionados, en tanto que en el segundo reportan a nivel desagregado un total de 8.791 seleccionados, presentando una diferencia de 77.
4. En la respuesta a la solicitud de información No. 1, mediante oficio virtual 100202211 – 0174 del 23/03/2022, por la Subdirección de Fiscalización Aduanera se presenta diferencia en el número de seleccionados en la vigencia 2019, reportando 244 en el consolidado de programas y acciones y 444 en el desagregado que entregan por direcciones seccionales.
5. En la respuesta a la solicitud de información No. 1, mediante oficio virtual sin número del 28/03/2022, por la Subdirección de Fiscalización Tributaria, se presenta diferencia total de 20.538 seleccionados por las vigencias 2019, 2020 y 2021, entre el reporte consolidado de programas y el desagregado que entregan por direcciones seccionales. Anexo 3
6. El reporte de actuaciones entregado por la Dirección de Gestión de Fiscalización - Subdirección de Fiscalización Tributaria y el generado por la Dirección Seccional de Impuestos y Aduanas de Bucaramanga, relacionado con la Acción de Control a Contribuyentes Beneficio de Auditoria Renta Año 2019, Memorando 153 del 27/08/2020, presentan diferencias en cuanto a los resultados de la gestión. Anexo 4
7. Para la vigencia 2021, en la Matriz de Seguimiento del CTPCC, con corte 31/12/2021, se presenta error en la clasificación de la obligación del programa "2021-38 - Programas de Control de Servicios Intercompañía AG2019", identificándolo como Aduanero cuando lo correcto es Internacional.
8. El “Informe Consolidado de Seguimiento y Evaluación de Programas y Campañas de Control” con corte a 31 de diciembre de 2021, entregado por la Dirección de Gestión Estratégica y de Analítica con oficio sin número del 15/06/2022 y la Matriz de Seguimiento del CTPCC allegada por la misma Dirección, no reflejan la totalidad del valor de la gestión obtenida para la vigencia 2021, en relación con los programas tributarios ejecutados. La explicación consignada en el informe es:
“La mayoría de los programas remitidos durante el año 2021, se trabajan en una primera etapa mediante una acción persuasiva, razón por la cual la mayoría de los casos enviados se encuentran en etapa preliminar.
En el mismo informe, dentro del inventario de seleccionados de los programas aduaneros, no se presenta información del Programa Control al pago de derechos antidumping 2018-2019 - memorando 185 de 2019, que a diciembre de 2020 tenía 123 seleccionados en curso, 30 de los cuales seguían en tal situación a diciembre de 2021, según reporte de la Subdirección correspondiente.</t>
    </r>
  </si>
  <si>
    <r>
      <rPr>
        <b/>
        <sz val="12"/>
        <rFont val="Arial"/>
        <family val="2"/>
      </rPr>
      <t>6. Autos de Inspección Tributaria sin Actas de cierre</t>
    </r>
    <r>
      <rPr>
        <sz val="12"/>
        <rFont val="Arial"/>
        <family val="2"/>
      </rPr>
      <t xml:space="preserve">
Sobre una muestra de 38 investigaciones tributarias en la DSIA de Bucaramanga y 35 en la DSI de Cali, se evidenció que no se realizaron las actas de cierre de las inspecciones tributarias decretadas, donde se debía reflejar la realidad de lo ocurrido en el desarrollo de las mismas y su fecha de cierre, en los expedientes relacionados a continuación: 
DSIA de Bucaramanga: FS2016201XXX9, FS2016201XXX6 y I12015201XXX8. 
DSI de Cali: FS 2016 201XXX9, FS 2016 201XXX3, I1 2015 201XXX6, I1 2015 201XXX7, I1 2015 201XXX5, I1 2015 201XXX6 y I1 2015 201XXX3. </t>
    </r>
  </si>
  <si>
    <r>
      <rPr>
        <b/>
        <sz val="12"/>
        <rFont val="Arial"/>
        <family val="2"/>
      </rPr>
      <t>7. Investigación adelantada con inconsistencias. (D)</t>
    </r>
    <r>
      <rPr>
        <sz val="12"/>
        <rFont val="Arial"/>
        <family val="2"/>
      </rPr>
      <t xml:space="preserve">
Verificado el expediente BF 2019 2020 1XXX8, se observó que el Grupo Interno de Trabajo Unidad de Reacción Inmediata e Inteligencia Tributaria – URIIT, en su análisis inicial concluyó que para la declaración objeto de revisión, renta año gravable 2019, no había lugar al beneficio de auditoría por no haberse liquidado el anticipo de impuesto sobre la renta, desconociendo que en aplicación del Decreto 766 del 29/05/2020, el valor a registrar en la casilla 96 (Anticipo renta para el año gravable siguiente) era cero.
En reunión del nivel directivo del 5/11/2020 se aprueba realizar la investigación, asignándose y aperturándose el 19/11/2020, pero conforme a los soportes que obran en el expediente,  en la verificación que realiza el auditor, quien tiene en cuenta lo previsto en el Decreto 766 de 2020, concluye que se cumplían los  requisitos para el beneficio de auditoría de seis meses, por lo que la declaración adquiere firmeza el 05/12/2020, documentándolo en el plan de auditoría con fecha 26/02/2021, momento en el cual señala que ya no era procedente realizar la actuación administrativa  que permitiera su revisión.
A la fecha de la visita de auditoría no se ha proferido el auto de archivo correspondiente y según se consigna en el informe final Formato 1839, con fecha de elaboración del 18 de marzo de 2021, el seleccionado fue "depurado" por “Improductividad de la acción de fiscalización en razón a la gestión del área” según consta en el acta de reunión del nivel directivo N° 21 del 16 de marzo de 2021, situación que contraviene lo previsto en el procedimiento.</t>
    </r>
  </si>
  <si>
    <r>
      <rPr>
        <b/>
        <sz val="12"/>
        <rFont val="Arial"/>
        <family val="2"/>
      </rPr>
      <t>Deficiencias para la disposición de bienes recibidos en dación de pago - BRDP</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</si>
  <si>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r>
      <rPr>
        <b/>
        <sz val="12"/>
        <rFont val="Arial"/>
        <family val="2"/>
      </rPr>
      <t>1. Inoportunidad en la disposición de las mercancías Aprehendidas, Decomisadas o Abandonadas – ADA a favor de la Nación.</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</si>
  <si>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r>
      <rPr>
        <b/>
        <sz val="12"/>
        <rFont val="Arial"/>
        <family val="2"/>
      </rPr>
      <t>2. Observaciones a la donación de mercancías ADA a favor de la Nación</t>
    </r>
    <r>
      <rPr>
        <sz val="12"/>
        <rFont val="Arial"/>
        <family val="2"/>
      </rPr>
      <t xml:space="preserve">
De las resoluciones de donación proferidas por la Subdirección Logística para las DSA Cartagena y DSIA Buenaventura, para el periodo evaluado, se tomó una muestra de 20; correspondientes a 10 por cada Dirección Seccional auditada, encontrando lo siguiente:
2.1. Deficiencia en la revisión de la justificación de la necesidad funcional presentada por el donatario – Subdirección Logística. 
En la muestra se verificó la justificación de la necesidad funcional señalada en los oficios de aceptación del ofrecimiento por parte del donatario, las resoluciones y las donaciones se realizaron a entidades del orden Nacional o territorial de carácter público, evidenciando que: 
• No se detalla de manera precisa, amplia y suficiente la necesidad de utilización de las mercancías aceptadas en donación: Resolución 2423 del 14/04/2021 DSIA Buenaventura.
• La necesidad funcional señalada por el donatario no guarda relación con la mercancía en donación: Resolución 6359 del 17/08/2021 DSA Cartagena y Resolución 1293 del 9/02/2022 DSIA Buenaventura.
• La necesidad expuesta se repite para otras aceptaciones de donación, indiferentemente del tipo de mercancía para las Resoluciones 4825 del 1/07/2021 y 1516 del 25/02/2022 DSA Cartagena.
2.2. Deficiencias en la aplicación de los controles establecidos para autorizar la donación de mercancías – Subdirección Logística.
a. El acto administrativo no genera la obligación para el donatario de cumplir con los requisitos de legalización y registro de la tradición del bien donado, tal es el caso de la embarcación objeto de donación para la cual no se señaló la mencionada obligación frente a su registro y matricula, a la fecha de la visita de auditoria continuaba sin legalizar. Resolución 3531 del 26/05/2021, DSA Cartagena.
b. No se encontró registro de la comunicación a la Directora Seccional del cambio de destinación de la mercancía para la Resolución 3531 del 26/05/2021 DSA Cartagena.
c. Deficiencias en el registro de la información en los formatos previstos para las donaciones, así: 
• Resolución 1108 del 23/02/2021 - DSA Cartagena: En el Acta de entrega de mercancía 0027 del 16/03/2021, se indica que "la mercancía se hace entrega en su totalidad y en buen estado" sin embargo, los DIM 39481111180 del 1/11/2018 y 39481111950 del 8/05/2019, no fueron entregados y no se registra observación alguna al respecto.
• Resolución 10532 del 22/11/2021 - DSIA Buenaventura: El beneficiario se negó a recibir las mercancías del DIM 32351104611 que estaba en mal estado y que era diferente a la descrita en los documentos soporte. De 508 rollos de tela, se encontraron 473 en mal estado; adicionalmente, en el Acta de Inspección Física 1414 del 31/08/2021 no se indica el estado de esta mercancía y no contiene salvedades u observaciones.
d. Ausencia de suscripción de documentos que hacen parte de las donaciones:
• Las Actas de Comprobación y/o Entrega de Bienes y Mercancías FT-ADF-2304:  En la DSIA Buenaventura y en  DSA Cartagena están suscritas por los funcionarios DIAN comisionados, sin embargo, falta la firma de la Directora Seccional o su delegado y del jefe de División Administrativa y Financiera o su delegado, en la totalidad de los 20 casos de la muestra. 
• Acta de Comprobación y/o Entrega de Bienes y Mercancías FT-ADF-2304 sin las firmas del representante de UT ALA y de la Directora Seccional de Cartagena:  Resoluciones 3531 del 26/05/2021, 7132 del 13/09/2021, 7754 del 27/09/2021 y 9225 del 28/10/2021.
e.  En las carpetas físicas no se encontró el formato FT- ADF-2623 “Verificación de ofrecimientos y aceptaciones”, para la muestra seleccionada en las dos direcciones seccionales.
2.3. Inoportunidad en la elaboración del formato de verificación de requisitos de las donaciones – Subdirección Logística.
Revisada una muestra de 9 resoluciones de disposición de la modalidad de donación en la carpeta virtual de la Subdirección Logística, se evidenció que el formato FT-ADF-2623 “Verificación de ofrecimientos y aceptaciones” se está diligenciando en promedio 175 días después de gestionada la donación, perdiendo su objetivo como herramienta de control; se infiere además que su elaboración se efectuó en el ejercicio del desarrollo de la auditoría y es procedente señalar que no se dio aplicación a las herramientas institucionales  para motivar previamente la decisión de los actos administrativos que se relacionan en la  (Tabla No. 9 del Informe Auditoría ADM 2022 002).
2.4. Inoportunidad en el retiro de las mercancías objeto de donación
Verificada la fecha del acta de entrega de la mercancía dispuesta en la modalidad de donación frente a la fecha máxima del término para el retiro (10 días), en una muestra de 20 resoluciones de donación, se encontraron extemporaneidades, sin que se haya autorizado ampliación del plazo, en las siguientes resoluciones: 
• DSA Cartagena: 3531 del 26/05/2021 (2 días) y 3825 del 01/07/2021 (3 días). 
2.5. Deficiencia en la gestión documental de la conformación del evento de disposición de mercancías en donación, evidenciado en DSA Cartagena y DSIA Buenaventura
DSA Cartagena
a. No completitud de los documentos que soportan el evento de donación, dado que no reposan los documentos que complementan la aceptación de la donación:
• Oficios de ofrecimientos de la mercancía susceptible de donación, debidamente firmados y numerados: Resoluciones 1108 del 23/02/2021 y 3531 del 26/05/2021.
• Correos de aceptación de ofrecimiento: Resoluciones 1108 del 23/02/2021 y 8148 del 7/10/2021.  
• Correo electrónico u oficio de comunicación para la programación de la diligencia de entrega de la mercancía o de los bienes donados, informando las personas delegadas por la entidad beneficiaria y autorizadas por la Dirección Seccional. Resolución 8148 del 7/10/2021.
• Copia de la certificación de notificación al beneficiario, ni la de comunicación a la UT: Resoluciones 1108 del 23/02/2021, 3531 del 26/05/2021, 6359 del 17/08/2021 y 8148 del 7/10/2021.
• No existen soportes de la delegación por parte del Representante Legal del donatario, para entrega y retiro de la mercancía en las siguientes Resoluciones: 1108 del 23/02/2021, 3531 del 26/05/2021, 7754 del 27/09/2021 y 8148 del 7/10/2021.
• Los soportes no guardan la trazabilidad de la disposición de las mercancías: Resolución 6359 del 17/08/2021 (por ejemplo, a folio 24 reposa solicitud de disposición del 4/03/2020 formato FT- CO-2305, pero no se encuentra el acta de inspección, auto comisorio y oficio que acompañara dicha solicitud, a folio 25 reposa otra solicitud de disposición de mercancías FT-ADF-2305 Nro. 37 remitiendo la misma mercancía para donación del 15/06/2021.  Se pierde la trazabilidad por cuanto no reposan antecedentes de devolución de los soportes a la Dirección Seccional, o evidencia del por qué no se dispuso de dicha mercancía respondiendo a la primera solicitud del 2020).
• No se relaciona la Resolución 039 de mayo de 2021, la cual facultó a la entonces Subdirección Comercial hoy Subdirección Logística, para ofrecer directamente la mercancía objeto de donación parágrafo del artículo 202 que modificó el artículo 659 de la Resolución 46 de 2019 Literal i: Resolución 6359 del 17/08/2021.
• En la DS no reposan los soportes para la entrega de la mercancía: Resolución 7132 del 13/09/2021.
DSIA Buenaventura 
a. No completitud de los documentos que soportan el evento de donación, dado que faltan los siguientes documentos:
• Actas de inspección del evento: Resolución 10532 del 22/11/2021.
• Oficios de ofrecimientos, tanto el primero como el segundo cuando aplica: 1108 del 23/02/2021, 1110 del 23/02/2021, 5505 del 27/07/2021, 10532 del 22/11/2021, 11151 del 9/12/2021 y 9006 del 25/10/2021.
• Correos de aceptación de ofrecimientos: Resolución 1110 del 23/02/2021, Resolución 11151 del 9/12/2021 y 9006 del 25/10/2021.  
• Oficio y/o correos de solicitud de plazo adicional: Resolución 1110 del 23/02/2021 y 9006 del 25/10/2021.
• Formato FT-ADF-2623 “Verificación de ofrecimientos y aceptaciones”: Resolución 1110 del 23/02/2021, Resoluciones 2423 del 14/04/2021 y 5059 del 9/07/2021.
• Formato FT ADF 2304 “Acta de comprobación y/o entrega de Bienes y Mercancías”: Resolución 1108 del 23/02/2021.
• Resoluciones revocatorias y/o modificatorias de la Resolución inicial, cuando aplica: La Resolución 2423 del 14/04/2021 fue revocada con Resolución 4534 del 23/06/2021 y a su vez, esta última fue corregida con Resolución 5800 del 2/08/2021 que tampoco está en la carpeta del evento.
• Cuenta de cobro cuando hay faltante de mercancía: Resoluciones 2423 del 14/04/2021 y 10532 del 22/11/2021.
• Copias soporte de la notificación. Resolución 1110 del 23/02/2021.
b. La hoja de Control Documental sin nombre y firma del funcionario que entrega y que recibe la carpeta o está parcialmente diligenciada: Resoluciones 2423 del 14/04/2021 y 5059 del 9/07/2021.
c. Carátula no se encuentra diligenciada en el formato FT-ADF-2338 en 6 casos de DSIA Buenaventura: Resoluciones 1110 del 23/02/2021, 2423 del 14/04/2021, 5059 del 09/07/2021, 5147 del 13/07/2021, 5505 del 27/07/2021 y 1177 del 14/02/2022.</t>
    </r>
  </si>
  <si>
    <r>
      <rPr>
        <b/>
        <sz val="12"/>
        <rFont val="Arial"/>
        <family val="2"/>
      </rPr>
      <t>3. Observaciones frente a la disposición de mercancías ADA a favor de la Nación, mediante la modalidad de asignación.</t>
    </r>
    <r>
      <rPr>
        <sz val="12"/>
        <rFont val="Arial"/>
        <family val="2"/>
      </rPr>
      <t xml:space="preserve">
Revisadas las resoluciones de asignación proferidas en el periodo auditado para la Dirección Seccional de Impuestos y Aduanas de Buenaventura, se evidenciaron las siguientes situaciones: 
3.1   Falta de completitud de la información
•  Resolución 3142 del 11 de mayo del 2021. En la carpeta virtual y física no reposa la solicitud de asignación, la hoja de control unidad documental FT-ADF- 2558 se encuentra sin nombre ni firma del funcionario que diligenció, el acta de comprobación de entrega de mercancías FT-ADF-2304, no se encuentra firmada por el funcionario responsable como jefe de la División Administrativa y Financiera, no se incluyeron los correos electrónicos de la solicitud de envió al buzón disposicion_mercancias@dian.gov.co,  no contiene los correos electrónicos remitidos con los cuales se solicitó el concepto de viabilidad, ni el de la respuesta de la entonces Subdirección de Recursos Físicos y los egresos de la mercancía asignada se encuentran sin la firma del funcionario delegado por la DIAN para la entrega de la misma.   
Así mismo, se observan demoras en la entrega y recibo de las mercancías asignadas, la entrega se realizó el 22 de junio de 2021, 27 días hábiles después de expedido el acto administrativo. De otra parte, los documentos de egresos se generaron 15 y 16 días después de la entrega de la mercancía (2 DEM de fecha 08/07/2021 y 2 DEM de fecha 09/07/2021). 
•  Resolución 6502 del 19 de agosto de 2021.  No se evidenció el registro del formato FT-ADF-2398 “Entrega de actos administrativos para su numeración, notificación, comunicación y/o publicación”.  En la carpeta física no reposa la solicitud de asignación, no contiene los correos electrónicos remitidos con los cuales se requirió el concepto de viabilidad, ni la correspondiente respuesta de la entonces Subdirección de Recursos Físicos.
•  Resolución 585 del 28 de enero de 2021.  No se evidenció el formato FT-ADF-2398 “Entrega de actos administrativos para su numeración, notificación, comunicación y/o publicación” y en la carpeta virtual y física no reposa la solicitud de asignación.</t>
    </r>
  </si>
  <si>
    <r>
      <rPr>
        <b/>
        <sz val="12"/>
        <rFont val="Arial"/>
        <family val="2"/>
      </rPr>
      <t>4. Observación frente a los eventos de destrucción</t>
    </r>
    <r>
      <rPr>
        <sz val="12"/>
        <rFont val="Arial"/>
        <family val="2"/>
      </rPr>
      <t xml:space="preserve">
Sobre un universo de 70 y 15 resoluciones de destrucción de las Direcciones Seccionales de Aduanas de Cartagena y de Impuestos y Aduanas de Buenaventura, ejecutadas entre el 1 de enero de 2021 a 28 de febrero de 2022, reportadas por la Subdirección Logística, se seleccionaron una muestra de 14 resoluciones, (10) de la DSA Cartagena y (4) de la DSIA Buenaventura, las cuales permitieron evidenciar: 
4.1 Falta de integralidad y completitud de la información que contienen las carpetas de los eventos de destrucción convencional.
De la DSA de Cartagena se validó la información relacionada con las Resoluciones 102, 477, 779, 991, 1100, 1271 y 1784 de 2021, para la DSIA de Buenaventura se validó la información respecto a las Resoluciones 1069 y 105, encontrando lo siguiente: 
•  Se evidenció falta de completitud en el diligenciamiento de los formatos FT- ADF-2304 "Acta de comprobación y/o entrega de Mercancías ADA y Bienes Adjudicados a la Nación", FT-ADF-2232 "Acta de destrucción y gestión de residuos" y egresos, los cuales carecen de firmas de los funcionarios que participan en los eventos de destrucción, así como, falta de completitud de la información en el diligenciamiento de los formatos, como es el caso de las Resoluciones: 1271, 991 y 105. 
•  En las Resoluciones 102, 991, 1271, 1069 y 105, se observó que, en el informe de destrucción de mercancías y certificación correspondiente, no se indica la disposición final dada a cada uno de los tipos de residuos.
•  Para el evento de disposición de destrucción de la Resolución 105 y 1069, no se observa evidencia del envío del informe final, el concepto técnico y no reposa en la carpeta del evento, el acta de Inspección física para los perecederos relacionados en la resolución.
4.2 Falta de integralidad y completitud de la información en las destrucciones por autorización abreviada
En la DSA Cartagena se validó la información relacionada con las Resoluciones 779, 1731 y 1026 de 2021, para la DSIA Buenaventura se validó la información respecto a las Resoluciones 1052 de 2021 y 39 de 2022, encontrando lo siguiente:
•  Se evidencia demora de 252 días, entre la expedición de la Resolución 779 del 1 de septiembre de 2020 que autorizó el procedimiento abreviado y la fecha de destrucción consignada en el FT-ADF-2232 “Acta de destrucción y gestión de residuos”, del 11 de mayo del 2021, desatendiendo el término para la programación de la diligencia de destrucción.
•  Verificadas las carpetas de los eventos de destrucción inmediata mediante procedimiento abreviado, se observa que para las Resoluciones 1731, 779, 39 y 1026, no se adjunta el comunicado del depósito, que permitiera remitir con 3 días de anticipación el comunicado a la Subdirección Logística, como lo indica el instructivo IN-ADF-0215.
•  Para la Resolución 1052, se estableció una inconsistencia en la fecha de elaboración del “FT-ADF-2304 “Acta de comprobación y/o entrega de bienes y mercancías”, la cual no indica el día de la entrega de la mercancía, al confrontar con la certificación de peso se establece que esta fue expedida el 24/01/2022, generando incertidumbre frente a la fecha que realmente se realizó la destrucción de la misma.
•  Verificada la carpeta electrónica de la Resolución 39, no se evidencia la certificación final de disposición de residuos, que debe entregar el operador que realizó la destrucción.
•  Los informes de destrucciones abreviadas que soportan el procedimiento carecen de información donde especifique el tratamiento, el método utilizado, y la disposición final de los residuos destruidos.
•  No se evidenció registro de la retroalimentación por parte de la Subdirección Logística frente a los informes de disposición final emitidos por las Direcciones Seccionales.</t>
    </r>
  </si>
  <si>
    <r>
      <rPr>
        <b/>
        <sz val="12"/>
        <rFont val="Arial"/>
        <family val="2"/>
      </rPr>
      <t>5. Observación frente a la disposición de mercancías ADA por la modalidad de Chatarrización</t>
    </r>
    <r>
      <rPr>
        <sz val="12"/>
        <rFont val="Arial"/>
        <family val="2"/>
      </rPr>
      <t xml:space="preserve">
La Subdirección Logística reportó la ejecución de 77 resoluciones por las cuales se autoriza la enajenación directa a través de la compra de los bienes aprehendidos, decomisados y abandonados a favor de la Nación; incluyendo la recolección,  transporte especializado, clasificación, corte, pesaje, desnaturalización, chatarrización, hasta la expedición del respectivo certificado de disposición final de los mismos, resultante de la desnaturalización de determinado peso en kilogramos brutos aproximados de material ferroso para procesar, que hacen parte del lote adjudicado de chatarra a ejecutarse a Nivel Nacional.  
Las referidas resoluciones corresponden al periodo 1 de enero del 2021 al 28 de febrero de 2022, dentro de las cuales se determinó un universo de 6 resoluciones de las Direcciones Seccionales de Aduanas de Cartagena y de Impuestos y Aduanas de Buenaventura, sobre las cuales se seleccionó una muestra de 2 resoluciones de Cartagena y 4 resoluciones de Buenaventura, evidenciando lo siguiente:
5.1. Dirección Seccional de Aduanas de Cartagena
a. Falta de completitud de la información
•  Resolución 22 del 13 de enero de 2022. En la carpeta reposa el formato FT-ADF-5220 “Acta de desnaturalización y/o desintegración”, sin firma del representante de Naranjo Recycling SAS. 
• Para las resoluciones 700 de 2020 y 22 de 2022, no se encontraron los registros del formato FT-ADF-2398 “Entrega de actos administrativos para numeración, notificación, comunicación y/o publicación”.
5.2.  Dirección Seccional de Impuestos y Aduanas de Buenaventura 
a. Diferencias en el registro de cantidades, pesos y valores  
•  Resolución 89 del 28 de enero de 2021. Con esta resolución se corrigió la Resolución 947 del 4 de diciembre de 2020, excluyendo el ítem 76 (material no ferroso) con peso de 30,35 Kg del DIM 32352103174, el cual fue dispuesto según Resolución de destrucción 991 del 10 de diciembre de 2020. Además, corrigió los ítems 5 al 10 del DIM 32351103746 por error en los valores.
Así mismo, la Resolución 89 de 2021 fue corregida, dos meses y medio después con Resolución 363 del 23 de abril de 2021, que excluyó los ítems 1 y 2, con peso de 132,6 kg correspondientes al DIM 32351103490, los cuales indica que fueron dispuestos por destrucción según Resolución 105 del 2 de febrero de 2021.  Sin embargo, se observó que en las actas de comprobación y entrega de bienes y mercancías a chatarrizar FT-ADF-5221 números 7, 8 y 9 de fecha 19 de febrero de 2021, no tienen registrada ninguna observación con relación a la mercancía.  
En la Resolución 89 se indica que el peso total de la mercancía a chatarrizar es de 70.351,82 kg y al validar la sumatoria de los pesos en kg. relacionados en la misma, corresponde es a 71.663,13 kg, determinándose una diferencia en el acto administrativo de 1.186,81 kg.
En los informes mensuales de supervisión de venta de material ferroso Lote 5, del 7 de abril, 7 de mayo y 3 de junio de 2021 y en el “Informe Seccional Buenaventura Lote 5 (grupo 2)” de Recuperaciones Naranjo Recycling SAS de marzo 2021, no se relacionaron los ítems 1 y 2 del DIM  32352103490, que fueron excluidos con la Resolución 363, sin embargo, se incluyó el peso total errado de la Resolución 89 (70.476,31 kg) que si incluía los DIM referidos. 
El peso bruto de los tiquetes de básculas de UT ALA (67.985,50 kg) de fechas 24 y 25 de febrero de 2021, coincide con el registrado en las casillas “Peso bruto de mercancías entregadas” de los formatos FT-ADF-5221 “Acta de comprobación y entrega de bienes y mercancías a chatarrizar” Nros. 7, 8 y 9 del 19 de febrero de 2021. Sin embargo, este pesaje es posterior (5 y 6 días después) de la entrega de la mercancía.  
•  Resolución 553 del 29 de junio de 2021.  Esta autorizó la enajenación directa de una determinada cantidad de kilos resultantes de la desnaturalización de 820 kilogramos brutos aproximados de material ferroso para procesar (Lote 6 de chatarra a ejecutarse a Nivel Nacional), por valor de $203.192.263 pesos. Posteriormente se expidió la Resolución 610 del 16 de julio de 2021, corrigiendo la Resolución 553, por errores detectados en los valores del peso unitario, quedando un total de 42.222,78 kilogramos brutos. 
No obstante, lo anterior, se observó que según actas de entrega 48 y 49 del 25 de agosto de 2021 se entregó al contratista un total de 72.385 kilos, lo cual supera los kilos autorizados en la Resolución 610, con una diferencia de 30.162,02 kilos. En las actas de entrega referenciadas, no se registró observación alguna respecto a los pesos, ni cantidades y se recibió de conformidad por parte del Contratista. Finalmente, fueron firmadas por los funcionarios delegados de la UT ALA, Contratista Naranjo Recycling SAS y funcionarios DIAN.
Posterior a la entrega y ejecución de la Resolución 610, se profiere la Resolución 920 del 11 de octubre de 2021, (46 días después), mediante la cual se corrigió la Resolución 610 por faltantes, en el DIM  / AIAMA 32351103914 ítems 9, 10, 11, 12, 13 y 14.  Sin embargo, no se observó soporte de los faltantes, así como cuenta de cobro de los mismos y finalmente se modificó el peso de la resolución quedando en 41.395,52 kilos por valor de $198.867.966,76.  La información registrada en la resolución final, no coincide con lo registrado en el informe del Contratista, ni en las actas de entrega que fueron firmadas de conformidad por la UT Alianza Logística Avanzada.
El acta de inspección física 1046 con fecha final 31/12/2020, correspondiente a la Resolución 553, no tiene anotaciones por faltantes, no obstante, al compararla con el acta de aprehensión se observa para el ítem 9 cantidad ingresada 4.000 tubos en acero, en el DIM ingresaron la misma cantidad, pero la inspección física registra existencia de 3.999 tubos en acero, sin embargo, no se registró aclaraciones. 
En la carpeta de las resoluciones 553, 610 y 920 reposa DEM Nro. 32352106055 del 6 de septiembre de 2021, que corresponde al DIM 32352102610, en el cual se registró faltantes de 4 alternadores de 12V Marca Harfon Ref. 17922 valor unitario $263.998,32, valor total de $1.055.993,28.  En las observaciones se lee:  "Faltante. Se hace egreso según acta de faltante 7 del 14/04/2021, cuenta de cobro 001 del 16/02/2021, valor descontado en la certificación del mes de abril de 2021, factura 1000166”. Sin embargo, este egreso no se encuentra firmado, (tiene sello de registrado ADA 7/09/2021).
b. Deficiencias respecto al cambio de modalidad de disposición
•  En la carpeta de la Resolución 553 de 2021, reposa Inspección física Nro. 1046 con fecha inicial 1 de abril de 2020 y fecha final 31 de diciembre de 2020, relacionando entre otros el DIM 32351103914 Tubos en Acero determinando disposición por “VENTA,” estos finalmente fueron incluidos para chatarrización. Sin embargo, no reposa soporte del cambio de modalidad, ni la justificación para disponer como chatarra. 
Igualmente, reposa el acta de inspección física 1219 con fecha final del 30 de octubre de 2020 para el DIM 32352103588 que corresponde a una Máquina Laminadora clasificada para “DESTRUCCIÓN”, sin embargo, no reposa soporte del cambio de modalidad para Chatarrización, ni la justificación para disponer como chatarra.
c. Falta de completitud de la información
•  En la carpeta del evento de la Resolución 89 de 2021, no reposan:  El auto comisorio para inspección de mercancías, el Formato FT-ADF-2305 “Solicitud de disposición de mercancías ADA y Bienes adjudicados a la Nación”, el concepto técnico del SENA para el DIM 32351103756, ítem 1 (vehículo clase automóvil) requisito indispensable para su disposición. Adicionalmente, los 23 conceptos técnicos del SENA correspondientes a 8 DIM están sin fecha y sin el número que los identifique, de estos 14 no tienen relacionado el “estado destino” de la mercancía, entre ellos se encuentra el DIM 32351101919, ítem 2 (Tráiler tipo casa rodante) que además se encuentra sin firmas.
•  En las carpetas de las Resoluciones 553, 610 y 920 del 2021, el formato FT-ADF-2338 de identificación de la unidad documental, no registra el número de la resolución de chatarrización ni la fecha, dificultando su identificación.   
•  En la carpeta de la Resolución 553, no reposan las actas de inspección física números 1340 del 27 de febrero de 2021, 1352 del 28 de abril de 2021 y 1361 del 27 de abril de 2021, las cuales constituyen requisito indispensable para la disposición por chatarrización, dichas actas de inspección se relacionaron en la hoja 3 del acto administrativo.  Así mismo, el acta de inspección física 1367 de fecha finalización 12 de mayo de 2021, se encuentra sin la firma del funcionario del GIT de Operación Logística DIAN.
•  En la hoja de ruta de la carpeta de la Resolución 610, se observa en los ítems 1 y 8, con los cuales se hace referencia a documentos de egreso en folios 1 y 22 y consultando el contenido de los soportes, estos folios corresponden a documentos de ingreso, denotando error en el control documental. Igualmente, en el folio 135 de la carpeta se encontró hoja en blanco sin justificación o explicación alguna.
•  Para el DIM 32351104898 (Motores usados) no reposan los soportes que permitieran validar la disponibilidad y cumplimiento de requisitos para disponer, tales como: DIM, acta de inspección física, auto comisorio para inspeccionar, resolución de situación jurídica señalados en la resolución de chatarrización.
•  En las carpetas de las Resoluciones de Chatarrización 553, 610 y 920, no reposa soportes de:  la delegación por parte del contratista para el recibo y retiro de la mercancía, el auto comisorio que facultaría al funcionario del GIT de Operación Logística para la entrega de las mercancías objeto de enajenación; ni el formato de solicitud de disposición de mercancías FT-ADF-2305 “Solicitud de disposición de mercancías ADA y bienes adjudicados a la Nación”. 
•  Para las 6 resoluciones de la muestra de Chatarrización, no se encontró los registros del Formato FT-ADF-2398 “Entrega de actos administrativos para numeración, notificación, comunicación y/o publicación”. 
5.3 Nivel Central - Subdirección Logística, Dirección Seccional de Aduanas de Cartagena y Dirección Seccional de Impuestos y Aduanas de Buenaventura
•  Inconsistencias en los informes de disposición final de residuos por parte del Contratista Naranjo Recycling SAS
Revisados los informes de disposición final de residuos entregados por el contratista, para las 6 resoluciones de la muestra, se observó que no contienen la especificidad que se requiere frente a la disposición de los desechos finales producto de la desnaturalización de la chatarra o destrucción de la mercancía.  El informe seccional Buenaventura Lote 5 (grupo 2) de marzo 2021, se encuentra sin firma, adicionalmente, en el ítem 3 "Pesaje" de las actividades ejecutadas se hace referencia erróneamente a la Seccional Valledupar.
En el certificado de manejo de residuos emitido por el contratista señala que, “una vez finalizado el proceso, para los residuos no ferrosos se les realizó disposición final a través de los Gestores Ambientales autorizados”, sin mencionar cual fue la disposición final de los desechos (Ejemplo: Disposición en celdas de seguridad, encapsulamiento, enterramiento en relleno sanitario, incineración, u otras) control que deberá ejercer la entidad para asegurar la disminución de pasivos ambientales.
Respecto al informe de ejecución de la Resolución 610 de 2021.  El Contratista Naranjo Recycling SAS, registró: “PESAJE”:..Se realizan pesajes al momento del ingreso de los vehículos automotores a nuestro centro de acopio, ... "... Componente I Seccional Buenaventura:   Resolución 610 del 16 de julio de 2021, peso resolución 43.042,78, peso recibido 68.100,  Ferroso 67.710, residuos ordinarios 0”.  Pesos que no coinciden con lo registrado en las actas de entrega 48 y 49 del 25 de agosto de 2021 con las cuales se entregó al contratista un total de 72.385 kilos, ni con el peso autorizado en la Resolución 610 correspondiente a 42.222,78 kilogramos.
Tiquetes de báscula repetidos, en los cuales se observa placa de camión, fecha y hora idéntica, pero con información diferente en cuanto a los pesos.  Adicionalmente, las copias de los tiquetes de báscula, entregados por el Contratista, no permiten identificar cada uno de los DIM o componentes, dificultando la identificación y control de los pesos que individualizan la mercancía (Resoluciones 553 – 610 – 920).
En el punto 4 del informe del contratista, se registró: Proceso desnaturalización:  "Procedemos al proceso de desnaturalización y/o destrucción donde se evidencian los números de identificación y guarismos para cada uno de los automotores, los cuales son destruidos con equipos de oxicorte, evidenciado con registro fotográfico y fílmico"  Lo cual no es coherente con la mercancía contenida en la Resolución 610, la cual autorizó la entrega de tubos de acero y repuestos, mercancías estas que no presentaban seriales o  guarismos.  Igualmente, se observa que se menciona que al informe se anexó entre otros documentos certificado de fundición, evidencias fílmicas... los cuales no se encuentran anexos al informe, dentro de la carpeta del evento.</t>
    </r>
  </si>
  <si>
    <r>
      <rPr>
        <b/>
        <sz val="12"/>
        <rFont val="Arial"/>
        <family val="2"/>
      </rPr>
      <t xml:space="preserve">6. Inoportunidad en la gestión para la venta de mercancías ADA a favor de la Nación a través de la contratación de intermediación comercial. </t>
    </r>
    <r>
      <rPr>
        <sz val="12"/>
        <rFont val="Arial"/>
        <family val="2"/>
      </rPr>
      <t xml:space="preserve">
Verificada la disposición de mercancías ADA por la modalidad de venta, se evidenció falta de continuidad y seguimiento en la gestión para la suscripción del contrato de intermediación comercial, por parte de la Subdirección Logística, lo que se traduce en deficiencias en la oportuna disposición de mercancías, así:
• En el Plan Anual de Adquisiciones 2021, estaba prevista la adjudicación de la contratación del Servicio de intermediación de productos para el 28 de mayo de 2021, sin embargo, consultado el aplicativo SECOP II, se encontró que fue suscrito el 2 de agosto el Contrato N° 00-157-2021 con el BANCO POPULAR S.A, con término de ejecución del 27 de agosto al 31 de diciembre de 2021, para que a nivel Nacional se adelantara a través de la modalidad de martillo la enajenación de mercancías; situación que denota incumplimiento a la planeación prevista para este contrato, falta de celeridad en la gestión para su suscripción por parte de la Subdirección Logística y por ende inoportunidad en la disposición de mercancías ADA por la modalidad de venta.
•  Respecto a las existencias de mercancías clasificadas para venta por parte de la Dirección Seccional de Aduanas de Cartagena, se remitieron a la Subdirección de Gestión Comercial hoy Subdirección Logística, proyectos de venta por valor total de $350.383.274, con oficios  1-48-235-407-058 del 01/02/2021, 1-48-235-407-0139 del 09/03/2021, 1-48-235-407-0158 del 15/03/2021, 1-48-235-407-0194 del 25/03/2021, 1-48-235-407-0417 del 02/08/2021, 1-48-257-500-0006 del 01/09/2021, sin embargo,  no fueron incluidas en ninguna de las subastas efectuadas durante la vigencia 2021.
•  Con relación a las existencias de mercancías clasificadas para venta por parte de la Dirección Seccional de Impuestos y Aduanas de Buenaventura, se remitió a la entonces Subdirección de Gestión Comercial hoy Subdirección Logística, proyecto de venta por valor total de $636.651.685, con oficio 135235407-221 del 14/04/2021, sin embargo, no fueron incluidas en ninguna de las subastas efectuadas durante la vigencia 2021. 
Adicionalmente, se observó que no se adelantó gestión para disposición del DIM No. 32351102888 que contiene 64 ítems, el cual dio origen a la causa identificada por la CGR en el “Hallazgo No. 1. mecanismos de control a disposición de mercancías ADA DS Impuestos y Aduanas de Buenaventura (…) existen mercancías sin disponer almacenadas en los depósitos (…)” identificado en el plan de Mejoramiento Institucional con Código No. 19 03 003, en la vigencia 2018 - 2019 a 30 de junio de 2020.
•  Para la adjudicación del contrato de intermediación comercial para venta de mercancías ADA en la vigencia 2022, se tenía como fecha estimada en el Plan Anual de Adquisiciones el 28 de febrero de 2022, sin embargo, consultado en el aplicativo SECOP II, se emitió Resolución de Adjudicación N° 3825 del 17 de mayo de 2022 y se estableció como término de ejecución desde la suscripción del acta de inicio del 16 de junio de 2022 al 31 de diciembre de 2022. Lo anterior, denota inoportunidad en la gestión para la suscripción y ejecución del contrato que permita la disposición de las mercancías bajo la modalidad de venta, de manera continua e incrementa el índice de permanencia de mercancía almacenada – IPMA, con los costos de bodegaje que ello conlleva.</t>
    </r>
  </si>
  <si>
    <r>
      <rPr>
        <b/>
        <sz val="12"/>
        <rFont val="Arial"/>
        <family val="2"/>
      </rPr>
      <t>7.  Observación frente a la supervisión de los contratos</t>
    </r>
    <r>
      <rPr>
        <sz val="12"/>
        <rFont val="Arial"/>
        <family val="2"/>
      </rPr>
      <t xml:space="preserve">
7.1. Contrato de almacenamiento No. 00-223-2019, con la UT Alianza Logística Avanzada.  
Verificados los numerales 12 y 13 de las cláusulas de supervisión del contrato celebrado para la custodia, conservación y almacenamiento de mercancías ADA, se establecieron situaciones tanto para el Nivel Central como en el Nivel Seccional, así: 
En la DSA Cartagena, se tomó una muestra de 12 DIM, específicamente para el recinto de almacenamiento Almaviva, evidenciando: 
• Mercancía sin rotular DIM: Casas rodantes 39481112761 y 39481110133, yate 39481109290, vehículos DIM 39481105796, motocicletas DIM 39481103997 ítems 3 y 4, DIM 39481113981 (Con Cadena de Custodia) los cuales al momento de la visita no contaban con la identificación correspondiente, dando lugar a que algunos rótulos de mercancías fueran impresos en el transcurso de la misma.
•  Mercancías sin la debida custodia, cuidado y conservación, tales como vehículos DIM 39481103797 ítems 3 y 4, 39481105796, telas DIM 39481112411, 39481113981, 39481113923; y el yate DIM 39481112061.
7.2 Contrato de Chatarrización No. 00-134-2017 de fecha 06 de octubre de 2017, con la empresa Recuperaciones Naranjo Recycling S.A.S. (D)
Verificado el contrato en referencia, cuyo objeto es la “enajenación directa de mercancías ADA, incluyendo la recolección, transporte especializado, clasificación, corte, pesaje, desnaturalización, chatarrización hasta la expedición del respectivo certificado de disposición final”, con fecha de suscripción del 6 de octubre de 2017  y finalización 30 de noviembre de 2022, se tomó una muestra para la revisión en la DSA Cartagena, relacionada con las Resoluciones números 900 del 16 de junio de 2021 y 22 del 13 de enero de 2022, se aprobó la enajenación directa de mercancías ADA, para procesar en lotes de chatarra, encontrándose lo siguiente: 
1.  Certificados de desintegración vs. Registro Único Nacional de Tránsito - RUNT
• Revisados los Certificados de Desintegración Física Total de Vehículos producto de la ejecución de las órdenes impartidas en las Resoluciones 900 y 22, se encontraron 8 certificados que fueron expedidos por la Desintegradora Unión Temporal RYM S.A.S., aunque el contrato se celebró con la empresa Recuperaciones Naranjo Recycling S.A.S., la cual debía expedir dichos certificados conforme a las obligaciones contractuales  (Tabla 10 Informe Auditoría ADM 2022 002)  (D).
•  Validadas las carpetas e información suministrada de las Resoluciones 900 y 22, no se encuentran soportes que acrediten el cumplimiento a la obligación relacionada con el certificado de registro en el RUNT de esas desintegraciones.(D). 
•  Verificado el cargue de los Certificados de Desintegración Física Total de Vehículos en el RUNT, se identificó que para el vehículo de placa SBV019 (DIM 39481108211) cuya disposición se ordenó en la Resolución 900 de 2021, la empresa Unión Temporal RYM S.A.S, emitió el certificado identificado con el código RYMCTG-07704-21 del 16 de diciembre de 2021 y en el RUNT se encuentra en estado desintegrado, sin embargo, en la plataforma RUNT, la fecha de expedición de la certificación data del 16 de enero de 2022. 
•  Respecto a los vehículos relacionados en la tabla 11 , se identificó que cuentan con los Certificados de Desintegración Física Total de Vehículos, no obstante, el estado de los automotores en el RUNT a 19 de junio de 2022 es “ACTIVO”, es decir, no se ha registrado la desintegración en el mencionado sistema (Tabla 11  Informe Auditoría ADM 2022 002). (D).
•  En relación con el vehículo identificado con placas CRM897, al consultar en el RUNT indica que “El vehículo consultado no ha sido registrado en el sistema RUNT por el organismo de tránsito donde se encuentra matriculado. Le sugerimos dirigirse al mismo y solicitar el envío de su información, de lo contrario no se podrá realizar trámite de tránsito sobre el automotor”. Sin embargo, al consultar la placa del vehículo en el aplicativo SIMIT, se encuentran registrados 2 comparendos asociados a esa placa, con fecha de imposición el 18 de febrero de 2022.</t>
    </r>
  </si>
  <si>
    <r>
      <rPr>
        <b/>
        <sz val="12"/>
        <rFont val="Arial"/>
        <family val="2"/>
      </rPr>
      <t>Órdenes de Compra en la Tienda Virtual del Estado Colombiano (TVEC)</t>
    </r>
    <r>
      <rPr>
        <sz val="12"/>
        <rFont val="Arial"/>
        <family val="2"/>
      </rPr>
      <t xml:space="preserve">
Hallazgo No. 1 Incumplimiento en la elaboración, publicación de los informes de supervisión y demás documentos de ejecución y deficiencias en el monitoreo de riesgos en las órdenes de compra.
Verificadas las Órdenes de Compra seleccionadas en la muestra, los documentos que deben generarse y su correspondiente publicación en la Tienda Virtual del Estado Colombiano – TVEC, se evidenció que:
a.	Órdenes de compra en las cuales no se encuentra publicado ningún documento en la TVEC, como son: acta de inicio, oficio designación del supervisor de la orden de compra, pólizas, informes periódicos de supervisión, y demás documentos que den cuenta de la ejecución de la orden. Nivel central: Órdenes de Compra 85270, 76559. DSA Medellín: Orden de compra 63888
b.	El acta de inicio de la orden de compra no fue elaborada para la suscripción por el supervisor y el contratista, que dé cuenta del momento en el cual se da inicio a la ejecución. DSA Medellín: Orden de compra 63888
c.	Falta de oportunidad en la publicación de los documentos en la tienda virtual del estado colombiano, por cuanto la publicación de los documentos e informes del supervisor se realiza después de finalizada la ejecución de la orden de compra o con periodos superiores a un mes de haber sido expedidos. Nivel central: Órdenes de Compra 69422, 71829, 80400
d. No se han elaborado los informes periódicos ni final de supervisión; adicionalmente, en la orden 63979 los términos para realizar la liquidación bilateral (4 meses) y unilateral (2 meses) se vencieron, pese a estar el acta de liquidación inicial firmada por el representante legal de la empresa contratista. Nivel central: Órdenes de compra 63979 y 76559. DSA Medellín: Orden de compra 63888
e.	Deficiencias en el seguimiento a los riesgos identificados en la matriz de riesgos contenida en los estudios y documentos previos diseñados por Colombia Compra Eficiente y que hacen parte del proceso de contratación para establecer el Acuerdo Marco de Precio, los cuales en el evento de existir controles cuya responsabilidad en la implementación corresponda a las entidades compradoras deben ser objeto de monitoreo por parte de los supervisores de la orden. Nivel Central y Direcciones Seccionales de Aduanas de Medellín y Barranquilla.</t>
    </r>
  </si>
  <si>
    <r>
      <rPr>
        <b/>
        <sz val="12"/>
        <rFont val="Arial"/>
        <family val="2"/>
      </rPr>
      <t>Hallazgo No. 2 Deficiencias en los documentos que den prueba del cumplimiento de los requisitos para la firma del acta de inicio y de ejecución del contrato</t>
    </r>
    <r>
      <rPr>
        <sz val="12"/>
        <rFont val="Arial"/>
        <family val="2"/>
      </rPr>
      <t xml:space="preserve">
Revisado el cumplimiento de los requisitos para la firma del acta de inicio y de ejecución del contrato establecidos en los estudios y documentos previos, en el anexo de cláusulas contractuales y en el anexo de especificaciones técnicas, se evidenció que:
a.	En las cláusulas contractuales se establece que para suscribir el acta de inicio de ejecución del contrato, el contratista debe cumplir los siguientes requisitos: “(i) entregar al supervisor relación del personal que pondrá a disposición para la ejecución del contrato; y (ii) entregar al supervisor copia de la afiliación a seguridad social en pensiones, salud y riesgos laborales de la totalidad del personal con el que ejecutará el contrato”; observando, que se hace la entrega de la planilla de afiliación y aportes parafiscales, sin la relación del personal que permita la verificación, de tal forma que se pueda establecer que el personal que ejecutará y/o realizará las labores contratadas se encuentra afiliado al Sistema de Seguridad Social y Riesgos Laborales. Contratación Directa: Nivel Central: Contratos 00-209-2021, 00-068-2022, 00-059-2021, 00-136-2021, 00-069-2022, 00-204-2021, 00-060-2022, 00-150-2021, 00-076-2021, 00-071-2021, 00-058-2021, 00-090-2021, 00-080-2021, 00-073-2022, 00-067-2022. Contratación de Mínima Cuantía: DSA Medellín: Contratos 90-016-2021, 90-011-2021, 90-003-2021, 90-006-2021, 90-018-2021, 90-010-2021-90-014-2021, 90-013-2021, 90-009-2021, 90-017-2021, 90-005-2021, 90-012-2021, 90-008-2021.DSA Barranquilla: 87-003-2021, 87-004-2021, 87-013-2021, 87-009-2021, 87-002-2022, 87-010-2021, 87-005-2021.
b.	En el capítulo 3.1.4 Sistema de Gestión de la Seguridad y Salud en el Trabajo – SGSST del estudio previo y documentos de contratación directa, se evidenció que para participar en los procesos de contratación los proponentes deben acreditar como requisitos de verificación jurídicos, (…) “(iii) Que el resultado de la autoevaluación de los Estándares Mínimos es "ACEPTABLE" de conformidad con el Art. 28 de la Resolución No. 0312 del 13 de febrero de 2019 del Ministerio del Trabajo”; sin analizar la pertinencia de su exigencia como requisito jurídico para participar en el proceso. Adicionalmente, no fue acreditado y/o publicado en SECOP el cumplimiento de la referida resolución. Contratación Directa: Contratos 00-209-2021, 00-203-2021, 00-068-2022, 00-059-2021, 00-150-2021, 00-076-2021, 00-155-2021, 00-136-2021, 00-069-2022, 00-204-2021, 00-060-2022, 00-071-2021, 00-079-2021, 00-140-2021, 00-073-2022, 00-067-2022, 00-080-2021.
c.	En el anexo de cláusulas contractuales se establece como requisito general del Sistema de Seguridad en el Trabajo que dentro de los cinco (5) días siguientes a la suscripción del acta de inicio “El contratista deberá entregar al supervisor, el “Formato de autoevaluación” de cumplimiento de estándares mínimos de seguridad y salud en el trabajo, establecido en el Art. 8 de la Resolución No. 0312 de 2019, junto con su Plan anual del SGSST de la vigencia 2019”, autoevaluación que no fue entregada ni exigida por los supervisores en todos los procesos. Contratación Directa Nivel Central: Contratos 00-209-2021, 00-203-2021, 00-068-2022, 00-059-2021, 00-150-2021, 00-136-2021, 00-069-2022, 00-204-2021, 00-060-2022, 00-071-2021, 00-079-2021, 00-058-2021, 00-067-2022, 00-080-2021. Contratación Mínima Cuantía: DSA Barranquilla: Contratos 87-012-2021, 87-011-2021, 87-006-2021, 87-002-2021, 87-013-2021, 87-004-2021, 87-009-2021, 87-003-2021, 87- 002-2022, 87-010-2021, 87-005.2021. DSA Medellín: Contratos 90-012-2021, 90-006-2021, 90-010-2021, 90-014-2021, 90-018-2021.
d.	Deficiencias en la revisión y aprobación por parte del Supervisor de los documentos exigidos como requisitos para iniciar la ejecución del contrato, como son la relación del personal, hojas de vida y soportes que acrediten los requisitos de estudio y experiencia,  entrega del cronograma con la programación de las visitas de los mantenimientos preventivos o para la entrega de los bienes, prestaciones o productos objeto del contrato o el informe técnico en el que se especifiquen los daños a reparar o el estado en que entregan los equipos objeto del contrato, el SOAT, póliza de responsabilidad civil contractual y extracontractual, certificación de revisión técnico mecánica y/o gases, programa de revisión y mantenimiento preventivo de los vehículos ofrecidos para la prestación del servicio, licencia de conducción vigente, certificado de antecedentes judiciales. Contratación Mínima Cuantía DSA Barranquilla: Contrato 87-012-2021, 87-003-2022, 87-011-2021, 87-006-2021, 87-013-2021, 87-009-2021, 87-003-2021, 87-002-2022, 87-010,2021, 87-005-2021. DSA Medellín: Contratos 90-016-2021, 90-012-2021, 90-018-2021, 90-014-2021, 90-010,2021.
</t>
    </r>
  </si>
  <si>
    <r>
      <rPr>
        <b/>
        <sz val="12"/>
        <rFont val="Arial"/>
        <family val="2"/>
      </rPr>
      <t xml:space="preserve">Hallazgo No. 3 Deficiencias en el monitoreo de los riesgos y en la elaboración de los informes de supervisión 
</t>
    </r>
    <r>
      <rPr>
        <sz val="12"/>
        <rFont val="Arial"/>
        <family val="2"/>
      </rPr>
      <t xml:space="preserve">
Verificada la identificación, el tratamiento y/o controles definidos en la matriz de riesgos de los procesos contractuales; la forma en que se realiza el monitoreo y la inclusión del resultado de dicho seguimiento en los informes periódicos de supervisión, se evidenció que:
a.	En los soportes de ejecución del contrato y en SECOP, no se evidencian documentos que den cuenta del real y efectivo seguimiento a los riesgos identificados en la matriz del proceso de contratación, según la forma que se estableció para realizar el monitoreo, con la periodicidad definida, e implementación de los controles y/o tratamiento. Contratación Directa Nivel Central: Contratos 00-209-2021, 00-203-2021, 00-068-2022, 00-059-2021, 00-150-2021, 00-155-2021, 00-136-2021, 00-069-2022, 00-204-2021, 00-060-2022, 00-079-2021, 00-071-2021, 00-080-2021, 00-079-2021,00-071-2021, 00-202-2021,00-058-2021, 00-140-2021. Contratación Mínima Cuantía: DSA Barranquilla: Contratos 87-012-2021, 87-004-2022, 87-008-2021, 87-003-2021, 87-003-2022, 87-011-2021,87-006-2021,87-002-2021, 87-013-2021, 87-004-2021, 87-009-2021, 87-002-2022, 87-010-2021, 87-005-2021. DSA Medellín: Contratos 90-003-2021, 90-007-2021, 90-005-2021, 90-009-2021, 90-006-2021, 90-008-2021, 90-012-2021,90-018-2021,90-014-2021,90-010-2021, 90-013-2021, 90-017-2021.
b.	Informes periódicos de supervisión que no incluyen el acápite relacionado con las “Actividades de tratamiento y monitoreo a la matriz de riesgos del contrato” o se indica que no aplica el monitoreo a los riesgos identificados en los estudios y documentos previos. Contratación Mínima Cuantía DSA Barranquilla:  Contratos 87-003-2021, 87-003-2022, 87-011-2021, 87-006-2021, 87-002-2021, 87-013-2021, 87-004-2021, 87-009-2021. DSA Medellín: Contratos 90-016-2021, 90-015-2021, 90-010-2021,90-011-2021,90-019-2021, 90-007-2021.Contratación Directa Nivel Central: Contrato 00-068-2022.
c.	Deficiencias en la identificación, análisis y en la forma de mitigar los riesgos asociados al proceso de contratación, por cuanto se definen controles y/o tratamientos que requieren ser documentados de forma previa sin evidenciar dicha documentación (Planes de contingencia); diferencias entre los riesgos identificados en la solicitud de adquisición, estudios y documentos previos y en el anexo de matriz de riesgos; se identifican riesgos frente a los cuales no se asocian controles y/o tratamientos. Contratación Mínima Cuantía: DSA Barranquilla:  Contratos 87-003-2021, 87-011-2021, 87-006-2021, 87-013-2021. DSA Medellín: Contratos 90-003-2021, 90-011-2021, 90-013-2021, 90-009-2021, 90-017-2021, 90-005-2021, 90-006-2021, 90-019-2021, 90-007-2021, 90-006-2021, 90-018-2021, 90-010-2021, 90-014-2021.
d.	Informes periódicos de supervisión que no cumplen con la periodicidad establecida, desatendiendo a las obligaciones generales del supervisor, incluidas en los estudios y documentos previos; así como en la Cartilla de Supervisión de los Contratos, los cuales deben ser generados desde la firma del acta de inicio de ejecución del contrato. Contratación Mínima Cuantía DSA Barranquilla:  Contratos 87-008-2021, 87-003-2022, 87-011-2021, 87-006-2021, 87-004-2021, 87-009-2021. Contratación Directa Nivel Central: Contratos 00-073-2021, 00-157-2021, 00-076-2021, 00-090-2021.
e.	Deficiencias en el contenido de los informes de supervisión, que den cuenta de las actividades de seguimiento realizadas por el supervisor frente a la ejecución de los contratos, la identificación de los periodos evaluados y sin cumplir con la totalidad de informes periódicos que deben generarse dentro del plazo de ejecución. Contratación Mínima Cuantía DSA Medellín: Contratos 90-005-2021, 90-004-2021, 90-011-2021, 90-003-2021, 90-015-2021, 90-019-2021, 90-007-2021, 90-013-2021, 90-009-2021, 90-005-2021, 90-018-2021, 90-014-2021, 90-010-2021, 90-006-2021.
f.	Informes de supervisión sin elaborar y/o publicar en SECOP, de acuerdo con las responsabilidades asignadas a los supervisores, que den cuenta de la real y efectiva ejecución del contrato, y del cumplimiento de las obligaciones establecidas en el mismo. Contratación Directa Nivel Central: Contratos 00-209-2021, 00-136-2021, 00-076-2021, 00-150-2021, 00-204-2021, 00-058-2021, 00-202-2021, 00-216-2021. Contratación Mínima Cuantía: DSA Medellín: Contratos 90-010-2021, 90-014-2021, 90-013-2021, 90-017-2021, 90-008-2021, 90-012-2021.
g.	La totalidad de los contratos revisados en la Seccional de Medellín no cuentan con informe final de supervisión que debe elaborarse una vez terminada la ejecución del contrato 31/12/2021; y antes de efectuar la liquidación final del mismo. Contratación Mínima Cuantía: DSA Medellín: Contratos 90-015-2021, 90-007-2021, 90-003-2021,90-011-2021, 90-019-2021, 90-006-2021, 90-018-2021,90-010-2021, 90-014-2021, 90-013-2021,90-009-2021, 90-017-2021,90-005-2021, 90-016-2021, 90-012-2021, 90-008-2021.
h.	Se realizó la designación de supervisores del contrato por un término de (1) y dos (2) días, por ausencia del titular que no superó el término mayor a cinco (5) días hábiles establecidos en la cartilla de supervisión y/o interventoría para la designación de la supervisión en otro servidor público; funcionarios designados quienes expidieron y suscribieron las Certificaciones de Bienes y Servicios recibidos e Informe de Supervisión, sin evidenciarse un Informe de control y seguimiento del contrato, que les permitiera conocer el estado actual de la ejecución del mismo, que denote un adecuado ejercicio de las labores de supervisión y control en la ejecución del contrato. Igualmente, no se evidenció la publicación en SECOP y la comunicación al contratista de las designaciones de supervisión efectuadas. Contratación Mínima Cuantía: DSA Medellín: Contrato 90-009-2021. 
i.	En los contratos cuyo periodo de ejecución es inferior a 30 días no se evidencia y/o documenta el seguimiento a los riesgos identificados en la matriz del proceso de contratación. Contratación Directa Nivel Central: Contratos 00-203-2021, 00-209-2021, 00-150-2021, 00-202-2021. Contratación Mínima Cuantía: DSA Barranquilla: Contratos 87-012-2021, 87-013-2021. DSA Medellín: Contratos 90-019-2021, 90-016-2021, 90-018-2021.
</t>
    </r>
  </si>
  <si>
    <r>
      <rPr>
        <b/>
        <sz val="12"/>
        <rFont val="Arial"/>
        <family val="2"/>
      </rPr>
      <t>Hallazgo No. 4 Desactualización normativa en los documentos del proceso de contratación y deficiencias en la publicación en SECOP</t>
    </r>
    <r>
      <rPr>
        <sz val="12"/>
        <rFont val="Arial"/>
        <family val="2"/>
      </rPr>
      <t xml:space="preserve">
Verificado el cumplimiento de los requisitos que deben contener los estudios y documentos previos, las obligaciones establecidas en el anexo de cláusulas contractuales, requisitos del anexo de especificaciones técnicas, anexo de condiciones adicionales de requisitos habilitantes, formato No. 1 carta de presentación de la propuesta, así como, las publicaciones en SECOP de las comunicaciones de apoyo a la supervisión y demás documentos que prueben la ejecución del contrato, se evidenció que: 
a.	Desactualización de las normas contenidas en el formato No. 1 Carta de presentación de la propuesta, el cual cita la Resolución 1111 de 2017 "Por la cual se definen los Estándares Mínimos del Sistema de Gestión de Seguridad y Salud en el Trabajo para empleadores y contratantes", la cual fue derogada por la Resolución 0312, del 13 de febrero de 2019. Igual situación, se presenta en el numeral 1.1.10 del anexo condiciones adicionales de requisitos habilitantes y otros aspectos del proceso. Contratación Mínima Cuantía: DSA Barranquilla:  Contratos 87-004-2022, 87-008-2021, 87-003-2021, 87-003-2022,87-011-2021,87-006-2021, 87-002-2021, 87-002-2022,87 - 010-2021, 87-005-2021,87-013-2021,87-009-2021, 87-004-2021. DSA Medellín: Contratos 90-017-2021,90-013-2021,90-009-2021,90-005-2021, 90-018-2021, 90-014-2021,90-010-2021,90-006-2021. Contratación Directa Nivel Central: Contratos 00-076-2021, 00-090-2021, 00-079-2021, 00-071-2021, 00-080-2021
b.	Deficiencias en la publicación en SECOP del oficio de designación y comunicación para la verificación y evaluación de las ofertas económicas recibidas; y de los documentos de aprobación, autorización, requerimientos o informes relacionados con la ejecución del contrato establecidos en los estudios y documentos previos y en el anexo de especificaciones técnicas, como son: informes de mantenimientos preventivos y correctivos, certificaciones de soporte y actualización, registro de soporte y del seguimiento a las obligaciones postventas. Contratación Directa Nivel Central: Contrato 00-059-2021, 00-202-2021, 00-150-2021, 00-136-2021,00-069-2022. Contratación Mínima Cuantía DSA Barranquilla:  Contrato 87-012-2021, 87-004-2022, 87-008-2021, 87-003-2021, 87-003-2022, 87-011-2021, 87-006-2021, 87-002-2021, 87-013-2021,87-004-2021,87-009-2021, 87-002-2022, 87-010-2021, 87-005-2021, 87-013-2021, 87-009-2021, 87-009-2021, 87-004-2021. DSA Medellín: Contratos 90-008-2021, 90-013-2021, 90-009-2021. 
c.	Comunicado de designación de supervisión publicado en SECOP sin firma por parte del Director Seccional. Así como también, supervisores designados sin rol ni vinculación en el flujo del proceso contractual en la mencionada plataforma. Contratación Mínima Cuantía DSA Barranquilla:  Contratos 87-012-2021, 87-008-2021, 87-003-2022, 87-011-2021, 87-009-2021.</t>
    </r>
  </si>
  <si>
    <t>RECONOCIMIENTO DE CARGA</t>
  </si>
  <si>
    <t>Porcentaje de avance acción</t>
  </si>
  <si>
    <t xml:space="preserve">Acciones asociadas al Hallazgos No. I, </t>
  </si>
  <si>
    <t>TRANSITO ADUANERO</t>
  </si>
  <si>
    <t>32% (acción N° 9)</t>
  </si>
  <si>
    <t>32% (acción N° 4)</t>
  </si>
  <si>
    <t>INSP. 1707022451
H 1, 2, 3, 4 y 5 
OB1, OB2
Control viajeros Direcciones Seccionales de Aduanas de Bogotá y Cali</t>
  </si>
  <si>
    <t>RG1: “Posibilidad de decisión final del proceso de control a viajeros por fuera de la norma”
RFC1: “Posibilidad de decisión final de un proceso de control a viajeros basada en hechos falsos o información adulterada”</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</si>
  <si>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</si>
  <si>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 xml:space="preserve">1. Informe de correctivos aplicados en el evento de inconsistencias o informe de no generaciòn de  inconsistencias. </t>
  </si>
  <si>
    <t>1. Elaborar un control  diario del paso a paso para el manejo del efectivo, para los casos donde a los viajeros no les sea posible pagar el tributo unico por medios electronicos o bancarios.</t>
  </si>
  <si>
    <t>2. Implementar un control  diario del paso a paso para el manejo del efectivo, para los casos donde a los viajeros no les sea posible pagar el tributo unico por medios electronicos o bancarios.</t>
  </si>
  <si>
    <t>3. Seguimiento al control implementado para el recaudo del efectivo por parte de los viajeros y  correcciòn de  inconsistencias</t>
  </si>
  <si>
    <t>1. Elaboraciòn del documento o  proyecto para control al manejo del dinero recibido como resultado del pago del tributo unico por parte de los viajeros.</t>
  </si>
  <si>
    <t>Documento  proyecto</t>
  </si>
  <si>
    <t>informe diario de inconsistencias o de no generacion de  inconsistencias</t>
  </si>
  <si>
    <t>Documento para implementacion de control y capacitación sobre el mismo.</t>
  </si>
  <si>
    <t>1. Emisión proyecto de lineamientos sobre el control 
2. Capacitar sobre el paso a paso para el recaudo del tributo unico.</t>
  </si>
  <si>
    <t>1,00 (diario)</t>
  </si>
  <si>
    <r>
      <rPr>
        <b/>
        <sz val="11"/>
        <color theme="1"/>
        <rFont val="Arial"/>
        <family val="2"/>
      </rPr>
      <t>DGA</t>
    </r>
    <r>
      <rPr>
        <sz val="11"/>
        <color theme="1"/>
        <rFont val="Arial"/>
        <family val="2"/>
      </rPr>
      <t xml:space="preserve">
DS – Subproceso Operación Aduanera
Dirección Seccional de Aduanas de Bogotá Aeropuerto El Dorado
Jefe Divisón de viajeros</t>
    </r>
  </si>
  <si>
    <r>
      <rPr>
        <b/>
        <sz val="11"/>
        <color theme="1"/>
        <rFont val="Arial"/>
        <family val="2"/>
      </rPr>
      <t>DGA</t>
    </r>
    <r>
      <rPr>
        <sz val="11"/>
        <color theme="1"/>
        <rFont val="Arial"/>
        <family val="2"/>
      </rPr>
      <t xml:space="preserve">
DS – Subproceso Operación Aduanera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</si>
  <si>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</si>
  <si>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Gestionar con las entidades recaudadoras el mecanismo que facilite el recaudo de viajeros en los aeropuertos de Bogotá y Cali, los 7 dias a la semana las 24 horas al día</t>
  </si>
  <si>
    <t>Reunión de socialización para conocimiento y aplicación del Protocolo de seguridad.</t>
  </si>
  <si>
    <t>Entrega de informe de control y correctivos aplicados, si hay lugar.</t>
  </si>
  <si>
    <t>Informes semestrales de las mesas de trabajo realizadas con las entidades recaudadoras y la DIAN.</t>
  </si>
  <si>
    <t>Listas de capacitaciòn para su implementaciòn</t>
  </si>
  <si>
    <t>Informe mensual y observaciones al control.</t>
  </si>
  <si>
    <r>
      <rPr>
        <b/>
        <sz val="11"/>
        <color theme="1"/>
        <rFont val="Arial"/>
        <family val="2"/>
      </rPr>
      <t>DGA</t>
    </r>
    <r>
      <rPr>
        <sz val="11"/>
        <color theme="1"/>
        <rFont val="Arial"/>
        <family val="2"/>
      </rPr>
      <t xml:space="preserve">
NC – Subproceso Recaudo - Devoluciones
Dirección de Gestión de Impuestos
Subdirección de Recaudo
Coordinación de Control a Entidades Reaudadoras.</t>
    </r>
  </si>
  <si>
    <r>
      <t>1.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t>
    </r>
    <r>
      <rPr>
        <sz val="11"/>
        <rFont val="Arial"/>
        <family val="2"/>
      </rPr>
      <t>o).</t>
    </r>
  </si>
  <si>
    <r>
      <t>2. Diseñar un Protocolo de seguridad impartiendo lineamientos sobre la gestiòn y  ejecución en las ac</t>
    </r>
    <r>
      <rPr>
        <sz val="11"/>
        <color theme="1"/>
        <rFont val="Arial"/>
        <family val="2"/>
      </rPr>
      <t xml:space="preserve">tividades de conteo y de retención de divisas para el  ingreso y salida de mercancías objeto de custodia, las cuales posteriormente pueden ser objeto de aprehensiòn o cambio de modalidad.                                                                                             </t>
    </r>
  </si>
  <si>
    <t xml:space="preserve">3.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</si>
  <si>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 xml:space="preserve">4.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</si>
  <si>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 xml:space="preserve">1. Elaboración de un documento  que determine los  lineamientos de seguridad en el conteo de divisas y control de mercancias susceptibles de tramite aduanero.                                                         </t>
  </si>
  <si>
    <t>Solución tecnologica</t>
  </si>
  <si>
    <t>Seguimiento trimestral</t>
  </si>
  <si>
    <t>Reporte trimestral de control de revisión. (4)</t>
  </si>
  <si>
    <t>Informe de seguimiento y/o actas de reunión.</t>
  </si>
  <si>
    <t>Solución en producción.</t>
  </si>
  <si>
    <t>solución tecnologica</t>
  </si>
  <si>
    <t>1.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</si>
  <si>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2. Inicio de la implementación de la solución tecnológica del Proyecto.Seguimiento trimestral al plan de trabajo.</t>
  </si>
  <si>
    <t>3. Implantación de la solución tecnológica.</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</si>
  <si>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</si>
  <si>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4. Inicio de la implementación de la solución tecnológica del Proyecto.Seguimiento trimestral al plan de trabajo.</t>
  </si>
  <si>
    <t xml:space="preserve">Revisar registros en archivo excel con los documentos fìsicos de encontrar inconsistencias aplicar los ajustes y correctivos a que haya lugar.  
</t>
  </si>
  <si>
    <r>
      <rPr>
        <b/>
        <sz val="11"/>
        <color theme="1"/>
        <rFont val="Arial"/>
        <family val="2"/>
      </rPr>
      <t>DGA</t>
    </r>
    <r>
      <rPr>
        <sz val="11"/>
        <color theme="1"/>
        <rFont val="Arial"/>
        <family val="2"/>
      </rPr>
      <t xml:space="preserve">
DS – Subproceso Operación Aduanera
Direcciones Seccionales de Aduanas y de Impuestos y Aduanas a nivel nacional.
División de Viajeros o quien haga sus veces</t>
    </r>
  </si>
  <si>
    <r>
      <rPr>
        <b/>
        <sz val="12"/>
        <rFont val="Arial"/>
        <family val="2"/>
      </rPr>
      <t>DGA</t>
    </r>
    <r>
      <rPr>
        <sz val="12"/>
        <rFont val="Arial"/>
        <family val="2"/>
      </rPr>
      <t xml:space="preserve">
NC – Subproceso Operación Aduanera
Dirección de Gestión de Aduanas
Subdirección de Operación Aduanera
NC - Subprocesos de Innovación y Tecnología
Subdirección de Innovación y Proyectos
Subdirección Soluciones y Desarrollo
Subdirección de Infraestructura Tecnológica y de Operaciones
Subdirección de Procesamiento de datos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</si>
  <si>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</si>
  <si>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</si>
  <si>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Socializar a los funcionarios de la División de Viajeros el diligenciamiento del formato FT-COA-1561.                                                                 
2. Seguimiento al correcto diligenciamiento.</t>
  </si>
  <si>
    <t>1. Lista de capacitaciòn sobre el diligenciamiento del FT-COA-1561. 2. informe resultados de seguimiento</t>
  </si>
  <si>
    <t>1. Diligenciamiento del Formato FT-COA-1561                           2. Informe resultados de seguimiento</t>
  </si>
  <si>
    <r>
      <rPr>
        <b/>
        <sz val="11"/>
        <color theme="1"/>
        <rFont val="Arial"/>
        <family val="2"/>
      </rPr>
      <t>DGA</t>
    </r>
    <r>
      <rPr>
        <sz val="11"/>
        <color theme="1"/>
        <rFont val="Arial"/>
        <family val="2"/>
      </rPr>
      <t xml:space="preserve">
DS – Subproceso Operación Aduanera
Direcciones Seccionales de Aduanas y de Impuestos y Aduanas a nivel nacional.
División de Viajeros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</si>
  <si>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</si>
  <si>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 xml:space="preserve">1. Capacitación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</si>
  <si>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2. Socializar el Formato FT-COA-1561 correspondiente a Solicitud de investigación para las retenciones de divisas</t>
  </si>
  <si>
    <t>3. Inicio de la implementación de la solución tecnológica del Proyecto.Seguimiento trimestral al plan de trabajo.</t>
  </si>
  <si>
    <t>4. Implantación de la solución tecnológica.</t>
  </si>
  <si>
    <t>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</si>
  <si>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</si>
  <si>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</si>
  <si>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</si>
  <si>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1.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</si>
  <si>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2. Generar alertas en el archivo  excel de registro de inventario de mercancías y divisas que conlleven a la realización de arqueo semanal del inventario fisico frente a lo registrado en el excel.</t>
  </si>
  <si>
    <t>Diligenciamiento diario en cada entrega de turno del informe de inventario de mercancías objeto de trámite aduanero y cambiario de la Division de Viajeros.</t>
  </si>
  <si>
    <t>1. incluir las modificacione necesarias al archivo excel. 2.  Diseño de plantilla de resultados de arqueo. 3. Generar informe de resultados del arqueo en bodega.4. Correctivos a inconsistencias, si hay lugar.</t>
  </si>
  <si>
    <r>
      <t xml:space="preserve">  </t>
    </r>
    <r>
      <rPr>
        <sz val="11"/>
        <rFont val="Arial"/>
        <family val="2"/>
      </rPr>
      <t>Inventario actualizado en cada entrega de turno</t>
    </r>
  </si>
  <si>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</si>
  <si>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</si>
  <si>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1.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</si>
  <si>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 xml:space="preserve">2. Diligenciar para cada entrega de turno, el anexo al Memorando 299 de 2013 en el porcentaje de selección de viajeros a quienes se les realice inspección intrusiva de los equipajes y los resultados de las diligencias. </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</si>
  <si>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</si>
  <si>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</si>
  <si>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Solicitud replanteamiento del memorando 299 de 2013.</t>
  </si>
  <si>
    <t xml:space="preserve">  Inventario actualizado en cada entrega de turno.</t>
  </si>
  <si>
    <t>Control viajeros Direcciones Seccionales de Aduanas de Bogotá y Cali</t>
  </si>
  <si>
    <t>HALLAZGOS/OBSERVACIONES</t>
  </si>
  <si>
    <t>Nuevo Plan de Mejoramiento</t>
  </si>
  <si>
    <t>Desplegar en producción escalonada la migración del sistema</t>
  </si>
  <si>
    <t>Documento de aprobación de puesta en producción</t>
  </si>
  <si>
    <r>
      <t xml:space="preserve">Implementar una solución informatica que permita evaluar y generar alertas en el cumplimiento de una facilidad de pago,  en el nuevo Servicio Informático de Administración de Cartera 
(Implementación sujeta dentro del plan de modernización tecnologica de la DIAN.(LEY 1819 DEL 2016 y 1943 del 2018))
</t>
    </r>
    <r>
      <rPr>
        <b/>
        <sz val="12"/>
        <rFont val="Arial"/>
        <family val="2"/>
      </rPr>
      <t>Implementacion de una herramienta que permita evaluar y generar una alerta en el incumplimiento de una facilidad de pago</t>
    </r>
    <r>
      <rPr>
        <sz val="12"/>
        <rFont val="Arial"/>
        <family val="2"/>
      </rPr>
      <t xml:space="preserve">
Adelantar el proceso de contratación de la solución tecnológica.</t>
    </r>
  </si>
  <si>
    <r>
      <t xml:space="preserve">Implementar una solución informatica que contemple las recomendaciones del informe final de la inspección acordes con las actuaciones y actos previstos en el procedimiento de facilidades de pago y en todo el proceso de administracion de cartera.
(Implementación sujeta dentro del plan de modernización tecnologica de la DIAN.(LEY 1819 DEL 2016 y 1943 del 2018)) </t>
    </r>
    <r>
      <rPr>
        <b/>
        <sz val="12"/>
        <rFont val="Arial"/>
        <family val="2"/>
      </rPr>
      <t xml:space="preserve">Implementación de una herramienta de control y seguimiento a todas las actuaciones administrativas adelantadas en el procedimiento de facilidades de pago. </t>
    </r>
    <r>
      <rPr>
        <sz val="12"/>
        <rFont val="Arial"/>
        <family val="2"/>
      </rPr>
      <t xml:space="preserve">
Adelantar el proceso de contratación de la solución tecnológica.</t>
    </r>
  </si>
  <si>
    <t>Implementar una solución informatica, sujeta al plan de modernización tecnologica de la DIAN.(LEY 1819 DEL 2016)
Adelantar el proceso de contratación de la solución tecnológica.</t>
  </si>
  <si>
    <t>Implementar  una solución informática que permita contar con un sistema de información integrado que refleje la situación fiscal y procesal real de los contribuyentes y se pueda aplicar la presente recomendación.
La actividad se encuentra sujeta al desarrollo del plan de modernización tecnologica de la DIAN. (LEY 1819 DEL 2016 y 1943 del 2018))
Adelantar el proceso de contratación de la solución tecnológica.</t>
  </si>
  <si>
    <t>Activación y/o actualización de tablas de auditoría para el registro de las transacciones que soportan las acciones más sensibles sobre las bases de datos (Insertar, actualizar y eliminar) del aplicativo SIPAC y el SIE Obligación financiera.
Adelantar el proceso de contratación de la solución tecnológica.</t>
  </si>
  <si>
    <t>Reformulado</t>
  </si>
  <si>
    <t>Se elimina una acción y actividad de mejora, equivalente</t>
  </si>
  <si>
    <t>6. Contar con un sistema que permita el perfilamiento pare el reconocimiento de carga.</t>
  </si>
  <si>
    <t xml:space="preserve">7. Actualizar el procedimiento PR­-OA­0178 “Autorización de Tránsito Aduanero Nacional “ </t>
  </si>
  <si>
    <t xml:space="preserve">8. Actualizar la matriz de riesgos del Proceso de Operación Aduanera </t>
  </si>
  <si>
    <t xml:space="preserve">9. Colocar en producción el servicio Informático Electrónico de Tránsito Aduanero (MUISCA) a nivel Nacional </t>
  </si>
  <si>
    <t>10. 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</si>
  <si>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“Fiscalización Personas Jurídicas y Asimiladas Dirección Seccional de Impuestos de Bogotá”.</t>
  </si>
  <si>
    <t>Reformulado fechas finales</t>
  </si>
  <si>
    <t>H2-A1, H3-A1, OB1 - A1, OB2 - A1</t>
  </si>
  <si>
    <t>Avance</t>
  </si>
  <si>
    <t>A1-AC4 = 75%</t>
  </si>
  <si>
    <t>A4-AC4 = 75%</t>
  </si>
  <si>
    <t>17  02 00</t>
  </si>
  <si>
    <t>Hallazgo No. 1. Créditos Judiciales  “(…) A 31 de diciembre de 2022, la DIAN Función Pagadora registró en la subcuenta 2460-002-001 Sentencias de la cuenta Créditos Judiciales $133.603.405.959, valor que corresponde a sentencias judiciales, los cuales fueron reconocidos y pagados por la Función Recaudadora; lo anterior, por cuanto los mismos corresponden a obligaciones de devoluciones de</t>
  </si>
  <si>
    <t>“Deficiencias sustanciales de control interno contable y administrativo en el manejo y registro de las cuentas por pagar por sentencias; así como, falta de comunicación de las diferentes áreas que participan en el proceso (…)”.</t>
  </si>
  <si>
    <t>Formular controles  necesarios  que garanticen que la totalidad de las operaciones  de procesos judiciales  realizadas por la entidad sean registradas contablemente.</t>
  </si>
  <si>
    <t>Analizar mensualmente la base EKOGUI respecto de los procesos TERMINADOS y cruzarla con la información enviada por la Coordinacion de Sentencias y devoluciones para determinar cuales procesos estan a cargo de la funcion pagadora, con el fin de reconocerlos en el pasivo real.</t>
  </si>
  <si>
    <t>Documento mensual de verificación</t>
  </si>
  <si>
    <t>18  01 00</t>
  </si>
  <si>
    <t>Hallazgo No. 2. Provisión Contable “(…)Ante el Tribunal Administrativo de Atlántico, cursa el proceso No. 08001 233300020190030700, interpuesto por el contribuyente con NIT 900197265, donde solicitó declarar la nulidad de las resoluciones Nos. 00941 del 29 agosto de 2018 y 0047 del 25 enero de 2019; actos mediante los cuales, se negó la solicitud de devolución de tributos aduaneros pagad</t>
  </si>
  <si>
    <t>El no registro del valor determinado por la sentencia.</t>
  </si>
  <si>
    <t>Impartir  instrucciones respecto de la provisión contable de procesos con fallo condenatorio de primera instancia.</t>
  </si>
  <si>
    <t>Proferir memorando conjunto entre la Subdirección Financiera y la Subdirección de Representación Externa dando instrucciones respecto de la provisión contable de procesos con fallo condenatorio de primera instancia.</t>
  </si>
  <si>
    <t>Hallazgo No. 3.Activos Intangibles Software en Desarrollo “(…)En la revisión de la muestra de activos intangibles, se pudo evidenciar que la placa No. 482954, cuya descripción del software en desarrollo corresponde a “Régimen de Importación y Deposito - RID (D390)” con valor histórico por $3.352.732.640, que se encuentra en estado “en Desarrollo”, muestra la siguiente valoración de costo</t>
  </si>
  <si>
    <t>(…) inobservancia de la normatividad aplicable para el reconocimiento, registro, medición posterior, revelación y la comprobación de los indicios de deterioro de los Activos Intangibles, lo cual debe efectuarse anualmente; como también, las debilidades de control interno contable, relacionadas con la administración y actualización permanente de estos activos.</t>
  </si>
  <si>
    <t>Establecer el estado del activo intangible en desarrollo, para determinar su potencial de servicio futuro y ajustar los Estados Financieros de acuerdo al resultado del análisis.</t>
  </si>
  <si>
    <t>Estudio técnico por parte de la Dirección de Innovación y Tecnología del potencial de servicio de los activos intangibles en desarrollo.</t>
  </si>
  <si>
    <t>Oficio del área técnica</t>
  </si>
  <si>
    <t>Para los activos intangibles cuyo potencial de servicio es cero, dar de baja en el inventario y realizar el registro contable pertinente.</t>
  </si>
  <si>
    <t>Comprobante Contable</t>
  </si>
  <si>
    <t>14  05 00</t>
  </si>
  <si>
    <t>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t>
  </si>
  <si>
    <t>“(…)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t>
  </si>
  <si>
    <t>Realizar el documento ABC de la Supervisión.</t>
  </si>
  <si>
    <t>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t>
  </si>
  <si>
    <t>Documento ABC de la Supervisión</t>
  </si>
  <si>
    <t>Llevar a cabo jornadas de actualización para supervisores ubicados en las distintas unidades ejecutoras de la Entidad</t>
  </si>
  <si>
    <t>Jornadas para actualizar a los supervisores en cambios normativos, problemas frecuentes, recomendaciones, entre otros.</t>
  </si>
  <si>
    <t>Registro de asistencia a las jornadas de actualización-</t>
  </si>
  <si>
    <t>Elaborar y divulgar tips relacionados con el rol de supervisor en la UAE DIAN</t>
  </si>
  <si>
    <t>Publicación trimestral de Tips en los canales de difusión de comunicación interna de la Entidad, con fin recordar a los supervisores el cumplimiento de sus deberes y demás aspectos que deben  tener en cuenta en el desarrollo de la supervisión.</t>
  </si>
  <si>
    <t>Tips publicados trimestralmente</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</si>
  <si>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</si>
  <si>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</si>
  <si>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</si>
  <si>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</si>
  <si>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</si>
  <si>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</si>
  <si>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t>Como resultado del diagnóstico, generar un  procedimiento que permita establecer la trazabilidad y control de los bienes inmuebles desde su adjudicación hasta su disposición final.</t>
  </si>
  <si>
    <t>16  01 10</t>
  </si>
  <si>
    <t>Hallazgo No. 10. Administración de BIRDP (D)  (…)El equipo auditor realizó visita los días 16 y 17 de marzo de 2023, a treinta y uno (31) inmuebles recibidos en dación de pago por la DIAN, ubicados en la ciudad de Bogotá; como se detallan en la siguiente tabla: (…)Resultado de la visita se evidenció, por una parte, una gestión ineficiente en la administración de los BIRDP; por cuanto, se</t>
  </si>
  <si>
    <t>“(…)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t>
  </si>
  <si>
    <t>Establecer estrategias de seguimiento y control para la efectiva  administración de los Bienes Inmuebles Recibidos en Dación de Pago BIRDP</t>
  </si>
  <si>
    <t>Programar en coordinación y articulación con las Direcciones Seccionales, cronogramas de visitas técnicas períódicas de inspección a los BIRDP, de lo cual se generarán informes técnicos que señalen, de ser necesario,  las acciones a seguir en cada caso.</t>
  </si>
  <si>
    <t>Informe técnicos por cada Dirección Seccional</t>
  </si>
  <si>
    <t>Por medio de un memorando impartir lineamientos a nivel nacional sobre la administración de los BIRDP.</t>
  </si>
  <si>
    <t>Establecer estrategias de seguimiento y control para la efectiva enajenación y comercialización de los Bienes Inmuebles Recibidos en Dación de Pago BIRDP</t>
  </si>
  <si>
    <t>Suscribir el contrato interadministrativo con el colector de activos estatal CISA, con el fin de enajenar y comercializar los BIRDP. Ejercer el seguimiento y control a través de la supervisión del contrato.</t>
  </si>
  <si>
    <t>Contrato interadministrativo CISA -DIAN</t>
  </si>
  <si>
    <t>Realizar los registros contables y/o conciliaciones necesarias.</t>
  </si>
  <si>
    <t>Registros contables</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</si>
  <si>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</si>
  <si>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</si>
  <si>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</si>
  <si>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Tramite contrato de arrendamiento, soporte cuentas por cobrar, y reportar y realizar los registros contables y/o conciliaciones de información necesarias.</t>
  </si>
  <si>
    <t>1.Contrato de arrendamieno de BIRDP.                                     2. Registros contables</t>
  </si>
  <si>
    <t>16  01 00</t>
  </si>
  <si>
    <t>Hallazgo No. 12. Transferencia a Título Gratuito BIRDP (D)  “(…)La entidad inobservó la aplicación de la Ley 2155 de 2021, por lo tanto, no realizó las gestiones necesarias para identificar y dar traslado de los bienes, situación que también afecta los reportes financieros debido a que el saldo de las cuentas de inventarios de terrenos y construcciones suman $135.054.040.464, y no es pos</t>
  </si>
  <si>
    <t>“(…)falta de revelación de situaciones de “carácter específico” de tipo tanto cualitativo, como cuantitativo frente a dichos bienes, que carecen de información que le permita a un usuario tanto externo como interno, identificar aspectos relevantes como el estado legal en que se encuentran los bienes, situaciones de impacto y que obedecen a mandatos Legales.(…)”</t>
  </si>
  <si>
    <t>Contar con la certeza juridica frente a la viabilidad o no de la transferencia a título  gratuito de los bienes inmuebles recibidos en dación de pago por concepto de obligaciones fiscales BIRDP.</t>
  </si>
  <si>
    <t>Elevar consulta a la Dirección de Gestión Jurídica de la entidad, con el fin de tener un concepto institucional sobre la viabilidad  o no de la transferencia a título gratuito de los bienes inmuebles recibidos en dacion de pago por concepto de obligaciones fiscales BIRDP, en desarrollo de las competencias establecidas articulo 55 del Decreto 1742 de 2020</t>
  </si>
  <si>
    <t>Solictud de concepto a la Dirección de Gestión Juridica</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</si>
  <si>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</si>
  <si>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</si>
  <si>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</si>
  <si>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</si>
  <si>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</si>
  <si>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</si>
  <si>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</si>
  <si>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inspecciones físicas trimestrales</t>
  </si>
  <si>
    <t>Actas de Inspección</t>
  </si>
  <si>
    <t>Elabora Informe trimestral resultado de la inspección física</t>
  </si>
  <si>
    <t>“Auditoría Financiera a la UAE Dirección de Impuestos y Aduanas Nacionales - DIAN vigencia 2022”</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</si>
  <si>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</si>
  <si>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</si>
  <si>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</si>
  <si>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</si>
  <si>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</si>
  <si>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Plan de Trabajo aprobado</t>
  </si>
  <si>
    <t>Aprobar e implentar  la realización de ajustes y/o alternativas de solución de las fallas identificadas en los   servicios informaticos que proveen información al SIE de Contabilidad.</t>
  </si>
  <si>
    <t>Acta de aprobación  Formato de aceptación puesta en producción</t>
  </si>
  <si>
    <t>Realizar los ajustes contables a que haya lugar, derivados de las actualizaciones a los Sistemas de información</t>
  </si>
  <si>
    <t>Comprobantes de contabilidad</t>
  </si>
  <si>
    <t>Implementacion de la solución tecnológica</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</si>
  <si>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</si>
  <si>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</si>
  <si>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</si>
  <si>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</si>
  <si>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</si>
  <si>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</si>
  <si>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t>“(…)La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t>
  </si>
  <si>
    <t>Bimestralmente,  generar y mantener actualizada una base de datos de todo tipo de actos administrativos entregados a la Division de Cobranzas para gestion de cobro en los cuales estos actos administrativos contengan  pólizas de garantias. La base de datos debe contener todos los datos pertinentes como # expediente, cuantia, nit, nombre, funcionario a cargo etc.</t>
  </si>
  <si>
    <t>Registrar en la base de datos de actos administrativos, la fecha de vencimiento de la póliza; en los casos procedentes.</t>
  </si>
  <si>
    <t>Listados bimestrales</t>
  </si>
  <si>
    <t>Remitir el listado de actos administrativos al Jefe de GIT a cargo del proceso, advirtiendo los términos de vencimiento de la póliza.</t>
  </si>
  <si>
    <t>Implementar controles tendientes a asegurar que el requerimiento especial que se profiera en investigaciones post devolución en las cuales existan garantias, se notifique dentro del término de vigencia de la garantía.</t>
  </si>
  <si>
    <t>Ajustar el formato del Plan de Auditoria (Formato 1814) para incorporar el control del vencimiento a partir de la fecha de vigencia de la garantía</t>
  </si>
  <si>
    <t>Formato ajustado</t>
  </si>
  <si>
    <t>Socializar a la Subdirección Operativa de Fiscalización y Liquidación y a las divisiones de Fiscalización y Liquidación del país, el control implementado en el formato del Plan de Auditoria (Formato 1814)</t>
  </si>
  <si>
    <t>Planillas de asistencia</t>
  </si>
  <si>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</si>
  <si>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</si>
  <si>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</si>
  <si>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</si>
  <si>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</si>
  <si>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</si>
  <si>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</si>
  <si>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r>
      <rPr>
        <b/>
        <sz val="12"/>
        <rFont val="Arial"/>
        <family val="2"/>
      </rPr>
      <t xml:space="preserve">DGI </t>
    </r>
    <r>
      <rPr>
        <sz val="12"/>
        <rFont val="Arial"/>
        <family val="2"/>
      </rPr>
      <t xml:space="preserve">
NC - Subproceso Innovación y Tecnología 
Dirección de Gestión e Innovación y Tecnología 
Subdirección de Innovación y Proyectos 
Subdirección de Soluciones y Desarrollo 
ELABORACIÓN 19062023
</t>
    </r>
  </si>
  <si>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</si>
  <si>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r>
      <rPr>
        <b/>
        <sz val="12"/>
        <rFont val="Arial"/>
        <family val="2"/>
      </rPr>
      <t>DGI</t>
    </r>
    <r>
      <rPr>
        <sz val="12"/>
        <rFont val="Arial"/>
        <family val="2"/>
      </rPr>
      <t xml:space="preserve"> 
DS - Subproceso de Administracion de Cartera 
Dirección Seccional de Impuestos de Bogotá  
División de Cobranzas 
Jefe del GIT de Secretaría  
ELABORACIÓN 19062023</t>
    </r>
  </si>
  <si>
    <r>
      <rPr>
        <b/>
        <sz val="12"/>
        <rFont val="Arial"/>
        <family val="2"/>
      </rPr>
      <t xml:space="preserve">DGI </t>
    </r>
    <r>
      <rPr>
        <sz val="12"/>
        <rFont val="Arial"/>
        <family val="2"/>
      </rPr>
      <t xml:space="preserve">
DS - Subproceso de Administracion de Cartera 
Dirección Seccional de Impuestos de Bogotá  
Jefe GIT de Secretaria de la División de Cobranzas  
ELABORACIÓN 19062023</t>
    </r>
  </si>
  <si>
    <r>
      <rPr>
        <b/>
        <sz val="12"/>
        <rFont val="Arial"/>
        <family val="2"/>
      </rPr>
      <t xml:space="preserve">DGI </t>
    </r>
    <r>
      <rPr>
        <sz val="12"/>
        <rFont val="Arial"/>
        <family val="2"/>
      </rPr>
      <t xml:space="preserve">
NC - Subproceso Fiscalización y liquidación
Direccion de Gestión de Fiscalización 
Subdireccion de Fiscalización Tributaria   
ELABORACIÓN 19062023</t>
    </r>
  </si>
  <si>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</si>
  <si>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r>
      <rPr>
        <b/>
        <sz val="12"/>
        <rFont val="Arial"/>
        <family val="2"/>
      </rPr>
      <t xml:space="preserve">DGI </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ELABORACIÓN 19062023</t>
    </r>
  </si>
  <si>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</si>
  <si>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r>
      <rPr>
        <b/>
        <sz val="12"/>
        <color theme="1"/>
        <rFont val="Arial"/>
        <family val="2"/>
      </rPr>
      <t xml:space="preserve">DGC </t>
    </r>
    <r>
      <rPr>
        <sz val="12"/>
        <color theme="1"/>
        <rFont val="Arial"/>
        <family val="2"/>
      </rPr>
      <t xml:space="preserve">
NC - Subproceso Función Pagadora 
Dirección de Gestión Corporativa
Subdirección Financiera 
Coordinación de Contabilidad Pagadora
 Coordinación de Sentencias y Devoluciones  
ELABORACIÓN 19062023</t>
    </r>
  </si>
  <si>
    <r>
      <rPr>
        <b/>
        <sz val="12"/>
        <color theme="1"/>
        <rFont val="Arial"/>
        <family val="2"/>
      </rPr>
      <t>DGC</t>
    </r>
    <r>
      <rPr>
        <sz val="12"/>
        <color theme="1"/>
        <rFont val="Arial"/>
        <family val="2"/>
      </rPr>
      <t xml:space="preserve">
NC - Subproceso Función Pagadora 
Dirección de Gestión Corporativa
Subdirección Financiera
Coordinación de Contabilidad Pagadora
NC - Subproceso Gestión Jurídica
Dirección de Gestión Jurídica
Subdirección de Gestión de Representación Externa  
ELABORACIÓN 19062023</t>
    </r>
  </si>
  <si>
    <r>
      <rPr>
        <b/>
        <sz val="12"/>
        <color theme="1"/>
        <rFont val="Arial"/>
        <family val="2"/>
      </rPr>
      <t xml:space="preserve">DGC 
</t>
    </r>
    <r>
      <rPr>
        <sz val="12"/>
        <color theme="1"/>
        <rFont val="Arial"/>
        <family val="2"/>
      </rPr>
      <t>NC - Subproceso Innovación y Tecnología
Dirección de Gestión de Innovación y Tecnología
Subdirección de Soluciones y Desarrollo  
ELABORACIÓN 19062023</t>
    </r>
  </si>
  <si>
    <r>
      <rPr>
        <b/>
        <sz val="12"/>
        <color theme="1"/>
        <rFont val="Arial"/>
        <family val="2"/>
      </rPr>
      <t xml:space="preserve">DGC </t>
    </r>
    <r>
      <rPr>
        <sz val="12"/>
        <color theme="1"/>
        <rFont val="Arial"/>
        <family val="2"/>
      </rPr>
      <t xml:space="preserve">
NC - Subproceso RecursosAdministrativos
Dirección de Gestión Corporativa
Subdirección Administrativa
Coordinación de Servicios Generales   
NC - Subproceso Función Pagadora 
Dirección de Gestión Corporativa
Subdirección Financiera
Coordinación de Contabilidad Pagadora   
ELABORACIÓN 19062023</t>
    </r>
  </si>
  <si>
    <r>
      <rPr>
        <b/>
        <sz val="12"/>
        <color theme="1"/>
        <rFont val="Arial"/>
        <family val="2"/>
      </rPr>
      <t>DGC</t>
    </r>
    <r>
      <rPr>
        <sz val="12"/>
        <color theme="1"/>
        <rFont val="Arial"/>
        <family val="2"/>
      </rPr>
      <t xml:space="preserve">
NC - Subproceso Compras y Contratos
Subdirección de Compras y Contratos 
Oficina de Comunicaciones  
ELABORACIÓN 19062023</t>
    </r>
  </si>
  <si>
    <r>
      <rPr>
        <b/>
        <sz val="12"/>
        <color theme="1"/>
        <rFont val="Arial"/>
        <family val="2"/>
      </rPr>
      <t xml:space="preserve">DGC </t>
    </r>
    <r>
      <rPr>
        <sz val="12"/>
        <color theme="1"/>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</si>
  <si>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r>
      <rPr>
        <b/>
        <sz val="12"/>
        <color theme="1"/>
        <rFont val="Arial"/>
        <family val="2"/>
      </rPr>
      <t xml:space="preserve">DGC </t>
    </r>
    <r>
      <rPr>
        <sz val="12"/>
        <color theme="1"/>
        <rFont val="Arial"/>
        <family val="2"/>
      </rPr>
      <t xml:space="preserve">
NC - Subproceso RecursosAdministrativos 
Dirección de Gestión Corporativa 
Subdirección Administrativa  
ELABORACIÓN 19062023</t>
    </r>
  </si>
  <si>
    <r>
      <rPr>
        <b/>
        <sz val="12"/>
        <color theme="1"/>
        <rFont val="Arial"/>
        <family val="2"/>
      </rPr>
      <t>DGC</t>
    </r>
    <r>
      <rPr>
        <sz val="12"/>
        <color theme="1"/>
        <rFont val="Arial"/>
        <family val="2"/>
      </rPr>
      <t xml:space="preserve">
NC - Subproceso Operación Logísitca
Dirección de Gestión Corporativa 
Subdirección Logistica
Coordinación de Optimización de la Operación Logística
ELABORACIÓN 19062023</t>
    </r>
  </si>
  <si>
    <r>
      <rPr>
        <b/>
        <sz val="12"/>
        <color theme="1"/>
        <rFont val="Arial"/>
        <family val="2"/>
      </rPr>
      <t xml:space="preserve">DGC </t>
    </r>
    <r>
      <rPr>
        <sz val="12"/>
        <color theme="1"/>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</si>
  <si>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r>
      <t>Hallazgo No. 8. Prescripción NIT 900.230.944 (F-D) “(…) Al realizar el análisis y evaluación al expediente, se evidenció que la acción de cobro prescribió el 10 de febrero de 2021. Sin embargo, la garantía que respaldaba la devolución no se hizo exigible, debido a que el término de la póliza No. 14-43-101000496 tenía una vigencia de dos (2)</t>
    </r>
    <r>
      <rPr>
        <sz val="12"/>
        <color rgb="FF000000"/>
        <rFont val="Arial"/>
        <family val="2"/>
      </rPr>
      <t>38</t>
    </r>
    <r>
      <rPr>
        <sz val="12"/>
        <color theme="1"/>
        <rFont val="Arial"/>
        <family val="2"/>
      </rPr>
      <t xml:space="preserve"> años, conforme a lo consagrado en el artículo</t>
    </r>
  </si>
  <si>
    <t>Tipo de Hallazgo</t>
  </si>
  <si>
    <t xml:space="preserve">Hallazgo No. 1. Créditos Judiciales </t>
  </si>
  <si>
    <t>Administrativo</t>
  </si>
  <si>
    <t>Hallazgo No. 2. Provisión Contable</t>
  </si>
  <si>
    <t>Hallazgo No. 3. Activos Intangibles Software en Desarrollo</t>
  </si>
  <si>
    <t>Hallazgo No. 4. Informes de Supervisión Contratos</t>
  </si>
  <si>
    <t xml:space="preserve">Administrativo </t>
  </si>
  <si>
    <t>Hallazgo No. 5. Cuentas por Cobrar y Cuentas por Pagar</t>
  </si>
  <si>
    <t>Hallazgo No. 6. Reconocimiento y Revelación BIRDP Transferidos (D)</t>
  </si>
  <si>
    <t xml:space="preserve">Disciplinario </t>
  </si>
  <si>
    <t>Hallazgo No. 7. Prescripción NIT 900.325.847 Barranquilla (F-D)</t>
  </si>
  <si>
    <t>Fiscal-Disciplinario</t>
  </si>
  <si>
    <t>Hallazgo No. 8. Prescripción NIT 900.230.944 (F-D)</t>
  </si>
  <si>
    <t>Hallazgo No. 9. Acciones de Cobro NIT 830.084.939 (F-D)</t>
  </si>
  <si>
    <t>Hallazgo No. 10. Administración de BIRDP (D)</t>
  </si>
  <si>
    <t>Disciplinario</t>
  </si>
  <si>
    <t>Hallazgo No. 11. Arrendamiento de BIRDP (D)</t>
  </si>
  <si>
    <t>Hallazgo No. 12. Transferencia a Título Gratuito BIRDP (D)</t>
  </si>
  <si>
    <t>Hallazgo No. 13. Mercancías ADA – Arauca (F-D)</t>
  </si>
  <si>
    <t>EJERCICIO DE ELABORACIÓN Plan de Mejoramiento “Auditoría Financiera a la UAE Dirección de Impuestos y Aduanas Nacionales - DIAN vigencia 2022”</t>
  </si>
  <si>
    <t>RESPONSABLE</t>
  </si>
  <si>
    <t>SUSCRITO: 19/06/2023</t>
  </si>
  <si>
    <t>Implantación de la solución tecnológica del proyecto</t>
  </si>
  <si>
    <t>Se adiciona actividad</t>
  </si>
  <si>
    <t>Fiscalización de devoluciones personas Jurídicas y asimiladas</t>
  </si>
  <si>
    <t>Se reformula fecha de finalización para el
31/12/2023</t>
  </si>
  <si>
    <t>Se reformula fechas  s acciones No. 1 del
hallazgo 5 y 1, 2 y 3 del hallazgo 7</t>
  </si>
  <si>
    <r>
      <rPr>
        <b/>
        <sz val="12"/>
        <color rgb="FF000000"/>
        <rFont val="Arial"/>
        <family val="2"/>
      </rPr>
      <t xml:space="preserve">DGC
</t>
    </r>
    <r>
      <rPr>
        <sz val="12"/>
        <color rgb="FF000000"/>
        <rFont val="Arial"/>
        <family val="2"/>
      </rPr>
      <t xml:space="preserve">NC - Subproceso Compras y Contratos
Subdirección de Compras y Contratos
</t>
    </r>
  </si>
  <si>
    <t>SEGUIMIENTO 30/06/2023</t>
  </si>
  <si>
    <t>HALLAZGOS</t>
  </si>
  <si>
    <t>ACTIVIDADES</t>
  </si>
  <si>
    <t>CUMPLIDAS</t>
  </si>
  <si>
    <r>
      <rPr>
        <sz val="12"/>
        <color rgb="FF000000"/>
        <rFont val="Arial"/>
        <family val="2"/>
      </rPr>
      <t xml:space="preserve">3.2. Ejecutar el cronogama de  actividades  para  la puesta en producción de  cada uno de los Sistemas de Información:  </t>
    </r>
    <r>
      <rPr>
        <u/>
        <sz val="12"/>
        <color rgb="FF000000"/>
        <rFont val="Arial"/>
        <family val="2"/>
      </rPr>
      <t xml:space="preserve">Anotaciones Fiscales </t>
    </r>
    <r>
      <rPr>
        <sz val="12"/>
        <color rgb="FF000000"/>
        <rFont val="Arial"/>
        <family val="2"/>
      </rPr>
      <t xml:space="preserve">, en el Marco del Subproceso "Construcción de Sistemas de Información"  del Proceso "Servicios Informáticos".
</t>
    </r>
  </si>
  <si>
    <t>Adelantar el proceso de contratación de la solución tecnológica: Informe de avance del proceso de contratación.</t>
  </si>
  <si>
    <t>1,00</t>
  </si>
  <si>
    <r>
      <t>DGIT
NC - Subproceso Innovación y Tecnología
Dirección de Gestión de Innovación y Tecnología
Subdirección de Soluciones y Desarrollo</t>
    </r>
    <r>
      <rPr>
        <sz val="12"/>
        <rFont val="Arial"/>
        <family val="2"/>
      </rPr>
      <t xml:space="preserve">
NC - Subproceso Fiscalización y Liquidación
Dirección de Gestión de Fisacalización
Subdirección de Fiscalización Tributaria
REFORMULADO
12072023</t>
    </r>
  </si>
  <si>
    <t>Inicio de la implementación de la solución tecnológica del Proyecto. 1) Plan de trabajo de implementación de la solución tecnológica.</t>
  </si>
  <si>
    <t>Inicio de la implementación de la solución tecnológica del Proyecto. 2)  Seguimiento trimestral al plan de trabajo</t>
  </si>
  <si>
    <t>4,00</t>
  </si>
  <si>
    <t>Implantación de la solución tecnológica: Puesta en producción de la solución</t>
  </si>
  <si>
    <r>
      <rPr>
        <b/>
        <sz val="12"/>
        <rFont val="Arial"/>
        <family val="2"/>
      </rPr>
      <t>DGF</t>
    </r>
    <r>
      <rPr>
        <sz val="12"/>
        <rFont val="Arial"/>
        <family val="2"/>
      </rPr>
      <t xml:space="preserve">
NC - Subprocesos: Fiscalización y Liquidación
NC - Subproceso Gestión del Riesgo y Programas
Coordinación de Supervisión Control y Seguimiento de Fiscalización Tributaria
REFORMULADO
09122022
12052023</t>
    </r>
  </si>
  <si>
    <t>AEA 2023-005</t>
  </si>
  <si>
    <t>Hallazgo No. 1 Monitoreo de Riesgos - Nivel Central y Nivel Seccional
Revisados 147 actos administrativos reportados en los Informes de monitoreo de riesgos del año 2022, por la Dirección de Gestión de Fiscalización, con respecto a la materialización del Riesgo 5 “Actos Administrativos proferidos, notificados o comunicados fuera del término legal”, en el Procedimiento de Liquidaciones Oficiales Aduaneras en las Direcciones Seccionales de Aduanas (DSA) de Bogotá y Cartagena, de acuerdo con lo establecido en el procedimiento PR-PEC-0243 “Implementación, monitoreo y mejoramiento de la gestión de  riesgos”,  se observó:  
1.1 140 actos administrativos que corresponden a 14 expedientes y 126 preliminares, en la DSA de Bogotá (Ver Anexo 1); 
1.2 y 7 actos administrativos correspondientes a los expedientes Nro. RV201820211479, RV2018202200110, RV2018202200080, RV2018202200096, CU151703038, CU111101003 y CU121500790 en la DSA de Cartagena, evidenciando inoportunidad en la recepción y  análisis de los insumos para la apertura de la investigación,   deficiencias  en el seguimiento y control respecto de la elaboración, términos, calidad, contenido de las actuaciones procedimentales y  en la gestión de investigaciones de los actos administrativos proferidos. 
1.3 Adicionalmente, en la DSA de Bogotá se observaron falencias en el monitoreo de las investigaciones pendientes por gestionar que fueron recibidas en el GIT de Investigaciones Aduaneras I. 
Verificada la gestión del control, supervisión y seguimiento en el marco del ejercicio de autoevaluación a cargo de los líderes del subproceso, se evidenciaron falencias en el monitoreo y seguimiento por parte del Nivel Central y en la aplicación de controles, así como frente a los ejercicios de autoevaluación, ocasionando la materialización del Riesgo 5 en las direcciones Seccionales de Aduanas (DSA) de Bogotá y Cartagena. 
Con lo anterior, se desatienden los numerales 2 y 3 del artículo 30 del Decreto 1742 de 2020, el procedimiento PR-PEC-0339 “Autoevaluación del Control y Gestión”, el numeral 3 “Condiciones Generales” del procedimiento PR-COA-0226 “Liquidaciones Oficiales Aduaneras”, los Memorandos 877 de 2005 y 210 de 2006, relacionados con la conformación de expedientes y entrega de puestos de trabajo, así como al Modelo Integrado de Planeación y Gestión - MIPG, en relación con las Dimensiones 3. “Gestión con valor para resultados”, 5. “Información y Comunicación” y 7. “Control Interno” en los Componentes 3. “Actividades de Control” y 5. “Actividades de Monitoreo”.</t>
  </si>
  <si>
    <t xml:space="preserve">Debido a falencias en el seguimiento, monitoreo y control por parte de los líderes responsables del proceso y subproceso y a deficiencias en la aplicación del control “C14” definido en la Matriz de Riesgos FT-PEC-2101 del Subproceso de Fiscalización y Liquidación, para mitigar la exposición al riesgo R5 “Actos Administrativos proferidos, notificados o comunicados fuera del término legal”. </t>
  </si>
  <si>
    <t>1.1 La Dirección Seccional de Aduanas de Bogotá, ejecutará revisiones trimestrales para verificar que el insumo se aperture minimo con un año de antelación a la firmeza de la declaración de importación</t>
  </si>
  <si>
    <t>Informes trimestrales con la evidencia de la verificación, seguimiento y cumplimiento</t>
  </si>
  <si>
    <t>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t>
  </si>
  <si>
    <t>1.4 La Dirección Seccional de Aduanas de Bogotá realizará reuniones semestrales respecto a la debida fundamentación de los actos administrativos de las Divisiones de Fiscalizaciòn y Liquidación.</t>
  </si>
  <si>
    <t>Informes semestrales consolidados de las memorias donde se incluya el tema de debida fundamentación jurídica.</t>
  </si>
  <si>
    <t xml:space="preserve">Debido a deficiencias en el monitoreo y control, a cargo de la primera y segunda línea de defensa del Sistema de Control Interno respecto de las direcciones seccionales auditadas, en desarrollo del procedimiento de autoevaluación, respecto de los actos administrativos proferidos, que permita contar con información veraz, actualizada y confiable.   
</t>
  </si>
  <si>
    <t>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2.3 (b)  La Dirección Seccional de Aduanas de Bogotá, realizará retroalimentación trimestral a las areas de Operación Aduanera a fin de que internamente se realicen controles previos que permitan mejorar la calidad de los insumos</t>
  </si>
  <si>
    <t>2.4  La Dirección Seccional de Aduanas de Bogotá, incluirá en el control de recibo y ubicación de las unidades documentales (preliminares y expedientes) casilla de verificación de firma de planillas de asignación de reparto.
2.5 La Dirección Seccional de Aduanas de Bogotá, realizara cuatrimestralmente una capacitaciónen fundamentación jurídica y en la atención, autocontrol y desarrollo de los procesos.
2.6 La Dirección Seccional de Aduanas de Bogotá, ejecutará retroalimentaciones semestrales respecto el correcto uso de los sistemas informáticos electrónicos de la entidad.</t>
  </si>
  <si>
    <t>2.7  (a) La Dirección Seccional de Aduanas de Cartagena,  realizará  la revisión total  de los actos administrativos mediante la utilizacion de listas de chequeo. 
2.8 (b) Realizar por parte de la DS Aduanas De Cartagena una reinduccion de los procedimientos vigentes.</t>
  </si>
  <si>
    <t xml:space="preserve">1. (a) Formato control cuatrimestral (3)
2. (b) Formato control cuatrimestral (3)
3. (b) Formato de asistencia a reuniones (4) </t>
  </si>
  <si>
    <t xml:space="preserve">Informes trimestrales con la evidencia de la verificación, seguimiento y cumplimiento (4)
Informe con las memorias de la capacitación y sus respectivas listas de asistencia. (3)
Informes semestrales consolidados de las memorias de las reuniones (2)
</t>
  </si>
  <si>
    <t>1. (a ) relación mensual de listas de chequeo  con actos revisados. (6)
2. (b) Correo electrónico con instrucciones y  link de acceso a la carpeta SharePoint de reinducción (1)</t>
  </si>
  <si>
    <t>Debido a deficiencias en el seguimiento, monitoreo y análisis de la información reportada por las direcciones seccionales al nivel central, así como en los ejercicios de autoevaluación en nivel seccional, la valoración y evaluación de la suficiencia y efectividad de los controles definidos para el tratamiento en la matriz de riesgos del proceso.</t>
  </si>
  <si>
    <t>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"Identificación de la Unidad Documental FT-ADF-2338" (carátula de expedientes).</t>
  </si>
  <si>
    <t>3.2  Realizar diagnóstico para validar que actos administrativos se están utilizando en cada Dirección Seccional, a fin de evidenciar todas las desviaciones.
3.3 Expedir lineamiento para las Direcciones Seccionales con la unificación de los códigos de los actos administrativos a nivel nacional, de los procedimientos aduaneros.
3.4 Realizar oficio para el área de Correspondencia y Notificaciones para que sean incluidos y actualizados en el aplicativo Notificar, todos los códigos de actos administrativos de los procedimientos aduaneros.</t>
  </si>
  <si>
    <t xml:space="preserve">3.5 La Dirección Seccional de Aduanas de Bogotá, realizará capacitación semestral de la normatividad aduanera, procedimientos y jurisprudencia vigente.
3.6 La DS Aduanas de Bogotá realizará comités de retroalimentación trimestrales  de casos que generen diferencia de criterios por cambios normativos o procedimentales que puedan producir diferentes interpretaciones </t>
  </si>
  <si>
    <t>3.7 (a) La Dirección Seccional de Aduanas de Cartagena, realizará capacitación  sobre la normatividad aduanera Decreto 920 de 2023, en especial del Capitulo 5 del Título 4: PROCEDIMIENTO SANCIONATORIO Y DE FORMULACION DE LIQUIDACIONES OFICIALES.</t>
  </si>
  <si>
    <t>Memorando de Lineamiento</t>
  </si>
  <si>
    <t>Informe de Diagnóstico (1)
Memorando de Lineamiento (1)
Oficio a correspondencia y notificaciones (1)</t>
  </si>
  <si>
    <t>1. Formato de asistencia a capacitación interna (2)
2. Formato de asistencia a reunión (4)</t>
  </si>
  <si>
    <t xml:space="preserve">1.  Formato de asistencia a capacitación 
</t>
  </si>
  <si>
    <t>Debido a falta de control, monitoreo y seguimiento por parte de los líderes del proceso, exponiendo a la entidad al riesgo R5 “Actos Administrativos proferidos, notificados o comunicados fuera del término legal”,</t>
  </si>
  <si>
    <t>4. La Dirección Seccional de Aduanas de Bogotá:
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4.2  (b y c) Continuar con la priorización de allanamientos en el Grupo No Formal de Insumos realizando dos brigadas de evacuación de allanamientos de manera periódica.</t>
  </si>
  <si>
    <t>4.3  Ejecutará controles mensuales de manera virtual para la verificación y seguimiento de las fechas de vencimiento de los procesos</t>
  </si>
  <si>
    <t xml:space="preserve">
 Formato de control cuatrimestral. (3)
Informes de planeación, ejecución y resultado de brigadas. (2)</t>
  </si>
  <si>
    <t>Informes mensuales de los controles ejecutados</t>
  </si>
  <si>
    <t>AEP 2022-003</t>
  </si>
  <si>
    <t>ADA.  ADM2022-002</t>
  </si>
  <si>
    <t xml:space="preserve"> ADA.  ADM2022-002</t>
  </si>
  <si>
    <t>ACO2022-001</t>
  </si>
  <si>
    <t xml:space="preserve"> ACO2022-001</t>
  </si>
  <si>
    <t xml:space="preserve">Cumplimiento de Obligaciones Formales de Usuarios  Aduaneros AOF2015005
H5
Periodo 01/01/2014 a
31/07/2015  </t>
  </si>
  <si>
    <t>AOF2015005</t>
  </si>
  <si>
    <t>ELABORACIÓN  31/07/2023</t>
  </si>
  <si>
    <t xml:space="preserve">Auditoría al flujo de la información contable que impacta la Función Recaudadora AFR 2023-003
Periodo: 01/01/2022 al 30/03/2023
H1
</t>
  </si>
  <si>
    <t>AFR 2023-003</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</si>
  <si>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</si>
  <si>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</si>
  <si>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</si>
  <si>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</si>
  <si>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Realizar seguimiento mensual a la base de bienes adjudicados para garantizar la oportuna expedición de los actos a través de los cuales se cancelan las obligaciones.</t>
  </si>
  <si>
    <t>Conciliar y depurar la totalidad de los casos que fueron objeto de hallazgo en la auditoría, salvo aquellos que resulte no procedente su conciliación y depuración.</t>
  </si>
  <si>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</si>
  <si>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Procedimientos Actualizados (Documentación administrativa actualizada)</t>
  </si>
  <si>
    <t>Base de datos de bienes actualizada</t>
  </si>
  <si>
    <t>Notas contables de los casos depurados y conciliados</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</si>
  <si>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gestión logística                                                                                                                                                                                                                                                                                                                                                                                                                                                                                                                                                                                                                                                                                                                                                                                                                                                                                                                                                                                                                                                                                                                                                                                                                                                                                                                                                                                                                                                                                                                                                                                                                                                                                                                                                                                                                                                                                                                                                                                                                                                                                                                                                                                                                                                                                                                      NC - Subproceso Administración del Sistema de Gestión
Dirección de Gestión Estratégica y Analítica
Subdirección de Procesos        
Coordinación de Procesos y Riesgos Operacionales                                                                                                                                                                                                                                                                                                                                                                                                                                                                            DS – Subproceso Administración de Cartera
Dirección Seccional de Impuestos de Bogotá
División de Cobranzas
GIT de Representación Externa de Cobranzas
GIT Ejecución de Bienes
ELABORACIÓN (dd/mm/aaaa)
10/08/2023</t>
    </r>
  </si>
  <si>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</si>
  <si>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</si>
  <si>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</si>
  <si>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</si>
  <si>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</si>
  <si>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 xml:space="preserve">DGI </t>
    </r>
    <r>
      <rPr>
        <sz val="12"/>
        <rFont val="Arial"/>
        <family val="2"/>
      </rPr>
      <t xml:space="preserve">
NC - Subproceso Innovación y Tecnología 
Dirección de Gestión de Innovación y Tecnología 
Subdirección de Innovación y Proyectos 
Subdirección de Soluciones y Desarrollo
ELABORACIÓN (dd/mm/aaaa)
10/08/2023
</t>
    </r>
  </si>
  <si>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Subdirección de Infraestructura Tecnológica y de Operaciones
ELABORACIÓN (dd/mm/aaaa)
10/08/2023
</t>
    </r>
  </si>
  <si>
    <t xml:space="preserve">Auditoría al flujo de la información contable que impacta la Función Recaudadora AFR 2023-003
Periodo: 01/01/2022 al 30/03/2023
H2
</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</si>
  <si>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</si>
  <si>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</si>
  <si>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</si>
  <si>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</si>
  <si>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Proferir la Resolución de Prescripción previa verificación de los términos establecidos, (30-08-2023).</t>
  </si>
  <si>
    <t>Diligenciar y actualizar el Formato de seguimiento y control de procesos concursales (FT-COT-2615)</t>
  </si>
  <si>
    <t>Documentación del proceso contable de la función recaudadora actualizada</t>
  </si>
  <si>
    <t xml:space="preserve">Resoluciones de Prescripción  proferidas y notificadas  a 30-08-2023.                             </t>
  </si>
  <si>
    <t>Formato  FT-COT-2615 actualizado</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</si>
  <si>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</si>
  <si>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</si>
  <si>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</si>
  <si>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</si>
  <si>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</si>
  <si>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t>Implementación de la solución tecnológica</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</si>
  <si>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</si>
  <si>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</si>
  <si>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</si>
  <si>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</si>
  <si>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</si>
  <si>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</si>
  <si>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</si>
  <si>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</si>
  <si>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Actualizacion de saldos en los inventarios de cartera</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</si>
  <si>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</si>
  <si>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Documentación actualizada</t>
  </si>
  <si>
    <t>Saldos Actualizados</t>
  </si>
  <si>
    <t>Terceros reclasficados en la contabilidad FR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</si>
  <si>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y cobranzas
GIT de Contabilidad
ELABORACIÓN (dd/mm/aaaa)
10/08/2023</t>
    </r>
  </si>
  <si>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</si>
  <si>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ELABORACIÓN (dd/mm/aaaa)
10/08/2023</t>
    </r>
  </si>
  <si>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</si>
  <si>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</si>
  <si>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</si>
  <si>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Capacitación para fortalecer el conocimiento de las actividades de los procedimientos PR-COT-0272 "Facilidades de pago" Y PR-COT-0424 "Facilidades de pago consagradas en normas transitorias"</t>
  </si>
  <si>
    <t>Verificar mensualmente la gestión oportuna de las actuaciones de expedientes con facilidad de pago que presenten obligaciones incumplidas, en una muestra aleatoria del 20% del inventario   FT-COT-2616 “Control facilidades de pago”</t>
  </si>
  <si>
    <t xml:space="preserve">
Capacitación para precisar los términos para reportar contablemente las acciones adelantadas </t>
  </si>
  <si>
    <t>Realizar mensualmente cruce del FT-COT-2616 Control facilidades de pago con el inventario de cartera para identificar expedientes que ya se encuentran en  GIT coactiva o canceladas y que NO han sido reportadas a contabilidad en el FT-ADF-1954 Inv Facilidades de Pago</t>
  </si>
  <si>
    <t xml:space="preserve">Notificar las Resoluciones que declaran sin vigencia la facilidad de pago y  resoluciones de cancelación, capturados en el área técnica que no han sido notificados de los NIts 890317722, 890327003,14980335, 901127967 </t>
  </si>
  <si>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</si>
  <si>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FT-TAH-1722 Registro de asistencia capacitación interna, TEAMS  o evidencia del servicio tecnológico utilizado</t>
  </si>
  <si>
    <t>Relación en excel de los NITs verificados vs vencimiento de terminos y archivo PDFcon fecha cierta, indicando el objetivo, metodología, selección de la muestra, resultados y conclusiones, debidamente firmado por el jefe de División de Cobranzas</t>
  </si>
  <si>
    <t>Relación en excel de los Nits verificados  con el registro de resultados del cumplimiento del reporte a contabilidad y Archivo PDF con fecha cierta, indicando el objetivo, conclusiones, debidamente firmado por el jefe de División de Cobranzas metodología, selección de la muestra, resultados y</t>
  </si>
  <si>
    <t>Notiticación del acto</t>
  </si>
  <si>
    <t>Informe en Excel de seguimiento  con el registro de resultados del cumplimiento de las notificaciones de las resoluciones que declaran sin vigencia las facilidades de pago y    resoluciones de cancelacion de facilidad de pago y requerimiento  al encargado de adelantar la gestión si es del caso. Archivo PDF indicando objetivo, metodología, selección de la muestra, resultados, concluisones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</si>
  <si>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</si>
  <si>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</si>
  <si>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r>
      <rPr>
        <b/>
        <sz val="12"/>
        <rFont val="Arial"/>
        <family val="2"/>
      </rPr>
      <t>DGI</t>
    </r>
    <r>
      <rPr>
        <sz val="12"/>
        <rFont val="Arial"/>
        <family val="2"/>
      </rPr>
      <t xml:space="preserve">
DS_ Subproceso Administración de Cartera           
Dirección Seccional de Impuestos de Cali  
División de Recaudo y Cobranzas              
GIT Secretaria de Cobranzas
ELABORACIÓN (dd/mm/aaaa)
10/08/2023</t>
    </r>
  </si>
  <si>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</si>
  <si>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División de Recaudo y Cobranzas
GIT de Contabilidad y Control de Obligaciones
ELABORACIÓN (dd/mm/aaaa)
10/08/2023</t>
    </r>
  </si>
  <si>
    <r>
      <rPr>
        <b/>
        <sz val="12"/>
        <rFont val="Arial"/>
        <family val="2"/>
      </rPr>
      <t>Hallazgo No. 6 Inconsistencias en el reporte de información jurídica con incidencia contable.</t>
    </r>
    <r>
      <rPr>
        <sz val="12"/>
        <rFont val="Arial"/>
        <family val="2"/>
      </rPr>
      <t xml:space="preserve">
Verificada la oportunidad en los reportes de información con incidencia contable, como son los recursos de reconsideración admitidos, los autos admisorios de demandas, los fallos de primera y segunda instancia, recursos de apelación de sentencias y el registro contable de estos, se evidenció que:
a.	En el NIT 891.400.372 se remite el fallo de segunda instancia de fecha 30/06/2020, en el informe de mayo de 2022, transcurridos aproximadamente dos (2) años. Para el NIT 10.083.641 el recurso de apelación del fallo de primera instancia de fecha 16/12/2020 fue informado a contabilidad en el mes de septiembre de 2022, transcurridos 21 meses. Similar situación se presenta en los NIT 816.004.965, 830.025.490, 900.229.354. </t>
    </r>
    <r>
      <rPr>
        <b/>
        <sz val="12"/>
        <rFont val="Arial"/>
        <family val="2"/>
      </rPr>
      <t>DSIA Pereira</t>
    </r>
    <r>
      <rPr>
        <sz val="12"/>
        <rFont val="Arial"/>
        <family val="2"/>
      </rPr>
      <t xml:space="preserve">
b. Inconsistencias en la información registrada en los formatos FT-ADF-1947 “Informe de los fallos ejecutoriados y en firme”, se indica fallos de primera instancia y corresponden a fallos en agotamiento de la actuación administrativa o de segunda instancia; así como; error  en el acto administrativo recurrido y/o en el concepto de impuesto indicado en los formatos FT-ADF-1958 “Inventario de obligaciones pendientes de fallo” y FT-ADF-1948 “Informe de los nuevos recursos admitidos (…)”, donde se reporta Renta y Complementarios y corresponde a Renta CREE, ocasionando registros contables en las cuentas que no corresponden. NIT 900.405.867, 816.002.020, 900.418.404., 900.504.501, 42.115.259, 891.401.711. </t>
    </r>
    <r>
      <rPr>
        <b/>
        <sz val="12"/>
        <rFont val="Arial"/>
        <family val="2"/>
      </rPr>
      <t>DSIA Pereira</t>
    </r>
    <r>
      <rPr>
        <sz val="12"/>
        <rFont val="Arial"/>
        <family val="2"/>
      </rPr>
      <t xml:space="preserve">
Con lo anterior, se incumple lo establecido en el numerales 3.2.9 y 3.2.9.1 Procedimiento para la evaluación del control interno contable establecido en la Resolución 193 de 2016, numeral 3.2.1 “Litigios y demandas” del procedimiento  “Registro contable de cuentas de orden” - PR-ADF-0040, numeral 5.2.3.15 “Cuentas de orden deudoras” del Manual Contable Función Recaudadora - MN-ADF-0005, numeral 7.7 “Representación Externa - Contingente Judicial” del Manual políticas contables y operativas de la contabilidad función recaudadora- MN-ADF- 0044, la Dimensión 3. Gestión con valores para resultados, la Dimensión 4. Evaluación de resultados, Dimensión 5ª Información y comunicación y del componente 3 Actividades de control de la Dimensión 7ª de Control Interno del Modelo Integrado de Planeación y Gestión - MIPG </t>
    </r>
  </si>
  <si>
    <t xml:space="preserve">Deficiencias en la comunicación, trazabilidad y calidad de los insumos de información suministrados al proceso contable
Inoportunidad para reportar los fallos de segunda instancia y la admisión de recursos de apelación, una vez se haya surtido la respectiva notificación.
</t>
  </si>
  <si>
    <t xml:space="preserve">Proferir memorando estableciendo control respecto del diligenciamiento de los formatos FT-ADF-1947  “Informe de los fallos ejecutoriados y en firme” y FT-ADF-1948 “Informe de los nuevos recursos admitidos (…)”  </t>
  </si>
  <si>
    <t>Certificado expedido por los jefes de división juridica sobre el control y verificación de la información reportada en los formatos FT-ADF-1947 y FT-ADF-1948, dirigido a la Subdirección de Representación Externa.</t>
  </si>
  <si>
    <t>Certificado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</si>
  <si>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</si>
  <si>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r>
      <rPr>
        <b/>
        <sz val="12"/>
        <rFont val="Arial"/>
        <family val="2"/>
      </rPr>
      <t>DGI</t>
    </r>
    <r>
      <rPr>
        <sz val="12"/>
        <rFont val="Arial"/>
        <family val="2"/>
      </rPr>
      <t xml:space="preserve">
NC- Subproceso Gestión Jurídica
Dirección de Gestión Jurídica
Subdirección de Representación Externa
ELABORACIÓN (dd/mm/aaaa)
10/08/2023</t>
    </r>
  </si>
  <si>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</si>
  <si>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</si>
  <si>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</si>
  <si>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</si>
  <si>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 xml:space="preserve">DGI </t>
    </r>
    <r>
      <rPr>
        <sz val="12"/>
        <rFont val="Arial"/>
        <family val="2"/>
      </rPr>
      <t xml:space="preserve">
NC - Subproceso Innovación y Tecnología 
Dirección de Gestión 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</si>
  <si>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</si>
  <si>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 xml:space="preserve">DGI </t>
    </r>
    <r>
      <rPr>
        <sz val="12"/>
        <rFont val="Arial"/>
        <family val="2"/>
      </rPr>
      <t xml:space="preserve">
NC - Subproceso Innovación y Tecnología 
Dirección de Gestión e Innovación y Tecnología 
Subdirección de Innovación y Proyectos 
Subdirección de Soluciones y Desarrollo 
ELABORACIÓN (dd/mm/aaaa)
10/08/2023</t>
    </r>
  </si>
  <si>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</si>
  <si>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</si>
  <si>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</si>
  <si>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 xml:space="preserve">DGI </t>
    </r>
    <r>
      <rPr>
        <sz val="12"/>
        <rFont val="Arial"/>
        <family val="2"/>
      </rPr>
      <t xml:space="preserve">
NC - Subproceso Innovación y Tecnología
Dirección de Gestión de Innovación y Tecnología
Subdirección de Innovación y Proyectos
Subdirección de Soluciones y Desarrollo
ELABORACIÓN (dd/mm/aaaa)
10/08/2023
</t>
    </r>
  </si>
  <si>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</si>
  <si>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Subdirección de Infraestructura Tecnológica y de Operaciones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</si>
  <si>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y cobranzas
GIT de Contabilidad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</si>
  <si>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y cobranzas
GIT de Contabilidad
ELABORACIÓN (dd/mm/aaaa)
10/08/2023
</t>
    </r>
  </si>
  <si>
    <r>
      <rPr>
        <b/>
        <sz val="12"/>
        <rFont val="Arial"/>
        <family val="2"/>
      </rPr>
      <t>DGI</t>
    </r>
    <r>
      <rPr>
        <sz val="12"/>
        <rFont val="Arial"/>
        <family val="2"/>
      </rPr>
      <t xml:space="preserve">
NC- Subproceso Gestión Jurídica
Dirección de Gestión Jurídica
Subdirección de Representación Externa
DS – Subproceso Gestión Jurídica
Dirección Seccional de Impuestos y Aduanas de Pereira
División Jurídica
ELABORACIÓN (dd/mm/aaaa)
10/08/2023
</t>
    </r>
  </si>
  <si>
    <t xml:space="preserve">Auditoría al Trámite de Expedientes Aduaneros AEA 2023-005
Periodo: 3/01/2022 - 28/02/2023
H1
</t>
  </si>
  <si>
    <t>Auditoría al Trámite de Expedientes Aduaneros AEA 2023-005
Periodo: 3/01/2022 - 28/02/2023
H2</t>
  </si>
  <si>
    <t>Auditoría al Trámite de Expedientes Aduaneros AEA 2023-005
Periodo: 3/01/2022 - 28/02/2023
H3</t>
  </si>
  <si>
    <t>Auditoría al Trámite de Expedientes Aduaneros AEA 2023-005
Periodo: 3/01/2022 - 28/02/2023
H4</t>
  </si>
  <si>
    <t>Auditoría al flujo de la información contable que impacta la Función Recaudadora AFR 2023-003
Periodo: 01/01/2022 al 30/03/2023
H3</t>
  </si>
  <si>
    <t>Auditoría al flujo de la información contable que impacta la Función Recaudadora AFR 2023-003
Periodo: 01/01/2022 al 30/03/2023
H4</t>
  </si>
  <si>
    <t>Auditoría al flujo de la información contable que impacta la Función Recaudadora AFR 2023-003
Periodo: 01/01/2022 al 30/03/2023
H5</t>
  </si>
  <si>
    <t>Auditoría al flujo de la información contable que impacta la Función Recaudadora AFR 2023-003
Periodo: 01/01/2022 al 30/03/2023
H6</t>
  </si>
  <si>
    <t>Auditoría al flujo de la información contable que impacta la Función Recaudadora AFR 2023-003
Periodo: 01/01/2022 al 30/03/2023
H7</t>
  </si>
  <si>
    <t>AUDITORÍA AL PROCEDIMIENTO DE NOTIFICACIONES AND 2023 002
Periodo: 1/01/2022 - 28/02/2023
H1</t>
  </si>
  <si>
    <t>AND 2023 002</t>
  </si>
  <si>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</si>
  <si>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</si>
  <si>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</si>
  <si>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</si>
  <si>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</si>
  <si>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t>Actualizar el Instructivo  0035 "Seguimiento en el aplicativo Notificar y SINOT", para la optimización de los autocontroles que permitan el seguimiento y culminación del trámite en el Aplicativo notificar y SINOT.</t>
  </si>
  <si>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</si>
  <si>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</si>
  <si>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Implantar el  Sistema SINOT a Nivel Nacional</t>
  </si>
  <si>
    <t xml:space="preserve">Lista de Actos administrativos  notificados con constancia de notificación  e informe en pdf del cumplimiento del proceso de  las notificaciones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</si>
  <si>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</si>
  <si>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t>Lista de Actos administrativos notificados con constancia de notificación e informe en pdf del cumplimiento del proceso de las notificaciones en el SI Notificar</t>
  </si>
  <si>
    <t>Publicación del instructivo en el Listado Maestro de Documentos</t>
  </si>
  <si>
    <t>Lista de asistencia a capacitación virtual o link de video</t>
  </si>
  <si>
    <t>Tip publicado</t>
  </si>
  <si>
    <t>Reporte consolidado  generado a través del SINOT, donde se evidencia las direcciones Seccionales donde fue implementado</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</si>
  <si>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</si>
  <si>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</si>
  <si>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</si>
  <si>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</si>
  <si>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r>
      <rPr>
        <b/>
        <sz val="12"/>
        <rFont val="Arial"/>
        <family val="2"/>
      </rPr>
      <t>DGC</t>
    </r>
    <r>
      <rPr>
        <sz val="12"/>
        <rFont val="Arial"/>
        <family val="2"/>
      </rPr>
      <t xml:space="preserve">
NC – Subproceso Recursos Administrativos
Dirección de Gestión Corporativa
Subdirección Administrativa
ELABORACIÓN (dd/mm/aaaa)
23/08/2023</t>
    </r>
  </si>
  <si>
    <t>AUDITORÍA AL PROCEDIMIENTO DE NOTIFICACIONES AND 2023 002
Periodo: 1/01/2022 - 28/02/2023
H2</t>
  </si>
  <si>
    <t>Debido a deficiencia en la aplicación de la norma, inobservancia del orden de notificación establecido en los mandamientos de pago y las resoluciones de seguir adelante la ejecución, deficiente autocontrol y seguimiento al procedimiento PR-ADF-159 por parte de los funcionarios con competencia para ejecutar y para notificar, comunicar y/o publicar</t>
  </si>
  <si>
    <t>Capacitar a las áreas de Documentación o quien haga sus veces a nivel nacional, reiterando el cumplimiento de lo establecido en el artículo de notificación de la parte  resolutiva de los actos administrativos</t>
  </si>
  <si>
    <t>Realizar control y verificacion bimestral a una muestra del 20%, a fin de que los actos administrativos emitidos por el area de Cobranzas tales como MANDAMIENTOS DE PAGO Y RESOLUCION PARA SEGUIR ADELANTE LA EJECUCION DEL PROCESO sean capturados en el SI Notificar y notificados de acuerdo con lo ordenado en la parte resolutiva del respectivo acto administrativo</t>
  </si>
  <si>
    <t xml:space="preserve">Informe excel del seguimiento realizado a la muestra seleccionada VS  SI Notificar con los resultados del cumplimiento de las notificaciones.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</si>
  <si>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División Administrativa y Financiera
ELABORACIÓN (dd/mm/aaaa)
23/08/2023</t>
    </r>
  </si>
  <si>
    <t>AUDITORÍA AL PROCEDIMIENTO DE NOTIFICACIONES AND 2023 002
Periodo: 1/01/2022 - 28/02/2023
H3</t>
  </si>
  <si>
    <t>Debido a deficiencias en el autocontrol y seguimiento a los procedimientos PR-ADF-0159 y PR-COT-0124</t>
  </si>
  <si>
    <t>Realizar cruces de base de datos mensuales con:
- Reporte SI de Devoluciones.
- Formato FT-COT-2614
- Reporte SI Notificar.
Con el objetivo que todos los actos de Devoluciones tengan las fechas de notificación y ejecutoria dentro los términos de ley.</t>
  </si>
  <si>
    <t>4 Informes (por Dirección Seccional) en PDF firmados por el jefe del área:
30 de septiembre de 2023
30 de noviembre de 2023
31 de enero de 2024
31 de marzo de 2024</t>
  </si>
  <si>
    <t>informe mensual de las gestiones realizadas y seguimiento de las notificaciones para los actos administrativos correspondientes al subproceso de devoluciones.</t>
  </si>
  <si>
    <t>Informe en Excel del seguimiento realizado a cada funcionario con el registro de las resoluciones de devolución y/o compensación y autos inadmisorios proferidas y los resultados del cumplimiento de las notificaciones en los que se incluya NIT, CONTRIBUYENTE, CONSECUTIVO ACTO, FECHA ACTO, FECHA SOLICITUD DEVOLUCION, FECHA NOTIFICACION CERTIFICACION, DÍAS LABORALES - FECHA SOLICITUD vs FECHA DE NOTIFICACIÓN  DÍAS LABORALES - FECHA SOLICITUD vs FECHA DE NOTIFICACIÓN, FECHA DE NOTIFICACION, FECHA DE NOTIFICACION SUBSIDIARIA, FUNCIONARIO y requerimiento al encargado de adelantar la gestión si es del caso. Archivo PDF indicando objetivo, metodología de la selección de la muestra, resultados, conclusiones, fechado y firmado por el jefe de División.</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</si>
  <si>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</si>
  <si>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</si>
  <si>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r>
      <rPr>
        <b/>
        <sz val="12"/>
        <rFont val="Arial"/>
        <family val="2"/>
      </rPr>
      <t>DGC</t>
    </r>
    <r>
      <rPr>
        <sz val="12"/>
        <rFont val="Arial"/>
        <family val="2"/>
      </rPr>
      <t xml:space="preserve">
DS - Subproceso Recursos Administrativos
Dirección Seccional de Impuestos Cali
GIT Documentación
DS - Subproceso de Recursos Administrativos 
Dirección Seccional de Impuestos y Aduanas de Santa Marta
División Administrativa y Financiera
ELABORACIÓN (dd/mm/aaaa)
23/08/2023</t>
    </r>
  </si>
  <si>
    <t>AUDITORÍA AL PROCEDIMIENTO DE NOTIFICACIONES AND 2023 002
Periodo: 1/01/2022 - 28/02/2023
H4</t>
  </si>
  <si>
    <t>Debido a deficiencias en la aplicación de la norma, autocontrol y seguimiento al procedimiento de notificación y/o publicación por parte de funcionarios con competencia para notificar actas de aprehensión y falta de concordancia entre la actividad 30 “Realizar la notificación”, prevista en el procedimiento PR-COA-0396 “Medidas cautelares sobre mercancías”, frente a lo definido en el artículo 758 del Decreto 1165 de 2019.</t>
  </si>
  <si>
    <t xml:space="preserve">Realizar la notificación de las 8 actas de aprehensión, pendientes de notificación.
</t>
  </si>
  <si>
    <t>Realizar capacitación relacionada con la forma especial de notificación prevista para el acta de aprehensión</t>
  </si>
  <si>
    <t>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t>
  </si>
  <si>
    <t xml:space="preserve">Solicitar concepto a la Subdirección de Normativa y Doctrina de la Dirección de Gestión Juridica, sobre la aplicación de los artículos 144 y 151 del Decreto Ley 920 de 2023, con respecto a la Notificación Personal o Electronica y su Devolución. </t>
  </si>
  <si>
    <t>Revisar aleatoriamente el 10% de los insumos trimestrales  (Actas de aprehension y documentos soportes), para corroborar que los actas hayan sido notificadas en oportunidad y cumplimiendo con el procedimiento de notificación PR ADF-0159, revisando que todos los vinculados se encuentren notificados e ingresados al Notificar.</t>
  </si>
  <si>
    <t xml:space="preserve">Reporte de notificación generado por el SIE Notificar. 
</t>
  </si>
  <si>
    <t>Convocatoria y lista de asistencia a la capacitación Interna FT-FI-1674</t>
  </si>
  <si>
    <t>Formato Control de Registro de Asistencia 1674</t>
  </si>
  <si>
    <t>Oficio radicado</t>
  </si>
  <si>
    <t>Informe trimestral para las unidades aprehensoras.</t>
  </si>
  <si>
    <r>
      <rPr>
        <b/>
        <sz val="12"/>
        <rFont val="Arial"/>
        <family val="2"/>
      </rPr>
      <t>DGC</t>
    </r>
    <r>
      <rPr>
        <sz val="12"/>
        <rFont val="Arial"/>
        <family val="2"/>
      </rPr>
      <t xml:space="preserve">
DS - Subproceso Fiscalización y Liquidación
Dirección Seccional de Impuestos y Aduanas Santa Marta
División de Fiscalización y Liquidación Aduanera y Cambiaria
ELABORACIÓN (dd/mm/aaaa)
23/08/2023</t>
    </r>
  </si>
  <si>
    <r>
      <rPr>
        <b/>
        <sz val="12"/>
        <rFont val="Arial"/>
        <family val="2"/>
      </rPr>
      <t>DGC</t>
    </r>
    <r>
      <rPr>
        <sz val="12"/>
        <rFont val="Arial"/>
        <family val="2"/>
      </rPr>
      <t xml:space="preserve">
DS - Subproceso Fiscalización y Liquidación
Dirección Seccional de Aduanas de Cali
División de Fiscalización y Liquidación Aduanera
ELABORACIÓN (dd/mm/aaaa)
23/08/2023</t>
    </r>
  </si>
  <si>
    <r>
      <rPr>
        <b/>
        <sz val="12"/>
        <rFont val="Arial"/>
        <family val="2"/>
      </rPr>
      <t>DGC</t>
    </r>
    <r>
      <rPr>
        <sz val="12"/>
        <rFont val="Arial"/>
        <family val="2"/>
      </rPr>
      <t xml:space="preserve">
DS - Subproceso Fiscalización y Liquidación
Subdirección de Fiscalización Aduanera
Dirección de Gestión de Fiscalización
ELABORACIÓN (dd/mm/aaaa)
23/08/2023</t>
    </r>
  </si>
  <si>
    <r>
      <rPr>
        <b/>
        <sz val="12"/>
        <rFont val="Arial"/>
        <family val="2"/>
      </rPr>
      <t>DGC</t>
    </r>
    <r>
      <rPr>
        <sz val="12"/>
        <rFont val="Arial"/>
        <family val="2"/>
      </rPr>
      <t xml:space="preserve">
DS - Subproceso Fiscalización y Liquidación
Dirección Seccional de Aduanas de Cali
Despacho
ELABORACIÓN (dd/mm/aaaa)
23/08/2023</t>
    </r>
  </si>
  <si>
    <t>AUDITORÍA AL PROCEDIMIENTO DE NOTIFICACIONES AND 2023 002
Periodo: 1/01/2022 - 28/02/2023
H5</t>
  </si>
  <si>
    <t>Debido a deficiencias en la aplicación, autocontrol y seguimiento de los procedimientos e instructivos de notificación</t>
  </si>
  <si>
    <t xml:space="preserve">Cotejar semanalmente un 30% de las actas de aprehensión radicadas en el libro frente al SIE Notificar para identificar eventos "no capturados" y proceder inmediatamente con su remisión al GIT de Documentación. De la misma manera revisar las actas que son devueltas por el GIT de Documentación a efectos de ajustar la forma de notificación. </t>
  </si>
  <si>
    <t>Realizar capacitación relacionada con los términos para remitir las actas de aprehensión a GIT Documentación.</t>
  </si>
  <si>
    <t xml:space="preserve">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t>
  </si>
  <si>
    <t>Realizar reunión semanal con las unidades aprehensoras, para verificar el cumplimiento de los términos de notificación de las actas de aprehensión y tomar correctivos.</t>
  </si>
  <si>
    <t>Acta de revisión</t>
  </si>
  <si>
    <t xml:space="preserve">                                                                                                            Acta de reunión</t>
  </si>
  <si>
    <r>
      <rPr>
        <b/>
        <sz val="12"/>
        <rFont val="Arial"/>
        <family val="2"/>
      </rPr>
      <t>DGC</t>
    </r>
    <r>
      <rPr>
        <sz val="12"/>
        <rFont val="Arial"/>
        <family val="2"/>
      </rPr>
      <t xml:space="preserve">
DS - Subproceso Recursos Administrativos
Dirección Seccional de Impuestos y Aduanas de Santa Marta
División de Fiscalización y Liquidación Aduanera y Cambiaria
ELABORACIÓN (dd/mm/aaaa)
23/08/2023</t>
    </r>
  </si>
  <si>
    <r>
      <rPr>
        <b/>
        <sz val="12"/>
        <rFont val="Arial"/>
        <family val="2"/>
      </rPr>
      <t>DGC</t>
    </r>
    <r>
      <rPr>
        <sz val="12"/>
        <rFont val="Arial"/>
        <family val="2"/>
      </rPr>
      <t xml:space="preserve">
DS - Subproceso Fiscalización y Liquidación
Dirección Seccional de Aduanas de Cali
División Fiscalización y Liquidación Aduanera
ELABORACIÓN (dd/mm/aaaa)
23/08/2023</t>
    </r>
  </si>
  <si>
    <r>
      <rPr>
        <b/>
        <sz val="12"/>
        <rFont val="Arial"/>
        <family val="2"/>
      </rPr>
      <t>DGC</t>
    </r>
    <r>
      <rPr>
        <sz val="12"/>
        <rFont val="Arial"/>
        <family val="2"/>
      </rPr>
      <t xml:space="preserve">
DS - Subproceso Recursos Administrativos
Dirección Seccional de Aduanas de Cali
División Fiscalización y Liquidación Aduanera
ELABORACIÓN (dd/mm/aaaa)
23/08/2023</t>
    </r>
  </si>
  <si>
    <t>Debido a deficiencias en la aplicación, autocontrol y seguimiento del procedimiento PR-ADF-159</t>
  </si>
  <si>
    <t>Realizar en el RUPGJ de Sede Administrativa los ajustes necesarios que permitan hacer seguimiento y control a los actos administrativos que deban ser notificados por parte de la Coordinación de Correspondencia y Notificaciones.</t>
  </si>
  <si>
    <t>Elaborar un memorando y difundir a las Direcciones Seccionales  la herramienta de control y seguimiento RUPGJ de Sede Administrativa con los ajustes.</t>
  </si>
  <si>
    <t>Realizar seguimiento a la herramienta de control de la gestión RUPGJ de Sede Administrativa:
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t>
  </si>
  <si>
    <t>La herramienta modificada RUPGJ de Sede Administrativa.</t>
  </si>
  <si>
    <t>Memorando y evidencia de socialización mediante correo electrónico.</t>
  </si>
  <si>
    <r>
      <rPr>
        <b/>
        <sz val="12"/>
        <rFont val="Arial"/>
        <family val="2"/>
      </rPr>
      <t>DGC</t>
    </r>
    <r>
      <rPr>
        <sz val="12"/>
        <rFont val="Arial"/>
        <family val="2"/>
      </rPr>
      <t xml:space="preserve">
NC – Subproceso Gestión Jurídica
Dirección de Gestión Jurídica 
Subdirección de Recursos Jurídicos
ELABORACIÓN (dd/mm/aaaa)
23/08/2023</t>
    </r>
  </si>
  <si>
    <r>
      <rPr>
        <b/>
        <sz val="12"/>
        <rFont val="Arial"/>
        <family val="2"/>
      </rPr>
      <t>DGC</t>
    </r>
    <r>
      <rPr>
        <sz val="12"/>
        <rFont val="Arial"/>
        <family val="2"/>
      </rPr>
      <t xml:space="preserve">
NC – Subproceso Gestión Jurídica
Dirección de Gestión Jurídica
Subdirección de Recursos Jurídicos
ELABORACIÓN (dd/mm/aaaa)
23/08/2023</t>
    </r>
  </si>
  <si>
    <t>AUDITORÍA AL PROCEDIMIENTO DE NOTIFICACIONES AND 2023 002
Periodo: 1/01/2022 - 28/02/2023
H6</t>
  </si>
  <si>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</si>
  <si>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</si>
  <si>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Realizar seguimiento mensual a la conformación de expedientes que contengan los documentos de las notificaciones y ejecutoria  a los expedientes que ya hayan finalizado el mes anterior, a una muestra del 20% de estos.</t>
  </si>
  <si>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</si>
  <si>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</si>
  <si>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t>Realizar seguimiento mensual en una muestra aleatoria del 12% de la conformación de los expedientes de cobro en SIPAC con mandamientos de pago y resoluciones de seguir adelante la ejecución</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</si>
  <si>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</si>
  <si>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Realizar seguimiento mensual con una muestra aleatoria del 20% de la conformación de los expedientes hibridos que requieren de notificacion subsidiaria de las resoluciones de devolución y/o compensación o autos inadmisorios.</t>
  </si>
  <si>
    <t>Implementar Sistema  SINOT" por contener repositorios virtuales para consulta de los soportes por acto administrativo</t>
  </si>
  <si>
    <t>Formato FT-TAH-1722 diligenciado</t>
  </si>
  <si>
    <t>Informe mensual del seguimiento de la muestra de los expedientes que ya hayan finalizado el mes anterior de conformidad con el procedimiento, verificando que el expediente cumpla con lo establecido al instructivo IN-ADF-0132.</t>
  </si>
  <si>
    <t xml:space="preserve">Informe de los casos verificados vs cumplimiento de la notificación y su inclusión en el expediente, archivo PDF debidamente firmado por el jefe de División de Cobranzas.          </t>
  </si>
  <si>
    <t xml:space="preserve">Informe mensual de la conformacion segun  el IN ADF 132 , en archivo PDF con fecha cierta, indicando el objetivo, metodología, selección de la muestra, resultados y conclusiones, debidamente firmado por el jefe de División de Cobranzas </t>
  </si>
  <si>
    <t>Informe de los casos verificados vs cumplimiento del PR ADF 159 e IN ADF 132 y en archivo PDFcon fecha cierta, indicando el objetivo, metodología, selección de la muestra, resultados y conclusiones, debidamente firmado por el jefe de División de Cobranzas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</si>
  <si>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</si>
  <si>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</si>
  <si>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</si>
  <si>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</si>
  <si>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</si>
  <si>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</si>
  <si>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r>
      <rPr>
        <b/>
        <sz val="12"/>
        <rFont val="Arial"/>
        <family val="2"/>
      </rPr>
      <t>DGC</t>
    </r>
    <r>
      <rPr>
        <sz val="12"/>
        <rFont val="Arial"/>
        <family val="2"/>
      </rPr>
      <t xml:space="preserve">
NC - Subproceso Recursos Administrativos
Dirección de Gestión Corporativa
Subdirección Administrativa
ELABORACIÓN (dd/mm/aaaa)
23/08/2023</t>
    </r>
  </si>
  <si>
    <t>AUDITORÍA AL PROCEDIMIENTO DE NOTIFICACIONES AND 2023 002
Periodo: 1/01/2022 - 28/02/2023
H7</t>
  </si>
  <si>
    <t>AUDITORÍA AL PROCEDIMIENTO DE NOTIFICACIONES AND 2023 002
Periodo: 1/01/2022 - 28/02/2023
H8</t>
  </si>
  <si>
    <t>Lo anterior, se presenta por tardanza en la remisión de los autos proferidos en la actuación disciplinaria al área encargada de su notificación y en el inicio de su gestión, deficiencias en el registro de autos recibidos para surtir el proceso y en el autocontrol y seguimiento al procedimiento de notificación</t>
  </si>
  <si>
    <t>Impartir  instrucción oficial interna dirigida a los servidores de las Coordinaciones de Instrucción, Decisiones, y el Despacho, en el sentido de que la entrega de las providencias a la Coordinación de Enlace Procesal para efectos de su publicidad debe realizarse el mismo día de su expedición, o a más tardar al día siguiente.</t>
  </si>
  <si>
    <t xml:space="preserve">Elaborar  la Guía contentiva del paso a  paso para la notificación y/o comunicación de las providencias y socializarla con el equipo de trabajo e impartir instrucción tendiente a garantizar que la información de radicación de las providencias a publicitar por parte de la Coordinación de  Enlace Procesal se registre en la base de datos el mismo día o a más tardar al siguiente, así como que el reparto de éstas se haga en el mismo lapso.  </t>
  </si>
  <si>
    <r>
      <t xml:space="preserve">Verificar  una muestra del 50% del total de las siguientes decisiones:  cierre de periodo probatorio y corre para alegatos de conclusión; pliego de cargos, y fallo de primera instancia entregadas a la Coordinacion de Enlace Procesal, para revisar los tiempos de entrega de las actuaciones </t>
    </r>
    <r>
      <rPr>
        <sz val="12"/>
        <color theme="1" tint="4.9989318521683403E-2"/>
        <rFont val="Arial"/>
        <family val="2"/>
      </rPr>
      <t xml:space="preserve">a dicha dependencia,  y de su reparto  al equipo de secretarios técnicos. </t>
    </r>
    <r>
      <rPr>
        <sz val="12"/>
        <color rgb="FFFF0000"/>
        <rFont val="Arial"/>
        <family val="2"/>
      </rPr>
      <t xml:space="preserve"> </t>
    </r>
    <r>
      <rPr>
        <sz val="12"/>
        <color theme="1" tint="4.9989318521683403E-2"/>
        <rFont val="Arial"/>
        <family val="2"/>
      </rPr>
      <t xml:space="preserve">Además se tomará una muestra del 20% del total de decisiones de este tipo  para verificar la consistencia de la publicidad (tiempos y continuidad). </t>
    </r>
    <r>
      <rPr>
        <sz val="12"/>
        <color rgb="FFFF0000"/>
        <rFont val="Arial"/>
        <family val="2"/>
      </rPr>
      <t xml:space="preserve"> </t>
    </r>
  </si>
  <si>
    <t>Memorando interno dirigido a  las Coordinaciones  y lista de asistencia de socialización  a los equipos de trabajo.</t>
  </si>
  <si>
    <t>Guía contentiva del paso a paso para la notificación y/o comunicación de las providencias disciplinarias, Memorando Interno dirigido a  la Coordinación de Enlace  Procesal   y lista de asistencia de socialización a los equipos de trabajo de los dos documentos</t>
  </si>
  <si>
    <t>Informe de resultados obtenidos mensualmente.</t>
  </si>
  <si>
    <r>
      <rPr>
        <b/>
        <sz val="12"/>
        <rFont val="Arial"/>
        <family val="2"/>
      </rPr>
      <t>DGC</t>
    </r>
    <r>
      <rPr>
        <sz val="12"/>
        <rFont val="Arial"/>
        <family val="2"/>
      </rPr>
      <t xml:space="preserve">
NC- Subproceso Investigaciones Disciplinarias
Dirección de Gestión Corporativa
Subdirección de Asuntos Disciplinarios
ELABORACIÓN (dd/mm/aaaa)
23/08/2023</t>
    </r>
  </si>
  <si>
    <r>
      <rPr>
        <b/>
        <sz val="12"/>
        <rFont val="Arial"/>
        <family val="2"/>
      </rPr>
      <t xml:space="preserve">DGC
</t>
    </r>
    <r>
      <rPr>
        <sz val="12"/>
        <rFont val="Arial"/>
        <family val="2"/>
      </rPr>
      <t>NC- Subproceso Investigaciones Disciplinarias
Dirección de Gestión Corporativa
Subdirección de Asuntos Disciplinarios
ELABORACIÓN (dd/mm/aaaa)
23/08/2023</t>
    </r>
  </si>
  <si>
    <t>AUDITORÍA REALIZADAS EN PRIMER SEMESTRE DE 2023</t>
  </si>
  <si>
    <t>DIRECCIÓN DE GESTIÓN DE IMPUESTOS</t>
  </si>
  <si>
    <t>DIRECCIÓN DE GESTIÓN DE CORPORATIVA</t>
  </si>
  <si>
    <t>DIRECCIÓNDE GESTIÓN DE FISCALIZACIÓN</t>
  </si>
  <si>
    <t>AUDITORÍA AL PROCEDIMIENTO DE NOTIFICACIONES AND 2023 002
Periodo: 1/01/2022 - 28/02/2023</t>
  </si>
  <si>
    <t>Auditoría al Trámite de Expedientes Aduaneros AEA 2023-005
Periodo: 3/01/2022 - 28/02/2023</t>
  </si>
  <si>
    <t>Auditoría al flujo de la información contable que impacta la Función Recaudadora AFR 2023-003
Periodo: 01/01/2022 al 30/03/2023</t>
  </si>
  <si>
    <t>Generar libros radicadores del Aplicativo Notificar y reportes del Sistema SINOT (Una vez entre en producción) y remitir informe bimestral a la Coordinación de Correspondencia y Notificaciones mediante el cual se realice un análisis del cumplimiento a los términos de notificación, comunicación y/o publicación,  establecidos en el PR-ADF-0159 y la normatividad vigente.</t>
  </si>
  <si>
    <t>Realizar mensualmente seguimiento, a una muestra del 20% de las resoluciones de devolución y/o compensación y autos inadmisorios que profieran los funcionarios con sus respectivas notificaciones y notificaciones subsidiarias</t>
  </si>
  <si>
    <t>ELABORACIÓN  23/08/2023</t>
  </si>
  <si>
    <t>ELABORACIÓN  10/08/2023</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</si>
  <si>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</si>
  <si>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“Valoración de Riesgos en la Disposición y
Destrucción de Mercancías Aprehendidas”</t>
  </si>
  <si>
    <t>“Selectividad aduanera”</t>
  </si>
  <si>
    <t>reformular la acción 13 “Desplegar en
producción la migración del sistema.”</t>
  </si>
  <si>
    <t xml:space="preserve">Reformular Acción 3: Gestionar la disposición de las mercancías con
situación jurídica definida a favor de la Nación,
existentes a septiembre 30 de 2017 en la Dirección
Seccional de Aduanas de Cartagena.
Reformular Acción 4. Gestionar la disposición de las mercancías con
situación jurídica definida a favor de la Nación,
existentes a septiembre 30 de 2017 en la Dirección
Seccional de Impuestos y Aduanas de Arauca.
</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</si>
  <si>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</si>
  <si>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</si>
  <si>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</si>
  <si>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</si>
  <si>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Garantizar la trazabilidad de cada uno de los insumos remitidos al proceso de investigación cambiaria indistintamente de la decisión de apertura o archivo que se adopte sobre cada uno de ellos</t>
  </si>
  <si>
    <t>2. Garantizar la trazabilidad de cada uno de los insumos remitidos al proceso de investigación cambiaria indistintamente de la decisión de apertura o archivo que se adopte sobre cada uno de ellos</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</si>
  <si>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</si>
  <si>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</si>
  <si>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Revisar el procedimiento PR-COA- 0223  con el objetivo de implementar una actividad que permita validar la trazailidad en el registro y gestión de los insumos recibidos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</si>
  <si>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</si>
  <si>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</si>
  <si>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</si>
  <si>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</si>
  <si>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</si>
  <si>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</si>
  <si>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</si>
  <si>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</si>
  <si>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</si>
  <si>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</si>
  <si>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</si>
  <si>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</si>
  <si>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</si>
  <si>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</si>
  <si>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</si>
  <si>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POLFA</t>
  </si>
  <si>
    <t>INSP. 1707022453
H1, H2, H3, OB1 y OB2
Imposición de sanciones cambiarias</t>
  </si>
  <si>
    <t>INSP. 1707022454
I1, H1, H2, H3, H4, H5, H6, OB1, 
Acciones de Control - POLFA</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</si>
  <si>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</si>
  <si>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</si>
  <si>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</si>
  <si>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3. Realizar capacitación sobre el correcto  y debido diligenciamiento de las actas de hechos, formatos, actas de aprehensión e informes requeridos de acuerdo con los procedimientos vigentes.</t>
  </si>
  <si>
    <t xml:space="preserve">Acta de supervisión efectuadas a las Divisiones de Control Operativo y de retroalimentación con las acciones correctivas. </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</si>
  <si>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</si>
  <si>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</si>
  <si>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</si>
  <si>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</si>
  <si>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</si>
  <si>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</si>
  <si>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</si>
  <si>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Acta de supervisión efectuadas a las Divisiones de Control Operativo y de retroalimentación con las acciones correctivas.</t>
  </si>
  <si>
    <t>1. Elaborar el Memorando y Socializar el Memorando</t>
  </si>
  <si>
    <t>1. Cronograma de capacitaciones
2. Realización de los eventos de capacitación</t>
  </si>
  <si>
    <t>1. Selección de muestras
2. Ejecución de la supervisión
3. Retroalimentación  del  resultado de la supervisión</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</si>
  <si>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</si>
  <si>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</si>
  <si>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</si>
  <si>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</si>
  <si>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r>
      <rPr>
        <b/>
        <sz val="12"/>
        <rFont val="Arial"/>
        <family val="2"/>
      </rPr>
      <t>POLFA</t>
    </r>
    <r>
      <rPr>
        <sz val="12"/>
        <rFont val="Arial"/>
        <family val="2"/>
      </rPr>
      <t xml:space="preserve">
NC- Subproceso Fiscalización y Liquidación
Subdirección Operativa Policial 
ACTUALIZADO
13102023</t>
    </r>
  </si>
  <si>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</si>
  <si>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</si>
  <si>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</si>
  <si>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1.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</si>
  <si>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2. Hacer seguimiento trimestral al cumplimiento de la realización de inventarios físicos y exigir el reporte de las actas de inspección de las mercancías, según lo señalado en el Memorando No 73 del 01/06/2023.</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</si>
  <si>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</si>
  <si>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</si>
  <si>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</si>
  <si>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*Enviar correo electrónico DIMS a inspeccionar.
*Recepcionar evidencias de las Direcciones Seccionales
*Conformar la carpeta.</t>
  </si>
  <si>
    <t>Carpeta que contiene las Actas de inspección de las Direcciones Seccionales 
informe de confiabilidad de inventario.</t>
  </si>
  <si>
    <t>RG1: “Decisión final del proceso de acciones de control por fuera de la norma”
RFC1: “decisión final y durante la acción de control con base en hechos inexistentes”</t>
  </si>
  <si>
    <t>OB1. En la Direcciones Seccionales de Aduanas de Medellín, Bogotá y Cartagena se observaron inconsistencias en la verificación física de la mercancía aprehendida y/o decomisada</t>
  </si>
  <si>
    <t>1. Hacer seguimiento trimestral al cumplimiento de la realización de inventarios físicos y exigir el reporte de las actas de inspección de las mercancías, según lo señalado en el Memorando No 73 del 01/06/2023.</t>
  </si>
  <si>
    <t>INSP. 1707022455
H1, H2, H3, H4, H5, OB1 y OB2
“Evaluación a la gestión de las facilidades y compromisos de pago relacionadas con el beneficio tributario de la Ley 2155 articulo 45”.</t>
  </si>
  <si>
    <t>RG1: Decisión en la gestión de facilidades de pago por fuera de la norma.
RFC1: Exclusión de un contribuyente de una o varias actividades de control en la gestión de facilidades de pago.</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</si>
  <si>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</si>
  <si>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</si>
  <si>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</si>
  <si>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t>
  </si>
  <si>
    <t>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</si>
  <si>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 xml:space="preserve">5. Revisar los expedientes y elaborar un informe final de los casos que presentan inconsistencias, indicando las acciones procesales a seguir, estableciendo el cronograma que requiere cada caso. </t>
  </si>
  <si>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</si>
  <si>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t>1. Entregar los ajustes y de mas requerimientos que las áreas tecnicas soliciten a la Funcional, para dar inicio a la creacion de la Herramienta.</t>
  </si>
  <si>
    <t>1. Garantizar la participacion de todos los funcionarios de las direcciones seccionales u operativa de grandes contribuyentes, que de acuerdo con las funciones deben recibir la capacitacion y evaluar  la competencia adquirida.</t>
  </si>
  <si>
    <t>1. Divulgar el documento de lineamientos generales a las Direcciones Seccionales y Operativa de Grandes Contribyentes</t>
  </si>
  <si>
    <t xml:space="preserve">1. Formato de Registro de Asistencia a las mesas de trabajo
</t>
  </si>
  <si>
    <t>2. Formato de asistencia a la capacitacion diligenciado y firmado</t>
  </si>
  <si>
    <t>documento</t>
  </si>
  <si>
    <t xml:space="preserve">correo electronico </t>
  </si>
  <si>
    <t>SEGÚN LEY</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</si>
  <si>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</si>
  <si>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</si>
  <si>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</si>
  <si>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r>
      <rPr>
        <b/>
        <sz val="12"/>
        <rFont val="Arial"/>
        <family val="2"/>
      </rPr>
      <t xml:space="preserve">DGI
</t>
    </r>
    <r>
      <rPr>
        <sz val="12"/>
        <rFont val="Arial"/>
        <family val="2"/>
      </rPr>
      <t>DS -  - Subproceso Recaudo - Devoluciones
Direcciones Seccionales  de Bogota, Cali, Florencia, Monteria, Santa Marta, Tulua, Villavicencio
Division de Cobranzas y de Recaudo y Cobranzas
MODIFICADO
13102023</t>
    </r>
  </si>
  <si>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</si>
  <si>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</si>
  <si>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NC  - Subproceso Recaudo - Devoluciones
Operativa de Grandes Contribuyentes
DS -  - Subproceso Recaudo - Devoluciones
Direcciones Seccionales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</si>
  <si>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</si>
  <si>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t>DGI
DS -  - Subproceso Recaudo - Devoluciones
Dirección  Seccional  de Bogota
Division de Cobranzas 
MODIFICADO
13102023</t>
  </si>
  <si>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</si>
  <si>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1.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</si>
  <si>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</si>
  <si>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</si>
  <si>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</si>
  <si>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</si>
  <si>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</si>
  <si>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</si>
  <si>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1.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</si>
  <si>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</si>
  <si>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</si>
  <si>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</si>
  <si>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</si>
  <si>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</si>
  <si>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</si>
  <si>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t>2,00
105,00</t>
  </si>
  <si>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</si>
  <si>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1.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</si>
  <si>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</si>
  <si>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</si>
  <si>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t>Revisión del 30% de las facilitades de pago otorgadas con beneficio de ley 2155 de 2021</t>
  </si>
  <si>
    <t xml:space="preserve">Retroalimentación a funcionarios del área de cobro sobre resolución de delegación 2925 de 05 de octubre de 2021. </t>
  </si>
  <si>
    <t>Verificar que las facilidades de pago otorgadas en la Dirección Seccional de Impuestos de Medellín hayan sido otorgadas por el funcionario competente para ello, de conformidad con la resolución de delegación 2925 de 5 de octubre de 2021.</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</si>
  <si>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</si>
  <si>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Papeles de trabajo, acompañados de evidencia de elaboración
Entregable (cantidad): 3</t>
  </si>
  <si>
    <t>Formato de capacitacion realizada firmado por participantes</t>
  </si>
  <si>
    <r>
      <rPr>
        <b/>
        <sz val="12"/>
        <rFont val="Arial"/>
        <family val="2"/>
      </rPr>
      <t>DGC</t>
    </r>
    <r>
      <rPr>
        <sz val="12"/>
        <rFont val="Arial"/>
        <family val="2"/>
      </rPr>
      <t xml:space="preserve">
NC - Subproceso de Recursos Administrativos
Coordinación de Correspondencia y Notificaciones
ACTUALIZADO
30112021</t>
    </r>
  </si>
  <si>
    <r>
      <rPr>
        <b/>
        <sz val="12"/>
        <rFont val="Arial"/>
        <family val="2"/>
      </rPr>
      <t>DGC</t>
    </r>
    <r>
      <rPr>
        <sz val="12"/>
        <rFont val="Arial"/>
        <family val="2"/>
      </rPr>
      <t xml:space="preserve">
NC - Subproceso Recaudo - Devoluciones
Dirección de Gestión de Impuestos
Subdirección de Gestión de Recaudo
NC-Subproceso Administracion de Cartera
Subdireccion de Gestión de Cobranzas 
Coordinación de Administración de Aplicativos de Impuestos
NC - Subproceso Innovación y Tecnología 
Dirección de Gestión de Innovación y Tecnología
ACTUALIZADO
30112021</t>
    </r>
  </si>
  <si>
    <r>
      <rPr>
        <b/>
        <sz val="12"/>
        <rFont val="Arial"/>
        <family val="2"/>
      </rPr>
      <t>DGC</t>
    </r>
    <r>
      <rPr>
        <sz val="12"/>
        <rFont val="Arial"/>
        <family val="2"/>
      </rPr>
      <t xml:space="preserve">
NC - Subproceso Innovación y Tecnología 
Dirección de Gestión de Innovación y Tecnología
Subdirección de Innovación y Proyectos
ACTUALIZADO
30112021</t>
    </r>
  </si>
  <si>
    <r>
      <rPr>
        <b/>
        <sz val="12"/>
        <rFont val="Arial"/>
        <family val="2"/>
      </rPr>
      <t>DGC</t>
    </r>
    <r>
      <rPr>
        <sz val="12"/>
        <rFont val="Arial"/>
        <family val="2"/>
      </rPr>
      <t xml:space="preserve">
NC-Subproceso Administracion de Cartera
Subdireccion de Gestión de Cobranzas 
Coordinación de Administración de Aplicativos de Impuestos
NC - Subproceso Innovación y Tecnología 
Dirección de Gestión de Innovación y Tecnología
Subdirección de Innovación y Proyectos
Subdirección Soluciones y Desarrollo
Subdirección de Infraestructura Tecnológica y de Operaciones
Subdirección de Procesamiento de datos
ACTUALIZADO
30112021</t>
    </r>
  </si>
  <si>
    <r>
      <rPr>
        <b/>
        <sz val="12"/>
        <rFont val="Arial"/>
        <family val="2"/>
      </rPr>
      <t>DGC</t>
    </r>
    <r>
      <rPr>
        <sz val="12"/>
        <rFont val="Arial"/>
        <family val="2"/>
      </rPr>
      <t xml:space="preserve">
NC - Subproceso  Recaudo-Devoluciones
Subdirección Cobranzas
Coordinación  de Cobranzas
ACTUALIZADO
30112021</t>
    </r>
  </si>
  <si>
    <r>
      <rPr>
        <b/>
        <sz val="12"/>
        <rFont val="Arial"/>
        <family val="2"/>
      </rPr>
      <t>DGI</t>
    </r>
    <r>
      <rPr>
        <sz val="12"/>
        <rFont val="Arial"/>
        <family val="2"/>
      </rPr>
      <t xml:space="preserve">
NC- Subproceso Innovación y Tecnología
Coordinacion soporte tecnico al usuario.
MODIFICADO
13102023</t>
    </r>
  </si>
  <si>
    <t>INSP. 1707022457
H1, H2, H3, H4, H5, H6, H7, H8, OB1 y O2
“Embargos, desembargos y devoluciones”.</t>
  </si>
  <si>
    <t>RG1: Decisión final del proceso de control por fuera de la norma
RFC1: Decisión final de un proceso de control basado en hechos falsos y/o información inexistente</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</si>
  <si>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</si>
  <si>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</si>
  <si>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2. Realizar capacitación a los funcionarios de la División de Cobranzas, en referencia a la aplicación del procedimiento PR-COT-0327, PR-COT-0345 y PR-COT-0330 de acuerdo con el resultado de la revision efectuada.</t>
  </si>
  <si>
    <t xml:space="preserve">3. Realizar verificación  mensual, del cumplimiento del procedimiento ajustado, en tres (3) expedientes. </t>
  </si>
  <si>
    <t>4. Trasladar esta recomedacion al area competente de la DIAN encargado de la gestion de tablas de retencion documental</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</si>
  <si>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</si>
  <si>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Programar la capacitación en el calendario de MS Teams, una vez se cuente con el procedimiento ajustado.
Realizar la capacitación.</t>
  </si>
  <si>
    <t>Seleccionar un expediente de cada tipo (físico, híbrido, electrónico).
Confirmar la conservación de las consultas a los sistemas de información
Realizar retroalimentación al servidor público que tiene el expediente, si es del caso. 
Elaborar el informe</t>
  </si>
  <si>
    <t>Documento de diagnostico de revision de los  Procedimientos PR-COT-0327, PR-COT-0345 y PR-COT-0330</t>
  </si>
  <si>
    <t>Registro de asistencia.</t>
  </si>
  <si>
    <t>Informe de la verificación</t>
  </si>
  <si>
    <t>correo electronico dirigido al competente</t>
  </si>
  <si>
    <r>
      <rPr>
        <b/>
        <sz val="12"/>
        <rFont val="Arial"/>
        <family val="2"/>
      </rPr>
      <t xml:space="preserve">DGI
</t>
    </r>
    <r>
      <rPr>
        <sz val="12"/>
        <rFont val="Arial"/>
        <family val="2"/>
      </rPr>
      <t>DS - Subproceso Recaudo - Devoluciones
Direcciones Seccionales de Impuestos de Bogotá,  Medellin,  Cali y Barranquilla 
Divión de Cobranzas</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</si>
  <si>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</si>
  <si>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</si>
  <si>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Elaborar correo justificativo anexando informe correspondiente</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</si>
  <si>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</si>
  <si>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</si>
  <si>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5. La División de Recaudo y Cobranzas de forma bimestral, tomará una muestra del 5% de los expedientes de cobro del SIPAC que contengan resoluciones de embargo de sumas de dinero, en donde se incluiran los expedientes auditados de la DSI de Cali, Medellin y Bquilla para que se certifique el estado de cuenta a la fecha en que se realizó el desembargo.</t>
  </si>
  <si>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</si>
  <si>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</si>
  <si>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7. Realizar mesa de trabajo para revisar el procedimiento y los formatos de los actos administrativos, tanto manuales como del SIPAC.</t>
  </si>
  <si>
    <t>8. Realizar capacitación a los funcionarios de la División de Cobranzas, en referencia con la revision efectuada a los procedimientos R-COT_0345- Levantamiento de Medidas Cautelares y COT-0330 Extinción de obligaciones.</t>
  </si>
  <si>
    <t>9. Revisar mensualmente tres (3) expedientes que contengan resoluciones de desembargo y/o endoso de Depósitos Judiciales.</t>
  </si>
  <si>
    <t>Elaborar el documento detallando las necesidades de la realización de la mesa de trabajo.</t>
  </si>
  <si>
    <t>Programar 2 mesas de trabajo.
Realizar las mesas
Elaborar el documento con los temas, las decisiones y los compromisos.</t>
  </si>
  <si>
    <t>Programar la capacitación en el calendario de MS Teams, una vez se cuenta con el resultado de la revision efectuada al procedimiento .
Realizar la capacitación.</t>
  </si>
  <si>
    <t>Identificar los tres (3) expedientes.
Verificar que los actos administrativos están firmados por el servidor público competente.
Efectuar las acciones correspondientes si hay lugar a ello.
Elaborar un informe.</t>
  </si>
  <si>
    <t>Oficio solicitando la realización de la mesa de trabajo</t>
  </si>
  <si>
    <t>Registro de asistencia a las mesas de trabajo que incluya los temas tratados, las decisiones y los compromisos</t>
  </si>
  <si>
    <r>
      <rPr>
        <b/>
        <sz val="12"/>
        <rFont val="Arial"/>
        <family val="2"/>
      </rPr>
      <t xml:space="preserve">DGI
</t>
    </r>
    <r>
      <rPr>
        <sz val="12"/>
        <rFont val="Arial"/>
        <family val="2"/>
      </rPr>
      <t>DS - Subproceso Recaudo - Devoluciones
Direcciones Seccionales de Impuestos de Bogotá  y Barranquilla 
Divión de Cobranzas</t>
    </r>
  </si>
  <si>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</si>
  <si>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r>
      <rPr>
        <b/>
        <sz val="12"/>
        <rFont val="Arial"/>
        <family val="2"/>
      </rPr>
      <t>DGI</t>
    </r>
    <r>
      <rPr>
        <sz val="12"/>
        <rFont val="Arial"/>
        <family val="2"/>
      </rPr>
      <t xml:space="preserve">
DS - Subproceso Recaudo - Devoluciones
Direcciones Seccionales de Impuestos de Bogotá y Barranquilla 
Divión de Cobranzas</t>
    </r>
  </si>
  <si>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</si>
  <si>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</si>
  <si>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</si>
  <si>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</si>
  <si>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</si>
  <si>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</si>
  <si>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</si>
  <si>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</si>
  <si>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</si>
  <si>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</si>
  <si>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</si>
  <si>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</si>
  <si>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</si>
  <si>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</si>
  <si>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</si>
  <si>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</si>
  <si>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</si>
  <si>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</si>
  <si>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</si>
  <si>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</si>
  <si>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</si>
  <si>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</si>
  <si>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</si>
  <si>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</si>
  <si>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</si>
  <si>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</si>
  <si>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Imposición de sanciones cambiarias</t>
  </si>
  <si>
    <t>Nuevo plan de mejroamiento</t>
  </si>
  <si>
    <t>Acciones de Control - POLFA</t>
  </si>
  <si>
    <t>“Evaluación a la gestión de las facilidades y compromisos de pago relacionadas con el beneficio tributario de la Ley 2155 articulo 45”.</t>
  </si>
  <si>
    <t>Embargos, desembargos y devoluciones</t>
  </si>
  <si>
    <t>“Verificación a la Gestión de las funciones del GIT Secretaría de Cobranzas en el Proceso de Cobro Dirección Seccional Impuestos de Medellín”.</t>
  </si>
  <si>
    <t xml:space="preserve">Reformulación </t>
  </si>
  <si>
    <t>PARA ESTE CUADRO SE CONSOLIDA POR UNIDADES DE MEDIDA  DE ACTIVIDADES COMO ACCIONES</t>
  </si>
  <si>
    <t>VERIFICAR FECHA</t>
  </si>
  <si>
    <t>ITRC: PARA ESTE CUADRO SE CONSOLIDA POR UNIDAD DE MEDIDA DE ACTIVIDADES COMO ACCIONES
(SE TIENE UNA ACTIVIDAD COMBINADA (657)</t>
  </si>
  <si>
    <r>
      <rPr>
        <b/>
        <sz val="12"/>
        <rFont val="Arial"/>
        <family val="2"/>
      </rPr>
      <t xml:space="preserve">DGI
</t>
    </r>
    <r>
      <rPr>
        <sz val="12"/>
        <rFont val="Arial"/>
        <family val="2"/>
      </rPr>
      <t>DS - Subproceso Recaudo - Devoluciones
Direcciones Seccionales de Impuestos de Bogotá,  Medellin y Cali
Divión de Recaudo y Cobranzas</t>
    </r>
  </si>
  <si>
    <t>20 DE OCTUBE DE 2023</t>
  </si>
  <si>
    <t>Se retiran hallazgos del Plan de Mejoramiento Institucional</t>
  </si>
  <si>
    <t>2,00 (105,00)</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</si>
  <si>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</si>
  <si>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r>
      <t xml:space="preserve">3.2. Ejecutar el cronogama de  actividades  para  la puesta en producción de  cada uno de los Sistemas de Información:  </t>
    </r>
    <r>
      <rPr>
        <u/>
        <sz val="12"/>
        <color rgb="FF000000"/>
        <rFont val="Arial"/>
        <family val="2"/>
      </rPr>
      <t xml:space="preserve">Anotaciones Fiscales </t>
    </r>
    <r>
      <rPr>
        <sz val="12"/>
        <color rgb="FF000000"/>
        <rFont val="Arial"/>
        <family val="2"/>
      </rPr>
      <t xml:space="preserve">, en el Marco del Subproceso "Construcción de Sistemas de Información"  del Proceso "Servicios Informáticos".
</t>
    </r>
  </si>
  <si>
    <t>DGIT
NC - Subproceso Innovación y Tecnología
Dirección de Gestión de Innovación y Tecnología
Subdirección de Soluciones y Desarrollo
NC - Subproceso Fiscalización y Liquidación
Dirección de Gestión de Fisacalización
Subdirección de Fiscalización Tributaria
REFORMULADO
12072023</t>
  </si>
  <si>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Determinación Tributos y Gravámenes Aduaneros 
ELABORACIÓN
31072023</t>
    </r>
  </si>
  <si>
    <r>
      <t>1. (a) Instructivo interno (1)</t>
    </r>
    <r>
      <rPr>
        <sz val="12"/>
        <color theme="1"/>
        <rFont val="Arial"/>
        <family val="2"/>
      </rPr>
      <t xml:space="preserve">
2. (b) Relación de acta de compromisos mensuales con funcionarios. (6)
3. (b) Relación mensual de Correos electronicos enviados (6)</t>
    </r>
  </si>
  <si>
    <r>
      <rPr>
        <b/>
        <sz val="12"/>
        <color theme="1"/>
        <rFont val="Arial"/>
        <family val="2"/>
      </rPr>
      <t>DGF</t>
    </r>
    <r>
      <rPr>
        <sz val="12"/>
        <color theme="1"/>
        <rFont val="Arial"/>
        <family val="2"/>
      </rPr>
      <t xml:space="preserve">
DS - Subproceso Fiscalización y Liquidación 
Dirección Seccional de Aduanas (DSA) de Cartagena
División de Fiscalizacion y Liquidacion Aduanera
ELABORACIÓN
31072023</t>
    </r>
  </si>
  <si>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Determinación de Tributos y Gravámenes Aduaneros
División de Fiscalización y Liquidación Aduanera de Sanciones y Definición de Situación Jurídica
ELABORACIÓN
31072023</t>
    </r>
  </si>
  <si>
    <r>
      <rPr>
        <b/>
        <sz val="12"/>
        <color rgb="FF2B2D45"/>
        <rFont val="Arial"/>
        <family val="2"/>
      </rPr>
      <t>Hallazgo No.2  Elaboración y revisión de actos administrativos en la gestión de investigaciones relacionadas con liquidaciones oficiales y sanciones aduaneras. Nivel Central y Nivel Seccional</t>
    </r>
    <r>
      <rPr>
        <sz val="12"/>
        <color rgb="FF2B2D45"/>
        <rFont val="Arial"/>
        <family val="2"/>
      </rPr>
      <t xml:space="preserve">
Verificado el cumplimiento normativo y procedimental, se revisaron una muestra de 214 actos administrativos incluidos 22 expedientes en la DSA de Bogotá y 25 actos de la DSA de Cartagena de los cuales 21 eran expedientes, se observó deficiencia en la elaboración y verificación de estos, así: 
</t>
    </r>
    <r>
      <rPr>
        <b/>
        <sz val="12"/>
        <color rgb="FF2B2D45"/>
        <rFont val="Arial"/>
        <family val="2"/>
      </rPr>
      <t xml:space="preserve">DSA de Bogotá </t>
    </r>
    <r>
      <rPr>
        <sz val="12"/>
        <color rgb="FF2B2D45"/>
        <rFont val="Arial"/>
        <family val="2"/>
      </rPr>
      <t xml:space="preserve">
a. En el Requerimiento Especial Aduanero (REA) se evidenciaron las siguientes inconsistencias:  
En el artículo 1° de la parte resolutiva del REA se colocó erradamente la infracción (numeral 3.2 del artículo 615 del decreto 1165 de 2019) y en la resolución sanción se reconoce que debía señalarse el numeral 3.3 del referido artículo. Expediente IS 202020202739. 
El REA fue generado el 28/03/2022 con error en la citación de la norma, base para la liquidación oficial, el cual fue corregido hasta el 08/06/2022 después de haber sido notificado electrónicamente el acto administrativo. Expediente RV2019202200044 
b. Deficiencias en el análisis y valoración del acervo probatorio: 
Se realizaron dos investigaciones por los mismos hechos. Expedientes ID 201920215818 y ID 201920202858.
No se había incurrido en la sanción propuesta: Expedientes ID 20192021226, ID202120223566 y ID 202120225123.
No se verificó previamente la corrección voluntaria con pago informada a la DIAN por el investigado el 4/11/2022, antes de la expedición del REA con fecha 12/12/2022. Expediente RV202020220393 
c.  Se incumple con la firma de las planillas de reparto preliminares y expedientes, generadas por el aplicativo ELMAR y/o las actas de asignación que permitan establecer la responsabilidad de quienes intervienen en la gestión: Expedientes RV 2018202101145, RA 201520180169, IS 2020202105775, ID 2021202207842 y Preliminares 525/2021 y 30/2019.
</t>
    </r>
    <r>
      <rPr>
        <b/>
        <sz val="12"/>
        <color rgb="FF2B2D45"/>
        <rFont val="Arial"/>
        <family val="2"/>
      </rPr>
      <t>DSA de Cartagena</t>
    </r>
    <r>
      <rPr>
        <sz val="12"/>
        <color rgb="FF2B2D45"/>
        <rFont val="Arial"/>
        <family val="2"/>
      </rPr>
      <t xml:space="preserve"> 
a. Se profiere Auto de Apertura de investigación para Liquidación Oficial de Revisión, no obstante, se genera auto de archivo aplicando un concepto diferente relacionado con caducidad referido a expedientes sancionatorios: Expedientes RV 2018202101479, RV 2018202200096, RV20182022000110 y RV 20182022000080. 
b. Se observa que se presentan errores de transcripción en los actos administrativos, dando lugar a que se generen actos aclaratorios posteriores, tal es el caso de la Resolución Sancionatoria Nro. 949 artículos 2 y 3 donde en la parte resolutiva se relaciona a un sujeto procesal diferente al investigado: Expediente CU 2021202200563. 
c.  No se firman por todos los intervinientes o falta el nombre del funcionario que suscribe la actuación así: actas de asignación Expedientes: CU 202120220296, RV 2019202100465, CU 2019202201371, RV 2020202200319; actas de reparto RV 2018202101480 y auto de apertura RV2019202100465. 
d. No reposa acta de asignación de expedientes que permitan establecer un control frente a la responsabilidad de quienes intervienen en la gestión. Expedientes: RV 2018202200080, RV 2018202200110, RV 2018202200096, RV 2020202200327 (acta de asignación inicial) y CU2021202200183.
Con lo anterior, se incumple lo establecido en el Procedimiento PR-COA-0226 v3 “Liquidaciones Oficiales Aduaneras” actividades  31 y 32 revisión de actos administrativos, 54 y 55 actos decisorios,  61 y 62 autos de trámite;  Procedimiento PR-COA-0263 v3 “Determinación de Sanciones Aduaneras” actividades  12 y 13 revisión y aprobación del requerimiento de información (RI), 27 y 28 acto administrativo, 46 y 47 auto que decreta pruebas y 56 y 57 acto decisorio; así como la aplicación del Modelo Integrado de Planeación y Gestión MIPG, en relación con las dimensiones 3 “Gestión con Valores para Resultados” y 7. “Control Interno”, en los Componentes 3. “Actividades de Control” y 5. “Actividades de Monitoreo” </t>
    </r>
  </si>
  <si>
    <r>
      <rPr>
        <b/>
        <sz val="12"/>
        <color theme="1"/>
        <rFont val="Arial"/>
        <family val="2"/>
      </rPr>
      <t>DGF</t>
    </r>
    <r>
      <rPr>
        <sz val="12"/>
        <color theme="1"/>
        <rFont val="Arial"/>
        <family val="2"/>
      </rPr>
      <t xml:space="preserve">
DS – Subproceso Fiscalización y Liquidación
Dirección Seccional de Aduanas (DSA) de Bogotá 
Jefe División de Fiscalización y Liquidación de Sanciones y Definición de Situación Jurídica 
Jefe de GIT Sanciones 
Jefe de GIT Decisión de Fondo 
Coordinador Grupo No Formal Insumos - Revisores y Funcionarios</t>
    </r>
  </si>
  <si>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Determinación Tributos y Gravámenes Aduaneros</t>
    </r>
  </si>
  <si>
    <r>
      <rPr>
        <b/>
        <sz val="12"/>
        <rFont val="Arial"/>
        <family val="2"/>
      </rPr>
      <t>DGF</t>
    </r>
    <r>
      <rPr>
        <sz val="12"/>
        <rFont val="Arial"/>
        <family val="2"/>
      </rPr>
      <t xml:space="preserve">
Subproceso Fiscalización y Liquidación 
Dirección Seccional de Aduanas (DSA) de Cartagena
División de Fiscalizacion y Liquidacion Aduanera</t>
    </r>
  </si>
  <si>
    <r>
      <rPr>
        <b/>
        <sz val="12"/>
        <color rgb="FF2B2D45"/>
        <rFont val="Arial"/>
        <family val="2"/>
      </rPr>
      <t xml:space="preserve">Hallazgo No. 3 Supervisión, seguimiento y control - Nivel Central y Nivel Seccional
</t>
    </r>
    <r>
      <rPr>
        <sz val="12"/>
        <color rgb="FF2B2D45"/>
        <rFont val="Arial"/>
        <family val="2"/>
      </rPr>
      <t xml:space="preserve">
Verificados los informes de monitoreo de riesgos, los ejercicios de autoevaluación y el seguimiento realizado por parte de la Subdirección de Fiscalización Aduanera a las direcciones seccionales auditadas, así como los casos revisados en las mismas, se encontraron deficiencias en los lineamientos expedidos por el líder del subproceso en relación con:
La definición de la terminación de las investigaciones y la codificación de los actos expedidos para situaciones que tiene un mismo presupuesto fáctico; la apertura de expedientes para investigaciones relacionadas con liquidaciones oficiales y sanciones aduaneras codificadas de diferente manera en las direcciones seccionales visitadas; en la determinación del procedimiento a seguir frente a liquidaciones oficiales relacionadas con subpartidas arancelarias de revisión de valor o de corrección;  en valoración y análisis del acervo probatorio, que demandan unidad de criterio respecto a la investigación que se debía seguir, evidenciado así:
</t>
    </r>
    <r>
      <rPr>
        <b/>
        <sz val="12"/>
        <color rgb="FF2B2D45"/>
        <rFont val="Arial"/>
        <family val="2"/>
      </rPr>
      <t xml:space="preserve">3.1 </t>
    </r>
    <r>
      <rPr>
        <sz val="12"/>
        <color rgb="FF2B2D45"/>
        <rFont val="Arial"/>
        <family val="2"/>
      </rPr>
      <t xml:space="preserve">Actos administrativos expedidos por firmeza de la declaración de importación, reportados como riesgos materializados, en la DSA de Bogotá, en 129 casos, se observó que el acto definitivo es “Auto de Archivo Aduanero por firmeza de la declaración de importación” con el código para notificar “135-242” sin conceder recurso de reconsideración y en la DSA de Cartagena, para 7 casos se profirió “Auto de Archivo por caducidad de la acción” con el código “1437” concediendo recurso de reconsideración. 
</t>
    </r>
    <r>
      <rPr>
        <b/>
        <sz val="12"/>
        <color rgb="FF2B2D45"/>
        <rFont val="Arial"/>
        <family val="2"/>
      </rPr>
      <t xml:space="preserve">3.2 </t>
    </r>
    <r>
      <rPr>
        <sz val="12"/>
        <color rgb="FF2B2D45"/>
        <rFont val="Arial"/>
        <family val="2"/>
      </rPr>
      <t xml:space="preserve">Apertura de expedientes para investigaciones relacionadas con liquidaciones oficiales y sanciones aduaneras se codifican diferente en las direcciones seccionales visitadas: En la DSA de Cartagena se utiliza, en caso de sanciones código único “CU” y para Liquidaciones Oficiales “RV”, mientras que en la DSA de Bogotá se identifica las liquidaciones oficiales de valor con “RV” y de corrección “RA”; y para las sanciones se emplean diferentes códigos dependiendo de la infracción: “IS infracciones Sociedades de Intermediación Aduanera”, “ID infracciones a Depósitos”, “IT infracciones Empresas Transportadoras”, “IK Infracciones Courrier”, “IU Infracciones a Usuarios Aduaneros Permanentes”. 
</t>
    </r>
    <r>
      <rPr>
        <b/>
        <sz val="12"/>
        <color rgb="FF2B2D45"/>
        <rFont val="Arial"/>
        <family val="2"/>
      </rPr>
      <t>3.3</t>
    </r>
    <r>
      <rPr>
        <sz val="12"/>
        <color rgb="FF2B2D45"/>
        <rFont val="Arial"/>
        <family val="2"/>
      </rPr>
      <t xml:space="preserve"> Dos Autos de Archivo por improcedencia de la Investigación, en la DSA de Bogotá, evidencian falta de unidad de criterio entre los GIT de Determinación y de Fondo de Sanciones de la misma dirección seccional, en cuanto a la tipificación en el REA versus la Resolución Sanción respecto a la infracción cometida. Expedientes ID 20212022 5123 y ID 201920200665. Así como, sustentar seis autos de archivo por pago con la connotación “obligación natural” dado que ya se configuró la firmeza y/o caducidad para las obligaciones pagadas. Expedientes: ID20172021 6140, ID 201720216138, ID 201720216116, ID 201720216139, ID 201720216146, ID 201920193495. 
Con lo anterior, se desatiende lo establecido en el artículo 30 numerales 2 y 3 del Decreto 1742 de 2020, actividad 19 del Procedimiento PR-PEC-001 “Documentación de Sistema de Gestión”, la Resolución 6004 de 2018 “Por la cual se establecen los documentos del Modelo Integrado de Planeación y Gestión en la UAE Dirección de Impuestos y Aduanas Nacionales (DIAN)”; Memorando 000095 del 10/04/2021 “Fortalecimiento en la Aplicación de los Procedimientos Aduaneros” de la Subdirección de Fiscalización Aduanera y el  Modelo Integrado de Planeación y Gestión - MIPG, en relación con las Dimensiones 3. “Gestión con Valores para Resultados”, 5. “Información y Comunicación” y 7. “Control Interno” en los Componentes 3 “Actividades de Control” y 5. “Actividades de Monitoreo”. </t>
    </r>
  </si>
  <si>
    <r>
      <rPr>
        <b/>
        <sz val="12"/>
        <color theme="1"/>
        <rFont val="Arial"/>
        <family val="2"/>
      </rPr>
      <t>DGF</t>
    </r>
    <r>
      <rPr>
        <sz val="12"/>
        <color theme="1"/>
        <rFont val="Arial"/>
        <family val="2"/>
      </rPr>
      <t xml:space="preserve">
NC – Subproceso Fiscalización y Liquidación 
Dirección de Gestión de Fiscalización
Subdirección de Fiscalización Aduanera
ELABORACIÓN
31072023</t>
    </r>
  </si>
  <si>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Aduanera de Sanciones y Definición de Situación Jurídica
ELABORACIÓN
31072023</t>
    </r>
  </si>
  <si>
    <r>
      <rPr>
        <b/>
        <sz val="12"/>
        <color theme="1"/>
        <rFont val="Arial"/>
        <family val="2"/>
      </rPr>
      <t>DGF</t>
    </r>
    <r>
      <rPr>
        <sz val="12"/>
        <color theme="1"/>
        <rFont val="Arial"/>
        <family val="2"/>
      </rPr>
      <t xml:space="preserve">
Subproceso Fiscalización y Liquidación 
Dirección Seccional de Aduanas (DSA) de Cartagena
División de Fiscalizacion y Liquidacion Aduanera 
ELABORACIÓN
31072023</t>
    </r>
  </si>
  <si>
    <r>
      <rPr>
        <b/>
        <sz val="12"/>
        <color rgb="FF2B2D45"/>
        <rFont val="Arial"/>
        <family val="2"/>
      </rPr>
      <t xml:space="preserve">Hallazgo No. 4 Términos en el trámite de insumos, recepción, entrega y expedición de actos administrativos- DSA Bogotá  </t>
    </r>
    <r>
      <rPr>
        <sz val="12"/>
        <color rgb="FF2B2D45"/>
        <rFont val="Arial"/>
        <family val="2"/>
      </rPr>
      <t xml:space="preserve">
En la revisión del cumplimiento normativo y procedimental en una muestra correspondiente a 103 actos administrativos (32 liquidaciones oficiales y 71 sanciones), se observaron inoportunidades en el trámite de los requerimientos especiales aduaneros, liquidaciones oficiales, resoluciones sanciones y autos de archivo, así:  
a.	Inoportunidad en la remisión del insumo. 
El 22/07/2019 el GIT no formal de insumos remitió al GIT de Investigaciones Aduaneras I de la referida dirección seccional la repuesta al REA generada por el interesado desde el 16/05/2017 en la cual se allanaba y aportaba recibo oficial de pago. Teniendo en cuenta que el término para expedir el acto de fondo era de 45 días contados a partir de la recepción de la respuesta al REA o al vencimiento del plazo para responder a éste, se generó Resolución de declaratoria de silencio administrativo positivo: Expediente RA 201420177878 
El 23/02/2022 el jefe del GIT de Determinación de Liquidaciones Oficiales Aduaneras remitió el insumo para dar apertura a la investigación, al jefe del GIT de Decisión de Fondo de Sanciones por no responder el requerimiento de información de fecha 22/05/2019. Expediente IZ 201920222867 
b.	Inoportunidad en la apertura de la investigación frente a la recepción del insumo, así:
</t>
    </r>
    <r>
      <rPr>
        <b/>
        <sz val="12"/>
        <color rgb="FF2B2D45"/>
        <rFont val="Arial"/>
        <family val="2"/>
      </rPr>
      <t xml:space="preserve">#	Expediente 	 Recepción de Insumo 	               Apertura	             Tiempo                                                           
                                                                                                         de Investigación               Aproximado          </t>
    </r>
    <r>
      <rPr>
        <sz val="12"/>
        <color rgb="FF2B2D45"/>
        <rFont val="Arial"/>
        <family val="2"/>
      </rPr>
      <t xml:space="preserve">                                                                                      
 1           ID 2019201903062         27/02/2019                          4/12/2020                 1 año y 9 meses 
2	ID2021202202571	30/09/2021	                  7/04/2022	            6 meses 
3	ID201920200858	10/12/2019	                  22/10/2020	            10 meses 
4	ID202020215872	10/12/2020	                  20/11/2021                 12 meses 
5	ID201920200728	8/08/2019	                  1/06/2020	             9 meses 
6	IK2020202105189	20/11/2020	                  27/10/2021	             11 meses 
7	IZ2020202102492             25/02/2019	                  8/10/2019	               7 meses 
8	IK2020202104061	23/12/2020	                  10/08/2021	              7 meses 
9	IZ2020202105946	28/10/2020	                  20/11/2021	              1 año 
10	IK2021202105945	23/03/2021	                  20/11/2021	               7 meses 
11	IS2020202002739	24/02/2020	                  22/10/2020	               7 meses 
12	IK2020202105189	20/11/2020	                  27/10/2021	               11 meses 
13	PV2018201902513	28/12/2018	                   9/10/2019	                9 meses 
14	ID2019202000665	1/10/2019	                   1/06/2020	                8 meses 
15	IS2018201900499	28/08/2018	                   30/06/2021	                2 años y 10 meses 
16	ID2017201901428	19/12/2018	                   18/06/2019	                6 meses 
17	ID2020202203564	27/10/2020	                   24/05/2022	                 1 año y 7 meses 
18	IZ2021202202417	6/05/2021	                    7/04/2022	                 11 meses 
19	IZ2019202105924	20/11/2019	                    20/11/2021	                 2 años 
20	IZ2018201903163	2/05/2019	                    4/12/2019	                 7 meses 
21	ID2019201902601	27/02/2019	                   11/10/2019	                  7 meses 
c.	Inoportunidad entre el escrito de allanamiento con pago y la expedición del Auto de Archivo:
</t>
    </r>
    <r>
      <rPr>
        <b/>
        <sz val="12"/>
        <color rgb="FF2B2D45"/>
        <rFont val="Arial"/>
        <family val="2"/>
      </rPr>
      <t xml:space="preserve">#  Expediente	            Radicación del           Aceptación                  Tiempo Aproximado      
                                         Allanamiento              del Pago 
                                           con Pago	 </t>
    </r>
    <r>
      <rPr>
        <sz val="12"/>
        <color rgb="FF2B2D45"/>
        <rFont val="Arial"/>
        <family val="2"/>
      </rPr>
      <t xml:space="preserve">
1 ID202020220893	22 y 29/10/2020              6/05/2022	                  1 año y seis meses 
2 ID2019202101497	9/11/2020	           6/06/2022	                  1 año y seis meses 
3 ID201820220895	15/03/2021	          6/05/2022                      1 año y 1 mes 
4 ID201920192601	27/02/2019	          21/01/2022	                  2 años y 11 meses 
5 ID202020220894	16/10/2020	          6/05/2022	                  1 año y 6 meses
Adicionalmente, se observó que transcurrió tiempo de 4 años, entre la expedición de autos de archivo aceptando el allanamiento y la realización de los pagos por sanción reducida. Expedientes ID 2017202106140, ID 201720216138, ID 201720216116, ID 201720216139, ID 201720216146, ID 201920193495.
Con lo anterior, se desatienden los artículos 131, 478, 512 y 519 del Decreto 2685 de 1999; 188, 611, 686 y 707 del Decreto 1165 de 2019; los principios de eficacia, eficiencia y celeridad contenidos en los artículos 209 de la Constitución Política de Colombia y 3º de la Ley 489 de 1998; el procedimiento PR-PEC-0339 “Autoevaluación del Control y Gestión” y numeral 3 “Condiciones Generales” del procedimiento PR-COA-0226 “Liquidaciones Oficiales Aduaneras” y al Modelo Integrado de Planeación y Gestión - MIPG, en relación con las Dimensiones 3, “Gestión con Valores para Resultados”, 5 “Información y Comunicación” y 7 “Control Interno”  en los Componentes  3 “Actividades de Control” y 5 “Actividades de Monitoreo”. </t>
    </r>
  </si>
  <si>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Aduanera de Sanciones y Definición de Situación Jurídica
ELABORACIÓN
31072023</t>
    </r>
  </si>
  <si>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Determinación Tributos y Gravámenes Aduaneros 
ELABORACIÓN
31072023
</t>
    </r>
  </si>
  <si>
    <r>
      <rPr>
        <b/>
        <sz val="12"/>
        <color theme="1"/>
        <rFont val="Arial"/>
        <family val="2"/>
      </rPr>
      <t>Hallazgo No. 1. Deficiencia en el cumplimiento de los términos para notificar mandamientos de pago y resoluciones de seguir adelante la ejecución</t>
    </r>
    <r>
      <rPr>
        <sz val="12"/>
        <color theme="1"/>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</si>
  <si>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r>
      <rPr>
        <b/>
        <sz val="12"/>
        <color theme="1"/>
        <rFont val="Arial"/>
        <family val="2"/>
      </rPr>
      <t xml:space="preserve">Hallazgo No. 2. Incumplimiento en el orden de notificación establecida en los mandamientos de pago y resoluciones de seguir adelante la ejecución </t>
    </r>
    <r>
      <rPr>
        <sz val="12"/>
        <color theme="1"/>
        <rFont val="Arial"/>
        <family val="2"/>
      </rPr>
      <t>- DSIA Santa Marta
Revisada una muestra de 65 actos administrativos contentivos de mandamientos de pago y resoluciones de seguir adelante con la ejecución, se evidenció que en 36 mandamientos de pago y 17 resoluciones de seguir adelante la ejecución, se ordena en primer lugar notificar electrónicamente al deudor; sin embargo, el área técnica remite al GIT de Documentación los actos administrativos solicitando la notificación personal o por correo y el GIT de Documentación sigue las instrucciones de las planillas de remisión, sin atender lo establecido en la parte resolutiva de los actos citados, desconociendo la notificación preferente que debe primar frente a la publicidad de estos. Ver anexo H2.</t>
    </r>
  </si>
  <si>
    <r>
      <rPr>
        <b/>
        <sz val="12"/>
        <color theme="1"/>
        <rFont val="Arial"/>
        <family val="2"/>
      </rPr>
      <t xml:space="preserve">Hallazgo No. 3. Deficiencia en el cumplimiento de los términos para notificar los actos administrativos proferidos en el desarrollo del procedimiento de devoluciones a través del Servicio Informático correspondiente </t>
    </r>
    <r>
      <rPr>
        <sz val="12"/>
        <color theme="1"/>
        <rFont val="Arial"/>
        <family val="2"/>
      </rPr>
      <t>- DSIA de Santa Marta y DSI de Cali
Revisados los soportes de notificación de una muestra de 161 registros correspondientes a: resoluciones de devolución y/o compensación, autos inadmisorios de devoluciones, resolución de corrección a las resoluciones de devolución y/o compensación, y resoluciones de rechazo definitivo, notificados dentro el procedimiento de devoluciones, se evidenció:
1. Tres (3) resoluciones de devolución y/o compensación emitidas dentro de los términos previstos en el ET, notificadas efectivamente al administrado con posterioridad al vencimiento (entre 109 y 324 días después de proferidas). DSIA de Santa Marta. Ver Anexo H3_1.
2. Siete (7) autos inadmisorios cuya notificación se surtió superando los quince (15) días hábiles contemplados en el Estatuto Tributario (ET). DSI de Cali Ver Anexo H3_2.
3. 28 resoluciones de devolución y/o compensación, emitidas dentro de los términos previstos en el ET, notificadas efectivamente al administrado con posterioridad al vencimiento (entre 11 y 290 días después de proferidas). DSI de Cali. Ver Anexo H3_3.
4. 13 actos correspondientes a resoluciones de devolución y/o compensación, y autos inadmisorios de devoluciones, los cuales se remiten para notificación subsidiaria entre 12 y 64 días hábiles después de intentar la notificación electrónica. DSI de Cali. Ver Anexo H3_4.</t>
    </r>
  </si>
  <si>
    <r>
      <rPr>
        <b/>
        <sz val="12"/>
        <color theme="1"/>
        <rFont val="Arial"/>
        <family val="2"/>
      </rPr>
      <t xml:space="preserve">Hallazgo No. 4. Notificación de actas de aprehensión no realizada o realizada sin el cumplimiento de los requisitos legales </t>
    </r>
    <r>
      <rPr>
        <sz val="12"/>
        <color theme="1"/>
        <rFont val="Arial"/>
        <family val="2"/>
      </rPr>
      <t>- DSIA de Santa Marta y DSA de Cali
1. Realizado el cruce de información de las actas de aprehensión reportadas en la planilla 3 y el libro radicador SI-NOTIFICAR de la vigencia 2022 y hasta febrero de 2023, así como la revisión de soportes de notificación, se evidenció lo siguiente:
1.1 Ocho (8) actas de aprehensión de decomisos surtidos en la vigencia 2022, no habían sido notificadas personalmente, ni capturadas en el aplicativo SI-Notificar a 28/04/2023, para iniciar la notificación subsidiaria. DSIA de Santa Marta. Ver Anexo H4_1.1.
1.2 Cinco (5) actas de decomiso directo y una (1) de decomiso ordinario, fueron notificadas por la unidad aprehensora con aviso en el establecimiento comercial al término de la diligencia, siendo procedente la notificación por correo al existir dirección registrada en estas. Situación similar se observó en 151 actas de aprehensión de la vigencia 2022, que adicionalmente a 28/4/2023 no habían sido capturadas en el SI Notificar. DSIA de Santa Marta. Ver Anexo H4_1.2.
2. Verificados los soportes de notificación sobre una muestra de 275 registros que corresponden a un total de 89 actas de aprehensión, se evidenció que ocho (8) registros asociados a seis (6) actas de aprehensión en decomiso ordinario fueron notificadas con aviso en página web, cuando lo procedente, agotado el mecanismo de correo por mensajería, era la notificación por aviso en establecimiento o por estado, según fuera en inmueble o vía pública el lugar de la diligencia, siendo el aviso en página web un medio meramente informativo. DSA de Cali. Ver Anexo H4_2</t>
    </r>
  </si>
  <si>
    <r>
      <rPr>
        <b/>
        <sz val="12"/>
        <color theme="1"/>
        <rFont val="Arial"/>
        <family val="2"/>
      </rPr>
      <t xml:space="preserve">Hallazgo No. 5. Deficiencia en el control de términos para la entrega de actas de aprehensión al área responsable de la notificación y su cumplimiento </t>
    </r>
    <r>
      <rPr>
        <sz val="12"/>
        <color theme="1"/>
        <rFont val="Arial"/>
        <family val="2"/>
      </rPr>
      <t>-DSIA de Santa Marta y DSA de Cali
Analizados los soportes de notificación sobre una muestra de 167 registros que corresponden a 129 actas de aprehensión en la DSIA de Santa Marta y 275 registros que corresponden a 89 actas de aprehensión en la DSA de Cali, se evidenció que:
1. 24 actas de aprehensión (asociadas a 27 registros), se remitieron al GIT de Documentación para notificación subsidiaria en un término superior a los cinco días hábiles contados a partir de la fecha de finalización de la diligencia. DSIA de Santa Marta. Ver Anexo H5_1. (Responsable proceso de Fiscalización)
2. Siete (7) actas de aprehensión notificadas personalmente en el desarrollo de la diligencia se remitieron al GIT de Documentación en un término superior a los cinco días hábiles contados a partir de la fecha de notificación por parte de las unidades aprehensoras. DSIA de Santa Marta. Ver Anexo H5_2.(Responsable proceso de Fiscalización)
3. Para 36 registros la notificación subsidiaria se surtió entre 40 y 271 días hábiles después de finalizada la diligencia de decomiso. DSIA de Santa Marta. Ver Anexo H5_3.(Responsable proceso de Fiscalización)
4. 36 actas de aprehensión (asociadas a 71 registros) se remitieron al GIT de Documentación para notificación subsidiaria en un término superior a los cinco días hábiles contados a partir de la fecha de finalización de la diligencia. DSA de Cali. Ver Anexo H5_4. (Responsable proceso de Fiscalización)
5. 28 actas de aprehensión se remitieron al GIT de Documentación en un término superior a los cinco días hábiles contados a partir de la fecha de notificación, por parte de las unidades aprehensoras. DSA de Cali. Ver Anexo H5_5.</t>
    </r>
  </si>
  <si>
    <r>
      <rPr>
        <b/>
        <sz val="12"/>
        <color theme="1"/>
        <rFont val="Arial"/>
        <family val="2"/>
      </rPr>
      <t>Hallazgo No. 6. Deficiente control de términos para notificación y/o comunicación de actos administrativos proferidos por la Subdirección de Recursos Jurídicos</t>
    </r>
    <r>
      <rPr>
        <sz val="12"/>
        <color theme="1"/>
        <rFont val="Arial"/>
        <family val="2"/>
      </rPr>
      <t xml:space="preserve">
Revisada una muestra de 182 registros de actos administrativos proferidos en la vigencia 2022 por la Subdirección de Recursos Jurídicos relacionados con: resoluciones que resuelven recursos de reconsideración de solicitudes de devolución y/o compensación, atados a liquidaciones oficiales, de sanciones independientes; resoluciones que resuelven solicitudes de silencio administrativo positivo atado a liquidaciones oficiales y resoluciones de revocatoria directa de oficio se evidenció que:
1. En 16 registros que corresponden a 13 resoluciones que resuelven recursos de reconsideración, se surte la comunicación electrónica en término superior a 10 días hábiles siguientes a la generación de la planilla de remisión. Ver Anexo H6_1.
2. En ocho (8) registros que corresponden a ocho (8) resoluciones que resuelven recursos de reconsideración, la notificación subsidiaria se surtió en término superior a 30 días hábiles luego de proferido el acto administrativo. Ver Anexo H6_2.
3. En cuatro (4) registros asociados a una resolución que resuelve recurso de reconsideración atado a liquidación oficial, la notificación se surtió 83 días después de proferido el acto administrativo, situación originada por falta de celeridad en la gestión a cargo de la Coordinación de Correspondencia y Notificaciones, la cual fue comunicada a la Subdirección de Asuntos Disciplinarios. Ver Anexo H6_3.</t>
    </r>
  </si>
  <si>
    <r>
      <rPr>
        <b/>
        <sz val="12"/>
        <color theme="1"/>
        <rFont val="Arial"/>
        <family val="2"/>
      </rPr>
      <t>Hallazgo No. 7. Deficiencia en la generación y/o archivo de soportes de notificación</t>
    </r>
    <r>
      <rPr>
        <sz val="12"/>
        <color theme="1"/>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</si>
  <si>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r>
      <rPr>
        <b/>
        <sz val="12"/>
        <color theme="1"/>
        <rFont val="Arial"/>
        <family val="2"/>
      </rPr>
      <t>Hallazgo No. 8. Deficiencias en el control de los términos para surtir la notificación principal y adelantar las notificaciones subsidiarias de actos administrativos proferidos en desarrollo del proceso disciplinario</t>
    </r>
    <r>
      <rPr>
        <sz val="12"/>
        <color theme="1"/>
        <rFont val="Arial"/>
        <family val="2"/>
      </rPr>
      <t xml:space="preserve">
Revisada una muestra de 93 registros de actos administrativos remitidos para notificación en la vigencia 2022, se observó falta de celeridad una vez proferida la decisión, para adelantar las gestiones relacionadas con la notificación de los actos, así:
1. En 54 registros asociados a 34 actos que corresponden a: cierre de periodo probatorio corre traslado para alegatos de conclusión, pliego de cargos y fallo de primera instancia, los tiempos para su remisión a la Coordinación de Enlace Procesal y/o asignación al encargado con el fin de iniciar los trámites de notificación, oscilaron entre 5 y 433 días hábiles luego de la expedición del acto administrativo. Ver anexo: H8_1.
2. En 37 registros asociados a 31 actos que corresponden a: cierre de periodo probatorio corre traslado para alegatos de conclusión, pliego de cargos y fallo de primera instancia, los tiempos para su notificación oscilaron entre 12 a 139 días hábiles, luego de ser recibidos en la Coordinación de Enlace Procesal. Ver anexo: H8_2.
3. Para siete (7) registros, asociados a seis (6) actos que corresponden a: cierre de periodo probatorio corre traslado para alegatos de conclusión, pliego de cargos y fallo de primera instancia, se observó falta de oportunidad frente a la continuidad en la gestión para adelantar la notificación subsidiaria (entre 13 y 39 días hábiles). Ver anexo: H8_3.
4. En dos (2) autos relacionados con un pliego de cargos y un fallo de primera instancia, enviada la citación para intentar la notificación principal sin que se lograra la comparecencia de los involucrados, se observó falta de continuidad en la gestión para adelantar la notificación o gestión subsidiaria. Sin embargo, de manera posterior (12 y 70 días hábiles), se notificaron los actos administrativos, el primero de manera electrónica y el segundo personalmente. Ver anexo: H8_4.</t>
    </r>
  </si>
  <si>
    <r>
      <rPr>
        <b/>
        <sz val="12"/>
        <color theme="1"/>
        <rFont val="Arial"/>
        <family val="2"/>
      </rPr>
      <t>DGA</t>
    </r>
    <r>
      <rPr>
        <sz val="12"/>
        <color theme="1"/>
        <rFont val="Arial"/>
        <family val="2"/>
      </rPr>
      <t xml:space="preserve">
DS – Subproceso Operación Aduanera
Dirección Seccional de Aduanas de Bogotá Aeropuerto El Dorado
Jefe Divisón de viajeros</t>
    </r>
  </si>
  <si>
    <r>
      <rPr>
        <b/>
        <sz val="12"/>
        <color theme="1"/>
        <rFont val="Arial"/>
        <family val="2"/>
      </rPr>
      <t>DGA</t>
    </r>
    <r>
      <rPr>
        <sz val="12"/>
        <color theme="1"/>
        <rFont val="Arial"/>
        <family val="2"/>
      </rPr>
      <t xml:space="preserve">
DS – Subproceso Operación Aduanera
Direcciones Seccionales de Aduanas y de Impuestos y Aduanas a nivel nacional.</t>
    </r>
  </si>
  <si>
    <r>
      <t>1.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t>
    </r>
    <r>
      <rPr>
        <sz val="12"/>
        <rFont val="Arial"/>
        <family val="2"/>
      </rPr>
      <t>o).</t>
    </r>
  </si>
  <si>
    <r>
      <rPr>
        <b/>
        <sz val="12"/>
        <color theme="1"/>
        <rFont val="Arial"/>
        <family val="2"/>
      </rPr>
      <t>DGA</t>
    </r>
    <r>
      <rPr>
        <sz val="12"/>
        <color theme="1"/>
        <rFont val="Arial"/>
        <family val="2"/>
      </rPr>
      <t xml:space="preserve">
NC – Subproceso Recaudo - Devoluciones
Dirección de Gestión de Impuestos
Subdirección de Recaudo
Coordinación de Control a Entidades Reaudadoras.</t>
    </r>
  </si>
  <si>
    <r>
      <t>2. Diseñar un Protocolo de seguridad impartiendo lineamientos sobre la gestiòn y  ejecución en las ac</t>
    </r>
    <r>
      <rPr>
        <sz val="12"/>
        <color theme="1"/>
        <rFont val="Arial"/>
        <family val="2"/>
      </rPr>
      <t xml:space="preserve">tividades de conteo y de retención de divisas para el  ingreso y salida de mercancías objeto de custodia, las cuales posteriormente pueden ser objeto de aprehensiòn o cambio de modalidad.                                                                                             </t>
    </r>
  </si>
  <si>
    <r>
      <rPr>
        <b/>
        <sz val="12"/>
        <color theme="1"/>
        <rFont val="Arial"/>
        <family val="2"/>
      </rPr>
      <t>DGA</t>
    </r>
    <r>
      <rPr>
        <sz val="12"/>
        <color theme="1"/>
        <rFont val="Arial"/>
        <family val="2"/>
      </rPr>
      <t xml:space="preserve">
DS – Subproceso Operación Aduanera
Direcciones Seccionales de Aduanas y de Impuestos y Aduanas a nivel nacional.
División de Viajeros o quien haga sus veces</t>
    </r>
  </si>
  <si>
    <r>
      <rPr>
        <b/>
        <sz val="12"/>
        <color theme="1"/>
        <rFont val="Arial"/>
        <family val="2"/>
      </rPr>
      <t>DGA</t>
    </r>
    <r>
      <rPr>
        <sz val="12"/>
        <color theme="1"/>
        <rFont val="Arial"/>
        <family val="2"/>
      </rPr>
      <t xml:space="preserve">
DS – Subproceso Operación Aduanera
Direcciones Seccionales de Aduanas y de Impuestos y Aduanas a nivel nacional.
División de Viajeros</t>
    </r>
  </si>
  <si>
    <r>
      <t xml:space="preserve">  </t>
    </r>
    <r>
      <rPr>
        <sz val="12"/>
        <rFont val="Arial"/>
        <family val="2"/>
      </rPr>
      <t>Inventario actualizado en cada entrega de turno</t>
    </r>
  </si>
  <si>
    <r>
      <rPr>
        <b/>
        <sz val="12"/>
        <rFont val="Arial"/>
        <family val="2"/>
      </rPr>
      <t>DGF</t>
    </r>
    <r>
      <rPr>
        <sz val="12"/>
        <rFont val="Arial"/>
        <family val="2"/>
      </rPr>
      <t xml:space="preserve">
NC - Subproceso de Gestión Jurídica
Dirección de Gestión Jurídica</t>
    </r>
  </si>
  <si>
    <r>
      <rPr>
        <b/>
        <sz val="12"/>
        <rFont val="Arial"/>
        <family val="2"/>
      </rPr>
      <t>DGF</t>
    </r>
    <r>
      <rPr>
        <sz val="12"/>
        <rFont val="Arial"/>
        <family val="2"/>
      </rPr>
      <t xml:space="preserve">
NC - Subproceso de Gestión Jurídica
Subdirección de Normativa y Doctrina</t>
    </r>
  </si>
  <si>
    <r>
      <rPr>
        <b/>
        <sz val="12"/>
        <rFont val="Arial"/>
        <family val="2"/>
      </rPr>
      <t>DGF</t>
    </r>
    <r>
      <rPr>
        <sz val="12"/>
        <rFont val="Arial"/>
        <family val="2"/>
      </rPr>
      <t xml:space="preserve">
NC - Subproceso de Gestión Jurídica
Dirección de Gestión Jurídica
Subdirección de Normativa y Doctrina</t>
    </r>
  </si>
  <si>
    <r>
      <rPr>
        <b/>
        <sz val="12"/>
        <rFont val="Arial"/>
        <family val="2"/>
      </rPr>
      <t>DGF</t>
    </r>
    <r>
      <rPr>
        <sz val="12"/>
        <rFont val="Arial"/>
        <family val="2"/>
      </rPr>
      <t xml:space="preserve">
NC - Subproceso de Gestión Jurídica
Coordinación de Relatoría</t>
    </r>
  </si>
  <si>
    <t>Auditoría al Procedimiento de inscripción, autorización, habilitación y mantenimiento de condiciones y requisitos.  (Depósitos - Agencia de Aduanas) - APA 2023-004</t>
  </si>
  <si>
    <t>Auditoría al Procedimiento de inscripción, autorización, habilitación y mantenimiento de condiciones y requisitos.  (Depósitos - Agencia de Aduanas) - APA 2023-006</t>
  </si>
  <si>
    <t>APA 2023-004</t>
  </si>
  <si>
    <r>
      <rPr>
        <b/>
        <sz val="12"/>
        <rFont val="Arial"/>
        <family val="2"/>
      </rPr>
      <t>Hallazgo No. 1. Deficiente validación de requisitos de habilitación o autorización en la Subdirección de Registro y Control Aduanero - SRCA (D)</t>
    </r>
    <r>
      <rPr>
        <sz val="12"/>
        <rFont val="Arial"/>
        <family val="2"/>
      </rPr>
      <t xml:space="preserve">
Sobre un universo de 13 registros de habilitación y autorización de agencias de aduanas y depósitos públicos y privados, verificados en la Subdirección de Registro y Control Aduanero, para el período del 1° de enero de 2022 al 28 de febrero de 2023, se evidenció incumplimiento en el requisito del patrimonio líquido mínimo exigido para obtener la autorización en la agencia de aduanas con NIT 901XXX700, al tomar por error en el cálculo 19.689 en lugar de 19.869 UVT. Autorizada desde el 12 de julio de 2022, a través de la resolución No. 5656.  
</t>
    </r>
  </si>
  <si>
    <t>Realizar visita de mantenimiento a la AA relacionada en el hallazgo con NIT 901XXX700 para entre, otros, establecer el cumplimiento del patrimonio líquido mínimo requerido, con base en estados finacieros año 2022.</t>
  </si>
  <si>
    <t>Realizar la verificación del 2% de los informes realizados en el trimestre, de manera cruzada entre los funcionarios que  los elaboran, para su correcta expedición.</t>
  </si>
  <si>
    <t>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t>
  </si>
  <si>
    <t>Informe de visita</t>
  </si>
  <si>
    <t>Informe de seguimiento trimestral</t>
  </si>
  <si>
    <t>Listado asistencia</t>
  </si>
  <si>
    <r>
      <rPr>
        <b/>
        <sz val="12"/>
        <rFont val="Arial"/>
        <family val="2"/>
      </rPr>
      <t>DGA</t>
    </r>
    <r>
      <rPr>
        <sz val="12"/>
        <rFont val="Arial"/>
        <family val="2"/>
      </rPr>
      <t xml:space="preserve">
NC – Subproceso Operación Aduanera
Dirección  de  Gestión Aduanas
Subdirección de Registro y Control Aduanero  
Coordinación de Sustanciación</t>
    </r>
  </si>
  <si>
    <t>Auditoría al Procedimiento de inscripción, autorización, habilitación y mantenimiento de condiciones y requisitos.  (Depósitos - Agencia de Aduanas) - APA 2023-005
H1</t>
  </si>
  <si>
    <r>
      <rPr>
        <b/>
        <sz val="12"/>
        <color rgb="FF2B2D45"/>
        <rFont val="Arial"/>
        <family val="2"/>
      </rPr>
      <t>Hallazgo No. 2. Incumplimiento de términos para resolver las solicitudes de autorización y de habilitación en la Subdirección de Registro y Control Aduanero SRCA</t>
    </r>
    <r>
      <rPr>
        <sz val="12"/>
        <color rgb="FF2B2D45"/>
        <rFont val="Arial"/>
        <family val="2"/>
      </rPr>
      <t xml:space="preserve">  
Revisado el cumplimiento de términos para la sustanciación del 100% de las solicitudes de habilitación o autorización aprobadas, se verificaron los tiempos de asignación de la solicitud, elaboración del requerimiento único de información (RUI) y expedición de la resolución de habilitación o autorización como usuarios aduaneros, evidenciando que: 
a.) Las solicitudes de habilitación o autorización exceden los 2 días hábiles siguientes a la fecha de radicación, para ser asignadas al funcionario sustanciador, situaciones evidenciadas en las agencias de aduanas con NIT 901XXX519, 901XXX266 y 901XXX700; el depósito público con NIT 890XXX295 y el depósito privado con NIT 811XXX765, afectando el tiempo para la revisión de la completitud y pertinencia de los documentos soporte, con miras a la elaboración del requerimiento único de información (RUI).
b.) La elaboración del requerimiento único de información (RUI) con ocasión de las solicitudes de habilitación o autorización, excede los 15 días hábiles siguientes a la radicación para ser proferido, para las agencias de aduanas con NIT 901XXX266, 901XXX700 y 901XXX519, depósito público con NIT 890XXX295 y los depósitos privados con NIT  811XXX765 y 900XXX243.
c.) La resolución de habilitación o autorización como usuarios aduaneros, tardó en ser proferida entre uno y seis meses más a lo establecido en la norma, para las agencias de aduanas con NIT 900XXX336, 901XXX266, 901XXX700, 901XXX519 el depósito público NIT 890XXX295 y para los depósitos privados NIT 811XXX765, 900XXX243. 
d.) En la gestión para el trámite de sustanciación de solicitudes de habilitación de los depósitos con NIT 890XXX295 y 811XXX765, se evidenció que posterior a la respuesta del requerimiento único de información (RUI), se pidió información adicional, contraviniendo lo establecido en la norma según la cual se debe requerir por una sola vez al solicitante, indicándole claramente los documentos o informaciones que hagan falta. 
</t>
    </r>
  </si>
  <si>
    <t xml:space="preserve">Revisar y ajustar el procedimiento PR-COA-0005 </t>
  </si>
  <si>
    <t>Elaborar proyecto documento de modificación con el experto del área y el experto metodológico</t>
  </si>
  <si>
    <t>Revisar documento propuesta en cuanto a contenido y viabilidad, con el experto del área y el experto metodológico</t>
  </si>
  <si>
    <t>Aprobar documento</t>
  </si>
  <si>
    <t xml:space="preserve">Publicar  documento </t>
  </si>
  <si>
    <t>Elaborar documento con los lineamientos concertados entre las coordinaciones de la SRYCA para dar cumplimiento a la actividad #7 del PR-COA-005</t>
  </si>
  <si>
    <t>Elaborar informe de seguimiento para ejercer el control del término de asignación de las solicitudes de registro aduanero</t>
  </si>
  <si>
    <t>Elaborar un informe para ejercer el control de cumplimiento de términos para proferir los Requerimientos Unicos de Información (RUI) y las resoluciones que deciden de fondo según los requerimientos de la norma.</t>
  </si>
  <si>
    <t xml:space="preserve">Capacitar en la actualización del procedimiento de habilitación, autorización e inscripción y sistema de gestión de riesgos de la Subdirección
</t>
  </si>
  <si>
    <t>Realizar mesas de retroalimentación mensual para revisar los casos relevantes presentados en el periodo, que permitan identificar mejoras y las acciones a tener en cuenta</t>
  </si>
  <si>
    <t xml:space="preserve">Solicitud de modificación
</t>
  </si>
  <si>
    <t>Documento propuesta</t>
  </si>
  <si>
    <t>Documento revisado</t>
  </si>
  <si>
    <t>Documento aprobado</t>
  </si>
  <si>
    <t>Procedimiento PR-COA-0005 publicado.</t>
  </si>
  <si>
    <t>Documento con los lineamientos</t>
  </si>
  <si>
    <t>Listado de asistencia</t>
  </si>
  <si>
    <t>Lista de asistencia
con presentación de casos</t>
  </si>
  <si>
    <t>31/10//2023</t>
  </si>
  <si>
    <r>
      <rPr>
        <b/>
        <sz val="12"/>
        <rFont val="Arial"/>
        <family val="2"/>
      </rPr>
      <t>DGA</t>
    </r>
    <r>
      <rPr>
        <sz val="12"/>
        <rFont val="Arial"/>
        <family val="2"/>
      </rPr>
      <t xml:space="preserve">
NC – Subproceso Operación Aduanera
Dirección  de  Gestión Aduanas
Subdirección de Registro y Control Aduanero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</si>
  <si>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</si>
  <si>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r>
      <rPr>
        <b/>
        <sz val="12"/>
        <rFont val="Arial"/>
        <family val="2"/>
      </rPr>
      <t>DGA</t>
    </r>
    <r>
      <rPr>
        <sz val="12"/>
        <rFont val="Arial"/>
        <family val="2"/>
      </rPr>
      <t xml:space="preserve">
NC – Subproceso Operación Aduanera
Dirección  de  Gestión Aduanas
Subdirección de Registro y Control Aduanero  
NC – Subproceso Administración del sistema de gestión
Dirección de Gestión Estratégica y de 
Analítica
Subdirección de procesos
Coordinación de procesos y riesgos operacionales </t>
    </r>
  </si>
  <si>
    <r>
      <rPr>
        <b/>
        <sz val="12"/>
        <rFont val="Arial"/>
        <family val="2"/>
      </rPr>
      <t>DGA</t>
    </r>
    <r>
      <rPr>
        <sz val="12"/>
        <rFont val="Arial"/>
        <family val="2"/>
      </rPr>
      <t xml:space="preserve">
NC – Subproceso Operación Aduanera
Dirección  de  Gestión Aduanas</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</si>
  <si>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t>
    </r>
  </si>
  <si>
    <r>
      <rPr>
        <b/>
        <sz val="12"/>
        <rFont val="Arial"/>
        <family val="2"/>
      </rPr>
      <t>DGA</t>
    </r>
    <r>
      <rPr>
        <sz val="12"/>
        <rFont val="Arial"/>
        <family val="2"/>
      </rPr>
      <t xml:space="preserve">
NC – Subproceso Operación Aduanera
Dirección  de  Gestión Aduanas
Subdirección de Registro y Control Aduanero  
Coordinación de Secretaria y servicio al usuario aduanero</t>
    </r>
  </si>
  <si>
    <r>
      <rPr>
        <b/>
        <sz val="12"/>
        <rFont val="Arial"/>
        <family val="2"/>
      </rPr>
      <t>DGA</t>
    </r>
    <r>
      <rPr>
        <sz val="12"/>
        <rFont val="Arial"/>
        <family val="2"/>
      </rPr>
      <t xml:space="preserve">
NC – Subproceso Operación Aduanera
Dirección  de  Gestión Aduanas
Subdirección de Registro y Control Aduanero  
Coordinación de Secretaria y Servicio al Usuario Aduanero</t>
    </r>
  </si>
  <si>
    <r>
      <rPr>
        <b/>
        <sz val="12"/>
        <rFont val="Arial"/>
        <family val="2"/>
      </rPr>
      <t>DGA</t>
    </r>
    <r>
      <rPr>
        <sz val="12"/>
        <rFont val="Arial"/>
        <family val="2"/>
      </rPr>
      <t xml:space="preserve">
NC – Subproceso Operación Aduanera
Dirección  de  Gestión Aduanas
Subdirección de Registro y Control Aduanero  
Coordinación de Sustanciación
Coordinación de Secretaria y Servicio al Usuario Aduanero</t>
    </r>
  </si>
  <si>
    <r>
      <rPr>
        <b/>
        <sz val="12"/>
        <color rgb="FF2B2D45"/>
        <rFont val="Arial"/>
        <family val="2"/>
      </rPr>
      <t xml:space="preserve">Hallazgo 3. Deficiencia en la notificación del Requerimiento Único de Información (RUI). Subdirección de Registro y Control Aduanero
</t>
    </r>
    <r>
      <rPr>
        <sz val="12"/>
        <color rgb="FF2B2D45"/>
        <rFont val="Arial"/>
        <family val="2"/>
      </rPr>
      <t xml:space="preserve">
En el trámite del registro aduanero otorgado al depósito privado con NIT 890XXX007, la Subdirección solicitó al peticionario, a través de un correo electrónico de fecha 12 de mayo de 2022, la información faltante para complementar los requisitos de habilitación; lo anterior, sin tener en cuenta que debió gestionar la solicitud a través de un requerimiento único de información (RUI), otorgando el término legal para dar respuesta, y así mismo notificarlo atendiendo lo establecido en la norma. 
</t>
    </r>
  </si>
  <si>
    <t xml:space="preserve">Capacitar en la actualización del procedimiento de habilitación, autorización e inscripción, en donde se incluya la forma y términos de notificación, y del sistema de gestión de riesgos de la Subdirección, </t>
  </si>
  <si>
    <r>
      <rPr>
        <b/>
        <sz val="12"/>
        <color rgb="FF2B2D45"/>
        <rFont val="Arial"/>
        <family val="2"/>
      </rPr>
      <t xml:space="preserve">Hallazgo 4. Insuficiencia en los lineamientos expedidos por la Subdirección de Registro y Control Aduanero  </t>
    </r>
    <r>
      <rPr>
        <sz val="12"/>
        <color rgb="FF2B2D45"/>
        <rFont val="Arial"/>
        <family val="2"/>
      </rPr>
      <t xml:space="preserve">
La Subdirección, expidió los memorandos 57 del 7 de marzo de 2022 y 54 del 10 de abril de 2023, que establecen “… los lineamientos que se tendrán en cuenta para realizar y validar las visitas, permitiendo la medición y evaluación de la gestión …”, dirigido a las direcciones seccionales, el cual incluye los anexos de acta e informe de visita, lista de chequeo de actividades a realizar y listado documentos a solicitar en la visita, con el fin de que se utilicen para verificar el mantenimiento de requisitos de habilitación y autorización de los usuarios aduaneros; sin embargo, no se incluyó en los mismos, la validación de los requisitos de inhabilidad e incompatibilidad previstos en los artículos 55 y numeral 6 del 119 del Decreto 1165 de 2019. 
</t>
    </r>
  </si>
  <si>
    <t>Revisar y actualizar el memorando de lineamientos 2023</t>
  </si>
  <si>
    <t>Revisar y actualizar los papeles de trabajo remitidos a la Direcciones Seccionales para la realización de las visitas de mantenimiento de requisitos</t>
  </si>
  <si>
    <t>Revisar la conveniencia de la norma con el fin de solicitar la modificación, de ser el caso</t>
  </si>
  <si>
    <t>Documentos actualizados</t>
  </si>
  <si>
    <t>Solicitud de revisión de la norma</t>
  </si>
  <si>
    <r>
      <rPr>
        <b/>
        <sz val="12"/>
        <color rgb="FF2B2D45"/>
        <rFont val="Arial"/>
        <family val="2"/>
      </rPr>
      <t>Hallazgo 5. Deficiencia en la gestión de los insumos remitidos por las Direcciones Seccionales a la Subdirección de Registro y Control Aduanero.</t>
    </r>
    <r>
      <rPr>
        <sz val="12"/>
        <color rgb="FF2B2D45"/>
        <rFont val="Arial"/>
        <family val="2"/>
      </rPr>
      <t xml:space="preserve">
Revisada una muestra de 11  insumos remitidos por las direcciones seccionales auditadas a la Subdirección de Registro y Control Aduanero, originados en el control de visitas de mantenimiento de requisitos de autorización y habilitación de agencias de aduanas y depósitos públicos y privados, efectuadas en el año 2022, se evidenció, que para 7 de éstos no se ha enviado la comunicación que le informa al usuario del incumplimiento del requisito, lo anterior, con el fin de que proceda a justificar o subsanar lo informado, no obstante, que a la fecha han transcurrido en promedio entre 3 y 10 meses de recibido el insumo para el inicio del procedimiento de pérdida de la calidad como usuario aduanero, así: 
</t>
    </r>
    <r>
      <rPr>
        <b/>
        <sz val="12"/>
        <color rgb="FF2B2D45"/>
        <rFont val="Arial"/>
        <family val="2"/>
      </rPr>
      <t xml:space="preserve">Tabla No. 1  Deficiencia en la gestión de los insumos
</t>
    </r>
    <r>
      <rPr>
        <sz val="12"/>
        <color rgb="FF2B2D45"/>
        <rFont val="Arial"/>
        <family val="2"/>
      </rPr>
      <t xml:space="preserve">
</t>
    </r>
  </si>
  <si>
    <t>Solicitar la creación de la coordinación de control, como parte de la Subdirección de Registro y Control Aduanero</t>
  </si>
  <si>
    <t>Asignar un funcionario del despacho para ejercer el control de las actividades de la Coordinación de Sustanciación y colabore en la planeación, gestión y seguimiento de los insumos recibidos de los presuntos incumplimientos de requisitos</t>
  </si>
  <si>
    <t xml:space="preserve">Realizar informe de depuración de los insumos recibidos por la Direcciones Seccionales de los presuntos incumplimientos de requisitos con el fin de iniciar el procedimiento que define el artículo 139 del Decreto 1165 de 2019 o el archivo. </t>
  </si>
  <si>
    <t>Realizar informe de seguimiento de los insumos recibidos de las Direcciones Seccionales de los presuntos incumplimientos de requisitos, que permita determinar la efectividad de la visitas realizadas</t>
  </si>
  <si>
    <t>Solicitud de creación</t>
  </si>
  <si>
    <t>Documento de asignación de función</t>
  </si>
  <si>
    <r>
      <rPr>
        <b/>
        <sz val="12"/>
        <color rgb="FF2B2D45"/>
        <rFont val="Arial"/>
        <family val="2"/>
      </rPr>
      <t>Hallazgo 6. Incumplimiento y deficiente validación de requisitos de mantenimiento en las direcciones seccionales auditadas</t>
    </r>
    <r>
      <rPr>
        <sz val="12"/>
        <color rgb="FF2B2D45"/>
        <rFont val="Arial"/>
        <family val="2"/>
      </rPr>
      <t xml:space="preserve">
a.) En la revisión de una muestra de las unidades documentales correspondiente a 31 visitas de mantenimiento realizadas por las Direcciones Seccionales de Aduanas de Bogotá - Aeropuerto El Dorado, Cali y Cartagena, se observó que no se efectuó la validación respecto a requisitos de mantenimiento de habilitación y autorización de depósitos públicos, depósitos privados y agencias de aduanas, tal como se detalla a continuación:
</t>
    </r>
    <r>
      <rPr>
        <b/>
        <sz val="12"/>
        <color rgb="FF2B2D45"/>
        <rFont val="Arial"/>
        <family val="2"/>
      </rPr>
      <t>Tabla No. 2 DSA Bogotá - Aeropuerto El Dorado</t>
    </r>
    <r>
      <rPr>
        <sz val="12"/>
        <color rgb="FF2B2D45"/>
        <rFont val="Arial"/>
        <family val="2"/>
      </rPr>
      <t xml:space="preserve">
</t>
    </r>
    <r>
      <rPr>
        <b/>
        <sz val="12"/>
        <color rgb="FF2B2D45"/>
        <rFont val="Arial"/>
        <family val="2"/>
      </rPr>
      <t xml:space="preserve">Tabla No. 3 DSA Cali
</t>
    </r>
    <r>
      <rPr>
        <sz val="12"/>
        <color rgb="FF2B2D45"/>
        <rFont val="Arial"/>
        <family val="2"/>
      </rPr>
      <t xml:space="preserve">
</t>
    </r>
    <r>
      <rPr>
        <b/>
        <sz val="12"/>
        <color rgb="FF2B2D45"/>
        <rFont val="Arial"/>
        <family val="2"/>
      </rPr>
      <t>Tabla No. 4 DSA Cartagena</t>
    </r>
    <r>
      <rPr>
        <sz val="12"/>
        <color rgb="FF2B2D45"/>
        <rFont val="Arial"/>
        <family val="2"/>
      </rPr>
      <t xml:space="preserve">
Con lo anterior, se desatienden los principios de celeridad y economía que regulan las actuaciones administrativas, consagrados en el artículo 3 de la Ley 1437 de 2011, así como lo señalado en los artículos 139 del Decreto 1165 de 2019 y 172 de la Resolución 46 de 2019, la actividad 17 y siguientes del procedimiento PR-COA-0414 “Control al mantenimiento de requisitos a usuarios aduaneros”, así como, las dimensiones 3. “Gestión con valores para resultados”, 5. “Información y comunicación” y 7. “Control Interno” en sus componentes “Actividades de control”, “Actividades de monitoreo” e “Información y comunicación”, del Modelo Integrado de Planeación y Gestión – MIPG.
b.) Deficiente validación de requisitos de mantenimiento
 En una muestra de 31 visitas de verificación de mantenimiento de las condiciones de habilitación y autorización de depósitos públicos y privados y agencias de aduanas, de las direcciones seccionales auditadas, en la revisión documental se observó inadecuada validación de requisitos en los siguientes casos:
Tabla No. 5 DSA Bogotá - Aeropuerto El Dorado.
Tabla No. 6 DSA Cartagena
</t>
    </r>
  </si>
  <si>
    <t>Revisar la conveniencia de la norma con el fin de solicitar la modificación, de ser el caso, en cuanto a los requisitos exigibles actualmente</t>
  </si>
  <si>
    <t>Verificar el cumplimiento de todos  y cada uno de los artículos señalados en la norma aduanera aplicable para cada caso. Implementar Autocontrol a las visitas mensuales de mantenimiento de requisitos, verificando que cumplan con los parámetros impartidos.</t>
  </si>
  <si>
    <t>Actas resultados del autocontrol a realizar de manera mensual</t>
  </si>
  <si>
    <r>
      <rPr>
        <b/>
        <sz val="12"/>
        <rFont val="Arial"/>
        <family val="2"/>
      </rPr>
      <t>DGA</t>
    </r>
    <r>
      <rPr>
        <sz val="12"/>
        <rFont val="Arial"/>
        <family val="2"/>
      </rPr>
      <t xml:space="preserve">
</t>
    </r>
    <r>
      <rPr>
        <sz val="11"/>
        <rFont val="Arial"/>
        <family val="2"/>
      </rPr>
      <t>NC – Subproceso Operación Aduanera</t>
    </r>
    <r>
      <rPr>
        <sz val="12"/>
        <rFont val="Arial"/>
        <family val="2"/>
      </rPr>
      <t xml:space="preserve">
Dirección  de  Gestión Aduanas
DS– Subproceso Operación Aduanera
Dirección Seccional de Aduanas Cali,  Cartagena, Aeropuerto el Dorado
GIT Registro y Control Usuarios Aduaneros</t>
    </r>
  </si>
  <si>
    <r>
      <t xml:space="preserve">Hallazgo 7. Gestión documental y diligenciamiento de los formatos previstos en los procedimientos. Subdirección de Registro y Control Aduanero y direcciones seccionales auditadas.
</t>
    </r>
    <r>
      <rPr>
        <sz val="12"/>
        <color rgb="FF2B2D45"/>
        <rFont val="Arial"/>
        <family val="2"/>
      </rPr>
      <t xml:space="preserve">
Verificadas 48 unidades documentales de la SRCA y de las direcciones seccionales de Aduanas Bogotá - Aeropuerto El Dorado, Cali y Cartagena relacionadas con autorizaciones, habilitaciones y mantenimiento de requisitos, se evidenció que:  
a.) En 4 de las unidades documentales de los usuarios con NIT 901XXX519, 800XXX503, 811XXX765 y 901XXX266 incumple con lo establecido en el  Procedimiento PR-COA-005 “Gestión de solicitudes de registro aduanero”, ya que se evidenció que no está diligenciado el formato FT-COA-2373 "Relación de respuestas a requerimientos y/o alcances" adicionalmente, en la unidad documental del usuario identificado con NIT 811XXX765 tampoco se diligenció el formato  FT-COA-2372 "Consulta de Deudas Exigibles"; así mismo, obra diligenciamiento parcial o incompleto del formato FT-COA-1915 “Lista de chequeo agencias de aduanas”, situación evidenciada en los usuarios con NIT 901XXX519 y 901XXX266 de la SRCA. 
b.) Sobre un  universo de unidades documentales de 13 autorizaciones y habilitaciones de usuarios aduaneros y 35 mantenimientos de requisitos correspondientes a:  4 de la SRCA , 13 de la DSA Bogotá - Aeropuerto El Dorado, 9 de la DSA Cartagena y 9 de la DSA Cali, se observó  falta de completitud respecto de la inclusión de la resolución de habilitación, certificado de notificación, oficio de renuncia a términos, informe de la visita, formatos 1526 “Hoja de vida”, entre otros, situaciones evidenciadas respecto de los usuarios con NIT 890XXX295, 900XXX243, 900XXX611, 800XXX503, 860XXX785 y 860XXX153. 
c.) Las hojas de control de unidades documentales FT-ADF-2558 no registran el detalle de cada una de las series de documentos incorporados a las mismas, observando que se incluyen de manera global y las listas de chequeo se presentan diligenciadas con falta de completitud omitiendo el nombre del responsable de quienes efectuaron el control, respecto de los usuarios aduaneros con NIT 811XXX765, 901XXX266 y 901XXX519. SRCA
</t>
    </r>
  </si>
  <si>
    <t>Revisar y ajustar el procedimiento PR-COA-0005 para verificaciòn de la pertinencia de los formatos</t>
  </si>
  <si>
    <t>Revisar y ajustar el procedimiento PR-COA-0414</t>
  </si>
  <si>
    <t xml:space="preserve">Socializar trimestralmente  la capacitación sobre la adecuada organización y conservación de las unidades documentales realizada por Coordinación de Documentación-Subdirección Administrativa </t>
  </si>
  <si>
    <t>Solicitar al área competente la pertinenecia de la actualización de la Tabla de Retención Documental respecto de los documentos relacionados con las visitas de mantenimiento y control de requisitos y cumplimiento de obligaciones</t>
  </si>
  <si>
    <t>Realizar verificaciones trimestrales al 10% de  los expedientes de los registros que se encuentran en proceso de sustanciación para la verificación  del cumpliendo de la gestión documental.</t>
  </si>
  <si>
    <t>Procedimiento PR-COA-0414 publicado.</t>
  </si>
  <si>
    <t>Oficio de solicitud</t>
  </si>
  <si>
    <t>Informe trimestral</t>
  </si>
  <si>
    <r>
      <rPr>
        <b/>
        <sz val="11"/>
        <rFont val="Arial"/>
        <family val="2"/>
      </rPr>
      <t>DGA</t>
    </r>
    <r>
      <rPr>
        <sz val="11"/>
        <rFont val="Arial"/>
        <family val="2"/>
      </rPr>
      <t xml:space="preserve">
N</t>
    </r>
    <r>
      <rPr>
        <sz val="12"/>
        <rFont val="Arial"/>
        <family val="2"/>
      </rPr>
      <t xml:space="preserve">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t>
    </r>
  </si>
  <si>
    <r>
      <rPr>
        <b/>
        <sz val="12"/>
        <rFont val="Arial"/>
        <family val="2"/>
      </rPr>
      <t>DGA</t>
    </r>
    <r>
      <rPr>
        <sz val="12"/>
        <rFont val="Arial"/>
        <family val="2"/>
      </rPr>
      <t xml:space="preserve">
NC – Subproceso Operación Aduanera
Dirección  de  Gestión Aduanas
Subdirección de Registro y Control Aduanero  
Coordinación de Sustanciación
Coordinación de Secretaria y atención al ciudadano
NC – Subproceso Administración del sistema de gestión
Dirección de Gestión Estratégica y de Analítica
Subdirección de procesos
Coordinación de procesos y riesgos operacionales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</si>
  <si>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</si>
  <si>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</si>
  <si>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t>
    </r>
  </si>
  <si>
    <t>ELABORACIÓN  27/10/2023</t>
  </si>
  <si>
    <t>DIRECCIÓN DE GESTIÓN DE ADUANAS</t>
  </si>
  <si>
    <t>capacitación a todos los funcionarios acerca de la Caracterización del Proceso de Administración de Cartera CP-CA-0014, recalcando los temas de Proveedores y Entradas  y remitir al buzón coordinacioncobranzas@dian.gov.co el formato FT-GH-1722 Registro de Asistencia Capacitación Interna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</si>
</sst>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yyyy/mm/dd"/>
    <numFmt numFmtId="165" formatCode="_ * #,##0.00_ ;_ * \-#,##0.00_ ;_ * &quot;-&quot;??_ ;_ @_ "/>
    <numFmt numFmtId="166" formatCode="_(&quot;$&quot;\ * #,##0.00_);_(&quot;$&quot;\ * \(#,##0.00\);_(&quot;$&quot;\ * &quot;-&quot;??_);_(@_)"/>
    <numFmt numFmtId="167" formatCode="&quot;$&quot;#,##0"/>
    <numFmt numFmtId="168" formatCode="dd/mm/yyyy;@"/>
  </numFmts>
  <fonts count="101" x14ac:knownFonts="1">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4"/>
      <color theme="1"/>
      <name val="Arial"/>
      <family val="2"/>
    </font>
    <font>
      <b/>
      <sz val="14"/>
      <name val="Arial"/>
      <family val="2"/>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sz val="10"/>
      <color theme="1"/>
      <name val="Arial"/>
      <family val="2"/>
    </font>
    <font>
      <b/>
      <sz val="10"/>
      <name val="Arial"/>
      <family val="2"/>
    </font>
    <font>
      <b/>
      <sz val="18"/>
      <name val="Arial"/>
      <family val="2"/>
    </font>
    <font>
      <u/>
      <sz val="12"/>
      <name val="Arial"/>
      <family val="2"/>
    </font>
    <font>
      <i/>
      <sz val="12"/>
      <name val="Arial"/>
      <family val="2"/>
    </font>
    <font>
      <b/>
      <sz val="14"/>
      <color rgb="FFFF0000"/>
      <name val="Calibri"/>
      <family val="2"/>
      <scheme val="minor"/>
    </font>
    <font>
      <sz val="11"/>
      <color theme="4" tint="-0.499984740745262"/>
      <name val="Calibri"/>
      <family val="2"/>
      <scheme val="minor"/>
    </font>
    <font>
      <b/>
      <sz val="10"/>
      <color theme="1"/>
      <name val="Arial"/>
      <family val="2"/>
    </font>
    <font>
      <sz val="10"/>
      <color theme="1"/>
      <name val="Calibri"/>
      <family val="2"/>
      <scheme val="minor"/>
    </font>
    <font>
      <b/>
      <sz val="10"/>
      <color theme="1"/>
      <name val="Calibri"/>
      <family val="2"/>
      <scheme val="minor"/>
    </font>
    <font>
      <b/>
      <sz val="14"/>
      <color theme="1"/>
      <name val="Arial"/>
      <family val="2"/>
    </font>
    <font>
      <sz val="14"/>
      <color rgb="FF000000"/>
      <name val="Arial"/>
      <family val="2"/>
    </font>
    <font>
      <sz val="14"/>
      <color rgb="FFFF0000"/>
      <name val="Arial"/>
      <family val="2"/>
    </font>
    <font>
      <sz val="12"/>
      <color rgb="FF000000"/>
      <name val="Arial"/>
      <family val="2"/>
    </font>
    <font>
      <sz val="14"/>
      <name val="Arial"/>
      <family val="2"/>
    </font>
    <font>
      <sz val="12"/>
      <color rgb="FFFF0000"/>
      <name val="Arial"/>
      <family val="2"/>
    </font>
    <font>
      <b/>
      <sz val="11"/>
      <color theme="1"/>
      <name val="Arial"/>
      <family val="2"/>
    </font>
    <font>
      <u/>
      <sz val="11"/>
      <color theme="10"/>
      <name val="Calibri"/>
      <family val="2"/>
      <scheme val="minor"/>
    </font>
    <font>
      <b/>
      <sz val="9"/>
      <color theme="1"/>
      <name val="Arial"/>
      <family val="2"/>
    </font>
    <font>
      <b/>
      <sz val="8"/>
      <color theme="1"/>
      <name val="Arial"/>
      <family val="2"/>
    </font>
    <font>
      <b/>
      <sz val="7"/>
      <color theme="1"/>
      <name val="Arial"/>
      <family val="2"/>
    </font>
    <font>
      <b/>
      <sz val="6"/>
      <color theme="1"/>
      <name val="Arial"/>
      <family val="2"/>
    </font>
    <font>
      <b/>
      <sz val="10"/>
      <name val="Calibri"/>
      <family val="2"/>
      <scheme val="minor"/>
    </font>
    <font>
      <sz val="10"/>
      <name val="Calibri"/>
      <family val="2"/>
      <scheme val="minor"/>
    </font>
    <font>
      <sz val="9"/>
      <color theme="1"/>
      <name val="Calibri"/>
      <family val="2"/>
      <scheme val="minor"/>
    </font>
    <font>
      <sz val="8"/>
      <color theme="1"/>
      <name val="Arial"/>
      <family val="2"/>
    </font>
    <font>
      <u/>
      <sz val="9"/>
      <color theme="10"/>
      <name val="Arial"/>
      <family val="2"/>
    </font>
    <font>
      <sz val="9"/>
      <color indexed="81"/>
      <name val="Tahoma"/>
      <family val="2"/>
    </font>
    <font>
      <b/>
      <sz val="9"/>
      <color indexed="81"/>
      <name val="Tahoma"/>
      <family val="2"/>
    </font>
    <font>
      <b/>
      <sz val="16"/>
      <color theme="1"/>
      <name val="Arial"/>
      <family val="2"/>
    </font>
    <font>
      <sz val="9"/>
      <color theme="1"/>
      <name val="Arial"/>
      <family val="2"/>
    </font>
    <font>
      <sz val="9"/>
      <name val="Arial"/>
      <family val="2"/>
    </font>
    <font>
      <b/>
      <sz val="14"/>
      <color rgb="FFFF0000"/>
      <name val="Arial"/>
      <family val="2"/>
    </font>
    <font>
      <b/>
      <sz val="12"/>
      <color rgb="FFFF0000"/>
      <name val="Arial"/>
      <family val="2"/>
    </font>
    <font>
      <sz val="11"/>
      <name val="Calibri"/>
      <family val="2"/>
      <scheme val="minor"/>
    </font>
    <font>
      <b/>
      <sz val="12"/>
      <color theme="1"/>
      <name val="Calibri"/>
      <family val="2"/>
      <scheme val="minor"/>
    </font>
    <font>
      <b/>
      <sz val="12"/>
      <color rgb="FF000000"/>
      <name val="Arial"/>
      <family val="2"/>
    </font>
    <font>
      <u/>
      <sz val="12"/>
      <color rgb="FF000000"/>
      <name val="Arial"/>
      <family val="2"/>
    </font>
    <font>
      <sz val="12"/>
      <color indexed="8"/>
      <name val="Arial"/>
      <family val="2"/>
    </font>
    <font>
      <sz val="12"/>
      <color rgb="FF444444"/>
      <name val="Arial"/>
      <family val="2"/>
    </font>
    <font>
      <sz val="7"/>
      <color theme="1"/>
      <name val="Arial"/>
      <family val="2"/>
    </font>
    <font>
      <sz val="14"/>
      <color rgb="FF201F1E"/>
      <name val="Arial"/>
      <family val="2"/>
    </font>
    <font>
      <i/>
      <sz val="14"/>
      <color rgb="FF000000"/>
      <name val="Arial"/>
      <family val="2"/>
    </font>
    <font>
      <b/>
      <sz val="14"/>
      <color rgb="FF000000"/>
      <name val="Arial"/>
      <family val="2"/>
    </font>
    <font>
      <b/>
      <sz val="11"/>
      <color rgb="FFFF0000"/>
      <name val="Calibri"/>
      <family val="2"/>
      <scheme val="minor"/>
    </font>
    <font>
      <b/>
      <sz val="20"/>
      <color theme="0"/>
      <name val="Arial"/>
      <family val="2"/>
    </font>
    <font>
      <b/>
      <sz val="18"/>
      <color rgb="FFFF0000"/>
      <name val="Arial"/>
      <family val="2"/>
    </font>
    <font>
      <b/>
      <sz val="20"/>
      <name val="Arial"/>
      <family val="2"/>
    </font>
    <font>
      <b/>
      <sz val="11"/>
      <name val="Calibri"/>
      <family val="2"/>
      <scheme val="minor"/>
    </font>
    <font>
      <sz val="12"/>
      <color theme="9" tint="0.79998168889431442"/>
      <name val="Arial"/>
      <family val="2"/>
    </font>
    <font>
      <b/>
      <sz val="18"/>
      <color theme="1"/>
      <name val="Calibri"/>
      <family val="2"/>
      <scheme val="minor"/>
    </font>
    <font>
      <sz val="18"/>
      <color theme="1"/>
      <name val="Arial"/>
      <family val="2"/>
    </font>
    <font>
      <b/>
      <sz val="18"/>
      <color theme="1"/>
      <name val="Arial"/>
      <family val="2"/>
    </font>
    <font>
      <b/>
      <i/>
      <sz val="12"/>
      <name val="Arial"/>
      <family val="2"/>
    </font>
    <font>
      <b/>
      <sz val="20"/>
      <color rgb="FFFF0000"/>
      <name val="Arial"/>
      <family val="2"/>
    </font>
    <font>
      <sz val="11"/>
      <color rgb="FF000000"/>
      <name val="Arial"/>
      <family val="2"/>
    </font>
    <font>
      <i/>
      <sz val="12"/>
      <color rgb="FF000000"/>
      <name val="Arial"/>
      <family val="2"/>
    </font>
    <font>
      <b/>
      <sz val="16"/>
      <color rgb="FFFF0000"/>
      <name val="Arial"/>
      <family val="2"/>
    </font>
    <font>
      <b/>
      <sz val="16"/>
      <color theme="1"/>
      <name val="Calibri"/>
      <family val="2"/>
      <scheme val="minor"/>
    </font>
    <font>
      <sz val="16"/>
      <color theme="1"/>
      <name val="Calibri"/>
      <family val="2"/>
      <scheme val="minor"/>
    </font>
    <font>
      <sz val="16"/>
      <color theme="1"/>
      <name val="Arial"/>
      <family val="2"/>
    </font>
    <font>
      <sz val="12"/>
      <color theme="1" tint="4.9989318521683403E-2"/>
      <name val="Arial"/>
      <family val="2"/>
    </font>
    <font>
      <b/>
      <sz val="12"/>
      <color rgb="FF2B2D45"/>
      <name val="Arial"/>
      <family val="2"/>
    </font>
    <font>
      <sz val="12"/>
      <color rgb="FF2B2D45"/>
      <name val="Arial"/>
      <family val="2"/>
    </font>
    <font>
      <sz val="8"/>
      <name val="Calibri"/>
      <family val="2"/>
      <scheme val="minor"/>
    </font>
    <font>
      <b/>
      <sz val="11"/>
      <name val="Arial"/>
      <family val="2"/>
    </font>
  </fonts>
  <fills count="53">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D5"/>
        <bgColor indexed="64"/>
      </patternFill>
    </fill>
    <fill>
      <patternFill patternType="solid">
        <fgColor rgb="FFFDF0E9"/>
        <bgColor indexed="64"/>
      </patternFill>
    </fill>
    <fill>
      <patternFill patternType="solid">
        <fgColor rgb="FFF3FFFF"/>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9" tint="0.39997558519241921"/>
        <bgColor indexed="64"/>
      </patternFill>
    </fill>
    <fill>
      <patternFill patternType="solid">
        <fgColor rgb="FF66FFCC"/>
        <bgColor indexed="64"/>
      </patternFill>
    </fill>
    <fill>
      <patternFill patternType="solid">
        <fgColor rgb="FFFFCCFF"/>
        <bgColor indexed="64"/>
      </patternFill>
    </fill>
    <fill>
      <patternFill patternType="solid">
        <fgColor rgb="FFCCCCFF"/>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92D05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FC000"/>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2B2D45"/>
      </left>
      <right style="thin">
        <color rgb="FF2B2D45"/>
      </right>
      <top style="thin">
        <color rgb="FF2B2D45"/>
      </top>
      <bottom/>
      <diagonal/>
    </border>
    <border>
      <left style="thin">
        <color rgb="FF2B2D45"/>
      </left>
      <right style="thin">
        <color rgb="FF2B2D45"/>
      </right>
      <top style="thin">
        <color indexed="64"/>
      </top>
      <bottom style="thin">
        <color indexed="64"/>
      </bottom>
      <diagonal/>
    </border>
    <border>
      <left style="thin">
        <color rgb="FF2B2D45"/>
      </left>
      <right style="thin">
        <color rgb="FF2B2D45"/>
      </right>
      <top style="thin">
        <color indexed="64"/>
      </top>
      <bottom/>
      <diagonal/>
    </border>
    <border>
      <left style="thin">
        <color rgb="FF000000"/>
      </left>
      <right style="thin">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rgb="FF000000"/>
      </top>
      <bottom/>
      <diagonal/>
    </border>
    <border>
      <left style="thin">
        <color indexed="64"/>
      </left>
      <right style="medium">
        <color indexed="64"/>
      </right>
      <top/>
      <bottom style="thin">
        <color rgb="FF000000"/>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thin">
        <color indexed="64"/>
      </right>
      <top/>
      <bottom style="medium">
        <color indexed="64"/>
      </bottom>
      <diagonal/>
    </border>
  </borders>
  <cellStyleXfs count="111">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4" applyNumberFormat="0" applyAlignment="0" applyProtection="0"/>
    <xf numFmtId="0" fontId="7" fillId="18" borderId="5" applyNumberFormat="0" applyAlignment="0" applyProtection="0"/>
    <xf numFmtId="0" fontId="8" fillId="0" borderId="6"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4" applyNumberFormat="0" applyAlignment="0" applyProtection="0"/>
    <xf numFmtId="0" fontId="11" fillId="4" borderId="0" applyNumberFormat="0" applyBorder="0" applyAlignment="0" applyProtection="0"/>
    <xf numFmtId="165"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8" applyNumberFormat="0" applyFont="0" applyAlignment="0" applyProtection="0"/>
    <xf numFmtId="0" fontId="2" fillId="24" borderId="8"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9"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7" applyNumberFormat="0" applyFill="0" applyAlignment="0" applyProtection="0"/>
    <xf numFmtId="0" fontId="17" fillId="0" borderId="10" applyNumberFormat="0" applyFill="0" applyAlignment="0" applyProtection="0"/>
    <xf numFmtId="0" fontId="9" fillId="0" borderId="11"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5"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6"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42"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0" fontId="52" fillId="0" borderId="0" applyNumberFormat="0" applyFill="0" applyBorder="0" applyAlignment="0" applyProtection="0"/>
  </cellStyleXfs>
  <cellXfs count="1653">
    <xf numFmtId="0" fontId="0" fillId="0" borderId="0" xfId="0"/>
    <xf numFmtId="0" fontId="30" fillId="0" borderId="0" xfId="0" applyFont="1"/>
    <xf numFmtId="0" fontId="34" fillId="0" borderId="0" xfId="0" applyFont="1"/>
    <xf numFmtId="1" fontId="32" fillId="0" borderId="1" xfId="1" applyNumberFormat="1" applyFont="1" applyFill="1" applyBorder="1" applyAlignment="1" applyProtection="1">
      <alignment horizontal="center" vertical="center" wrapText="1"/>
    </xf>
    <xf numFmtId="0" fontId="32" fillId="2" borderId="0" xfId="82" applyFont="1" applyFill="1" applyAlignment="1">
      <alignment vertical="center"/>
    </xf>
    <xf numFmtId="0" fontId="30" fillId="2" borderId="18" xfId="0" applyFont="1" applyFill="1" applyBorder="1"/>
    <xf numFmtId="0" fontId="32" fillId="2" borderId="13" xfId="82" applyFont="1" applyFill="1" applyBorder="1" applyAlignment="1">
      <alignment vertical="center"/>
    </xf>
    <xf numFmtId="0" fontId="32" fillId="2" borderId="14" xfId="82" applyFont="1" applyFill="1" applyBorder="1" applyAlignment="1">
      <alignment vertical="center"/>
    </xf>
    <xf numFmtId="0" fontId="32" fillId="2" borderId="15" xfId="82" applyFont="1" applyFill="1" applyBorder="1" applyAlignment="1">
      <alignment vertical="center"/>
    </xf>
    <xf numFmtId="0" fontId="32" fillId="2" borderId="15" xfId="82" applyFont="1" applyFill="1" applyBorder="1" applyAlignment="1">
      <alignment vertical="top"/>
    </xf>
    <xf numFmtId="0" fontId="32" fillId="2" borderId="15" xfId="82" applyFont="1" applyFill="1" applyBorder="1" applyAlignment="1">
      <alignment horizontal="center" vertical="center"/>
    </xf>
    <xf numFmtId="0" fontId="30" fillId="2" borderId="16" xfId="0" applyFont="1" applyFill="1" applyBorder="1"/>
    <xf numFmtId="0" fontId="34" fillId="0" borderId="0" xfId="0" applyFont="1" applyAlignment="1">
      <alignment horizontal="left"/>
    </xf>
    <xf numFmtId="0" fontId="34" fillId="0" borderId="0" xfId="0" applyFont="1" applyAlignment="1">
      <alignment horizontal="center"/>
    </xf>
    <xf numFmtId="0" fontId="30" fillId="2" borderId="0" xfId="0" applyFont="1" applyFill="1"/>
    <xf numFmtId="0" fontId="32" fillId="2" borderId="0" xfId="82" applyFont="1" applyFill="1" applyAlignment="1">
      <alignment horizontal="center" vertical="center"/>
    </xf>
    <xf numFmtId="0" fontId="32" fillId="2" borderId="13" xfId="82" applyFont="1" applyFill="1" applyBorder="1" applyAlignment="1">
      <alignment horizontal="left" vertical="center"/>
    </xf>
    <xf numFmtId="0" fontId="32" fillId="2" borderId="14" xfId="82" applyFont="1" applyFill="1" applyBorder="1" applyAlignment="1">
      <alignment horizontal="left" vertical="center"/>
    </xf>
    <xf numFmtId="168" fontId="30" fillId="2" borderId="1" xfId="0" applyNumberFormat="1" applyFont="1" applyFill="1" applyBorder="1" applyAlignment="1">
      <alignment horizontal="center"/>
    </xf>
    <xf numFmtId="0" fontId="30" fillId="2" borderId="15" xfId="0" applyFont="1" applyFill="1" applyBorder="1" applyAlignment="1">
      <alignment horizontal="center"/>
    </xf>
    <xf numFmtId="0" fontId="32" fillId="2" borderId="0" xfId="82" applyFont="1" applyFill="1" applyAlignment="1">
      <alignment horizontal="justify" vertical="top"/>
    </xf>
    <xf numFmtId="0" fontId="32" fillId="2" borderId="15" xfId="82" applyFont="1" applyFill="1" applyBorder="1" applyAlignment="1">
      <alignment horizontal="justify" vertical="top"/>
    </xf>
    <xf numFmtId="0" fontId="32" fillId="2" borderId="1" xfId="1" applyFont="1" applyFill="1" applyBorder="1" applyAlignment="1" applyProtection="1">
      <alignment horizontal="center" vertical="center" wrapText="1"/>
    </xf>
    <xf numFmtId="0" fontId="32" fillId="2" borderId="1" xfId="0" applyFont="1" applyFill="1" applyBorder="1" applyAlignment="1">
      <alignment horizontal="center" vertical="center" wrapText="1"/>
    </xf>
    <xf numFmtId="1" fontId="32" fillId="2" borderId="1" xfId="1" applyNumberFormat="1" applyFont="1" applyFill="1" applyBorder="1" applyAlignment="1" applyProtection="1">
      <alignment horizontal="center" vertical="center" wrapText="1"/>
    </xf>
    <xf numFmtId="0" fontId="34" fillId="0" borderId="0" xfId="0" applyFont="1" applyAlignment="1">
      <alignment horizontal="justify" vertical="top"/>
    </xf>
    <xf numFmtId="0" fontId="32" fillId="2" borderId="1" xfId="52" applyFont="1" applyFill="1" applyBorder="1" applyAlignment="1">
      <alignment horizontal="center" vertical="center" wrapText="1"/>
    </xf>
    <xf numFmtId="0" fontId="29" fillId="30" borderId="1" xfId="1" applyFont="1" applyFill="1" applyBorder="1" applyAlignment="1" applyProtection="1">
      <alignment horizontal="left" vertical="center" wrapText="1"/>
    </xf>
    <xf numFmtId="168" fontId="30" fillId="26" borderId="1" xfId="0" applyNumberFormat="1" applyFont="1" applyFill="1" applyBorder="1" applyAlignment="1">
      <alignment horizontal="right" vertical="center"/>
    </xf>
    <xf numFmtId="0" fontId="0" fillId="0" borderId="0" xfId="0" applyAlignment="1">
      <alignment vertical="center"/>
    </xf>
    <xf numFmtId="0" fontId="0" fillId="2" borderId="21" xfId="0" applyFill="1" applyBorder="1" applyAlignment="1">
      <alignment vertical="center"/>
    </xf>
    <xf numFmtId="0" fontId="0" fillId="2" borderId="26" xfId="0" applyFill="1" applyBorder="1" applyAlignment="1">
      <alignment vertical="center"/>
    </xf>
    <xf numFmtId="0" fontId="0" fillId="2" borderId="22" xfId="0" applyFill="1" applyBorder="1" applyAlignment="1">
      <alignment vertical="center"/>
    </xf>
    <xf numFmtId="0" fontId="0" fillId="2" borderId="20" xfId="0" applyFill="1" applyBorder="1" applyAlignment="1">
      <alignment vertical="center"/>
    </xf>
    <xf numFmtId="0" fontId="0" fillId="2" borderId="23" xfId="0" applyFill="1" applyBorder="1" applyAlignment="1">
      <alignment vertical="center"/>
    </xf>
    <xf numFmtId="0" fontId="0" fillId="2" borderId="19" xfId="0" applyFill="1" applyBorder="1" applyAlignment="1">
      <alignment vertical="center"/>
    </xf>
    <xf numFmtId="0" fontId="0" fillId="2" borderId="25" xfId="0" applyFill="1" applyBorder="1" applyAlignment="1">
      <alignment vertical="center"/>
    </xf>
    <xf numFmtId="10"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 fillId="0" borderId="1" xfId="54" applyBorder="1" applyAlignment="1">
      <alignment horizontal="center" vertical="center" wrapText="1"/>
    </xf>
    <xf numFmtId="0" fontId="1" fillId="0" borderId="1" xfId="0" applyFont="1" applyBorder="1" applyAlignment="1">
      <alignment vertical="top" wrapText="1"/>
    </xf>
    <xf numFmtId="0" fontId="1" fillId="0" borderId="1" xfId="0" applyFont="1" applyBorder="1" applyAlignment="1">
      <alignment horizontal="center" vertical="center" wrapText="1"/>
    </xf>
    <xf numFmtId="0" fontId="1" fillId="0" borderId="1" xfId="0" applyFont="1" applyBorder="1" applyAlignment="1">
      <alignment horizontal="justify" vertical="top" wrapText="1"/>
    </xf>
    <xf numFmtId="0" fontId="1" fillId="0" borderId="30" xfId="0" applyFont="1" applyBorder="1" applyAlignment="1">
      <alignment horizontal="justify" vertical="top" wrapText="1"/>
    </xf>
    <xf numFmtId="0" fontId="1" fillId="0" borderId="1" xfId="102" applyFont="1" applyBorder="1" applyAlignment="1">
      <alignment horizontal="justify" vertical="top" wrapText="1"/>
    </xf>
    <xf numFmtId="0" fontId="35" fillId="0" borderId="1" xfId="0" applyFont="1" applyBorder="1" applyAlignment="1">
      <alignment horizontal="justify" vertical="top" wrapText="1"/>
    </xf>
    <xf numFmtId="0" fontId="29" fillId="27" borderId="1" xfId="1" applyFont="1" applyFill="1" applyBorder="1" applyAlignment="1">
      <alignment horizontal="left" vertical="center" wrapText="1"/>
    </xf>
    <xf numFmtId="0" fontId="29" fillId="27" borderId="1" xfId="54" applyFont="1" applyFill="1" applyBorder="1" applyAlignment="1">
      <alignment horizontal="center" vertical="center" wrapText="1"/>
    </xf>
    <xf numFmtId="2" fontId="29" fillId="27" borderId="1" xfId="0" applyNumberFormat="1" applyFont="1" applyFill="1" applyBorder="1" applyAlignment="1">
      <alignment horizontal="center" vertical="center"/>
    </xf>
    <xf numFmtId="49" fontId="29" fillId="27" borderId="1" xfId="0" applyNumberFormat="1" applyFont="1" applyFill="1" applyBorder="1" applyAlignment="1">
      <alignment horizontal="center" vertical="center"/>
    </xf>
    <xf numFmtId="14" fontId="29" fillId="27" borderId="1" xfId="0" applyNumberFormat="1" applyFont="1" applyFill="1" applyBorder="1" applyAlignment="1">
      <alignment horizontal="justify" vertical="top" wrapText="1"/>
    </xf>
    <xf numFmtId="0" fontId="29" fillId="27" borderId="1" xfId="0" applyFont="1" applyFill="1" applyBorder="1" applyAlignment="1">
      <alignment horizontal="left" vertical="center" wrapText="1"/>
    </xf>
    <xf numFmtId="0" fontId="29" fillId="27" borderId="1" xfId="1" applyFont="1" applyFill="1" applyBorder="1" applyAlignment="1">
      <alignment horizontal="center" vertical="center" wrapText="1"/>
    </xf>
    <xf numFmtId="49" fontId="29" fillId="27" borderId="1" xfId="79" applyNumberFormat="1" applyFont="1" applyFill="1" applyBorder="1" applyAlignment="1" applyProtection="1">
      <alignment horizontal="left" vertical="top" wrapText="1"/>
      <protection locked="0"/>
    </xf>
    <xf numFmtId="0" fontId="29" fillId="27" borderId="1" xfId="102" applyFont="1" applyFill="1" applyBorder="1" applyAlignment="1" applyProtection="1">
      <alignment horizontal="justify" vertical="top" wrapText="1"/>
      <protection locked="0"/>
    </xf>
    <xf numFmtId="164" fontId="29" fillId="27" borderId="1" xfId="0" applyNumberFormat="1" applyFont="1" applyFill="1" applyBorder="1" applyAlignment="1">
      <alignment horizontal="justify" vertical="top" wrapText="1"/>
    </xf>
    <xf numFmtId="0" fontId="29" fillId="27" borderId="1" xfId="52" applyFont="1" applyFill="1" applyBorder="1" applyAlignment="1" applyProtection="1">
      <alignment horizontal="left" vertical="top" wrapText="1"/>
      <protection locked="0"/>
    </xf>
    <xf numFmtId="0" fontId="40" fillId="0" borderId="0" xfId="0" applyFont="1" applyAlignment="1">
      <alignment vertical="center"/>
    </xf>
    <xf numFmtId="0" fontId="29" fillId="28" borderId="1" xfId="1" applyFont="1" applyFill="1" applyBorder="1" applyAlignment="1" applyProtection="1">
      <alignment vertical="center" wrapText="1"/>
    </xf>
    <xf numFmtId="0" fontId="29" fillId="28" borderId="1" xfId="0" applyFont="1" applyFill="1" applyBorder="1" applyAlignment="1">
      <alignment vertical="center" wrapText="1"/>
    </xf>
    <xf numFmtId="168" fontId="29" fillId="28" borderId="1" xfId="0" applyNumberFormat="1" applyFont="1" applyFill="1" applyBorder="1" applyAlignment="1">
      <alignment horizontal="center" vertical="center"/>
    </xf>
    <xf numFmtId="10" fontId="29" fillId="28" borderId="30" xfId="0" applyNumberFormat="1" applyFont="1" applyFill="1" applyBorder="1" applyAlignment="1">
      <alignment horizontal="center" vertical="center"/>
    </xf>
    <xf numFmtId="0" fontId="29" fillId="28" borderId="1" xfId="0" applyFont="1" applyFill="1" applyBorder="1" applyAlignment="1">
      <alignment horizontal="center" vertical="center" wrapText="1"/>
    </xf>
    <xf numFmtId="0" fontId="29" fillId="28" borderId="1" xfId="52" applyFont="1" applyFill="1" applyBorder="1" applyAlignment="1">
      <alignment horizontal="justify" vertical="top" wrapText="1"/>
    </xf>
    <xf numFmtId="0" fontId="29" fillId="28" borderId="1" xfId="0" applyFont="1" applyFill="1" applyBorder="1" applyAlignment="1">
      <alignment horizontal="justify" vertical="top" wrapText="1"/>
    </xf>
    <xf numFmtId="0" fontId="29" fillId="28" borderId="1" xfId="0" applyFont="1" applyFill="1" applyBorder="1" applyAlignment="1">
      <alignment horizontal="justify" vertical="top"/>
    </xf>
    <xf numFmtId="0" fontId="29" fillId="28" borderId="1" xfId="82" applyFont="1" applyFill="1" applyBorder="1" applyAlignment="1">
      <alignment horizontal="justify" vertical="top" wrapText="1"/>
    </xf>
    <xf numFmtId="2" fontId="29" fillId="28" borderId="1" xfId="0" applyNumberFormat="1" applyFont="1" applyFill="1" applyBorder="1" applyAlignment="1">
      <alignment horizontal="center" vertical="center"/>
    </xf>
    <xf numFmtId="1" fontId="29" fillId="28" borderId="1" xfId="0" applyNumberFormat="1" applyFont="1" applyFill="1" applyBorder="1" applyAlignment="1">
      <alignment horizontal="center" vertical="center"/>
    </xf>
    <xf numFmtId="10" fontId="29" fillId="28" borderId="32" xfId="0" applyNumberFormat="1" applyFont="1" applyFill="1" applyBorder="1" applyAlignment="1">
      <alignment horizontal="center" vertical="center"/>
    </xf>
    <xf numFmtId="10" fontId="29" fillId="28" borderId="1" xfId="0" applyNumberFormat="1" applyFont="1" applyFill="1" applyBorder="1" applyAlignment="1">
      <alignment horizontal="center" vertical="center"/>
    </xf>
    <xf numFmtId="0" fontId="29" fillId="28" borderId="1" xfId="0" applyFont="1" applyFill="1" applyBorder="1" applyAlignment="1">
      <alignment vertical="center"/>
    </xf>
    <xf numFmtId="0" fontId="29" fillId="28" borderId="1" xfId="54" applyFont="1" applyFill="1" applyBorder="1" applyAlignment="1">
      <alignment horizontal="center" vertical="center" wrapText="1"/>
    </xf>
    <xf numFmtId="0" fontId="29" fillId="28" borderId="1" xfId="1" applyFont="1" applyFill="1" applyBorder="1" applyAlignment="1" applyProtection="1">
      <alignment horizontal="center" vertical="center" wrapText="1"/>
    </xf>
    <xf numFmtId="0" fontId="0" fillId="0" borderId="47" xfId="0" applyBorder="1" applyAlignment="1">
      <alignment vertical="center"/>
    </xf>
    <xf numFmtId="0" fontId="1" fillId="0" borderId="29" xfId="0" applyFont="1" applyBorder="1" applyAlignment="1">
      <alignment horizontal="justify" vertical="top" wrapText="1"/>
    </xf>
    <xf numFmtId="0" fontId="1" fillId="0" borderId="31" xfId="0" applyFont="1" applyBorder="1" applyAlignment="1">
      <alignment horizontal="justify" vertical="top" wrapText="1"/>
    </xf>
    <xf numFmtId="0" fontId="43" fillId="0" borderId="0" xfId="0" applyFont="1"/>
    <xf numFmtId="0" fontId="43" fillId="0" borderId="0" xfId="0" applyFont="1" applyAlignment="1">
      <alignment horizontal="center"/>
    </xf>
    <xf numFmtId="0" fontId="44" fillId="0" borderId="0" xfId="0" applyFont="1" applyAlignment="1">
      <alignment vertical="top"/>
    </xf>
    <xf numFmtId="0" fontId="1" fillId="0" borderId="30" xfId="102" applyFont="1" applyBorder="1" applyAlignment="1">
      <alignment horizontal="justify" vertical="top" wrapText="1"/>
    </xf>
    <xf numFmtId="0" fontId="1" fillId="0" borderId="29" xfId="54" applyBorder="1" applyAlignment="1">
      <alignment horizontal="center" vertical="center" wrapText="1"/>
    </xf>
    <xf numFmtId="0" fontId="1" fillId="0" borderId="29" xfId="102" applyFont="1" applyBorder="1" applyAlignment="1">
      <alignment horizontal="justify" vertical="top" wrapText="1"/>
    </xf>
    <xf numFmtId="0" fontId="36" fillId="33" borderId="1" xfId="0" applyFont="1" applyFill="1" applyBorder="1" applyAlignment="1">
      <alignment horizontal="center" vertical="center" wrapText="1"/>
    </xf>
    <xf numFmtId="0" fontId="43" fillId="0" borderId="0" xfId="0" applyFont="1" applyAlignment="1">
      <alignment horizontal="center" vertical="center"/>
    </xf>
    <xf numFmtId="0" fontId="1" fillId="0" borderId="55" xfId="0" applyFont="1" applyBorder="1" applyAlignment="1">
      <alignment horizontal="justify" vertical="top" wrapText="1"/>
    </xf>
    <xf numFmtId="0" fontId="1" fillId="0" borderId="55" xfId="102" applyFont="1" applyBorder="1" applyAlignment="1">
      <alignment horizontal="justify" vertical="top" wrapText="1"/>
    </xf>
    <xf numFmtId="0" fontId="36" fillId="33" borderId="46" xfId="1" applyFont="1" applyFill="1" applyBorder="1" applyAlignment="1" applyProtection="1">
      <alignment horizontal="center" vertical="center" wrapText="1"/>
    </xf>
    <xf numFmtId="0" fontId="36" fillId="33" borderId="56" xfId="1" applyFont="1" applyFill="1" applyBorder="1" applyAlignment="1" applyProtection="1">
      <alignment horizontal="center" vertical="center" wrapText="1"/>
    </xf>
    <xf numFmtId="0" fontId="36" fillId="33" borderId="56" xfId="52" applyFont="1" applyFill="1" applyBorder="1" applyAlignment="1">
      <alignment horizontal="center" vertical="center" wrapText="1"/>
    </xf>
    <xf numFmtId="0" fontId="36" fillId="33" borderId="56" xfId="0" applyFont="1" applyFill="1" applyBorder="1" applyAlignment="1">
      <alignment horizontal="center" vertical="center" wrapText="1"/>
    </xf>
    <xf numFmtId="164" fontId="36" fillId="33" borderId="56" xfId="1" applyNumberFormat="1" applyFont="1" applyFill="1" applyBorder="1" applyAlignment="1" applyProtection="1">
      <alignment horizontal="center" vertical="center" wrapText="1"/>
    </xf>
    <xf numFmtId="1" fontId="36" fillId="33" borderId="56" xfId="1" applyNumberFormat="1" applyFont="1" applyFill="1" applyBorder="1" applyAlignment="1" applyProtection="1">
      <alignment horizontal="center" vertical="center" wrapText="1"/>
    </xf>
    <xf numFmtId="9" fontId="36" fillId="33" borderId="56" xfId="1" applyNumberFormat="1" applyFont="1" applyFill="1" applyBorder="1" applyAlignment="1" applyProtection="1">
      <alignment horizontal="center" vertical="center" wrapText="1"/>
    </xf>
    <xf numFmtId="0" fontId="36" fillId="33" borderId="57" xfId="0" applyFont="1" applyFill="1" applyBorder="1" applyAlignment="1">
      <alignment horizontal="center" vertical="center" wrapText="1"/>
    </xf>
    <xf numFmtId="2" fontId="35" fillId="0" borderId="29" xfId="0" applyNumberFormat="1" applyFont="1" applyBorder="1" applyAlignment="1">
      <alignment horizontal="justify" vertical="top"/>
    </xf>
    <xf numFmtId="168" fontId="35" fillId="0" borderId="29" xfId="0" applyNumberFormat="1" applyFont="1" applyBorder="1" applyAlignment="1">
      <alignment horizontal="justify" vertical="top"/>
    </xf>
    <xf numFmtId="1" fontId="35" fillId="0" borderId="29" xfId="0" applyNumberFormat="1" applyFont="1" applyBorder="1" applyAlignment="1">
      <alignment horizontal="justify" vertical="top"/>
    </xf>
    <xf numFmtId="10" fontId="35" fillId="0" borderId="29" xfId="72" applyNumberFormat="1" applyFont="1" applyFill="1" applyBorder="1" applyAlignment="1" applyProtection="1">
      <alignment horizontal="justify" vertical="top"/>
    </xf>
    <xf numFmtId="0" fontId="35" fillId="0" borderId="29" xfId="0" applyFont="1" applyBorder="1" applyAlignment="1">
      <alignment horizontal="justify" vertical="top" wrapText="1"/>
    </xf>
    <xf numFmtId="2" fontId="35" fillId="0" borderId="1" xfId="0" applyNumberFormat="1" applyFont="1" applyBorder="1" applyAlignment="1">
      <alignment horizontal="justify" vertical="top"/>
    </xf>
    <xf numFmtId="168" fontId="35" fillId="0" borderId="1" xfId="0" applyNumberFormat="1" applyFont="1" applyBorder="1" applyAlignment="1">
      <alignment horizontal="justify" vertical="top"/>
    </xf>
    <xf numFmtId="1" fontId="35" fillId="0" borderId="1" xfId="0" applyNumberFormat="1" applyFont="1" applyBorder="1" applyAlignment="1">
      <alignment horizontal="justify" vertical="top"/>
    </xf>
    <xf numFmtId="10" fontId="35" fillId="0" borderId="1" xfId="72" applyNumberFormat="1" applyFont="1" applyFill="1" applyBorder="1" applyAlignment="1" applyProtection="1">
      <alignment horizontal="justify" vertical="top"/>
    </xf>
    <xf numFmtId="2" fontId="35" fillId="0" borderId="30" xfId="0" applyNumberFormat="1" applyFont="1" applyBorder="1" applyAlignment="1">
      <alignment horizontal="justify" vertical="top"/>
    </xf>
    <xf numFmtId="168" fontId="35" fillId="0" borderId="30" xfId="0" applyNumberFormat="1" applyFont="1" applyBorder="1" applyAlignment="1">
      <alignment horizontal="justify" vertical="top"/>
    </xf>
    <xf numFmtId="1" fontId="35" fillId="0" borderId="30" xfId="0" applyNumberFormat="1" applyFont="1" applyBorder="1" applyAlignment="1">
      <alignment horizontal="justify" vertical="top"/>
    </xf>
    <xf numFmtId="10" fontId="35" fillId="0" borderId="30" xfId="72" applyNumberFormat="1" applyFont="1" applyFill="1" applyBorder="1" applyAlignment="1" applyProtection="1">
      <alignment horizontal="justify" vertical="top"/>
    </xf>
    <xf numFmtId="0" fontId="35" fillId="0" borderId="30" xfId="0" applyFont="1" applyBorder="1" applyAlignment="1">
      <alignment horizontal="justify" vertical="top" wrapText="1"/>
    </xf>
    <xf numFmtId="2" fontId="35" fillId="0" borderId="55" xfId="0" applyNumberFormat="1" applyFont="1" applyBorder="1" applyAlignment="1">
      <alignment horizontal="justify" vertical="top"/>
    </xf>
    <xf numFmtId="168" fontId="35" fillId="0" borderId="55" xfId="0" applyNumberFormat="1" applyFont="1" applyBorder="1" applyAlignment="1">
      <alignment horizontal="justify" vertical="top"/>
    </xf>
    <xf numFmtId="1" fontId="35" fillId="0" borderId="55" xfId="0" applyNumberFormat="1" applyFont="1" applyBorder="1" applyAlignment="1">
      <alignment horizontal="justify" vertical="top"/>
    </xf>
    <xf numFmtId="10" fontId="35" fillId="0" borderId="55" xfId="72" applyNumberFormat="1" applyFont="1" applyFill="1" applyBorder="1" applyAlignment="1" applyProtection="1">
      <alignment horizontal="justify" vertical="top"/>
    </xf>
    <xf numFmtId="0" fontId="35" fillId="0" borderId="55" xfId="0" applyFont="1" applyBorder="1" applyAlignment="1">
      <alignment horizontal="justify" vertical="top" wrapText="1"/>
    </xf>
    <xf numFmtId="1" fontId="35" fillId="34" borderId="1" xfId="0" applyNumberFormat="1" applyFont="1" applyFill="1" applyBorder="1" applyAlignment="1">
      <alignment horizontal="center" vertical="center"/>
    </xf>
    <xf numFmtId="10" fontId="35" fillId="34" borderId="1" xfId="0" applyNumberFormat="1" applyFont="1" applyFill="1" applyBorder="1" applyAlignment="1">
      <alignment horizontal="center" vertical="center"/>
    </xf>
    <xf numFmtId="10" fontId="35" fillId="34" borderId="1" xfId="72" applyNumberFormat="1" applyFont="1" applyFill="1" applyBorder="1" applyAlignment="1" applyProtection="1">
      <alignment horizontal="center" vertical="center"/>
    </xf>
    <xf numFmtId="0" fontId="35" fillId="34" borderId="1" xfId="0" applyFont="1" applyFill="1" applyBorder="1" applyAlignment="1">
      <alignment horizontal="center" vertical="center" wrapText="1"/>
    </xf>
    <xf numFmtId="0" fontId="1" fillId="34" borderId="1" xfId="0" applyFont="1" applyFill="1" applyBorder="1" applyAlignment="1">
      <alignment vertical="top" wrapText="1"/>
    </xf>
    <xf numFmtId="0" fontId="35" fillId="34" borderId="1" xfId="0" applyFont="1" applyFill="1" applyBorder="1" applyAlignment="1">
      <alignment vertical="top" wrapText="1"/>
    </xf>
    <xf numFmtId="0" fontId="1" fillId="0" borderId="16" xfId="0" applyFont="1" applyBorder="1" applyAlignment="1">
      <alignment horizontal="left" vertical="center" wrapText="1"/>
    </xf>
    <xf numFmtId="0" fontId="1" fillId="0" borderId="32" xfId="0" applyFont="1" applyBorder="1" applyAlignment="1">
      <alignment horizontal="left" vertical="center" wrapText="1"/>
    </xf>
    <xf numFmtId="0" fontId="1" fillId="0" borderId="17" xfId="0" applyFont="1" applyBorder="1" applyAlignment="1">
      <alignment horizontal="left" vertical="center" wrapText="1"/>
    </xf>
    <xf numFmtId="0" fontId="1" fillId="0" borderId="60" xfId="0" applyFont="1" applyBorder="1" applyAlignment="1">
      <alignment horizontal="left" vertical="center" wrapText="1"/>
    </xf>
    <xf numFmtId="0" fontId="36" fillId="33" borderId="58" xfId="1" applyFont="1" applyFill="1" applyBorder="1" applyAlignment="1" applyProtection="1">
      <alignment horizontal="center" vertical="center" wrapText="1"/>
    </xf>
    <xf numFmtId="0" fontId="35" fillId="0" borderId="0" xfId="0" applyFont="1"/>
    <xf numFmtId="0" fontId="36" fillId="33" borderId="1" xfId="1" applyFont="1" applyFill="1" applyBorder="1" applyAlignment="1">
      <alignment horizontal="center" vertical="center" wrapText="1"/>
    </xf>
    <xf numFmtId="0" fontId="1" fillId="28" borderId="1" xfId="0" applyFont="1" applyFill="1" applyBorder="1" applyAlignment="1">
      <alignment vertical="center" wrapText="1"/>
    </xf>
    <xf numFmtId="2" fontId="1" fillId="28" borderId="1" xfId="0" applyNumberFormat="1" applyFont="1" applyFill="1" applyBorder="1" applyAlignment="1">
      <alignment horizontal="center" vertical="center"/>
    </xf>
    <xf numFmtId="168" fontId="1" fillId="28" borderId="1" xfId="0" applyNumberFormat="1" applyFont="1" applyFill="1" applyBorder="1" applyAlignment="1">
      <alignment horizontal="center" vertical="center"/>
    </xf>
    <xf numFmtId="1" fontId="1" fillId="28" borderId="1" xfId="0" applyNumberFormat="1" applyFont="1" applyFill="1" applyBorder="1" applyAlignment="1">
      <alignment horizontal="center" vertical="center"/>
    </xf>
    <xf numFmtId="0" fontId="1" fillId="28" borderId="1" xfId="0" applyFont="1" applyFill="1" applyBorder="1" applyAlignment="1">
      <alignment vertical="top" wrapText="1"/>
    </xf>
    <xf numFmtId="0" fontId="1" fillId="28" borderId="1" xfId="102" applyFont="1" applyFill="1" applyBorder="1" applyAlignment="1">
      <alignment horizontal="justify" vertical="top" wrapText="1"/>
    </xf>
    <xf numFmtId="0" fontId="1" fillId="0" borderId="0" xfId="0" applyFont="1" applyAlignment="1">
      <alignment horizontal="center" vertical="top" wrapText="1"/>
    </xf>
    <xf numFmtId="0" fontId="1" fillId="28" borderId="1" xfId="102" applyFont="1" applyFill="1" applyBorder="1" applyAlignment="1">
      <alignment vertical="top" wrapText="1"/>
    </xf>
    <xf numFmtId="0" fontId="1" fillId="28" borderId="1" xfId="0" applyFont="1" applyFill="1" applyBorder="1" applyAlignment="1">
      <alignment horizontal="justify" vertical="top"/>
    </xf>
    <xf numFmtId="0" fontId="1" fillId="34" borderId="1" xfId="0" applyFont="1" applyFill="1" applyBorder="1" applyAlignment="1">
      <alignment vertical="center" wrapText="1"/>
    </xf>
    <xf numFmtId="0" fontId="1" fillId="35" borderId="1" xfId="0" applyFont="1" applyFill="1" applyBorder="1" applyAlignment="1">
      <alignment horizontal="justify" vertical="top" wrapText="1"/>
    </xf>
    <xf numFmtId="0" fontId="1" fillId="34" borderId="1" xfId="82" applyFill="1" applyBorder="1" applyAlignment="1">
      <alignment horizontal="justify" vertical="top" wrapText="1"/>
    </xf>
    <xf numFmtId="2" fontId="1" fillId="34" borderId="1" xfId="0" applyNumberFormat="1" applyFont="1" applyFill="1" applyBorder="1" applyAlignment="1">
      <alignment horizontal="center" vertical="center"/>
    </xf>
    <xf numFmtId="168" fontId="1" fillId="34" borderId="1" xfId="0" applyNumberFormat="1" applyFont="1" applyFill="1" applyBorder="1" applyAlignment="1">
      <alignment horizontal="center" vertical="center"/>
    </xf>
    <xf numFmtId="1" fontId="1" fillId="34" borderId="1" xfId="0" applyNumberFormat="1" applyFont="1" applyFill="1" applyBorder="1" applyAlignment="1">
      <alignment horizontal="center" vertical="center"/>
    </xf>
    <xf numFmtId="0" fontId="35" fillId="34" borderId="1" xfId="0" applyFont="1" applyFill="1" applyBorder="1" applyAlignment="1">
      <alignment horizontal="left" vertical="center" wrapText="1"/>
    </xf>
    <xf numFmtId="0" fontId="46" fillId="38" borderId="1" xfId="0" applyFont="1" applyFill="1" applyBorder="1" applyAlignment="1">
      <alignment horizontal="center" vertical="center"/>
    </xf>
    <xf numFmtId="0" fontId="24" fillId="38" borderId="1" xfId="0" applyFont="1" applyFill="1" applyBorder="1" applyAlignment="1">
      <alignment horizontal="center" vertical="center" wrapText="1"/>
    </xf>
    <xf numFmtId="0" fontId="24" fillId="38" borderId="41" xfId="0" applyFont="1" applyFill="1" applyBorder="1" applyAlignment="1">
      <alignment horizontal="center" vertical="center"/>
    </xf>
    <xf numFmtId="0" fontId="45" fillId="34" borderId="40" xfId="0" applyFont="1" applyFill="1" applyBorder="1" applyAlignment="1">
      <alignment horizontal="center" vertical="center"/>
    </xf>
    <xf numFmtId="0" fontId="45" fillId="34" borderId="1" xfId="0" applyFont="1" applyFill="1" applyBorder="1" applyAlignment="1">
      <alignment horizontal="center" vertical="center"/>
    </xf>
    <xf numFmtId="0" fontId="45" fillId="34" borderId="41" xfId="0" applyFont="1" applyFill="1" applyBorder="1" applyAlignment="1">
      <alignment horizontal="center" vertical="center"/>
    </xf>
    <xf numFmtId="0" fontId="47" fillId="34" borderId="40" xfId="0" applyFont="1" applyFill="1" applyBorder="1" applyAlignment="1">
      <alignment horizontal="center" vertical="center" wrapText="1"/>
    </xf>
    <xf numFmtId="0" fontId="46" fillId="41" borderId="1" xfId="0" applyFont="1" applyFill="1" applyBorder="1" applyAlignment="1">
      <alignment vertical="center" wrapText="1"/>
    </xf>
    <xf numFmtId="0" fontId="24" fillId="41" borderId="1" xfId="0" applyFont="1" applyFill="1" applyBorder="1" applyAlignment="1">
      <alignment vertical="center" wrapText="1"/>
    </xf>
    <xf numFmtId="0" fontId="24" fillId="41" borderId="1" xfId="0" applyFont="1" applyFill="1" applyBorder="1" applyAlignment="1">
      <alignment horizontal="center" vertical="center" wrapText="1"/>
    </xf>
    <xf numFmtId="0" fontId="24" fillId="41" borderId="41" xfId="0" applyFont="1" applyFill="1" applyBorder="1" applyAlignment="1">
      <alignment horizontal="center" vertical="center"/>
    </xf>
    <xf numFmtId="0" fontId="24" fillId="41" borderId="32" xfId="0" applyFont="1" applyFill="1" applyBorder="1" applyAlignment="1">
      <alignment horizontal="center" vertical="center" wrapText="1"/>
    </xf>
    <xf numFmtId="0" fontId="24" fillId="41" borderId="61" xfId="0" applyFont="1" applyFill="1" applyBorder="1" applyAlignment="1">
      <alignment horizontal="center" vertical="center" wrapText="1"/>
    </xf>
    <xf numFmtId="0" fontId="24" fillId="41" borderId="40" xfId="0" applyFont="1" applyFill="1" applyBorder="1" applyAlignment="1">
      <alignment horizontal="center" vertical="center" wrapText="1"/>
    </xf>
    <xf numFmtId="0" fontId="24" fillId="34" borderId="1" xfId="0" applyFont="1" applyFill="1" applyBorder="1" applyAlignment="1">
      <alignment horizontal="center" vertical="center" wrapText="1"/>
    </xf>
    <xf numFmtId="0" fontId="24" fillId="42" borderId="40" xfId="0" applyFont="1" applyFill="1" applyBorder="1" applyAlignment="1">
      <alignment horizontal="center" vertical="center" wrapText="1"/>
    </xf>
    <xf numFmtId="0" fontId="24" fillId="42" borderId="1" xfId="0" applyFont="1" applyFill="1" applyBorder="1" applyAlignment="1">
      <alignment horizontal="center" vertical="center" wrapText="1"/>
    </xf>
    <xf numFmtId="0" fontId="24" fillId="39" borderId="41" xfId="0" applyFont="1" applyFill="1" applyBorder="1" applyAlignment="1">
      <alignment vertical="center"/>
    </xf>
    <xf numFmtId="0" fontId="46" fillId="39" borderId="40" xfId="0" applyFont="1" applyFill="1" applyBorder="1" applyAlignment="1">
      <alignment horizontal="center" vertical="center" wrapText="1"/>
    </xf>
    <xf numFmtId="0" fontId="46" fillId="39" borderId="1" xfId="0" applyFont="1" applyFill="1" applyBorder="1" applyAlignment="1">
      <alignment vertical="center" wrapText="1"/>
    </xf>
    <xf numFmtId="0" fontId="24" fillId="39" borderId="1" xfId="0" applyFont="1" applyFill="1" applyBorder="1" applyAlignment="1">
      <alignment vertical="center" wrapText="1"/>
    </xf>
    <xf numFmtId="0" fontId="24" fillId="39" borderId="1" xfId="0" applyFont="1" applyFill="1" applyBorder="1" applyAlignment="1">
      <alignment horizontal="center" vertical="center" wrapText="1"/>
    </xf>
    <xf numFmtId="0" fontId="24" fillId="39" borderId="41" xfId="0" applyFont="1" applyFill="1" applyBorder="1" applyAlignment="1">
      <alignment horizontal="center" vertical="center"/>
    </xf>
    <xf numFmtId="0" fontId="24" fillId="39" borderId="32" xfId="0" applyFont="1" applyFill="1" applyBorder="1" applyAlignment="1">
      <alignment horizontal="center" vertical="center" wrapText="1"/>
    </xf>
    <xf numFmtId="0" fontId="47" fillId="39" borderId="1" xfId="0" applyFont="1" applyFill="1" applyBorder="1" applyAlignment="1">
      <alignment horizontal="center" vertical="center" wrapText="1"/>
    </xf>
    <xf numFmtId="0" fontId="47" fillId="39" borderId="61" xfId="0" applyFont="1" applyFill="1" applyBorder="1" applyAlignment="1">
      <alignment horizontal="center" vertical="center" wrapText="1"/>
    </xf>
    <xf numFmtId="0" fontId="47" fillId="39" borderId="40" xfId="0" applyFont="1" applyFill="1" applyBorder="1" applyAlignment="1">
      <alignment horizontal="center" vertical="center" wrapText="1"/>
    </xf>
    <xf numFmtId="0" fontId="47" fillId="39" borderId="41" xfId="0" applyFont="1" applyFill="1" applyBorder="1" applyAlignment="1">
      <alignment vertical="center" wrapText="1"/>
    </xf>
    <xf numFmtId="0" fontId="24" fillId="0" borderId="41" xfId="0" applyFont="1" applyBorder="1" applyAlignment="1">
      <alignment vertical="center"/>
    </xf>
    <xf numFmtId="0" fontId="46" fillId="41" borderId="40" xfId="0" applyFont="1" applyFill="1" applyBorder="1" applyAlignment="1">
      <alignment horizontal="center" vertical="center" wrapText="1"/>
    </xf>
    <xf numFmtId="0" fontId="47" fillId="42" borderId="1" xfId="0" applyFont="1" applyFill="1" applyBorder="1" applyAlignment="1">
      <alignment horizontal="center" vertical="center" wrapText="1"/>
    </xf>
    <xf numFmtId="0" fontId="24" fillId="41" borderId="32" xfId="0" applyFont="1" applyFill="1" applyBorder="1" applyAlignment="1">
      <alignment horizontal="center" vertical="center"/>
    </xf>
    <xf numFmtId="0" fontId="24" fillId="41" borderId="1" xfId="0" applyFont="1" applyFill="1" applyBorder="1" applyAlignment="1">
      <alignment horizontal="center" vertical="center"/>
    </xf>
    <xf numFmtId="0" fontId="24" fillId="41" borderId="61" xfId="0" applyFont="1" applyFill="1" applyBorder="1" applyAlignment="1">
      <alignment horizontal="center" vertical="center"/>
    </xf>
    <xf numFmtId="0" fontId="24" fillId="41" borderId="40" xfId="0" applyFont="1" applyFill="1" applyBorder="1" applyAlignment="1">
      <alignment horizontal="center" vertical="center"/>
    </xf>
    <xf numFmtId="0" fontId="24" fillId="31" borderId="1" xfId="0" applyFont="1" applyFill="1" applyBorder="1" applyAlignment="1">
      <alignment horizontal="center" vertical="center"/>
    </xf>
    <xf numFmtId="0" fontId="24" fillId="31" borderId="61" xfId="0" applyFont="1" applyFill="1" applyBorder="1" applyAlignment="1">
      <alignment horizontal="center" vertical="center"/>
    </xf>
    <xf numFmtId="0" fontId="24" fillId="42" borderId="1" xfId="0" applyFont="1" applyFill="1" applyBorder="1" applyAlignment="1">
      <alignment horizontal="center" vertical="center"/>
    </xf>
    <xf numFmtId="0" fontId="24" fillId="34" borderId="1" xfId="0" applyFont="1" applyFill="1" applyBorder="1" applyAlignment="1">
      <alignment horizontal="center" vertical="center"/>
    </xf>
    <xf numFmtId="0" fontId="24" fillId="41" borderId="41" xfId="0" applyFont="1" applyFill="1" applyBorder="1" applyAlignment="1">
      <alignment horizontal="center" vertical="center" wrapText="1"/>
    </xf>
    <xf numFmtId="0" fontId="47" fillId="43" borderId="40" xfId="0" applyFont="1" applyFill="1" applyBorder="1" applyAlignment="1">
      <alignment horizontal="center" vertical="center" wrapText="1"/>
    </xf>
    <xf numFmtId="0" fontId="24" fillId="43" borderId="1" xfId="0" applyFont="1" applyFill="1" applyBorder="1" applyAlignment="1">
      <alignment vertical="center" wrapText="1"/>
    </xf>
    <xf numFmtId="0" fontId="24" fillId="43" borderId="41" xfId="0" applyFont="1" applyFill="1" applyBorder="1" applyAlignment="1">
      <alignment horizontal="center" vertical="center" wrapText="1"/>
    </xf>
    <xf numFmtId="0" fontId="47" fillId="34" borderId="1" xfId="0" applyFont="1" applyFill="1" applyBorder="1" applyAlignment="1">
      <alignment horizontal="center" vertical="center" wrapText="1"/>
    </xf>
    <xf numFmtId="0" fontId="47" fillId="43" borderId="41" xfId="0" applyFont="1" applyFill="1" applyBorder="1" applyAlignment="1">
      <alignment vertical="center" wrapText="1"/>
    </xf>
    <xf numFmtId="0" fontId="46" fillId="44" borderId="40" xfId="0" applyFont="1" applyFill="1" applyBorder="1" applyAlignment="1">
      <alignment horizontal="center" vertical="center" wrapText="1"/>
    </xf>
    <xf numFmtId="0" fontId="24" fillId="0" borderId="1" xfId="0" applyFont="1" applyBorder="1" applyAlignment="1">
      <alignment vertical="center" wrapText="1"/>
    </xf>
    <xf numFmtId="0" fontId="24" fillId="0" borderId="41" xfId="0" applyFont="1" applyBorder="1" applyAlignment="1">
      <alignment horizontal="center" vertical="center" wrapText="1"/>
    </xf>
    <xf numFmtId="0" fontId="47" fillId="41" borderId="1" xfId="0" applyFont="1" applyFill="1" applyBorder="1" applyAlignment="1">
      <alignment horizontal="center" vertical="center" wrapText="1"/>
    </xf>
    <xf numFmtId="0" fontId="24" fillId="42" borderId="40" xfId="0" applyFont="1" applyFill="1" applyBorder="1" applyAlignment="1">
      <alignment horizontal="center" vertical="center"/>
    </xf>
    <xf numFmtId="0" fontId="49" fillId="0" borderId="41" xfId="0" applyFont="1" applyBorder="1" applyAlignment="1">
      <alignment vertical="center" wrapText="1"/>
    </xf>
    <xf numFmtId="0" fontId="24" fillId="0" borderId="40" xfId="0" applyFont="1" applyBorder="1" applyAlignment="1">
      <alignment horizontal="center" vertical="center"/>
    </xf>
    <xf numFmtId="0" fontId="24" fillId="0" borderId="1" xfId="0" applyFont="1" applyBorder="1" applyAlignment="1">
      <alignment horizontal="center" vertical="center"/>
    </xf>
    <xf numFmtId="0" fontId="24" fillId="0" borderId="61" xfId="0" applyFont="1" applyBorder="1" applyAlignment="1">
      <alignment horizontal="center" vertical="center"/>
    </xf>
    <xf numFmtId="0" fontId="35" fillId="34" borderId="1" xfId="0" applyFont="1" applyFill="1" applyBorder="1" applyAlignment="1">
      <alignment vertical="center" wrapText="1"/>
    </xf>
    <xf numFmtId="0" fontId="24" fillId="34" borderId="1" xfId="0" applyFont="1" applyFill="1" applyBorder="1" applyAlignment="1">
      <alignment vertical="center" wrapText="1"/>
    </xf>
    <xf numFmtId="0" fontId="24" fillId="34" borderId="41" xfId="0" applyFont="1" applyFill="1" applyBorder="1" applyAlignment="1">
      <alignment horizontal="center" vertical="center" wrapText="1"/>
    </xf>
    <xf numFmtId="0" fontId="46" fillId="46" borderId="50" xfId="0" applyFont="1" applyFill="1" applyBorder="1" applyAlignment="1">
      <alignment horizontal="center" vertical="center" wrapText="1"/>
    </xf>
    <xf numFmtId="0" fontId="46" fillId="46" borderId="30" xfId="0" applyFont="1" applyFill="1" applyBorder="1" applyAlignment="1">
      <alignment vertical="center" wrapText="1"/>
    </xf>
    <xf numFmtId="0" fontId="46" fillId="0" borderId="30" xfId="0" applyFont="1" applyBorder="1" applyAlignment="1">
      <alignment vertical="center" wrapText="1"/>
    </xf>
    <xf numFmtId="14" fontId="46" fillId="0" borderId="30" xfId="0" applyNumberFormat="1" applyFont="1" applyBorder="1" applyAlignment="1">
      <alignment vertical="center"/>
    </xf>
    <xf numFmtId="0" fontId="46" fillId="0" borderId="30" xfId="0" applyFont="1" applyBorder="1" applyAlignment="1">
      <alignment vertical="center"/>
    </xf>
    <xf numFmtId="0" fontId="24" fillId="0" borderId="30" xfId="0" applyFont="1" applyBorder="1" applyAlignment="1">
      <alignment horizontal="center" vertical="center" wrapText="1"/>
    </xf>
    <xf numFmtId="0" fontId="24" fillId="0" borderId="51" xfId="0" applyFont="1" applyBorder="1" applyAlignment="1">
      <alignment horizontal="center" vertical="center"/>
    </xf>
    <xf numFmtId="0" fontId="24" fillId="0" borderId="17" xfId="0" applyFont="1" applyBorder="1" applyAlignment="1">
      <alignment horizontal="center" vertical="center"/>
    </xf>
    <xf numFmtId="0" fontId="24" fillId="0" borderId="30" xfId="0" applyFont="1" applyBorder="1" applyAlignment="1">
      <alignment horizontal="center" vertical="center"/>
    </xf>
    <xf numFmtId="0" fontId="24" fillId="40" borderId="30" xfId="0" applyFont="1" applyFill="1" applyBorder="1" applyAlignment="1">
      <alignment horizontal="center" vertical="center"/>
    </xf>
    <xf numFmtId="0" fontId="24" fillId="0" borderId="2" xfId="0" applyFont="1" applyBorder="1" applyAlignment="1">
      <alignment horizontal="center" vertical="center"/>
    </xf>
    <xf numFmtId="0" fontId="24" fillId="0" borderId="50" xfId="0" applyFont="1" applyBorder="1" applyAlignment="1">
      <alignment horizontal="center" vertical="center"/>
    </xf>
    <xf numFmtId="0" fontId="24" fillId="0" borderId="51" xfId="0" applyFont="1" applyBorder="1" applyAlignment="1">
      <alignment vertical="center"/>
    </xf>
    <xf numFmtId="0" fontId="29" fillId="34" borderId="1" xfId="0" applyFont="1" applyFill="1" applyBorder="1" applyAlignment="1">
      <alignment vertical="top" wrapText="1"/>
    </xf>
    <xf numFmtId="0" fontId="24" fillId="36" borderId="63" xfId="0" applyFont="1" applyFill="1" applyBorder="1" applyAlignment="1">
      <alignment vertical="center"/>
    </xf>
    <xf numFmtId="0" fontId="24" fillId="36" borderId="34" xfId="0" applyFont="1" applyFill="1" applyBorder="1" applyAlignment="1">
      <alignment vertical="center"/>
    </xf>
    <xf numFmtId="0" fontId="36" fillId="33" borderId="22" xfId="0" applyFont="1" applyFill="1" applyBorder="1" applyAlignment="1">
      <alignment horizontal="center" vertical="center" wrapText="1"/>
    </xf>
    <xf numFmtId="0" fontId="1" fillId="28" borderId="32" xfId="0" applyFont="1" applyFill="1" applyBorder="1" applyAlignment="1">
      <alignment vertical="top" wrapText="1"/>
    </xf>
    <xf numFmtId="0" fontId="36" fillId="33" borderId="1" xfId="52" applyFont="1" applyFill="1" applyBorder="1" applyAlignment="1">
      <alignment horizontal="center" vertical="center" wrapText="1"/>
    </xf>
    <xf numFmtId="164" fontId="36" fillId="33" borderId="1" xfId="1" applyNumberFormat="1" applyFont="1" applyFill="1" applyBorder="1" applyAlignment="1">
      <alignment horizontal="center" vertical="center" wrapText="1"/>
    </xf>
    <xf numFmtId="1" fontId="36" fillId="33" borderId="1" xfId="1" applyNumberFormat="1" applyFont="1" applyFill="1" applyBorder="1" applyAlignment="1">
      <alignment horizontal="center" vertical="center" wrapText="1"/>
    </xf>
    <xf numFmtId="9" fontId="36" fillId="33" borderId="1" xfId="1" applyNumberFormat="1" applyFont="1" applyFill="1" applyBorder="1" applyAlignment="1">
      <alignment horizontal="center" vertical="center" wrapText="1"/>
    </xf>
    <xf numFmtId="10" fontId="1" fillId="28" borderId="1" xfId="0" applyNumberFormat="1" applyFont="1" applyFill="1" applyBorder="1" applyAlignment="1">
      <alignment horizontal="center" vertical="center"/>
    </xf>
    <xf numFmtId="0" fontId="1" fillId="0" borderId="1" xfId="52" applyFont="1" applyBorder="1" applyAlignment="1">
      <alignment horizontal="center" vertical="center" wrapText="1"/>
    </xf>
    <xf numFmtId="0" fontId="1" fillId="0" borderId="1" xfId="52" applyFont="1" applyBorder="1" applyAlignment="1">
      <alignment horizontal="justify" vertical="top" wrapText="1"/>
    </xf>
    <xf numFmtId="2" fontId="1" fillId="0" borderId="1" xfId="0" applyNumberFormat="1" applyFont="1" applyBorder="1" applyAlignment="1">
      <alignment horizontal="center" vertical="center"/>
    </xf>
    <xf numFmtId="1" fontId="1" fillId="0" borderId="1" xfId="0" applyNumberFormat="1" applyFont="1" applyBorder="1" applyAlignment="1">
      <alignment horizontal="center" vertical="center"/>
    </xf>
    <xf numFmtId="10" fontId="1" fillId="34" borderId="1" xfId="0" applyNumberFormat="1" applyFont="1" applyFill="1" applyBorder="1" applyAlignment="1">
      <alignment horizontal="center" vertical="center"/>
    </xf>
    <xf numFmtId="0" fontId="1" fillId="34" borderId="1" xfId="0" applyFont="1" applyFill="1" applyBorder="1" applyAlignment="1">
      <alignment horizontal="left" vertical="top" wrapText="1"/>
    </xf>
    <xf numFmtId="9" fontId="35" fillId="34" borderId="1" xfId="72" applyFont="1" applyFill="1" applyBorder="1" applyAlignment="1">
      <alignment horizontal="center" vertical="center" wrapText="1"/>
    </xf>
    <xf numFmtId="0" fontId="35" fillId="0" borderId="1" xfId="0" applyFont="1" applyBorder="1"/>
    <xf numFmtId="0" fontId="35" fillId="34" borderId="1" xfId="1" applyFont="1" applyFill="1" applyBorder="1" applyAlignment="1" applyProtection="1">
      <alignment horizontal="justify" vertical="center" wrapText="1"/>
    </xf>
    <xf numFmtId="0" fontId="35" fillId="0" borderId="0" xfId="0" applyFont="1" applyAlignment="1">
      <alignment horizontal="center" vertical="center"/>
    </xf>
    <xf numFmtId="0" fontId="42" fillId="28" borderId="1" xfId="0" applyFont="1" applyFill="1" applyBorder="1" applyAlignment="1">
      <alignment horizontal="center" vertical="center"/>
    </xf>
    <xf numFmtId="0" fontId="42" fillId="34" borderId="1" xfId="0" applyFont="1" applyFill="1" applyBorder="1" applyAlignment="1">
      <alignment horizontal="center" vertical="center"/>
    </xf>
    <xf numFmtId="0" fontId="47" fillId="39" borderId="47" xfId="0" applyFont="1" applyFill="1" applyBorder="1" applyAlignment="1">
      <alignment horizontal="center" vertical="center" wrapText="1"/>
    </xf>
    <xf numFmtId="0" fontId="29" fillId="30" borderId="1" xfId="1" applyFont="1" applyFill="1" applyBorder="1" applyAlignment="1" applyProtection="1">
      <alignment horizontal="center" vertical="center" wrapText="1"/>
    </xf>
    <xf numFmtId="0" fontId="35" fillId="28" borderId="1" xfId="0" applyFont="1" applyFill="1" applyBorder="1" applyAlignment="1">
      <alignment horizontal="center" vertical="center"/>
    </xf>
    <xf numFmtId="0" fontId="35" fillId="34" borderId="1" xfId="1" applyFont="1" applyFill="1" applyBorder="1" applyAlignment="1" applyProtection="1">
      <alignment horizontal="justify" vertical="top" wrapText="1"/>
    </xf>
    <xf numFmtId="0" fontId="1" fillId="28" borderId="1" xfId="0" applyFont="1" applyFill="1" applyBorder="1" applyAlignment="1">
      <alignment horizontal="center" vertical="center" wrapText="1"/>
    </xf>
    <xf numFmtId="0" fontId="1" fillId="28" borderId="1" xfId="52" applyFont="1" applyFill="1" applyBorder="1" applyAlignment="1">
      <alignment horizontal="justify" vertical="top" wrapText="1"/>
    </xf>
    <xf numFmtId="0" fontId="1" fillId="28" borderId="1" xfId="52" applyFont="1" applyFill="1" applyBorder="1" applyAlignment="1">
      <alignment horizontal="center" vertical="center" wrapText="1"/>
    </xf>
    <xf numFmtId="0" fontId="1" fillId="28" borderId="1" xfId="0" applyFont="1" applyFill="1" applyBorder="1" applyAlignment="1">
      <alignment horizontal="justify" vertical="top" wrapText="1"/>
    </xf>
    <xf numFmtId="0" fontId="1" fillId="34" borderId="1" xfId="0" applyFont="1" applyFill="1" applyBorder="1" applyAlignment="1">
      <alignment horizontal="center" vertical="center" wrapText="1"/>
    </xf>
    <xf numFmtId="0" fontId="1" fillId="28" borderId="1" xfId="1" applyFill="1" applyBorder="1" applyAlignment="1">
      <alignment horizontal="center" vertical="center" wrapText="1"/>
    </xf>
    <xf numFmtId="0" fontId="64" fillId="44" borderId="1" xfId="0" applyFont="1" applyFill="1" applyBorder="1" applyAlignment="1">
      <alignment vertical="top"/>
    </xf>
    <xf numFmtId="0" fontId="0" fillId="0" borderId="0" xfId="0" applyAlignment="1">
      <alignment vertical="top"/>
    </xf>
    <xf numFmtId="0" fontId="51" fillId="0" borderId="1" xfId="0" applyFont="1" applyBorder="1" applyAlignment="1">
      <alignment horizontal="center" vertical="top"/>
    </xf>
    <xf numFmtId="0" fontId="51" fillId="0" borderId="2" xfId="0" applyFont="1" applyBorder="1" applyAlignment="1">
      <alignment horizontal="left" vertical="top"/>
    </xf>
    <xf numFmtId="0" fontId="51" fillId="0" borderId="3" xfId="0" applyFont="1" applyBorder="1" applyAlignment="1">
      <alignment horizontal="left" vertical="top"/>
    </xf>
    <xf numFmtId="15" fontId="51" fillId="0" borderId="3" xfId="0" applyNumberFormat="1" applyFont="1" applyBorder="1" applyAlignment="1">
      <alignment horizontal="center" vertical="top"/>
    </xf>
    <xf numFmtId="0" fontId="51" fillId="0" borderId="3" xfId="0" applyFont="1" applyBorder="1" applyAlignment="1">
      <alignment horizontal="center" vertical="top"/>
    </xf>
    <xf numFmtId="0" fontId="51" fillId="0" borderId="17" xfId="0" applyFont="1" applyBorder="1" applyAlignment="1">
      <alignment horizontal="center" vertical="top"/>
    </xf>
    <xf numFmtId="15" fontId="53" fillId="39" borderId="1" xfId="0" applyNumberFormat="1" applyFont="1" applyFill="1" applyBorder="1" applyAlignment="1">
      <alignment horizontal="center" vertical="top" wrapText="1"/>
    </xf>
    <xf numFmtId="15" fontId="56" fillId="39" borderId="1" xfId="0" applyNumberFormat="1" applyFont="1" applyFill="1" applyBorder="1" applyAlignment="1">
      <alignment horizontal="center" vertical="top" wrapText="1"/>
    </xf>
    <xf numFmtId="0" fontId="43" fillId="0" borderId="1" xfId="0" applyFont="1" applyBorder="1" applyAlignment="1">
      <alignment horizontal="center" vertical="top" wrapText="1"/>
    </xf>
    <xf numFmtId="0" fontId="43" fillId="0" borderId="1" xfId="0" applyFont="1" applyBorder="1" applyAlignment="1">
      <alignment horizontal="justify" vertical="top" wrapText="1"/>
    </xf>
    <xf numFmtId="0" fontId="44" fillId="39" borderId="1" xfId="0" applyFont="1" applyFill="1" applyBorder="1" applyAlignment="1">
      <alignment horizontal="center" vertical="top" textRotation="90" wrapText="1"/>
    </xf>
    <xf numFmtId="0" fontId="43" fillId="39" borderId="1" xfId="0" applyFont="1" applyFill="1" applyBorder="1" applyAlignment="1">
      <alignment horizontal="center" vertical="top" wrapText="1"/>
    </xf>
    <xf numFmtId="15" fontId="43" fillId="0" borderId="1" xfId="0" applyNumberFormat="1" applyFont="1" applyBorder="1" applyAlignment="1">
      <alignment horizontal="center" vertical="top" wrapText="1"/>
    </xf>
    <xf numFmtId="15" fontId="43" fillId="2" borderId="1" xfId="0" applyNumberFormat="1" applyFont="1" applyFill="1" applyBorder="1" applyAlignment="1">
      <alignment horizontal="center" vertical="top" wrapText="1"/>
    </xf>
    <xf numFmtId="1" fontId="43" fillId="2" borderId="1" xfId="0" applyNumberFormat="1" applyFont="1" applyFill="1" applyBorder="1" applyAlignment="1">
      <alignment horizontal="center" vertical="top" wrapText="1"/>
    </xf>
    <xf numFmtId="10" fontId="57" fillId="2" borderId="1" xfId="0" applyNumberFormat="1" applyFont="1" applyFill="1" applyBorder="1" applyAlignment="1">
      <alignment horizontal="center" vertical="top" wrapText="1"/>
    </xf>
    <xf numFmtId="9" fontId="58" fillId="2" borderId="1" xfId="0" applyNumberFormat="1" applyFont="1" applyFill="1" applyBorder="1" applyAlignment="1">
      <alignment horizontal="center" vertical="top" wrapText="1"/>
    </xf>
    <xf numFmtId="10" fontId="58" fillId="39" borderId="31" xfId="0" applyNumberFormat="1" applyFont="1" applyFill="1" applyBorder="1" applyAlignment="1">
      <alignment horizontal="center" vertical="top" wrapText="1"/>
    </xf>
    <xf numFmtId="0" fontId="43" fillId="2" borderId="1" xfId="0" applyFont="1" applyFill="1" applyBorder="1" applyAlignment="1">
      <alignment horizontal="justify" vertical="top" wrapText="1"/>
    </xf>
    <xf numFmtId="0" fontId="43" fillId="0" borderId="29" xfId="0" applyFont="1" applyBorder="1" applyAlignment="1">
      <alignment horizontal="justify" vertical="top" wrapText="1"/>
    </xf>
    <xf numFmtId="9" fontId="43" fillId="2" borderId="1" xfId="0" applyNumberFormat="1" applyFont="1" applyFill="1" applyBorder="1" applyAlignment="1">
      <alignment horizontal="center" vertical="top" wrapText="1"/>
    </xf>
    <xf numFmtId="0" fontId="59" fillId="0" borderId="44" xfId="0" applyFont="1" applyBorder="1" applyAlignment="1">
      <alignment horizontal="justify" vertical="top" wrapText="1"/>
    </xf>
    <xf numFmtId="0" fontId="43" fillId="0" borderId="76" xfId="0" applyFont="1" applyBorder="1" applyAlignment="1">
      <alignment horizontal="justify" vertical="top" wrapText="1"/>
    </xf>
    <xf numFmtId="0" fontId="43" fillId="0" borderId="40" xfId="0" applyFont="1" applyBorder="1" applyAlignment="1">
      <alignment horizontal="justify" vertical="top" wrapText="1"/>
    </xf>
    <xf numFmtId="0" fontId="43" fillId="0" borderId="41" xfId="0" applyFont="1" applyBorder="1" applyAlignment="1">
      <alignment horizontal="justify" vertical="top" wrapText="1"/>
    </xf>
    <xf numFmtId="10" fontId="58" fillId="39" borderId="30" xfId="0" applyNumberFormat="1" applyFont="1" applyFill="1" applyBorder="1" applyAlignment="1">
      <alignment horizontal="center" vertical="top" wrapText="1"/>
    </xf>
    <xf numFmtId="0" fontId="59" fillId="0" borderId="69" xfId="0" applyFont="1" applyBorder="1" applyAlignment="1">
      <alignment horizontal="justify" vertical="top" wrapText="1"/>
    </xf>
    <xf numFmtId="0" fontId="43" fillId="0" borderId="70" xfId="0" applyFont="1" applyBorder="1" applyAlignment="1">
      <alignment horizontal="justify" vertical="top" wrapText="1"/>
    </xf>
    <xf numFmtId="0" fontId="43" fillId="0" borderId="49" xfId="0" applyFont="1" applyBorder="1" applyAlignment="1">
      <alignment horizontal="justify" vertical="top" wrapText="1"/>
    </xf>
    <xf numFmtId="0" fontId="43" fillId="0" borderId="48" xfId="0" applyFont="1" applyBorder="1" applyAlignment="1">
      <alignment horizontal="justify" vertical="top" wrapText="1"/>
    </xf>
    <xf numFmtId="0" fontId="43" fillId="0" borderId="30" xfId="0" applyFont="1" applyBorder="1" applyAlignment="1">
      <alignment horizontal="justify" vertical="top" wrapText="1"/>
    </xf>
    <xf numFmtId="0" fontId="43" fillId="2" borderId="1" xfId="0" applyFont="1" applyFill="1" applyBorder="1" applyAlignment="1">
      <alignment horizontal="left" vertical="top" wrapText="1"/>
    </xf>
    <xf numFmtId="0" fontId="43" fillId="2" borderId="1" xfId="0" applyFont="1" applyFill="1" applyBorder="1" applyAlignment="1">
      <alignment horizontal="center" vertical="top" wrapText="1"/>
    </xf>
    <xf numFmtId="0" fontId="60" fillId="0" borderId="69" xfId="0" applyFont="1" applyBorder="1" applyAlignment="1">
      <alignment horizontal="justify" vertical="top" wrapText="1"/>
    </xf>
    <xf numFmtId="15" fontId="58" fillId="2" borderId="1" xfId="0" applyNumberFormat="1" applyFont="1" applyFill="1" applyBorder="1" applyAlignment="1">
      <alignment horizontal="center" vertical="top" wrapText="1"/>
    </xf>
    <xf numFmtId="10" fontId="57" fillId="39" borderId="1" xfId="0" applyNumberFormat="1" applyFont="1" applyFill="1" applyBorder="1" applyAlignment="1">
      <alignment horizontal="center" vertical="top" wrapText="1"/>
    </xf>
    <xf numFmtId="0" fontId="43" fillId="2" borderId="29" xfId="0" applyFont="1" applyFill="1" applyBorder="1" applyAlignment="1">
      <alignment horizontal="justify" vertical="top" wrapText="1"/>
    </xf>
    <xf numFmtId="9" fontId="43" fillId="2" borderId="29" xfId="0" applyNumberFormat="1" applyFont="1" applyFill="1" applyBorder="1" applyAlignment="1">
      <alignment horizontal="center" vertical="top" wrapText="1"/>
    </xf>
    <xf numFmtId="0" fontId="43" fillId="0" borderId="69" xfId="0" applyFont="1" applyBorder="1" applyAlignment="1">
      <alignment horizontal="justify" vertical="top" wrapText="1"/>
    </xf>
    <xf numFmtId="0" fontId="43" fillId="0" borderId="48" xfId="0" applyFont="1" applyBorder="1" applyAlignment="1">
      <alignment horizontal="center" vertical="top" wrapText="1"/>
    </xf>
    <xf numFmtId="0" fontId="43" fillId="2" borderId="31" xfId="0" applyFont="1" applyFill="1" applyBorder="1" applyAlignment="1">
      <alignment horizontal="justify" vertical="top" wrapText="1"/>
    </xf>
    <xf numFmtId="0" fontId="61" fillId="0" borderId="29" xfId="110" applyFont="1" applyFill="1" applyBorder="1" applyAlignment="1" applyProtection="1">
      <alignment horizontal="justify" vertical="top" wrapText="1"/>
    </xf>
    <xf numFmtId="1" fontId="43" fillId="0" borderId="1" xfId="0" applyNumberFormat="1" applyFont="1" applyBorder="1" applyAlignment="1">
      <alignment horizontal="center" vertical="top" wrapText="1"/>
    </xf>
    <xf numFmtId="9" fontId="43" fillId="0" borderId="1" xfId="0" applyNumberFormat="1" applyFont="1" applyBorder="1" applyAlignment="1">
      <alignment horizontal="center" vertical="top" wrapText="1"/>
    </xf>
    <xf numFmtId="0" fontId="43" fillId="0" borderId="15" xfId="0" applyFont="1" applyBorder="1" applyAlignment="1">
      <alignment horizontal="justify" vertical="top" wrapText="1"/>
    </xf>
    <xf numFmtId="0" fontId="43" fillId="0" borderId="16" xfId="0" applyFont="1" applyBorder="1" applyAlignment="1">
      <alignment horizontal="justify" vertical="top" wrapText="1"/>
    </xf>
    <xf numFmtId="0" fontId="43" fillId="0" borderId="14" xfId="0" applyFont="1" applyBorder="1" applyAlignment="1">
      <alignment horizontal="justify" vertical="top" wrapText="1"/>
    </xf>
    <xf numFmtId="0" fontId="58" fillId="0" borderId="31" xfId="0" applyFont="1" applyBorder="1" applyAlignment="1">
      <alignment horizontal="justify" vertical="top" wrapText="1"/>
    </xf>
    <xf numFmtId="0" fontId="58" fillId="2" borderId="1" xfId="0" applyFont="1" applyFill="1" applyBorder="1" applyAlignment="1">
      <alignment horizontal="center" vertical="top" wrapText="1"/>
    </xf>
    <xf numFmtId="10" fontId="58" fillId="2" borderId="29" xfId="0" applyNumberFormat="1" applyFont="1" applyFill="1" applyBorder="1" applyAlignment="1">
      <alignment horizontal="center" vertical="top" wrapText="1"/>
    </xf>
    <xf numFmtId="0" fontId="58" fillId="0" borderId="30" xfId="0" applyFont="1" applyBorder="1" applyAlignment="1">
      <alignment horizontal="justify" vertical="top" wrapText="1"/>
    </xf>
    <xf numFmtId="0" fontId="43" fillId="0" borderId="14" xfId="0" applyFont="1" applyBorder="1" applyAlignment="1">
      <alignment horizontal="center" vertical="top" wrapText="1"/>
    </xf>
    <xf numFmtId="168" fontId="30" fillId="30" borderId="1" xfId="0" applyNumberFormat="1" applyFont="1" applyFill="1" applyBorder="1" applyAlignment="1">
      <alignment horizontal="right" vertical="center"/>
    </xf>
    <xf numFmtId="0" fontId="29" fillId="30" borderId="1" xfId="0" applyFont="1" applyFill="1" applyBorder="1" applyAlignment="1">
      <alignment horizontal="justify" vertical="top" wrapText="1"/>
    </xf>
    <xf numFmtId="9" fontId="29" fillId="30" borderId="1" xfId="0" applyNumberFormat="1" applyFont="1" applyFill="1" applyBorder="1" applyAlignment="1">
      <alignment horizontal="justify" vertical="top" wrapText="1"/>
    </xf>
    <xf numFmtId="1" fontId="34" fillId="30" borderId="1" xfId="0" applyNumberFormat="1" applyFont="1" applyFill="1" applyBorder="1" applyAlignment="1">
      <alignment horizontal="center" vertical="center"/>
    </xf>
    <xf numFmtId="10" fontId="34" fillId="30" borderId="1" xfId="0" applyNumberFormat="1" applyFont="1" applyFill="1" applyBorder="1" applyAlignment="1">
      <alignment horizontal="center" vertical="center"/>
    </xf>
    <xf numFmtId="0" fontId="34" fillId="30" borderId="1" xfId="0" applyFont="1" applyFill="1" applyBorder="1" applyAlignment="1">
      <alignment horizontal="center" vertical="center" wrapText="1"/>
    </xf>
    <xf numFmtId="0" fontId="29" fillId="30" borderId="1" xfId="0" applyFont="1" applyFill="1" applyBorder="1" applyAlignment="1">
      <alignment horizontal="left" vertical="top" wrapText="1"/>
    </xf>
    <xf numFmtId="0" fontId="29" fillId="27" borderId="1" xfId="1" applyFont="1" applyFill="1" applyBorder="1" applyAlignment="1" applyProtection="1">
      <alignment horizontal="center" vertical="center" wrapText="1"/>
    </xf>
    <xf numFmtId="0" fontId="30" fillId="28" borderId="1" xfId="52" applyFont="1" applyFill="1" applyBorder="1" applyAlignment="1">
      <alignment horizontal="left" vertical="top" wrapText="1"/>
    </xf>
    <xf numFmtId="0" fontId="29" fillId="28" borderId="1" xfId="52" quotePrefix="1" applyFont="1" applyFill="1" applyBorder="1" applyAlignment="1">
      <alignment horizontal="justify" vertical="top" wrapText="1"/>
    </xf>
    <xf numFmtId="0" fontId="29" fillId="28" borderId="35" xfId="52" quotePrefix="1" applyFont="1" applyFill="1" applyBorder="1" applyAlignment="1">
      <alignment horizontal="justify" vertical="top" wrapText="1"/>
    </xf>
    <xf numFmtId="0" fontId="29" fillId="28" borderId="1" xfId="52" quotePrefix="1" applyFont="1" applyFill="1" applyBorder="1" applyAlignment="1">
      <alignment horizontal="left" vertical="top" wrapText="1"/>
    </xf>
    <xf numFmtId="0" fontId="29" fillId="28" borderId="36" xfId="52" applyFont="1" applyFill="1" applyBorder="1" applyAlignment="1">
      <alignment horizontal="justify" vertical="top" wrapText="1"/>
    </xf>
    <xf numFmtId="0" fontId="29" fillId="28" borderId="37" xfId="52" applyFont="1" applyFill="1" applyBorder="1" applyAlignment="1">
      <alignment horizontal="justify" vertical="top" wrapText="1"/>
    </xf>
    <xf numFmtId="0" fontId="29" fillId="34" borderId="1" xfId="0" applyFont="1" applyFill="1" applyBorder="1" applyAlignment="1">
      <alignment vertical="center" wrapText="1"/>
    </xf>
    <xf numFmtId="0" fontId="29" fillId="34" borderId="1" xfId="0" applyFont="1" applyFill="1" applyBorder="1" applyAlignment="1">
      <alignment horizontal="center" vertical="center" wrapText="1"/>
    </xf>
    <xf numFmtId="0" fontId="29" fillId="34" borderId="1" xfId="0" applyFont="1" applyFill="1" applyBorder="1" applyAlignment="1">
      <alignment horizontal="justify" vertical="top" wrapText="1"/>
    </xf>
    <xf numFmtId="0" fontId="29" fillId="34" borderId="1" xfId="0" applyFont="1" applyFill="1" applyBorder="1" applyAlignment="1">
      <alignment horizontal="justify" vertical="top"/>
    </xf>
    <xf numFmtId="2" fontId="29" fillId="34" borderId="1" xfId="0" applyNumberFormat="1" applyFont="1" applyFill="1" applyBorder="1" applyAlignment="1">
      <alignment horizontal="center" vertical="center"/>
    </xf>
    <xf numFmtId="168" fontId="29" fillId="34" borderId="1" xfId="0" applyNumberFormat="1" applyFont="1" applyFill="1" applyBorder="1" applyAlignment="1">
      <alignment horizontal="center" vertical="center"/>
    </xf>
    <xf numFmtId="1" fontId="29" fillId="34" borderId="1" xfId="0" applyNumberFormat="1" applyFont="1" applyFill="1" applyBorder="1" applyAlignment="1">
      <alignment horizontal="center" vertical="center"/>
    </xf>
    <xf numFmtId="10" fontId="29" fillId="34" borderId="32" xfId="0" applyNumberFormat="1" applyFont="1" applyFill="1" applyBorder="1" applyAlignment="1">
      <alignment horizontal="center" vertical="center"/>
    </xf>
    <xf numFmtId="0" fontId="29" fillId="34" borderId="1" xfId="82" applyFont="1" applyFill="1" applyBorder="1" applyAlignment="1">
      <alignment horizontal="justify" vertical="top" wrapText="1"/>
    </xf>
    <xf numFmtId="0" fontId="35" fillId="0" borderId="0" xfId="0" applyFont="1" applyAlignment="1">
      <alignment horizontal="left"/>
    </xf>
    <xf numFmtId="0" fontId="50" fillId="28" borderId="1" xfId="52" applyFont="1" applyFill="1" applyBorder="1" applyAlignment="1">
      <alignment horizontal="justify" vertical="top" wrapText="1"/>
    </xf>
    <xf numFmtId="2" fontId="50" fillId="28" borderId="1" xfId="0" applyNumberFormat="1" applyFont="1" applyFill="1" applyBorder="1" applyAlignment="1">
      <alignment horizontal="center" vertical="center"/>
    </xf>
    <xf numFmtId="168" fontId="50" fillId="28" borderId="1" xfId="0" applyNumberFormat="1" applyFont="1" applyFill="1" applyBorder="1" applyAlignment="1">
      <alignment horizontal="center" vertical="center"/>
    </xf>
    <xf numFmtId="1" fontId="50" fillId="28" borderId="1" xfId="0" applyNumberFormat="1" applyFont="1" applyFill="1" applyBorder="1" applyAlignment="1">
      <alignment horizontal="center" vertical="center"/>
    </xf>
    <xf numFmtId="10" fontId="50" fillId="28" borderId="32" xfId="0" applyNumberFormat="1" applyFont="1" applyFill="1" applyBorder="1" applyAlignment="1">
      <alignment horizontal="center" vertical="center"/>
    </xf>
    <xf numFmtId="0" fontId="50" fillId="28" borderId="1" xfId="0" applyFont="1" applyFill="1" applyBorder="1" applyAlignment="1">
      <alignment horizontal="center" vertical="center" wrapText="1"/>
    </xf>
    <xf numFmtId="0" fontId="50" fillId="28" borderId="1" xfId="52" applyFont="1" applyFill="1" applyBorder="1" applyAlignment="1">
      <alignment horizontal="left" vertical="top" wrapText="1"/>
    </xf>
    <xf numFmtId="0" fontId="29" fillId="34" borderId="30" xfId="52" applyFont="1" applyFill="1" applyBorder="1" applyAlignment="1">
      <alignment vertical="top" wrapText="1"/>
    </xf>
    <xf numFmtId="0" fontId="29" fillId="34" borderId="31" xfId="52" applyFont="1" applyFill="1" applyBorder="1" applyAlignment="1">
      <alignment vertical="top" wrapText="1"/>
    </xf>
    <xf numFmtId="0" fontId="29" fillId="34" borderId="29" xfId="52" applyFont="1" applyFill="1" applyBorder="1" applyAlignment="1">
      <alignment vertical="top" wrapText="1"/>
    </xf>
    <xf numFmtId="0" fontId="29" fillId="34" borderId="30" xfId="0" applyFont="1" applyFill="1" applyBorder="1" applyAlignment="1">
      <alignment vertical="top" wrapText="1"/>
    </xf>
    <xf numFmtId="0" fontId="29" fillId="34" borderId="29" xfId="0" applyFont="1" applyFill="1" applyBorder="1" applyAlignment="1">
      <alignment vertical="top" wrapText="1"/>
    </xf>
    <xf numFmtId="0" fontId="29" fillId="34" borderId="30" xfId="52" applyFont="1" applyFill="1" applyBorder="1" applyAlignment="1">
      <alignment vertical="center" wrapText="1"/>
    </xf>
    <xf numFmtId="0" fontId="29" fillId="34" borderId="31" xfId="52" applyFont="1" applyFill="1" applyBorder="1" applyAlignment="1">
      <alignment vertical="center" wrapText="1"/>
    </xf>
    <xf numFmtId="0" fontId="29" fillId="34" borderId="29" xfId="52" applyFont="1" applyFill="1" applyBorder="1" applyAlignment="1">
      <alignment vertical="center" wrapText="1"/>
    </xf>
    <xf numFmtId="2" fontId="29" fillId="28" borderId="1" xfId="0" applyNumberFormat="1" applyFont="1" applyFill="1" applyBorder="1" applyAlignment="1" applyProtection="1">
      <alignment horizontal="center" vertical="center"/>
      <protection locked="0"/>
    </xf>
    <xf numFmtId="0" fontId="44" fillId="0" borderId="0" xfId="0" applyFont="1" applyAlignment="1">
      <alignment horizontal="left"/>
    </xf>
    <xf numFmtId="168" fontId="29" fillId="2" borderId="1" xfId="0" applyNumberFormat="1" applyFont="1" applyFill="1" applyBorder="1" applyAlignment="1">
      <alignment horizontal="right" vertical="center"/>
    </xf>
    <xf numFmtId="0" fontId="29" fillId="2" borderId="18" xfId="0" applyFont="1" applyFill="1" applyBorder="1"/>
    <xf numFmtId="168" fontId="29" fillId="26" borderId="1" xfId="0" applyNumberFormat="1" applyFont="1" applyFill="1" applyBorder="1" applyAlignment="1">
      <alignment horizontal="right" vertical="center"/>
    </xf>
    <xf numFmtId="0" fontId="29" fillId="2" borderId="15" xfId="0" applyFont="1" applyFill="1" applyBorder="1" applyAlignment="1">
      <alignment horizontal="center" vertical="center"/>
    </xf>
    <xf numFmtId="0" fontId="29" fillId="2" borderId="16" xfId="0" applyFont="1" applyFill="1" applyBorder="1"/>
    <xf numFmtId="0" fontId="28" fillId="0" borderId="0" xfId="0" applyFont="1"/>
    <xf numFmtId="0" fontId="28" fillId="0" borderId="0" xfId="0" applyFont="1" applyAlignment="1">
      <alignment horizontal="center" vertical="center"/>
    </xf>
    <xf numFmtId="168" fontId="29" fillId="2" borderId="1" xfId="0" applyNumberFormat="1" applyFont="1" applyFill="1" applyBorder="1" applyAlignment="1">
      <alignment horizontal="center" vertical="center"/>
    </xf>
    <xf numFmtId="0" fontId="29" fillId="28" borderId="1" xfId="0" applyFont="1" applyFill="1" applyBorder="1" applyAlignment="1">
      <alignment horizontal="left" vertical="top" wrapText="1"/>
    </xf>
    <xf numFmtId="0" fontId="29" fillId="0" borderId="0" xfId="0" applyFont="1" applyAlignment="1">
      <alignment horizontal="justify" vertical="top"/>
    </xf>
    <xf numFmtId="0" fontId="29" fillId="0" borderId="0" xfId="0" applyFont="1" applyAlignment="1">
      <alignment horizontal="center" vertical="center"/>
    </xf>
    <xf numFmtId="0" fontId="31" fillId="28" borderId="78" xfId="0" applyFont="1" applyFill="1" applyBorder="1"/>
    <xf numFmtId="15" fontId="31" fillId="28" borderId="78" xfId="0" applyNumberFormat="1" applyFont="1" applyFill="1" applyBorder="1"/>
    <xf numFmtId="0" fontId="31" fillId="0" borderId="82" xfId="0" applyFont="1" applyBorder="1"/>
    <xf numFmtId="0" fontId="30" fillId="0" borderId="84" xfId="0" applyFont="1" applyBorder="1"/>
    <xf numFmtId="0" fontId="30" fillId="0" borderId="80" xfId="0" applyFont="1" applyBorder="1"/>
    <xf numFmtId="0" fontId="30" fillId="0" borderId="82" xfId="0" applyFont="1" applyBorder="1"/>
    <xf numFmtId="8" fontId="29" fillId="27" borderId="1" xfId="0" applyNumberFormat="1" applyFont="1" applyFill="1" applyBorder="1" applyAlignment="1">
      <alignment horizontal="center" vertical="center"/>
    </xf>
    <xf numFmtId="0" fontId="29" fillId="2" borderId="0" xfId="0" applyFont="1" applyFill="1"/>
    <xf numFmtId="0" fontId="29" fillId="0" borderId="0" xfId="0" applyFont="1"/>
    <xf numFmtId="168" fontId="32" fillId="2" borderId="1" xfId="1" applyNumberFormat="1" applyFont="1" applyFill="1" applyBorder="1" applyAlignment="1" applyProtection="1">
      <alignment horizontal="center" vertical="center" wrapText="1"/>
    </xf>
    <xf numFmtId="10" fontId="32" fillId="2" borderId="1" xfId="1" applyNumberFormat="1" applyFont="1" applyFill="1" applyBorder="1" applyAlignment="1" applyProtection="1">
      <alignment horizontal="center" vertical="center" wrapText="1"/>
    </xf>
    <xf numFmtId="0" fontId="29" fillId="0" borderId="0" xfId="0" applyFont="1" applyAlignment="1">
      <alignment horizontal="center"/>
    </xf>
    <xf numFmtId="168" fontId="29" fillId="0" borderId="0" xfId="0" applyNumberFormat="1" applyFont="1" applyAlignment="1">
      <alignment horizontal="center" vertical="center"/>
    </xf>
    <xf numFmtId="1" fontId="29" fillId="0" borderId="0" xfId="0" applyNumberFormat="1" applyFont="1" applyAlignment="1">
      <alignment horizontal="center" vertical="center"/>
    </xf>
    <xf numFmtId="10" fontId="29" fillId="0" borderId="0" xfId="0" applyNumberFormat="1" applyFont="1" applyAlignment="1">
      <alignment horizontal="center" vertical="center"/>
    </xf>
    <xf numFmtId="0" fontId="29" fillId="0" borderId="0" xfId="0" applyFont="1" applyAlignment="1">
      <alignment horizontal="left" vertical="top"/>
    </xf>
    <xf numFmtId="168" fontId="29" fillId="28" borderId="1" xfId="0" applyNumberFormat="1" applyFont="1" applyFill="1" applyBorder="1" applyAlignment="1">
      <alignment horizontal="right" vertical="center"/>
    </xf>
    <xf numFmtId="0" fontId="30" fillId="28" borderId="78" xfId="0" applyFont="1" applyFill="1" applyBorder="1"/>
    <xf numFmtId="0" fontId="20" fillId="28" borderId="78" xfId="0" applyFont="1" applyFill="1" applyBorder="1"/>
    <xf numFmtId="0" fontId="70" fillId="28" borderId="78" xfId="0" applyFont="1" applyFill="1" applyBorder="1"/>
    <xf numFmtId="0" fontId="1" fillId="34" borderId="1" xfId="0" applyFont="1" applyFill="1" applyBorder="1" applyAlignment="1">
      <alignment horizontal="justify" vertical="top" wrapText="1"/>
    </xf>
    <xf numFmtId="0" fontId="29" fillId="2" borderId="15" xfId="0" applyFont="1" applyFill="1" applyBorder="1"/>
    <xf numFmtId="0" fontId="1" fillId="0" borderId="30" xfId="54" applyBorder="1" applyAlignment="1">
      <alignment horizontal="center" vertical="center" wrapText="1"/>
    </xf>
    <xf numFmtId="0" fontId="1" fillId="0" borderId="55" xfId="54" applyBorder="1" applyAlignment="1">
      <alignment horizontal="center" vertical="center" wrapText="1"/>
    </xf>
    <xf numFmtId="0" fontId="42" fillId="0" borderId="30" xfId="0" applyFont="1" applyBorder="1" applyAlignment="1">
      <alignment horizontal="center" vertical="center"/>
    </xf>
    <xf numFmtId="0" fontId="35" fillId="0" borderId="0" xfId="0" applyFont="1" applyAlignment="1">
      <alignment horizontal="center"/>
    </xf>
    <xf numFmtId="0" fontId="35" fillId="0" borderId="0" xfId="0" applyFont="1" applyAlignment="1">
      <alignment horizontal="justify" vertical="top"/>
    </xf>
    <xf numFmtId="0" fontId="1" fillId="34" borderId="32" xfId="1" applyFill="1" applyBorder="1" applyAlignment="1">
      <alignment horizontal="left" vertical="center" wrapText="1"/>
    </xf>
    <xf numFmtId="0" fontId="1" fillId="34" borderId="1" xfId="54" applyFill="1" applyBorder="1" applyAlignment="1">
      <alignment horizontal="center" vertical="center" wrapText="1"/>
    </xf>
    <xf numFmtId="0" fontId="42" fillId="34" borderId="29" xfId="0" applyFont="1" applyFill="1" applyBorder="1" applyAlignment="1">
      <alignment horizontal="center" vertical="center"/>
    </xf>
    <xf numFmtId="0" fontId="42" fillId="0" borderId="0" xfId="0" applyFont="1" applyAlignment="1">
      <alignment horizontal="left"/>
    </xf>
    <xf numFmtId="0" fontId="42" fillId="0" borderId="0" xfId="0" applyFont="1" applyAlignment="1">
      <alignment horizontal="center" vertical="center"/>
    </xf>
    <xf numFmtId="0" fontId="35" fillId="0" borderId="81" xfId="0" applyFont="1" applyBorder="1"/>
    <xf numFmtId="0" fontId="35" fillId="0" borderId="79" xfId="0" applyFont="1" applyBorder="1"/>
    <xf numFmtId="0" fontId="35" fillId="0" borderId="83" xfId="0" applyFont="1" applyBorder="1"/>
    <xf numFmtId="0" fontId="42" fillId="0" borderId="83" xfId="0" applyFont="1" applyBorder="1"/>
    <xf numFmtId="0" fontId="35" fillId="34" borderId="1" xfId="0" applyFont="1" applyFill="1" applyBorder="1" applyAlignment="1">
      <alignment horizontal="justify" vertical="top" wrapText="1"/>
    </xf>
    <xf numFmtId="9" fontId="35" fillId="34" borderId="1" xfId="0" applyNumberFormat="1" applyFont="1" applyFill="1" applyBorder="1" applyAlignment="1">
      <alignment horizontal="center" vertical="center" wrapText="1"/>
    </xf>
    <xf numFmtId="15" fontId="42" fillId="0" borderId="79" xfId="0" applyNumberFormat="1" applyFont="1" applyBorder="1"/>
    <xf numFmtId="0" fontId="42" fillId="0" borderId="79" xfId="0" applyFont="1" applyBorder="1"/>
    <xf numFmtId="0" fontId="32" fillId="33" borderId="1" xfId="52" applyFont="1" applyFill="1" applyBorder="1" applyAlignment="1">
      <alignment horizontal="center" vertical="center" wrapText="1"/>
    </xf>
    <xf numFmtId="15" fontId="42" fillId="0" borderId="1" xfId="0" applyNumberFormat="1" applyFont="1" applyBorder="1"/>
    <xf numFmtId="0" fontId="30" fillId="0" borderId="1" xfId="0" applyFont="1" applyBorder="1"/>
    <xf numFmtId="0" fontId="31" fillId="0" borderId="1" xfId="0" applyFont="1" applyBorder="1"/>
    <xf numFmtId="0" fontId="42" fillId="0" borderId="1" xfId="0" applyFont="1" applyBorder="1"/>
    <xf numFmtId="0" fontId="36" fillId="0" borderId="1" xfId="0" applyFont="1" applyBorder="1" applyAlignment="1">
      <alignment horizontal="justify" vertical="top" wrapText="1"/>
    </xf>
    <xf numFmtId="0" fontId="1" fillId="0" borderId="0" xfId="0" applyFont="1" applyAlignment="1">
      <alignment horizontal="justify" vertical="top" wrapText="1"/>
    </xf>
    <xf numFmtId="0" fontId="32" fillId="0" borderId="0" xfId="1" applyFont="1" applyFill="1" applyBorder="1" applyAlignment="1" applyProtection="1">
      <alignment horizontal="center" vertical="center" wrapText="1"/>
    </xf>
    <xf numFmtId="0" fontId="1" fillId="0" borderId="0" xfId="54" applyAlignment="1">
      <alignment horizontal="center" vertical="center" wrapText="1"/>
    </xf>
    <xf numFmtId="0" fontId="1" fillId="0" borderId="0" xfId="0" applyFont="1" applyAlignment="1">
      <alignment horizontal="center" vertical="center" wrapText="1"/>
    </xf>
    <xf numFmtId="0" fontId="36" fillId="0" borderId="30" xfId="0" applyFont="1" applyBorder="1" applyAlignment="1">
      <alignment horizontal="justify" vertical="top" wrapText="1"/>
    </xf>
    <xf numFmtId="0" fontId="30" fillId="0" borderId="0" xfId="0" applyFont="1" applyAlignment="1">
      <alignment horizontal="center"/>
    </xf>
    <xf numFmtId="0" fontId="30" fillId="0" borderId="0" xfId="0" applyFont="1" applyAlignment="1">
      <alignment horizontal="center" vertical="center"/>
    </xf>
    <xf numFmtId="0" fontId="29" fillId="0" borderId="1" xfId="0" applyFont="1" applyBorder="1" applyAlignment="1">
      <alignment horizontal="justify" vertical="top" wrapText="1"/>
    </xf>
    <xf numFmtId="0" fontId="30" fillId="0" borderId="1" xfId="0" applyFont="1" applyBorder="1" applyAlignment="1">
      <alignment horizontal="left" wrapText="1"/>
    </xf>
    <xf numFmtId="10" fontId="30" fillId="0" borderId="1" xfId="72" applyNumberFormat="1" applyFont="1" applyFill="1" applyBorder="1" applyAlignment="1" applyProtection="1">
      <alignment horizontal="center" vertical="center"/>
    </xf>
    <xf numFmtId="0" fontId="29" fillId="0" borderId="1" xfId="2" applyFont="1" applyFill="1" applyBorder="1" applyAlignment="1" applyProtection="1">
      <alignment horizontal="justify" vertical="top" wrapText="1"/>
    </xf>
    <xf numFmtId="10" fontId="29" fillId="0" borderId="1" xfId="72" applyNumberFormat="1" applyFont="1" applyFill="1" applyBorder="1" applyAlignment="1" applyProtection="1">
      <alignment horizontal="center" vertical="center"/>
    </xf>
    <xf numFmtId="0" fontId="29" fillId="0" borderId="1" xfId="77" applyFont="1" applyFill="1" applyBorder="1" applyAlignment="1" applyProtection="1">
      <alignment horizontal="justify" vertical="top" wrapText="1"/>
    </xf>
    <xf numFmtId="0" fontId="29" fillId="0" borderId="1" xfId="89" applyFont="1" applyFill="1" applyBorder="1" applyAlignment="1" applyProtection="1">
      <alignment horizontal="justify" vertical="top" wrapText="1"/>
    </xf>
    <xf numFmtId="0" fontId="29" fillId="0" borderId="1" xfId="89" applyFont="1" applyFill="1" applyBorder="1" applyAlignment="1" applyProtection="1">
      <alignment vertical="top" wrapText="1"/>
    </xf>
    <xf numFmtId="0" fontId="29" fillId="28" borderId="1" xfId="52" applyFont="1" applyFill="1" applyBorder="1" applyAlignment="1">
      <alignment horizontal="left" vertical="top" wrapText="1"/>
    </xf>
    <xf numFmtId="14" fontId="29" fillId="28" borderId="1" xfId="52" applyNumberFormat="1" applyFont="1" applyFill="1" applyBorder="1" applyAlignment="1">
      <alignment horizontal="center" vertical="center" wrapText="1"/>
    </xf>
    <xf numFmtId="15" fontId="42" fillId="0" borderId="81" xfId="0" applyNumberFormat="1" applyFont="1" applyBorder="1"/>
    <xf numFmtId="0" fontId="43" fillId="0" borderId="1" xfId="0" applyFont="1" applyBorder="1"/>
    <xf numFmtId="0" fontId="35" fillId="0" borderId="1" xfId="0" applyFont="1" applyBorder="1" applyAlignment="1">
      <alignment horizontal="center"/>
    </xf>
    <xf numFmtId="0" fontId="44" fillId="0" borderId="1" xfId="0" applyFont="1" applyBorder="1"/>
    <xf numFmtId="0" fontId="42" fillId="0" borderId="1" xfId="0" applyFont="1" applyBorder="1" applyAlignment="1">
      <alignment horizontal="center"/>
    </xf>
    <xf numFmtId="0" fontId="20" fillId="28" borderId="38" xfId="0" applyFont="1" applyFill="1" applyBorder="1"/>
    <xf numFmtId="0" fontId="30" fillId="28" borderId="38" xfId="0" applyFont="1" applyFill="1" applyBorder="1"/>
    <xf numFmtId="0" fontId="35" fillId="28" borderId="1" xfId="0" applyFont="1" applyFill="1" applyBorder="1"/>
    <xf numFmtId="0" fontId="48" fillId="0" borderId="1" xfId="76" applyFont="1" applyFill="1" applyBorder="1" applyAlignment="1" applyProtection="1">
      <alignment horizontal="justify" vertical="top" wrapText="1"/>
    </xf>
    <xf numFmtId="0" fontId="31" fillId="0" borderId="0" xfId="0" applyFont="1" applyAlignment="1">
      <alignment vertical="top"/>
    </xf>
    <xf numFmtId="0" fontId="34" fillId="2" borderId="1" xfId="0" applyFont="1" applyFill="1" applyBorder="1" applyAlignment="1">
      <alignment horizontal="center"/>
    </xf>
    <xf numFmtId="0" fontId="51" fillId="2" borderId="2" xfId="0" applyFont="1" applyFill="1" applyBorder="1" applyAlignment="1">
      <alignment horizontal="left" vertical="center"/>
    </xf>
    <xf numFmtId="0" fontId="51" fillId="2" borderId="3" xfId="0" applyFont="1" applyFill="1" applyBorder="1" applyAlignment="1">
      <alignment horizontal="left" vertical="center"/>
    </xf>
    <xf numFmtId="15" fontId="51" fillId="2" borderId="3" xfId="0" applyNumberFormat="1" applyFont="1" applyFill="1" applyBorder="1" applyAlignment="1">
      <alignment horizontal="center" vertical="center"/>
    </xf>
    <xf numFmtId="0" fontId="51" fillId="2" borderId="3" xfId="0" applyFont="1" applyFill="1" applyBorder="1" applyAlignment="1">
      <alignment horizontal="center" vertical="center"/>
    </xf>
    <xf numFmtId="0" fontId="34" fillId="2" borderId="3" xfId="0" applyFont="1" applyFill="1" applyBorder="1" applyAlignment="1">
      <alignment horizontal="center" vertical="center"/>
    </xf>
    <xf numFmtId="0" fontId="51" fillId="2" borderId="17" xfId="0" applyFont="1" applyFill="1" applyBorder="1" applyAlignment="1">
      <alignment horizontal="center" vertical="center"/>
    </xf>
    <xf numFmtId="15" fontId="53" fillId="2" borderId="1" xfId="0" applyNumberFormat="1" applyFont="1" applyFill="1" applyBorder="1" applyAlignment="1">
      <alignment horizontal="center" vertical="center" wrapText="1"/>
    </xf>
    <xf numFmtId="15" fontId="56" fillId="2" borderId="1" xfId="0" applyNumberFormat="1" applyFont="1" applyFill="1" applyBorder="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applyAlignment="1">
      <alignment horizontal="justify" vertical="center" wrapText="1"/>
    </xf>
    <xf numFmtId="0" fontId="44" fillId="2" borderId="1" xfId="0" applyFont="1" applyFill="1" applyBorder="1" applyAlignment="1">
      <alignment horizontal="center" vertical="center" textRotation="90" wrapText="1"/>
    </xf>
    <xf numFmtId="15" fontId="43" fillId="2" borderId="1" xfId="0" applyNumberFormat="1" applyFont="1" applyFill="1" applyBorder="1" applyAlignment="1">
      <alignment horizontal="center" vertical="center" wrapText="1"/>
    </xf>
    <xf numFmtId="1" fontId="43" fillId="2" borderId="1" xfId="0" applyNumberFormat="1" applyFont="1" applyFill="1" applyBorder="1" applyAlignment="1">
      <alignment horizontal="center" vertical="center" wrapText="1"/>
    </xf>
    <xf numFmtId="10" fontId="58" fillId="2" borderId="1" xfId="0" applyNumberFormat="1" applyFont="1" applyFill="1" applyBorder="1" applyAlignment="1">
      <alignment horizontal="center" vertical="center" wrapText="1"/>
    </xf>
    <xf numFmtId="9" fontId="58" fillId="2" borderId="1" xfId="0" applyNumberFormat="1" applyFont="1" applyFill="1" applyBorder="1" applyAlignment="1">
      <alignment horizontal="center" vertical="center" wrapText="1"/>
    </xf>
    <xf numFmtId="10" fontId="58" fillId="2" borderId="31" xfId="0" applyNumberFormat="1" applyFont="1" applyFill="1" applyBorder="1" applyAlignment="1">
      <alignment horizontal="center" vertical="center" wrapText="1"/>
    </xf>
    <xf numFmtId="0" fontId="43" fillId="2" borderId="29" xfId="0" applyFont="1" applyFill="1" applyBorder="1" applyAlignment="1">
      <alignment horizontal="justify" vertical="center" wrapText="1"/>
    </xf>
    <xf numFmtId="9" fontId="43" fillId="2" borderId="1" xfId="0" applyNumberFormat="1" applyFont="1" applyFill="1" applyBorder="1" applyAlignment="1">
      <alignment horizontal="center" vertical="center" wrapText="1"/>
    </xf>
    <xf numFmtId="0" fontId="59" fillId="2" borderId="44" xfId="0" applyFont="1" applyFill="1" applyBorder="1" applyAlignment="1">
      <alignment horizontal="justify" vertical="top" wrapText="1"/>
    </xf>
    <xf numFmtId="0" fontId="43" fillId="2" borderId="76" xfId="0" applyFont="1" applyFill="1" applyBorder="1" applyAlignment="1">
      <alignment horizontal="justify" vertical="top" wrapText="1"/>
    </xf>
    <xf numFmtId="0" fontId="43" fillId="2" borderId="40" xfId="0" applyFont="1" applyFill="1" applyBorder="1" applyAlignment="1">
      <alignment horizontal="justify" vertical="top" wrapText="1"/>
    </xf>
    <xf numFmtId="0" fontId="43" fillId="2" borderId="41" xfId="0" applyFont="1" applyFill="1" applyBorder="1" applyAlignment="1">
      <alignment horizontal="justify" vertical="top" wrapText="1"/>
    </xf>
    <xf numFmtId="10" fontId="58" fillId="2" borderId="30" xfId="0" applyNumberFormat="1" applyFont="1" applyFill="1" applyBorder="1" applyAlignment="1">
      <alignment horizontal="center" vertical="center" wrapText="1"/>
    </xf>
    <xf numFmtId="0" fontId="59" fillId="2" borderId="69" xfId="0" applyFont="1" applyFill="1" applyBorder="1" applyAlignment="1">
      <alignment horizontal="justify" vertical="top" wrapText="1"/>
    </xf>
    <xf numFmtId="0" fontId="43" fillId="2" borderId="70" xfId="0" applyFont="1" applyFill="1" applyBorder="1" applyAlignment="1">
      <alignment horizontal="justify" vertical="top" wrapText="1"/>
    </xf>
    <xf numFmtId="0" fontId="43" fillId="2" borderId="49" xfId="0" applyFont="1" applyFill="1" applyBorder="1" applyAlignment="1">
      <alignment horizontal="justify" vertical="top" wrapText="1"/>
    </xf>
    <xf numFmtId="0" fontId="43" fillId="2" borderId="48" xfId="0" applyFont="1" applyFill="1" applyBorder="1" applyAlignment="1">
      <alignment horizontal="justify" vertical="top" wrapText="1"/>
    </xf>
    <xf numFmtId="0" fontId="43" fillId="2" borderId="30" xfId="0" applyFont="1" applyFill="1" applyBorder="1" applyAlignment="1">
      <alignment horizontal="justify" vertical="center" wrapText="1"/>
    </xf>
    <xf numFmtId="0" fontId="43" fillId="2" borderId="1" xfId="0" applyFont="1" applyFill="1" applyBorder="1" applyAlignment="1">
      <alignment horizontal="left" vertical="center" wrapText="1"/>
    </xf>
    <xf numFmtId="0" fontId="43" fillId="2" borderId="1" xfId="0" applyFont="1" applyFill="1" applyBorder="1" applyAlignment="1" applyProtection="1">
      <alignment horizontal="center" vertical="center" wrapText="1"/>
      <protection locked="0"/>
    </xf>
    <xf numFmtId="0" fontId="60" fillId="2" borderId="69" xfId="0" applyFont="1" applyFill="1" applyBorder="1" applyAlignment="1">
      <alignment horizontal="justify" vertical="top" wrapText="1"/>
    </xf>
    <xf numFmtId="15" fontId="58" fillId="2" borderId="1" xfId="0" applyNumberFormat="1" applyFont="1" applyFill="1" applyBorder="1" applyAlignment="1">
      <alignment horizontal="center" vertical="center" wrapText="1"/>
    </xf>
    <xf numFmtId="9" fontId="43" fillId="2" borderId="29" xfId="0" applyNumberFormat="1" applyFont="1" applyFill="1" applyBorder="1" applyAlignment="1">
      <alignment horizontal="center" vertical="center" wrapText="1"/>
    </xf>
    <xf numFmtId="0" fontId="43" fillId="2" borderId="69" xfId="0" applyFont="1" applyFill="1" applyBorder="1" applyAlignment="1">
      <alignment horizontal="justify" vertical="top" wrapText="1"/>
    </xf>
    <xf numFmtId="0" fontId="43" fillId="2" borderId="48" xfId="0" applyFont="1" applyFill="1" applyBorder="1" applyAlignment="1">
      <alignment horizontal="center" vertical="center" wrapText="1"/>
    </xf>
    <xf numFmtId="10" fontId="43" fillId="2" borderId="1" xfId="0" applyNumberFormat="1" applyFont="1" applyFill="1" applyBorder="1" applyAlignment="1">
      <alignment horizontal="center" vertical="center" wrapText="1"/>
    </xf>
    <xf numFmtId="10" fontId="43" fillId="2" borderId="29" xfId="0" applyNumberFormat="1" applyFont="1" applyFill="1" applyBorder="1" applyAlignment="1">
      <alignment horizontal="center" vertical="center" wrapText="1"/>
    </xf>
    <xf numFmtId="0" fontId="58" fillId="2" borderId="1" xfId="0" applyFont="1" applyFill="1" applyBorder="1" applyAlignment="1" applyProtection="1">
      <alignment horizontal="center" vertical="center" wrapText="1"/>
      <protection locked="0"/>
    </xf>
    <xf numFmtId="10" fontId="58" fillId="2" borderId="29" xfId="0" applyNumberFormat="1" applyFont="1" applyFill="1" applyBorder="1" applyAlignment="1">
      <alignment horizontal="center" vertical="center" wrapText="1"/>
    </xf>
    <xf numFmtId="15" fontId="43" fillId="2" borderId="1" xfId="0" applyNumberFormat="1" applyFont="1" applyFill="1" applyBorder="1" applyAlignment="1">
      <alignment horizontal="center" vertical="center"/>
    </xf>
    <xf numFmtId="0" fontId="43" fillId="2" borderId="1" xfId="0" applyFont="1" applyFill="1" applyBorder="1" applyAlignment="1">
      <alignment vertical="center" wrapText="1"/>
    </xf>
    <xf numFmtId="0" fontId="35" fillId="2" borderId="29" xfId="0" applyFont="1" applyFill="1" applyBorder="1" applyAlignment="1">
      <alignment horizontal="center" vertical="center" wrapText="1"/>
    </xf>
    <xf numFmtId="0" fontId="35" fillId="2" borderId="29" xfId="0" applyFont="1" applyFill="1" applyBorder="1" applyAlignment="1">
      <alignment horizontal="justify" vertical="center" wrapText="1"/>
    </xf>
    <xf numFmtId="15" fontId="35" fillId="2" borderId="29" xfId="0" applyNumberFormat="1" applyFont="1" applyFill="1" applyBorder="1" applyAlignment="1">
      <alignment horizontal="center" vertical="center" wrapText="1"/>
    </xf>
    <xf numFmtId="1" fontId="35" fillId="2" borderId="29" xfId="0" applyNumberFormat="1" applyFont="1" applyFill="1" applyBorder="1" applyAlignment="1">
      <alignment horizontal="center" vertical="center" wrapText="1"/>
    </xf>
    <xf numFmtId="10" fontId="35" fillId="2" borderId="29" xfId="0" applyNumberFormat="1" applyFont="1" applyFill="1" applyBorder="1" applyAlignment="1">
      <alignment horizontal="center" vertical="center" wrapText="1"/>
    </xf>
    <xf numFmtId="0" fontId="35" fillId="2" borderId="29" xfId="0" applyFont="1" applyFill="1" applyBorder="1" applyAlignment="1" applyProtection="1">
      <alignment horizontal="center" vertical="center" wrapText="1"/>
      <protection locked="0"/>
    </xf>
    <xf numFmtId="0" fontId="35" fillId="2" borderId="29" xfId="0" applyFont="1" applyFill="1" applyBorder="1" applyAlignment="1">
      <alignment horizontal="justify" vertical="top" wrapText="1"/>
    </xf>
    <xf numFmtId="0" fontId="35" fillId="2" borderId="48" xfId="0" applyFont="1" applyFill="1" applyBorder="1" applyAlignment="1">
      <alignment horizontal="center" vertical="center" wrapText="1"/>
    </xf>
    <xf numFmtId="0" fontId="35" fillId="2" borderId="69" xfId="0" applyFont="1" applyFill="1" applyBorder="1" applyAlignment="1">
      <alignment horizontal="justify" vertical="top" wrapText="1"/>
    </xf>
    <xf numFmtId="0" fontId="35" fillId="2" borderId="70" xfId="0" applyFont="1" applyFill="1" applyBorder="1" applyAlignment="1">
      <alignment horizontal="justify" vertical="top" wrapText="1"/>
    </xf>
    <xf numFmtId="0" fontId="35" fillId="2" borderId="49" xfId="0" applyFont="1" applyFill="1" applyBorder="1" applyAlignment="1">
      <alignment horizontal="justify" vertical="top" wrapText="1"/>
    </xf>
    <xf numFmtId="0" fontId="35" fillId="2" borderId="48" xfId="0" applyFont="1" applyFill="1" applyBorder="1" applyAlignment="1">
      <alignment horizontal="justify" vertical="top" wrapText="1"/>
    </xf>
    <xf numFmtId="0" fontId="35" fillId="2" borderId="1" xfId="0" applyFont="1" applyFill="1" applyBorder="1" applyAlignment="1">
      <alignment horizontal="center" vertical="center" wrapText="1"/>
    </xf>
    <xf numFmtId="0" fontId="35" fillId="2" borderId="1" xfId="0" applyFont="1" applyFill="1" applyBorder="1" applyAlignment="1">
      <alignment horizontal="justify" vertical="center" wrapText="1"/>
    </xf>
    <xf numFmtId="15" fontId="35" fillId="2" borderId="1" xfId="0" applyNumberFormat="1" applyFont="1" applyFill="1" applyBorder="1" applyAlignment="1">
      <alignment horizontal="center" vertical="center" wrapText="1"/>
    </xf>
    <xf numFmtId="9" fontId="35" fillId="2" borderId="1" xfId="0" applyNumberFormat="1" applyFont="1" applyFill="1" applyBorder="1" applyAlignment="1">
      <alignment horizontal="center" vertical="center" wrapText="1"/>
    </xf>
    <xf numFmtId="0" fontId="35" fillId="2" borderId="1" xfId="0" applyFont="1" applyFill="1" applyBorder="1" applyAlignment="1">
      <alignment horizontal="justify" vertical="top" wrapText="1"/>
    </xf>
    <xf numFmtId="0" fontId="35" fillId="2" borderId="41" xfId="0" applyFont="1" applyFill="1" applyBorder="1" applyAlignment="1">
      <alignment horizontal="center" vertical="center" wrapText="1"/>
    </xf>
    <xf numFmtId="0" fontId="35" fillId="2" borderId="44" xfId="0" applyFont="1" applyFill="1" applyBorder="1" applyAlignment="1">
      <alignment horizontal="justify" vertical="top" wrapText="1"/>
    </xf>
    <xf numFmtId="0" fontId="35" fillId="2" borderId="76" xfId="0" applyFont="1" applyFill="1" applyBorder="1" applyAlignment="1">
      <alignment horizontal="justify" vertical="top" wrapText="1"/>
    </xf>
    <xf numFmtId="0" fontId="35" fillId="2" borderId="40" xfId="0" applyFont="1" applyFill="1" applyBorder="1" applyAlignment="1">
      <alignment horizontal="justify" vertical="top" wrapText="1"/>
    </xf>
    <xf numFmtId="0" fontId="35" fillId="2" borderId="41" xfId="0" applyFont="1" applyFill="1" applyBorder="1" applyAlignment="1">
      <alignment horizontal="justify" vertical="top" wrapText="1"/>
    </xf>
    <xf numFmtId="1" fontId="35" fillId="2" borderId="1" xfId="0" applyNumberFormat="1" applyFont="1" applyFill="1" applyBorder="1" applyAlignment="1">
      <alignment horizontal="center" vertical="center" wrapText="1"/>
    </xf>
    <xf numFmtId="0" fontId="35" fillId="2" borderId="0" xfId="0" applyFont="1" applyFill="1" applyAlignment="1">
      <alignment horizontal="justify" vertical="center" wrapText="1"/>
    </xf>
    <xf numFmtId="9" fontId="35" fillId="2" borderId="0" xfId="0" applyNumberFormat="1" applyFont="1" applyFill="1" applyAlignment="1">
      <alignment horizontal="justify" vertical="center" wrapText="1"/>
    </xf>
    <xf numFmtId="15" fontId="35" fillId="2" borderId="0" xfId="0" applyNumberFormat="1" applyFont="1" applyFill="1" applyAlignment="1">
      <alignment horizontal="center" vertical="center" wrapText="1"/>
    </xf>
    <xf numFmtId="1" fontId="35" fillId="2" borderId="0" xfId="0" applyNumberFormat="1" applyFont="1" applyFill="1" applyAlignment="1">
      <alignment horizontal="center" vertical="center" wrapText="1"/>
    </xf>
    <xf numFmtId="0" fontId="35" fillId="2" borderId="0" xfId="0" applyFont="1" applyFill="1" applyAlignment="1">
      <alignment horizontal="center" vertical="center" wrapText="1"/>
    </xf>
    <xf numFmtId="0" fontId="42" fillId="2" borderId="0" xfId="0" applyFont="1" applyFill="1" applyAlignment="1">
      <alignment horizontal="right" vertical="center" wrapText="1"/>
    </xf>
    <xf numFmtId="0" fontId="35" fillId="2" borderId="0" xfId="0" applyFont="1" applyFill="1" applyAlignment="1">
      <alignment horizontal="right" vertical="center" wrapText="1"/>
    </xf>
    <xf numFmtId="0" fontId="42" fillId="2" borderId="0" xfId="0" applyFont="1" applyFill="1" applyAlignment="1">
      <alignment horizontal="justify" vertical="center" wrapText="1"/>
    </xf>
    <xf numFmtId="9" fontId="42" fillId="2" borderId="0" xfId="0" applyNumberFormat="1" applyFont="1" applyFill="1" applyAlignment="1">
      <alignment horizontal="justify" vertical="center" wrapText="1"/>
    </xf>
    <xf numFmtId="10" fontId="42" fillId="2" borderId="0" xfId="0" applyNumberFormat="1" applyFont="1" applyFill="1" applyAlignment="1">
      <alignment horizontal="center" vertical="center" wrapText="1"/>
    </xf>
    <xf numFmtId="0" fontId="22" fillId="48" borderId="0" xfId="0" applyFont="1" applyFill="1" applyAlignment="1">
      <alignment vertical="top"/>
    </xf>
    <xf numFmtId="0" fontId="0" fillId="48" borderId="0" xfId="0" applyFill="1" applyAlignment="1">
      <alignment vertical="top"/>
    </xf>
    <xf numFmtId="164" fontId="28" fillId="30" borderId="1" xfId="0" applyNumberFormat="1" applyFont="1" applyFill="1" applyBorder="1" applyAlignment="1">
      <alignment horizontal="center" vertical="center"/>
    </xf>
    <xf numFmtId="164" fontId="30" fillId="28" borderId="1" xfId="0" applyNumberFormat="1" applyFont="1" applyFill="1" applyBorder="1" applyAlignment="1" applyProtection="1">
      <alignment horizontal="center" vertical="center"/>
      <protection locked="0"/>
    </xf>
    <xf numFmtId="10" fontId="29" fillId="28" borderId="1" xfId="0" applyNumberFormat="1" applyFont="1" applyFill="1" applyBorder="1" applyAlignment="1" applyProtection="1">
      <alignment horizontal="center" vertical="center"/>
      <protection locked="0"/>
    </xf>
    <xf numFmtId="10" fontId="29" fillId="0" borderId="1" xfId="72" applyNumberFormat="1" applyFont="1" applyFill="1" applyBorder="1" applyAlignment="1" applyProtection="1">
      <alignment horizontal="center" vertical="center"/>
      <protection locked="0"/>
    </xf>
    <xf numFmtId="1" fontId="29" fillId="27" borderId="30" xfId="0" applyNumberFormat="1" applyFont="1" applyFill="1" applyBorder="1" applyAlignment="1">
      <alignment horizontal="center" vertical="center"/>
    </xf>
    <xf numFmtId="10" fontId="29" fillId="27" borderId="30" xfId="0" applyNumberFormat="1" applyFont="1" applyFill="1" applyBorder="1" applyAlignment="1">
      <alignment horizontal="center" vertical="center"/>
    </xf>
    <xf numFmtId="0" fontId="29" fillId="0" borderId="0" xfId="0" applyFont="1" applyAlignment="1">
      <alignment horizontal="left"/>
    </xf>
    <xf numFmtId="0" fontId="32" fillId="2" borderId="1" xfId="52" applyFont="1" applyFill="1" applyBorder="1" applyAlignment="1">
      <alignment horizontal="center" vertical="top" wrapText="1"/>
    </xf>
    <xf numFmtId="0" fontId="29" fillId="27" borderId="30" xfId="0" applyFont="1" applyFill="1" applyBorder="1" applyAlignment="1">
      <alignment horizontal="left" vertical="center" wrapText="1"/>
    </xf>
    <xf numFmtId="0" fontId="29" fillId="27" borderId="30" xfId="1" applyFont="1" applyFill="1" applyBorder="1" applyAlignment="1">
      <alignment horizontal="center" vertical="center" wrapText="1"/>
    </xf>
    <xf numFmtId="0" fontId="29" fillId="27" borderId="1" xfId="0" applyFont="1" applyFill="1" applyBorder="1" applyAlignment="1" applyProtection="1">
      <alignment vertical="center" wrapText="1"/>
      <protection locked="0"/>
    </xf>
    <xf numFmtId="0" fontId="29" fillId="27" borderId="1" xfId="0" applyFont="1" applyFill="1" applyBorder="1" applyAlignment="1" applyProtection="1">
      <alignment vertical="top" wrapText="1"/>
      <protection locked="0"/>
    </xf>
    <xf numFmtId="0" fontId="24" fillId="41" borderId="1" xfId="0" applyFont="1" applyFill="1" applyBorder="1" applyAlignment="1">
      <alignment horizontal="left" vertical="center" wrapText="1"/>
    </xf>
    <xf numFmtId="0" fontId="24" fillId="39" borderId="1" xfId="0" applyFont="1" applyFill="1" applyBorder="1" applyAlignment="1">
      <alignment horizontal="left" vertical="center" wrapText="1"/>
    </xf>
    <xf numFmtId="0" fontId="24" fillId="39" borderId="40" xfId="0" applyFont="1" applyFill="1" applyBorder="1" applyAlignment="1">
      <alignment horizontal="center" vertical="center" wrapText="1"/>
    </xf>
    <xf numFmtId="0" fontId="24" fillId="0" borderId="0" xfId="0" applyFont="1"/>
    <xf numFmtId="0" fontId="46" fillId="38" borderId="1" xfId="0" applyFont="1" applyFill="1" applyBorder="1" applyAlignment="1">
      <alignment horizontal="center" vertical="center" wrapText="1"/>
    </xf>
    <xf numFmtId="0" fontId="24" fillId="38" borderId="32" xfId="0" applyFont="1" applyFill="1" applyBorder="1" applyAlignment="1">
      <alignment horizontal="center" vertical="center" wrapText="1"/>
    </xf>
    <xf numFmtId="0" fontId="24" fillId="40" borderId="1" xfId="0" applyFont="1" applyFill="1" applyBorder="1" applyAlignment="1">
      <alignment horizontal="center" vertical="center"/>
    </xf>
    <xf numFmtId="0" fontId="24" fillId="38" borderId="1" xfId="0" applyFont="1" applyFill="1" applyBorder="1" applyAlignment="1">
      <alignment horizontal="center" vertical="center"/>
    </xf>
    <xf numFmtId="0" fontId="24" fillId="38" borderId="61" xfId="0" applyFont="1" applyFill="1" applyBorder="1" applyAlignment="1">
      <alignment horizontal="center" vertical="center"/>
    </xf>
    <xf numFmtId="0" fontId="24" fillId="38" borderId="40" xfId="0" applyFont="1" applyFill="1" applyBorder="1" applyAlignment="1">
      <alignment horizontal="center" vertical="center" wrapText="1"/>
    </xf>
    <xf numFmtId="0" fontId="24" fillId="41" borderId="1" xfId="0" applyFont="1" applyFill="1" applyBorder="1" applyAlignment="1">
      <alignment vertical="center"/>
    </xf>
    <xf numFmtId="0" fontId="24" fillId="0" borderId="1" xfId="0" applyFont="1" applyBorder="1" applyAlignment="1">
      <alignment horizontal="center" vertical="center" wrapText="1"/>
    </xf>
    <xf numFmtId="0" fontId="49" fillId="41" borderId="1" xfId="0" applyFont="1" applyFill="1" applyBorder="1" applyAlignment="1">
      <alignment horizontal="center" vertical="center" wrapText="1"/>
    </xf>
    <xf numFmtId="0" fontId="49" fillId="43" borderId="1" xfId="0" applyFont="1" applyFill="1" applyBorder="1" applyAlignment="1">
      <alignment horizontal="left" vertical="center" wrapText="1"/>
    </xf>
    <xf numFmtId="0" fontId="49" fillId="43" borderId="1" xfId="0" applyFont="1" applyFill="1" applyBorder="1" applyAlignment="1">
      <alignment horizontal="center" vertical="center" wrapText="1"/>
    </xf>
    <xf numFmtId="0" fontId="24" fillId="43" borderId="32" xfId="0" applyFont="1" applyFill="1" applyBorder="1" applyAlignment="1">
      <alignment horizontal="center" vertical="center"/>
    </xf>
    <xf numFmtId="0" fontId="24" fillId="43" borderId="1" xfId="0" applyFont="1" applyFill="1" applyBorder="1" applyAlignment="1">
      <alignment horizontal="center" vertical="center"/>
    </xf>
    <xf numFmtId="0" fontId="24" fillId="43" borderId="1" xfId="0" applyFont="1" applyFill="1" applyBorder="1" applyAlignment="1">
      <alignment horizontal="center" vertical="center" wrapText="1"/>
    </xf>
    <xf numFmtId="0" fontId="24" fillId="43" borderId="61" xfId="0" applyFont="1" applyFill="1" applyBorder="1" applyAlignment="1">
      <alignment horizontal="center" vertical="center"/>
    </xf>
    <xf numFmtId="0" fontId="24" fillId="43" borderId="40" xfId="0" applyFont="1" applyFill="1" applyBorder="1" applyAlignment="1">
      <alignment horizontal="center" vertical="center"/>
    </xf>
    <xf numFmtId="0" fontId="24" fillId="43" borderId="40" xfId="0" applyFont="1" applyFill="1" applyBorder="1" applyAlignment="1">
      <alignment horizontal="center" vertical="center" wrapText="1"/>
    </xf>
    <xf numFmtId="0" fontId="47" fillId="43" borderId="1" xfId="0" applyFont="1" applyFill="1" applyBorder="1" applyAlignment="1">
      <alignment horizontal="center" vertical="center" wrapText="1"/>
    </xf>
    <xf numFmtId="0" fontId="49" fillId="41" borderId="1" xfId="0" applyFont="1" applyFill="1" applyBorder="1" applyAlignment="1">
      <alignment horizontal="left" vertical="center" wrapText="1"/>
    </xf>
    <xf numFmtId="0" fontId="24" fillId="41" borderId="1" xfId="0" applyFont="1" applyFill="1" applyBorder="1" applyAlignment="1">
      <alignment horizontal="left" vertical="center"/>
    </xf>
    <xf numFmtId="0" fontId="24" fillId="43" borderId="1" xfId="0" applyFont="1" applyFill="1" applyBorder="1" applyAlignment="1">
      <alignment horizontal="left" vertical="center" wrapText="1"/>
    </xf>
    <xf numFmtId="0" fontId="47" fillId="42" borderId="1" xfId="0" applyFont="1" applyFill="1" applyBorder="1" applyAlignment="1">
      <alignment horizontal="center" vertical="center"/>
    </xf>
    <xf numFmtId="0" fontId="24" fillId="0" borderId="1" xfId="0" applyFont="1" applyBorder="1" applyAlignment="1">
      <alignment horizontal="left" vertical="center" wrapText="1"/>
    </xf>
    <xf numFmtId="0" fontId="24" fillId="45" borderId="1" xfId="0" applyFont="1" applyFill="1" applyBorder="1" applyAlignment="1">
      <alignment horizontal="center" vertical="center" wrapText="1"/>
    </xf>
    <xf numFmtId="0" fontId="24" fillId="0" borderId="32" xfId="0" applyFont="1" applyBorder="1" applyAlignment="1">
      <alignment horizontal="center" vertical="center"/>
    </xf>
    <xf numFmtId="0" fontId="76" fillId="0" borderId="1" xfId="0" applyFont="1" applyBorder="1" applyAlignment="1">
      <alignment vertical="center" wrapText="1"/>
    </xf>
    <xf numFmtId="0" fontId="77" fillId="0" borderId="1" xfId="0" applyFont="1" applyBorder="1" applyAlignment="1">
      <alignment vertical="center" wrapText="1"/>
    </xf>
    <xf numFmtId="0" fontId="46" fillId="0" borderId="1" xfId="0" applyFont="1" applyBorder="1" applyAlignment="1">
      <alignment vertical="center" wrapText="1"/>
    </xf>
    <xf numFmtId="0" fontId="47" fillId="43" borderId="1" xfId="0" applyFont="1" applyFill="1" applyBorder="1" applyAlignment="1">
      <alignment vertical="center" wrapText="1"/>
    </xf>
    <xf numFmtId="0" fontId="24" fillId="34" borderId="32" xfId="0" applyFont="1" applyFill="1" applyBorder="1" applyAlignment="1">
      <alignment horizontal="center" vertical="center"/>
    </xf>
    <xf numFmtId="0" fontId="24" fillId="34" borderId="61" xfId="0" applyFont="1" applyFill="1" applyBorder="1" applyAlignment="1">
      <alignment horizontal="center" vertical="center"/>
    </xf>
    <xf numFmtId="0" fontId="24" fillId="34" borderId="40" xfId="0" applyFont="1" applyFill="1" applyBorder="1" applyAlignment="1">
      <alignment horizontal="center" vertical="center"/>
    </xf>
    <xf numFmtId="0" fontId="24" fillId="34" borderId="40" xfId="0" applyFont="1" applyFill="1" applyBorder="1" applyAlignment="1">
      <alignment horizontal="center" vertical="center" wrapText="1"/>
    </xf>
    <xf numFmtId="0" fontId="47" fillId="39" borderId="30" xfId="0" applyFont="1" applyFill="1" applyBorder="1" applyAlignment="1">
      <alignment horizontal="center" vertical="center"/>
    </xf>
    <xf numFmtId="0" fontId="45" fillId="41" borderId="56" xfId="0" applyFont="1" applyFill="1" applyBorder="1" applyAlignment="1">
      <alignment horizontal="center" vertical="center"/>
    </xf>
    <xf numFmtId="0" fontId="24" fillId="0" borderId="0" xfId="0" applyFont="1" applyAlignment="1">
      <alignment horizontal="center" vertical="center"/>
    </xf>
    <xf numFmtId="0" fontId="25" fillId="39" borderId="30" xfId="0" applyFont="1" applyFill="1" applyBorder="1" applyAlignment="1">
      <alignment horizontal="center" vertical="center"/>
    </xf>
    <xf numFmtId="0" fontId="24" fillId="39" borderId="1" xfId="0" applyFont="1" applyFill="1" applyBorder="1" applyAlignment="1">
      <alignment horizontal="center" vertical="center"/>
    </xf>
    <xf numFmtId="0" fontId="49" fillId="39" borderId="1" xfId="0" applyFont="1" applyFill="1" applyBorder="1" applyAlignment="1">
      <alignment horizontal="left" vertical="center" wrapText="1"/>
    </xf>
    <xf numFmtId="0" fontId="49" fillId="39" borderId="1" xfId="0" applyFont="1" applyFill="1" applyBorder="1" applyAlignment="1">
      <alignment horizontal="center" vertical="center" wrapText="1"/>
    </xf>
    <xf numFmtId="0" fontId="24" fillId="39" borderId="41" xfId="0" applyFont="1" applyFill="1" applyBorder="1" applyAlignment="1">
      <alignment horizontal="center" vertical="center" wrapText="1"/>
    </xf>
    <xf numFmtId="0" fontId="24" fillId="39" borderId="32" xfId="0" applyFont="1" applyFill="1" applyBorder="1" applyAlignment="1">
      <alignment horizontal="center" vertical="center"/>
    </xf>
    <xf numFmtId="0" fontId="24" fillId="39" borderId="61" xfId="0" applyFont="1" applyFill="1" applyBorder="1" applyAlignment="1">
      <alignment horizontal="center" vertical="center"/>
    </xf>
    <xf numFmtId="0" fontId="24" fillId="39" borderId="40" xfId="0" applyFont="1" applyFill="1" applyBorder="1" applyAlignment="1">
      <alignment horizontal="center" vertical="center"/>
    </xf>
    <xf numFmtId="0" fontId="47" fillId="39" borderId="1" xfId="0" applyFont="1" applyFill="1" applyBorder="1" applyAlignment="1">
      <alignment horizontal="center" vertical="center"/>
    </xf>
    <xf numFmtId="0" fontId="24" fillId="39" borderId="1" xfId="0" applyFont="1" applyFill="1" applyBorder="1" applyAlignment="1">
      <alignment horizontal="left" vertical="center"/>
    </xf>
    <xf numFmtId="0" fontId="24" fillId="39" borderId="61" xfId="0" applyFont="1" applyFill="1" applyBorder="1" applyAlignment="1">
      <alignment horizontal="center" vertical="center" wrapText="1"/>
    </xf>
    <xf numFmtId="0" fontId="68" fillId="0" borderId="0" xfId="0" applyFont="1" applyAlignment="1">
      <alignment horizontal="left" vertical="top" wrapText="1"/>
    </xf>
    <xf numFmtId="0" fontId="68" fillId="0" borderId="0" xfId="0" applyFont="1" applyAlignment="1">
      <alignment horizontal="left" vertical="top"/>
    </xf>
    <xf numFmtId="0" fontId="47" fillId="39" borderId="1" xfId="0" applyFont="1" applyFill="1" applyBorder="1" applyAlignment="1">
      <alignment vertical="center" wrapText="1"/>
    </xf>
    <xf numFmtId="0" fontId="76" fillId="39" borderId="1" xfId="0" applyFont="1" applyFill="1" applyBorder="1" applyAlignment="1">
      <alignment vertical="center" wrapText="1"/>
    </xf>
    <xf numFmtId="0" fontId="29" fillId="27" borderId="29" xfId="0" applyFont="1" applyFill="1" applyBorder="1" applyAlignment="1" applyProtection="1">
      <alignment horizontal="left" vertical="top" wrapText="1"/>
      <protection locked="0"/>
    </xf>
    <xf numFmtId="164" fontId="29" fillId="27" borderId="1" xfId="0" applyNumberFormat="1" applyFont="1" applyFill="1" applyBorder="1" applyAlignment="1">
      <alignment horizontal="center" vertical="center"/>
    </xf>
    <xf numFmtId="0" fontId="79" fillId="0" borderId="0" xfId="0" applyFont="1" applyAlignment="1">
      <alignment vertical="top"/>
    </xf>
    <xf numFmtId="0" fontId="0" fillId="0" borderId="43" xfId="0" pivotButton="1" applyBorder="1"/>
    <xf numFmtId="0" fontId="0" fillId="0" borderId="67" xfId="0" applyBorder="1"/>
    <xf numFmtId="0" fontId="0" fillId="0" borderId="45" xfId="0" pivotButton="1" applyBorder="1"/>
    <xf numFmtId="0" fontId="0" fillId="0" borderId="66" xfId="0" applyBorder="1"/>
    <xf numFmtId="0" fontId="22" fillId="49" borderId="46" xfId="0" applyFont="1" applyFill="1" applyBorder="1" applyAlignment="1">
      <alignment horizontal="left"/>
    </xf>
    <xf numFmtId="0" fontId="22" fillId="49" borderId="56" xfId="0" applyFont="1" applyFill="1" applyBorder="1"/>
    <xf numFmtId="0" fontId="22" fillId="49" borderId="47" xfId="0" applyFont="1" applyFill="1" applyBorder="1"/>
    <xf numFmtId="0" fontId="45" fillId="34" borderId="1" xfId="0" applyFont="1" applyFill="1" applyBorder="1" applyAlignment="1">
      <alignment horizontal="center" vertical="center" wrapText="1"/>
    </xf>
    <xf numFmtId="0" fontId="45" fillId="39" borderId="59" xfId="0" applyFont="1" applyFill="1" applyBorder="1" applyAlignment="1">
      <alignment horizontal="center" vertical="center"/>
    </xf>
    <xf numFmtId="0" fontId="45" fillId="41" borderId="59" xfId="0" applyFont="1" applyFill="1" applyBorder="1" applyAlignment="1">
      <alignment horizontal="center" vertical="center"/>
    </xf>
    <xf numFmtId="0" fontId="47" fillId="39" borderId="86" xfId="0" applyFont="1" applyFill="1" applyBorder="1" applyAlignment="1">
      <alignment horizontal="center" vertical="center" wrapText="1"/>
    </xf>
    <xf numFmtId="0" fontId="78" fillId="0" borderId="33" xfId="0" applyFont="1" applyBorder="1" applyAlignment="1">
      <alignment horizontal="left" vertical="center"/>
    </xf>
    <xf numFmtId="0" fontId="78" fillId="0" borderId="63" xfId="0" applyFont="1" applyBorder="1" applyAlignment="1">
      <alignment horizontal="left" vertical="center"/>
    </xf>
    <xf numFmtId="0" fontId="45" fillId="39" borderId="63" xfId="0" applyFont="1" applyFill="1" applyBorder="1" applyAlignment="1">
      <alignment horizontal="center" vertical="center"/>
    </xf>
    <xf numFmtId="0" fontId="67" fillId="41" borderId="63" xfId="0" applyFont="1" applyFill="1" applyBorder="1" applyAlignment="1">
      <alignment horizontal="center" vertical="center" wrapText="1"/>
    </xf>
    <xf numFmtId="0" fontId="47" fillId="39" borderId="34" xfId="0" applyFont="1" applyFill="1" applyBorder="1" applyAlignment="1">
      <alignment horizontal="center" vertical="center" wrapText="1"/>
    </xf>
    <xf numFmtId="14" fontId="80" fillId="36" borderId="56" xfId="0" applyNumberFormat="1" applyFont="1" applyFill="1" applyBorder="1" applyAlignment="1">
      <alignment horizontal="center" vertical="center" wrapText="1"/>
    </xf>
    <xf numFmtId="14" fontId="80" fillId="36" borderId="47" xfId="0" applyNumberFormat="1" applyFont="1" applyFill="1" applyBorder="1" applyAlignment="1">
      <alignment horizontal="center" vertical="center" wrapText="1"/>
    </xf>
    <xf numFmtId="0" fontId="80" fillId="36" borderId="56" xfId="0" applyFont="1" applyFill="1" applyBorder="1" applyAlignment="1">
      <alignment horizontal="left" vertical="center" wrapText="1"/>
    </xf>
    <xf numFmtId="0" fontId="0" fillId="0" borderId="45" xfId="0" applyBorder="1" applyAlignment="1">
      <alignment horizontal="left"/>
    </xf>
    <xf numFmtId="0" fontId="0" fillId="2" borderId="23" xfId="0" applyFill="1" applyBorder="1"/>
    <xf numFmtId="41" fontId="0" fillId="2" borderId="23" xfId="0" applyNumberFormat="1" applyFill="1" applyBorder="1"/>
    <xf numFmtId="0" fontId="32" fillId="0" borderId="0" xfId="82" applyFont="1" applyAlignment="1">
      <alignment horizontal="center" vertical="center"/>
    </xf>
    <xf numFmtId="168" fontId="29" fillId="0" borderId="1" xfId="0" applyNumberFormat="1" applyFont="1" applyBorder="1" applyAlignment="1">
      <alignment horizontal="center" vertical="center"/>
    </xf>
    <xf numFmtId="0" fontId="29" fillId="0" borderId="18" xfId="0" applyFont="1" applyBorder="1" applyAlignment="1">
      <alignment horizontal="left" vertical="top"/>
    </xf>
    <xf numFmtId="0" fontId="32" fillId="0" borderId="0" xfId="82" applyFont="1" applyAlignment="1">
      <alignment horizontal="justify" vertical="top"/>
    </xf>
    <xf numFmtId="168" fontId="29" fillId="0" borderId="1" xfId="0" applyNumberFormat="1" applyFont="1" applyBorder="1" applyAlignment="1">
      <alignment horizontal="right" vertical="center"/>
    </xf>
    <xf numFmtId="0" fontId="32" fillId="0" borderId="14" xfId="82" applyFont="1" applyBorder="1" applyAlignment="1">
      <alignment horizontal="left" vertical="center"/>
    </xf>
    <xf numFmtId="0" fontId="32" fillId="0" borderId="15" xfId="82" applyFont="1" applyBorder="1" applyAlignment="1">
      <alignment horizontal="center" vertical="center"/>
    </xf>
    <xf numFmtId="0" fontId="32" fillId="0" borderId="15" xfId="82" applyFont="1" applyBorder="1" applyAlignment="1">
      <alignment horizontal="justify" vertical="top"/>
    </xf>
    <xf numFmtId="168" fontId="32" fillId="0" borderId="15" xfId="82" applyNumberFormat="1" applyFont="1" applyBorder="1" applyAlignment="1">
      <alignment horizontal="center" vertical="center"/>
    </xf>
    <xf numFmtId="168" fontId="29" fillId="0" borderId="15" xfId="0" applyNumberFormat="1" applyFont="1" applyBorder="1" applyAlignment="1">
      <alignment horizontal="center" vertical="center"/>
    </xf>
    <xf numFmtId="1" fontId="29" fillId="0" borderId="15" xfId="0" applyNumberFormat="1" applyFont="1" applyBorder="1" applyAlignment="1">
      <alignment horizontal="center" vertical="center"/>
    </xf>
    <xf numFmtId="0" fontId="29" fillId="0" borderId="15" xfId="0" applyFont="1" applyBorder="1" applyAlignment="1">
      <alignment horizontal="center" vertical="center"/>
    </xf>
    <xf numFmtId="10" fontId="29" fillId="0" borderId="15" xfId="0" applyNumberFormat="1" applyFont="1" applyBorder="1" applyAlignment="1">
      <alignment horizontal="center" vertical="center"/>
    </xf>
    <xf numFmtId="0" fontId="29" fillId="0" borderId="16" xfId="0" applyFont="1" applyBorder="1" applyAlignment="1">
      <alignment horizontal="left" vertical="top"/>
    </xf>
    <xf numFmtId="0" fontId="32" fillId="0" borderId="1" xfId="1" applyFont="1" applyFill="1" applyBorder="1" applyAlignment="1" applyProtection="1">
      <alignment horizontal="center" vertical="center" wrapText="1"/>
    </xf>
    <xf numFmtId="14" fontId="82" fillId="50" borderId="56" xfId="0" applyNumberFormat="1" applyFont="1" applyFill="1" applyBorder="1" applyAlignment="1">
      <alignment horizontal="center" vertical="center" wrapText="1"/>
    </xf>
    <xf numFmtId="0" fontId="82" fillId="50" borderId="56" xfId="0" applyFont="1" applyFill="1" applyBorder="1" applyAlignment="1">
      <alignment horizontal="left" vertical="center" wrapText="1"/>
    </xf>
    <xf numFmtId="14" fontId="82" fillId="50" borderId="47" xfId="0" applyNumberFormat="1" applyFont="1" applyFill="1" applyBorder="1" applyAlignment="1">
      <alignment horizontal="center" vertical="center" wrapText="1"/>
    </xf>
    <xf numFmtId="0" fontId="25" fillId="50" borderId="55" xfId="0" applyFont="1" applyFill="1" applyBorder="1" applyAlignment="1">
      <alignment horizontal="center" vertical="center" wrapText="1"/>
    </xf>
    <xf numFmtId="0" fontId="25" fillId="50" borderId="55" xfId="0" applyFont="1" applyFill="1" applyBorder="1" applyAlignment="1">
      <alignment horizontal="center" vertical="center"/>
    </xf>
    <xf numFmtId="0" fontId="25" fillId="50" borderId="67" xfId="0" applyFont="1" applyFill="1" applyBorder="1" applyAlignment="1">
      <alignment horizontal="center" vertical="center"/>
    </xf>
    <xf numFmtId="0" fontId="25" fillId="50" borderId="60" xfId="0" applyFont="1" applyFill="1" applyBorder="1" applyAlignment="1">
      <alignment horizontal="center" vertical="center" wrapText="1"/>
    </xf>
    <xf numFmtId="0" fontId="25" fillId="50" borderId="87" xfId="0" applyFont="1" applyFill="1" applyBorder="1" applyAlignment="1">
      <alignment horizontal="center" vertical="center"/>
    </xf>
    <xf numFmtId="0" fontId="25" fillId="50" borderId="66" xfId="0" applyFont="1" applyFill="1" applyBorder="1" applyAlignment="1">
      <alignment horizontal="center" vertical="center" wrapText="1"/>
    </xf>
    <xf numFmtId="0" fontId="25" fillId="50" borderId="66" xfId="0" applyFont="1" applyFill="1" applyBorder="1" applyAlignment="1">
      <alignment horizontal="center" vertical="center"/>
    </xf>
    <xf numFmtId="0" fontId="67" fillId="50" borderId="55" xfId="0" applyFont="1" applyFill="1" applyBorder="1" applyAlignment="1">
      <alignment horizontal="center" vertical="center" wrapText="1"/>
    </xf>
    <xf numFmtId="0" fontId="49" fillId="32" borderId="27" xfId="0" applyFont="1" applyFill="1" applyBorder="1" applyAlignment="1">
      <alignment horizontal="center" vertical="center" wrapText="1"/>
    </xf>
    <xf numFmtId="0" fontId="49" fillId="32" borderId="42" xfId="0" applyFont="1" applyFill="1" applyBorder="1" applyAlignment="1">
      <alignment vertical="center" wrapText="1"/>
    </xf>
    <xf numFmtId="0" fontId="49" fillId="32" borderId="42" xfId="0" applyFont="1" applyFill="1" applyBorder="1" applyAlignment="1">
      <alignment horizontal="center" vertical="center" wrapText="1"/>
    </xf>
    <xf numFmtId="0" fontId="49" fillId="32" borderId="28" xfId="0" applyFont="1" applyFill="1" applyBorder="1" applyAlignment="1">
      <alignment horizontal="center" vertical="center"/>
    </xf>
    <xf numFmtId="0" fontId="49" fillId="32" borderId="64" xfId="0" applyFont="1" applyFill="1" applyBorder="1" applyAlignment="1">
      <alignment horizontal="center" vertical="center" wrapText="1"/>
    </xf>
    <xf numFmtId="0" fontId="49" fillId="32" borderId="65" xfId="0" applyFont="1" applyFill="1" applyBorder="1" applyAlignment="1">
      <alignment horizontal="center" vertical="center" wrapText="1"/>
    </xf>
    <xf numFmtId="0" fontId="49" fillId="32" borderId="28" xfId="0" applyFont="1" applyFill="1" applyBorder="1" applyAlignment="1">
      <alignment vertical="center"/>
    </xf>
    <xf numFmtId="0" fontId="49" fillId="32" borderId="40" xfId="0" applyFont="1" applyFill="1" applyBorder="1" applyAlignment="1">
      <alignment horizontal="center" vertical="center" wrapText="1"/>
    </xf>
    <xf numFmtId="0" fontId="49" fillId="32" borderId="1" xfId="0" applyFont="1" applyFill="1" applyBorder="1" applyAlignment="1">
      <alignment vertical="center" wrapText="1"/>
    </xf>
    <xf numFmtId="0" fontId="49" fillId="32" borderId="1" xfId="0" applyFont="1" applyFill="1" applyBorder="1" applyAlignment="1">
      <alignment horizontal="center" vertical="center" wrapText="1"/>
    </xf>
    <xf numFmtId="0" fontId="49" fillId="32" borderId="41" xfId="0" applyFont="1" applyFill="1" applyBorder="1" applyAlignment="1">
      <alignment horizontal="center" vertical="center"/>
    </xf>
    <xf numFmtId="0" fontId="49" fillId="32" borderId="32" xfId="0" applyFont="1" applyFill="1" applyBorder="1" applyAlignment="1">
      <alignment horizontal="center" vertical="center" wrapText="1"/>
    </xf>
    <xf numFmtId="0" fontId="49" fillId="32" borderId="61" xfId="0" applyFont="1" applyFill="1" applyBorder="1" applyAlignment="1">
      <alignment horizontal="center" vertical="center" wrapText="1"/>
    </xf>
    <xf numFmtId="0" fontId="49" fillId="32" borderId="41" xfId="0" applyFont="1" applyFill="1" applyBorder="1" applyAlignment="1">
      <alignment vertical="center"/>
    </xf>
    <xf numFmtId="0" fontId="46" fillId="32" borderId="40" xfId="0" applyFont="1" applyFill="1" applyBorder="1" applyAlignment="1">
      <alignment horizontal="center" vertical="center" wrapText="1"/>
    </xf>
    <xf numFmtId="0" fontId="24" fillId="32" borderId="1" xfId="0" applyFont="1" applyFill="1" applyBorder="1" applyAlignment="1">
      <alignment vertical="center"/>
    </xf>
    <xf numFmtId="0" fontId="24" fillId="32" borderId="1" xfId="0" applyFont="1" applyFill="1" applyBorder="1" applyAlignment="1">
      <alignment vertical="center" wrapText="1"/>
    </xf>
    <xf numFmtId="0" fontId="24" fillId="32" borderId="1" xfId="0" applyFont="1" applyFill="1" applyBorder="1" applyAlignment="1">
      <alignment horizontal="center" vertical="center" wrapText="1"/>
    </xf>
    <xf numFmtId="0" fontId="24" fillId="32" borderId="41" xfId="0" applyFont="1" applyFill="1" applyBorder="1" applyAlignment="1">
      <alignment horizontal="center" vertical="center"/>
    </xf>
    <xf numFmtId="0" fontId="24" fillId="32" borderId="32" xfId="0" applyFont="1" applyFill="1" applyBorder="1" applyAlignment="1">
      <alignment horizontal="center" vertical="center" wrapText="1"/>
    </xf>
    <xf numFmtId="0" fontId="24" fillId="32" borderId="61" xfId="0" applyFont="1" applyFill="1" applyBorder="1" applyAlignment="1">
      <alignment horizontal="center" vertical="center" wrapText="1"/>
    </xf>
    <xf numFmtId="0" fontId="24" fillId="32" borderId="40" xfId="0" applyFont="1" applyFill="1" applyBorder="1" applyAlignment="1">
      <alignment horizontal="center" vertical="center" wrapText="1"/>
    </xf>
    <xf numFmtId="0" fontId="47" fillId="32" borderId="41" xfId="0" applyFont="1" applyFill="1" applyBorder="1" applyAlignment="1">
      <alignment vertical="center" wrapText="1"/>
    </xf>
    <xf numFmtId="0" fontId="49" fillId="32" borderId="32" xfId="0" applyFont="1" applyFill="1" applyBorder="1" applyAlignment="1">
      <alignment horizontal="center" vertical="center"/>
    </xf>
    <xf numFmtId="0" fontId="49" fillId="32" borderId="1" xfId="0" applyFont="1" applyFill="1" applyBorder="1" applyAlignment="1">
      <alignment horizontal="center" vertical="center"/>
    </xf>
    <xf numFmtId="0" fontId="49" fillId="32" borderId="61" xfId="0" applyFont="1" applyFill="1" applyBorder="1" applyAlignment="1">
      <alignment horizontal="center" vertical="center"/>
    </xf>
    <xf numFmtId="0" fontId="49" fillId="32" borderId="40" xfId="0" applyFont="1" applyFill="1" applyBorder="1" applyAlignment="1">
      <alignment horizontal="center" vertical="center"/>
    </xf>
    <xf numFmtId="0" fontId="49" fillId="32" borderId="41" xfId="0" applyFont="1" applyFill="1" applyBorder="1" applyAlignment="1">
      <alignment horizontal="center" vertical="center" wrapText="1"/>
    </xf>
    <xf numFmtId="0" fontId="24" fillId="32" borderId="41" xfId="0" applyFont="1" applyFill="1" applyBorder="1" applyAlignment="1">
      <alignment horizontal="center" vertical="center" wrapText="1"/>
    </xf>
    <xf numFmtId="0" fontId="24" fillId="32" borderId="32" xfId="0" applyFont="1" applyFill="1" applyBorder="1" applyAlignment="1">
      <alignment horizontal="center" vertical="center"/>
    </xf>
    <xf numFmtId="0" fontId="24" fillId="32" borderId="1" xfId="0" applyFont="1" applyFill="1" applyBorder="1" applyAlignment="1">
      <alignment horizontal="center" vertical="center"/>
    </xf>
    <xf numFmtId="0" fontId="24" fillId="32" borderId="61" xfId="0" applyFont="1" applyFill="1" applyBorder="1" applyAlignment="1">
      <alignment horizontal="center" vertical="center"/>
    </xf>
    <xf numFmtId="0" fontId="24" fillId="32" borderId="40" xfId="0" applyFont="1" applyFill="1" applyBorder="1" applyAlignment="1">
      <alignment horizontal="center" vertical="center"/>
    </xf>
    <xf numFmtId="0" fontId="24" fillId="32" borderId="41" xfId="0" applyFont="1" applyFill="1" applyBorder="1" applyAlignment="1">
      <alignment vertical="center"/>
    </xf>
    <xf numFmtId="0" fontId="49" fillId="32" borderId="1" xfId="0" applyFont="1" applyFill="1" applyBorder="1" applyAlignment="1">
      <alignment horizontal="left" vertical="center" wrapText="1"/>
    </xf>
    <xf numFmtId="0" fontId="49" fillId="32" borderId="41" xfId="0" applyFont="1" applyFill="1" applyBorder="1" applyAlignment="1">
      <alignment vertical="center" wrapText="1"/>
    </xf>
    <xf numFmtId="0" fontId="24" fillId="32" borderId="1" xfId="0" applyFont="1" applyFill="1" applyBorder="1" applyAlignment="1">
      <alignment horizontal="left" vertical="center" wrapText="1"/>
    </xf>
    <xf numFmtId="0" fontId="24" fillId="32" borderId="1" xfId="0" applyFont="1" applyFill="1" applyBorder="1" applyAlignment="1">
      <alignment horizontal="left" vertical="center"/>
    </xf>
    <xf numFmtId="0" fontId="76" fillId="32" borderId="1" xfId="0" applyFont="1" applyFill="1" applyBorder="1" applyAlignment="1">
      <alignment vertical="center" wrapText="1"/>
    </xf>
    <xf numFmtId="0" fontId="46" fillId="32" borderId="1" xfId="0" applyFont="1" applyFill="1" applyBorder="1" applyAlignment="1">
      <alignment vertical="center" wrapText="1"/>
    </xf>
    <xf numFmtId="0" fontId="78" fillId="32" borderId="42" xfId="0" applyFont="1" applyFill="1" applyBorder="1" applyAlignment="1">
      <alignment vertical="center" wrapText="1"/>
    </xf>
    <xf numFmtId="0" fontId="78" fillId="32" borderId="65" xfId="0" applyFont="1" applyFill="1" applyBorder="1" applyAlignment="1">
      <alignment vertical="center" wrapText="1"/>
    </xf>
    <xf numFmtId="0" fontId="45" fillId="32" borderId="27" xfId="0" applyFont="1" applyFill="1" applyBorder="1" applyAlignment="1">
      <alignment horizontal="center" vertical="center"/>
    </xf>
    <xf numFmtId="0" fontId="45" fillId="32" borderId="42" xfId="0" applyFont="1" applyFill="1" applyBorder="1" applyAlignment="1">
      <alignment horizontal="center" vertical="center"/>
    </xf>
    <xf numFmtId="0" fontId="47" fillId="32" borderId="28" xfId="0" applyFont="1" applyFill="1" applyBorder="1" applyAlignment="1">
      <alignment horizontal="center" vertical="center" wrapText="1"/>
    </xf>
    <xf numFmtId="0" fontId="24" fillId="0" borderId="0" xfId="0" applyFont="1" applyAlignment="1">
      <alignment wrapText="1"/>
    </xf>
    <xf numFmtId="0" fontId="29" fillId="27" borderId="30" xfId="0" applyFont="1" applyFill="1" applyBorder="1" applyAlignment="1">
      <alignment vertical="top" wrapText="1"/>
    </xf>
    <xf numFmtId="0" fontId="29" fillId="27" borderId="31" xfId="0" applyFont="1" applyFill="1" applyBorder="1" applyAlignment="1">
      <alignment vertical="top" wrapText="1"/>
    </xf>
    <xf numFmtId="0" fontId="32" fillId="27" borderId="1" xfId="0" applyFont="1" applyFill="1" applyBorder="1" applyAlignment="1">
      <alignment horizontal="left" vertical="top" wrapText="1"/>
    </xf>
    <xf numFmtId="0" fontId="77" fillId="32" borderId="1" xfId="0" applyFont="1" applyFill="1" applyBorder="1" applyAlignment="1">
      <alignment vertical="center" wrapText="1"/>
    </xf>
    <xf numFmtId="164" fontId="29" fillId="27" borderId="1" xfId="0" applyNumberFormat="1" applyFont="1" applyFill="1" applyBorder="1" applyAlignment="1">
      <alignment horizontal="center" vertical="center" wrapText="1"/>
    </xf>
    <xf numFmtId="0" fontId="46" fillId="32" borderId="66" xfId="0" applyFont="1" applyFill="1" applyBorder="1" applyAlignment="1">
      <alignment horizontal="center" vertical="center" wrapText="1"/>
    </xf>
    <xf numFmtId="0" fontId="49" fillId="32" borderId="55" xfId="0" applyFont="1" applyFill="1" applyBorder="1" applyAlignment="1">
      <alignment vertical="center" wrapText="1"/>
    </xf>
    <xf numFmtId="0" fontId="49" fillId="32" borderId="55" xfId="0" applyFont="1" applyFill="1" applyBorder="1" applyAlignment="1">
      <alignment horizontal="center" vertical="center" wrapText="1"/>
    </xf>
    <xf numFmtId="0" fontId="49" fillId="32" borderId="67" xfId="0" applyFont="1" applyFill="1" applyBorder="1" applyAlignment="1">
      <alignment horizontal="center" vertical="center" wrapText="1"/>
    </xf>
    <xf numFmtId="0" fontId="49" fillId="32" borderId="60" xfId="0" applyFont="1" applyFill="1" applyBorder="1" applyAlignment="1">
      <alignment horizontal="center" vertical="center"/>
    </xf>
    <xf numFmtId="0" fontId="49" fillId="32" borderId="55" xfId="0" applyFont="1" applyFill="1" applyBorder="1" applyAlignment="1">
      <alignment horizontal="center" vertical="center"/>
    </xf>
    <xf numFmtId="0" fontId="49" fillId="32" borderId="87" xfId="0" applyFont="1" applyFill="1" applyBorder="1" applyAlignment="1">
      <alignment horizontal="center" vertical="center"/>
    </xf>
    <xf numFmtId="0" fontId="49" fillId="32" borderId="66" xfId="0" applyFont="1" applyFill="1" applyBorder="1" applyAlignment="1">
      <alignment horizontal="center" vertical="center"/>
    </xf>
    <xf numFmtId="0" fontId="49" fillId="32" borderId="66" xfId="0" applyFont="1" applyFill="1" applyBorder="1" applyAlignment="1">
      <alignment horizontal="center" vertical="center" wrapText="1"/>
    </xf>
    <xf numFmtId="0" fontId="49" fillId="32" borderId="67" xfId="0" applyFont="1" applyFill="1" applyBorder="1" applyAlignment="1">
      <alignment vertical="center"/>
    </xf>
    <xf numFmtId="14" fontId="30" fillId="27" borderId="1" xfId="0" applyNumberFormat="1" applyFont="1" applyFill="1" applyBorder="1" applyAlignment="1" applyProtection="1">
      <alignment horizontal="center" vertical="center"/>
      <protection locked="0"/>
    </xf>
    <xf numFmtId="0" fontId="30" fillId="27" borderId="1" xfId="0" applyFont="1" applyFill="1" applyBorder="1" applyAlignment="1" applyProtection="1">
      <alignment vertical="top" wrapText="1"/>
      <protection locked="0"/>
    </xf>
    <xf numFmtId="0" fontId="84" fillId="30" borderId="1" xfId="0" applyFont="1" applyFill="1" applyBorder="1" applyAlignment="1">
      <alignment horizontal="justify" vertical="top" wrapText="1"/>
    </xf>
    <xf numFmtId="0" fontId="0" fillId="2" borderId="0" xfId="0" applyFill="1" applyAlignment="1">
      <alignment vertical="center"/>
    </xf>
    <xf numFmtId="0" fontId="22" fillId="0" borderId="0" xfId="0" applyFont="1" applyAlignment="1">
      <alignment vertical="center"/>
    </xf>
    <xf numFmtId="0" fontId="0" fillId="2" borderId="0" xfId="0" applyFill="1"/>
    <xf numFmtId="0" fontId="0" fillId="0" borderId="24" xfId="0" applyBorder="1" applyAlignment="1">
      <alignment vertical="center"/>
    </xf>
    <xf numFmtId="0" fontId="0" fillId="2" borderId="19" xfId="0" applyFill="1" applyBorder="1"/>
    <xf numFmtId="0" fontId="22" fillId="0" borderId="46" xfId="0" pivotButton="1" applyFont="1" applyBorder="1" applyAlignment="1">
      <alignment vertical="center"/>
    </xf>
    <xf numFmtId="0" fontId="0" fillId="0" borderId="85" xfId="0" applyBorder="1" applyAlignment="1">
      <alignment vertical="center"/>
    </xf>
    <xf numFmtId="0" fontId="0" fillId="0" borderId="54" xfId="0" applyBorder="1" applyAlignment="1">
      <alignment vertical="center"/>
    </xf>
    <xf numFmtId="0" fontId="69" fillId="0" borderId="48" xfId="0" applyFont="1" applyBorder="1" applyAlignment="1">
      <alignment vertical="center"/>
    </xf>
    <xf numFmtId="0" fontId="0" fillId="0" borderId="50" xfId="0" applyBorder="1" applyAlignment="1">
      <alignment vertical="center"/>
    </xf>
    <xf numFmtId="0" fontId="0" fillId="0" borderId="30" xfId="0" applyBorder="1" applyAlignment="1">
      <alignment vertical="center"/>
    </xf>
    <xf numFmtId="0" fontId="0" fillId="0" borderId="51" xfId="0" applyBorder="1" applyAlignment="1">
      <alignment vertical="center"/>
    </xf>
    <xf numFmtId="0" fontId="0" fillId="2" borderId="85" xfId="0" applyFill="1" applyBorder="1"/>
    <xf numFmtId="0" fontId="0" fillId="2" borderId="54" xfId="0" applyFill="1" applyBorder="1"/>
    <xf numFmtId="0" fontId="32" fillId="0" borderId="13" xfId="82" applyFont="1" applyBorder="1" applyAlignment="1">
      <alignment horizontal="left" vertical="center"/>
    </xf>
    <xf numFmtId="0" fontId="32" fillId="0" borderId="0" xfId="82" applyFont="1" applyAlignment="1">
      <alignment horizontal="left" vertical="center"/>
    </xf>
    <xf numFmtId="0" fontId="29" fillId="0" borderId="18" xfId="0" applyFont="1" applyBorder="1"/>
    <xf numFmtId="0" fontId="32" fillId="0" borderId="0" xfId="82" applyFont="1" applyAlignment="1">
      <alignment vertical="center"/>
    </xf>
    <xf numFmtId="0" fontId="32" fillId="0" borderId="0" xfId="82" applyFont="1" applyAlignment="1">
      <alignment vertical="top"/>
    </xf>
    <xf numFmtId="0" fontId="32" fillId="0" borderId="15" xfId="82" applyFont="1" applyBorder="1" applyAlignment="1">
      <alignment vertical="center"/>
    </xf>
    <xf numFmtId="0" fontId="32" fillId="0" borderId="15" xfId="82" applyFont="1" applyBorder="1" applyAlignment="1">
      <alignment vertical="top"/>
    </xf>
    <xf numFmtId="0" fontId="29" fillId="0" borderId="16" xfId="0" applyFont="1" applyBorder="1"/>
    <xf numFmtId="0" fontId="32" fillId="0" borderId="1" xfId="52" applyFont="1" applyBorder="1" applyAlignment="1">
      <alignment horizontal="center" vertical="center" wrapText="1"/>
    </xf>
    <xf numFmtId="0" fontId="32" fillId="0" borderId="1" xfId="0" applyFont="1" applyBorder="1" applyAlignment="1">
      <alignment horizontal="center" vertical="center" wrapText="1"/>
    </xf>
    <xf numFmtId="168" fontId="32" fillId="0" borderId="1" xfId="1" applyNumberFormat="1" applyFont="1" applyFill="1" applyBorder="1" applyAlignment="1" applyProtection="1">
      <alignment horizontal="center" vertical="center" wrapText="1"/>
    </xf>
    <xf numFmtId="10" fontId="32" fillId="0" borderId="1" xfId="1" applyNumberFormat="1" applyFont="1" applyFill="1" applyBorder="1" applyAlignment="1" applyProtection="1">
      <alignment horizontal="center" vertical="center" wrapText="1"/>
    </xf>
    <xf numFmtId="2" fontId="30" fillId="0" borderId="1" xfId="0" applyNumberFormat="1" applyFont="1" applyBorder="1" applyAlignment="1">
      <alignment horizontal="center" vertical="center"/>
    </xf>
    <xf numFmtId="164" fontId="30" fillId="0" borderId="1" xfId="0" applyNumberFormat="1" applyFont="1" applyBorder="1" applyAlignment="1">
      <alignment horizontal="center" vertical="center"/>
    </xf>
    <xf numFmtId="1" fontId="30" fillId="0" borderId="1" xfId="0" applyNumberFormat="1" applyFont="1" applyBorder="1" applyAlignment="1">
      <alignment horizontal="center" vertical="center"/>
    </xf>
    <xf numFmtId="2" fontId="30" fillId="0" borderId="1" xfId="0" applyNumberFormat="1" applyFont="1" applyBorder="1" applyAlignment="1" applyProtection="1">
      <alignment horizontal="center" vertical="center"/>
      <protection locked="0"/>
    </xf>
    <xf numFmtId="0" fontId="30" fillId="0" borderId="1" xfId="0" applyFont="1" applyBorder="1" applyAlignment="1">
      <alignment horizontal="center" vertical="center" wrapText="1"/>
    </xf>
    <xf numFmtId="10" fontId="29" fillId="0" borderId="1" xfId="0" applyNumberFormat="1" applyFont="1" applyBorder="1" applyAlignment="1">
      <alignment horizontal="center" vertical="center"/>
    </xf>
    <xf numFmtId="10" fontId="30" fillId="0" borderId="1" xfId="0" applyNumberFormat="1" applyFont="1" applyBorder="1" applyAlignment="1" applyProtection="1">
      <alignment horizontal="center" vertical="center"/>
      <protection locked="0"/>
    </xf>
    <xf numFmtId="2" fontId="29" fillId="0" borderId="1" xfId="0" applyNumberFormat="1" applyFont="1" applyBorder="1" applyAlignment="1">
      <alignment horizontal="center" vertical="center"/>
    </xf>
    <xf numFmtId="164" fontId="29" fillId="0" borderId="1" xfId="0" applyNumberFormat="1" applyFont="1" applyBorder="1" applyAlignment="1">
      <alignment horizontal="center" vertical="center"/>
    </xf>
    <xf numFmtId="1" fontId="29" fillId="0" borderId="1" xfId="0" applyNumberFormat="1" applyFont="1" applyBorder="1" applyAlignment="1">
      <alignment horizontal="center" vertical="center"/>
    </xf>
    <xf numFmtId="2" fontId="29" fillId="0" borderId="1" xfId="0" applyNumberFormat="1" applyFont="1" applyBorder="1" applyAlignment="1" applyProtection="1">
      <alignment horizontal="center" vertical="center"/>
      <protection locked="0"/>
    </xf>
    <xf numFmtId="0" fontId="48" fillId="0" borderId="1" xfId="0" applyFont="1" applyBorder="1" applyAlignment="1">
      <alignment vertical="top" wrapText="1"/>
    </xf>
    <xf numFmtId="0" fontId="29" fillId="0" borderId="1" xfId="0" applyFont="1" applyBorder="1" applyAlignment="1">
      <alignment vertical="top" wrapText="1"/>
    </xf>
    <xf numFmtId="0" fontId="29" fillId="0" borderId="1" xfId="87" applyFont="1" applyBorder="1" applyAlignment="1">
      <alignment vertical="top" wrapText="1"/>
    </xf>
    <xf numFmtId="0" fontId="29" fillId="0" borderId="1" xfId="102" applyFont="1" applyBorder="1" applyAlignment="1">
      <alignment vertical="top" wrapText="1"/>
    </xf>
    <xf numFmtId="42" fontId="29" fillId="0" borderId="1" xfId="0" applyNumberFormat="1" applyFont="1" applyBorder="1" applyAlignment="1">
      <alignment horizontal="center" vertical="center"/>
    </xf>
    <xf numFmtId="0" fontId="29" fillId="0" borderId="1" xfId="79" applyFont="1" applyBorder="1" applyAlignment="1">
      <alignment vertical="top" wrapText="1"/>
    </xf>
    <xf numFmtId="0" fontId="29" fillId="0" borderId="1" xfId="82" applyFont="1" applyBorder="1" applyAlignment="1">
      <alignment vertical="top" wrapText="1"/>
    </xf>
    <xf numFmtId="0" fontId="29" fillId="0" borderId="1" xfId="102" applyFont="1" applyBorder="1" applyAlignment="1">
      <alignment horizontal="left" vertical="top" wrapText="1"/>
    </xf>
    <xf numFmtId="0" fontId="32" fillId="0" borderId="1" xfId="0" applyFont="1" applyBorder="1" applyAlignment="1">
      <alignment horizontal="left" vertical="top" wrapText="1"/>
    </xf>
    <xf numFmtId="0" fontId="28" fillId="0" borderId="0" xfId="0" applyFont="1" applyAlignment="1">
      <alignment horizontal="center"/>
    </xf>
    <xf numFmtId="0" fontId="32" fillId="0" borderId="0" xfId="82" applyFont="1" applyAlignment="1">
      <alignment horizontal="left" vertical="top"/>
    </xf>
    <xf numFmtId="0" fontId="32" fillId="0" borderId="15" xfId="82" applyFont="1" applyBorder="1" applyAlignment="1">
      <alignment horizontal="left" vertical="top"/>
    </xf>
    <xf numFmtId="0" fontId="29" fillId="0" borderId="1" xfId="2" applyFont="1" applyFill="1" applyBorder="1" applyAlignment="1" applyProtection="1">
      <alignment horizontal="left" vertical="top" wrapText="1"/>
    </xf>
    <xf numFmtId="9" fontId="29" fillId="0" borderId="1" xfId="0" applyNumberFormat="1" applyFont="1" applyBorder="1" applyAlignment="1">
      <alignment horizontal="left" vertical="top" wrapText="1"/>
    </xf>
    <xf numFmtId="15" fontId="29" fillId="0" borderId="1" xfId="0" applyNumberFormat="1" applyFont="1" applyBorder="1" applyAlignment="1">
      <alignment horizontal="left" vertical="top" wrapText="1"/>
    </xf>
    <xf numFmtId="0" fontId="29" fillId="0" borderId="1" xfId="89" applyFont="1" applyFill="1" applyBorder="1" applyAlignment="1" applyProtection="1">
      <alignment horizontal="left" vertical="top" wrapText="1"/>
    </xf>
    <xf numFmtId="0" fontId="29" fillId="0" borderId="1" xfId="0" applyFont="1" applyBorder="1" applyAlignment="1">
      <alignment horizontal="left" vertical="top"/>
    </xf>
    <xf numFmtId="0" fontId="29" fillId="0" borderId="1" xfId="0" applyFont="1" applyBorder="1" applyAlignment="1">
      <alignment horizontal="left" vertical="center" wrapText="1"/>
    </xf>
    <xf numFmtId="0" fontId="28" fillId="0" borderId="0" xfId="0" applyFont="1" applyAlignment="1">
      <alignment horizontal="left"/>
    </xf>
    <xf numFmtId="0" fontId="0" fillId="39" borderId="1" xfId="0" applyFill="1" applyBorder="1" applyAlignment="1">
      <alignment horizontal="left" vertical="top" wrapText="1"/>
    </xf>
    <xf numFmtId="0" fontId="85" fillId="49" borderId="1" xfId="0" applyFont="1" applyFill="1" applyBorder="1" applyAlignment="1">
      <alignment horizontal="center" vertical="center"/>
    </xf>
    <xf numFmtId="0" fontId="85" fillId="49" borderId="1" xfId="0" applyFont="1" applyFill="1" applyBorder="1" applyAlignment="1">
      <alignment horizontal="center" vertical="center" wrapText="1"/>
    </xf>
    <xf numFmtId="0" fontId="86" fillId="0" borderId="0" xfId="0" applyFont="1" applyAlignment="1">
      <alignment horizontal="center"/>
    </xf>
    <xf numFmtId="0" fontId="86" fillId="0" borderId="0" xfId="0" applyFont="1" applyAlignment="1">
      <alignment horizontal="center" vertical="center"/>
    </xf>
    <xf numFmtId="0" fontId="0" fillId="39" borderId="1" xfId="0" applyFill="1" applyBorder="1" applyAlignment="1">
      <alignment horizontal="center" vertical="top"/>
    </xf>
    <xf numFmtId="0" fontId="0" fillId="39" borderId="1" xfId="0" applyFill="1" applyBorder="1" applyAlignment="1">
      <alignment vertical="top" wrapText="1"/>
    </xf>
    <xf numFmtId="0" fontId="30" fillId="51" borderId="1" xfId="0" applyFont="1" applyFill="1" applyBorder="1" applyAlignment="1">
      <alignment horizontal="center" vertical="center" wrapText="1"/>
    </xf>
    <xf numFmtId="0" fontId="30" fillId="2" borderId="0" xfId="0" applyFont="1" applyFill="1" applyAlignment="1">
      <alignment vertical="center"/>
    </xf>
    <xf numFmtId="0" fontId="30" fillId="2" borderId="0" xfId="0" applyFont="1" applyFill="1" applyAlignment="1">
      <alignment horizontal="left" vertical="center"/>
    </xf>
    <xf numFmtId="14" fontId="31" fillId="2" borderId="16" xfId="0" applyNumberFormat="1" applyFont="1" applyFill="1" applyBorder="1" applyAlignment="1">
      <alignment horizontal="center" vertical="center"/>
    </xf>
    <xf numFmtId="0" fontId="30" fillId="2" borderId="14" xfId="0" applyFont="1" applyFill="1" applyBorder="1" applyAlignment="1">
      <alignment vertical="center"/>
    </xf>
    <xf numFmtId="0" fontId="30" fillId="2" borderId="15" xfId="0" applyFont="1" applyFill="1" applyBorder="1" applyAlignment="1">
      <alignment vertical="center"/>
    </xf>
    <xf numFmtId="0" fontId="30" fillId="2" borderId="16" xfId="0" applyFont="1" applyFill="1" applyBorder="1" applyAlignment="1">
      <alignment vertical="center"/>
    </xf>
    <xf numFmtId="0" fontId="31" fillId="44" borderId="1" xfId="0" applyFont="1" applyFill="1" applyBorder="1" applyAlignment="1">
      <alignment horizontal="center" vertical="center" wrapText="1"/>
    </xf>
    <xf numFmtId="0" fontId="30" fillId="51" borderId="1" xfId="0" applyFont="1" applyFill="1" applyBorder="1" applyAlignment="1">
      <alignment horizontal="center" vertical="center"/>
    </xf>
    <xf numFmtId="0" fontId="30" fillId="51" borderId="1" xfId="0" applyFont="1" applyFill="1" applyBorder="1" applyAlignment="1">
      <alignment horizontal="justify" vertical="top"/>
    </xf>
    <xf numFmtId="0" fontId="30" fillId="2" borderId="16" xfId="0" applyFont="1" applyFill="1" applyBorder="1" applyAlignment="1">
      <alignment horizontal="center" vertical="center"/>
    </xf>
    <xf numFmtId="0" fontId="30" fillId="51" borderId="1" xfId="0" applyFont="1" applyFill="1" applyBorder="1" applyAlignment="1">
      <alignment horizontal="left" vertical="top" wrapText="1"/>
    </xf>
    <xf numFmtId="0" fontId="0" fillId="0" borderId="43" xfId="0" pivotButton="1" applyBorder="1" applyAlignment="1">
      <alignment vertical="center"/>
    </xf>
    <xf numFmtId="0" fontId="0" fillId="0" borderId="43" xfId="0" applyBorder="1" applyAlignment="1">
      <alignment horizontal="center" vertical="center"/>
    </xf>
    <xf numFmtId="0" fontId="0" fillId="0" borderId="89" xfId="0" applyBorder="1" applyAlignment="1">
      <alignment horizontal="left" vertical="center"/>
    </xf>
    <xf numFmtId="0" fontId="0" fillId="0" borderId="90" xfId="0" applyBorder="1" applyAlignment="1">
      <alignment horizontal="left" vertical="center"/>
    </xf>
    <xf numFmtId="0" fontId="0" fillId="0" borderId="39" xfId="0" applyBorder="1" applyAlignment="1">
      <alignment horizontal="left" vertical="center"/>
    </xf>
    <xf numFmtId="0" fontId="0" fillId="0" borderId="43" xfId="0" applyBorder="1" applyAlignment="1">
      <alignment horizontal="left" vertical="center"/>
    </xf>
    <xf numFmtId="0" fontId="22" fillId="0" borderId="43" xfId="0" pivotButton="1" applyFont="1" applyBorder="1" applyAlignment="1">
      <alignment vertical="center"/>
    </xf>
    <xf numFmtId="0" fontId="0" fillId="0" borderId="44" xfId="0" applyBorder="1" applyAlignment="1">
      <alignment vertical="center"/>
    </xf>
    <xf numFmtId="0" fontId="0" fillId="0" borderId="43" xfId="0" applyBorder="1" applyAlignment="1">
      <alignment vertical="center"/>
    </xf>
    <xf numFmtId="0" fontId="22" fillId="0" borderId="33" xfId="0" pivotButton="1" applyFont="1" applyBorder="1" applyAlignment="1">
      <alignment vertical="center"/>
    </xf>
    <xf numFmtId="0" fontId="22" fillId="0" borderId="34" xfId="0" applyFont="1" applyBorder="1" applyAlignment="1">
      <alignment vertical="center"/>
    </xf>
    <xf numFmtId="0" fontId="0" fillId="0" borderId="91" xfId="0" applyBorder="1" applyAlignment="1">
      <alignment horizontal="left" vertical="center"/>
    </xf>
    <xf numFmtId="0" fontId="0" fillId="0" borderId="44" xfId="0" applyBorder="1" applyAlignment="1">
      <alignment horizontal="left" vertical="center"/>
    </xf>
    <xf numFmtId="0" fontId="0" fillId="0" borderId="45" xfId="0" applyBorder="1" applyAlignment="1">
      <alignment horizontal="left" vertical="center"/>
    </xf>
    <xf numFmtId="0" fontId="0" fillId="0" borderId="34" xfId="0" applyBorder="1" applyAlignment="1">
      <alignment vertical="center"/>
    </xf>
    <xf numFmtId="0" fontId="0" fillId="2" borderId="34" xfId="0" applyFill="1" applyBorder="1"/>
    <xf numFmtId="0" fontId="0" fillId="32" borderId="43" xfId="0" applyFill="1" applyBorder="1" applyAlignment="1">
      <alignment horizontal="left"/>
    </xf>
    <xf numFmtId="0" fontId="0" fillId="2" borderId="89" xfId="0" applyFill="1" applyBorder="1" applyAlignment="1">
      <alignment horizontal="left" indent="1"/>
    </xf>
    <xf numFmtId="0" fontId="0" fillId="2" borderId="39" xfId="0" applyFill="1" applyBorder="1" applyAlignment="1">
      <alignment horizontal="left" indent="1"/>
    </xf>
    <xf numFmtId="0" fontId="0" fillId="2" borderId="43" xfId="0" applyFill="1" applyBorder="1"/>
    <xf numFmtId="0" fontId="0" fillId="0" borderId="43" xfId="0" applyBorder="1"/>
    <xf numFmtId="0" fontId="22" fillId="2" borderId="33" xfId="0" applyFont="1" applyFill="1" applyBorder="1"/>
    <xf numFmtId="0" fontId="0" fillId="0" borderId="45" xfId="0" applyBorder="1" applyAlignment="1">
      <alignment vertical="center"/>
    </xf>
    <xf numFmtId="0" fontId="41" fillId="0" borderId="44" xfId="0" applyFont="1" applyBorder="1" applyAlignment="1">
      <alignment vertical="center"/>
    </xf>
    <xf numFmtId="0" fontId="41" fillId="0" borderId="45" xfId="0" applyFont="1" applyBorder="1" applyAlignment="1">
      <alignment horizontal="left" vertical="center"/>
    </xf>
    <xf numFmtId="0" fontId="41" fillId="0" borderId="91" xfId="0" applyFont="1" applyBorder="1" applyAlignment="1">
      <alignment horizontal="left" vertical="center"/>
    </xf>
    <xf numFmtId="0" fontId="41" fillId="0" borderId="43" xfId="0" applyFont="1" applyBorder="1" applyAlignment="1">
      <alignment horizontal="left" vertical="center"/>
    </xf>
    <xf numFmtId="0" fontId="0" fillId="31" borderId="43" xfId="0" applyFill="1" applyBorder="1" applyAlignment="1">
      <alignment vertical="center"/>
    </xf>
    <xf numFmtId="0" fontId="0" fillId="31" borderId="33" xfId="0" applyFill="1" applyBorder="1" applyAlignment="1">
      <alignment horizontal="left" vertical="center"/>
    </xf>
    <xf numFmtId="0" fontId="0" fillId="0" borderId="43" xfId="0" pivotButton="1" applyBorder="1" applyAlignment="1">
      <alignment horizontal="center" vertical="center"/>
    </xf>
    <xf numFmtId="0" fontId="69" fillId="0" borderId="92" xfId="0" applyFont="1" applyBorder="1" applyAlignment="1">
      <alignment horizontal="left" vertical="center"/>
    </xf>
    <xf numFmtId="0" fontId="41" fillId="0" borderId="94" xfId="0" applyFont="1" applyBorder="1" applyAlignment="1">
      <alignment horizontal="left" vertical="center"/>
    </xf>
    <xf numFmtId="0" fontId="83" fillId="0" borderId="33" xfId="0" pivotButton="1" applyFont="1" applyBorder="1" applyAlignment="1">
      <alignment vertical="center"/>
    </xf>
    <xf numFmtId="0" fontId="41" fillId="0" borderId="45" xfId="0" applyFont="1" applyBorder="1" applyAlignment="1">
      <alignment vertical="center"/>
    </xf>
    <xf numFmtId="0" fontId="41" fillId="2" borderId="45" xfId="0" applyFont="1" applyFill="1" applyBorder="1" applyAlignment="1">
      <alignment vertical="center"/>
    </xf>
    <xf numFmtId="0" fontId="0" fillId="31" borderId="43" xfId="0" applyFill="1" applyBorder="1" applyAlignment="1">
      <alignment horizontal="left"/>
    </xf>
    <xf numFmtId="0" fontId="69" fillId="0" borderId="43" xfId="0" applyFont="1" applyBorder="1" applyAlignment="1">
      <alignment horizontal="left"/>
    </xf>
    <xf numFmtId="0" fontId="69" fillId="0" borderId="89" xfId="0" applyFont="1" applyBorder="1" applyAlignment="1">
      <alignment horizontal="left"/>
    </xf>
    <xf numFmtId="0" fontId="69" fillId="0" borderId="39" xfId="0" applyFont="1" applyBorder="1" applyAlignment="1">
      <alignment horizontal="left"/>
    </xf>
    <xf numFmtId="0" fontId="29" fillId="28" borderId="1" xfId="102" applyFont="1" applyFill="1" applyBorder="1" applyAlignment="1">
      <alignment horizontal="left" vertical="top" wrapText="1"/>
    </xf>
    <xf numFmtId="0" fontId="29" fillId="0" borderId="1" xfId="0" applyFont="1" applyBorder="1" applyAlignment="1">
      <alignment vertical="center" wrapText="1"/>
    </xf>
    <xf numFmtId="0" fontId="29" fillId="0" borderId="1" xfId="54" applyFont="1" applyBorder="1" applyAlignment="1">
      <alignment horizontal="center" vertical="center" wrapText="1"/>
    </xf>
    <xf numFmtId="164" fontId="30" fillId="0" borderId="1" xfId="0" applyNumberFormat="1" applyFont="1" applyBorder="1" applyAlignment="1" applyProtection="1">
      <alignment horizontal="center" vertical="center"/>
      <protection locked="0"/>
    </xf>
    <xf numFmtId="49" fontId="29" fillId="0" borderId="1" xfId="87" applyNumberFormat="1" applyFont="1" applyBorder="1" applyAlignment="1">
      <alignment horizontal="center" vertical="center" wrapText="1"/>
    </xf>
    <xf numFmtId="49" fontId="29" fillId="0" borderId="1" xfId="87" applyNumberFormat="1" applyFont="1" applyBorder="1" applyAlignment="1">
      <alignment horizontal="justify" vertical="top" wrapText="1"/>
    </xf>
    <xf numFmtId="0" fontId="29" fillId="0" borderId="1" xfId="87" applyFont="1" applyBorder="1" applyAlignment="1">
      <alignment horizontal="justify" vertical="top" wrapText="1"/>
    </xf>
    <xf numFmtId="42" fontId="74" fillId="0" borderId="1" xfId="0" applyNumberFormat="1" applyFont="1" applyBorder="1" applyAlignment="1" applyProtection="1">
      <alignment horizontal="center" vertical="center"/>
      <protection locked="0"/>
    </xf>
    <xf numFmtId="0" fontId="30" fillId="0" borderId="1" xfId="0" applyFont="1" applyBorder="1" applyAlignment="1" applyProtection="1">
      <alignment horizontal="left" vertical="top" wrapText="1"/>
      <protection locked="0"/>
    </xf>
    <xf numFmtId="10" fontId="29" fillId="0" borderId="1" xfId="0" applyNumberFormat="1" applyFont="1" applyBorder="1" applyAlignment="1" applyProtection="1">
      <alignment horizontal="center" vertical="center"/>
      <protection locked="0"/>
    </xf>
    <xf numFmtId="0" fontId="30" fillId="0" borderId="1" xfId="82" applyFont="1" applyBorder="1" applyAlignment="1">
      <alignment horizontal="justify" vertical="top" wrapText="1"/>
    </xf>
    <xf numFmtId="14" fontId="29" fillId="28" borderId="1" xfId="102" applyNumberFormat="1" applyFont="1" applyFill="1" applyBorder="1" applyAlignment="1">
      <alignment horizontal="center" vertical="center" wrapText="1"/>
    </xf>
    <xf numFmtId="0" fontId="25" fillId="50" borderId="30" xfId="0" applyFont="1" applyFill="1" applyBorder="1" applyAlignment="1">
      <alignment horizontal="center" vertical="center" wrapText="1"/>
    </xf>
    <xf numFmtId="0" fontId="25" fillId="50" borderId="30" xfId="0" applyFont="1" applyFill="1" applyBorder="1" applyAlignment="1">
      <alignment horizontal="center" vertical="center"/>
    </xf>
    <xf numFmtId="0" fontId="25" fillId="50" borderId="51" xfId="0" applyFont="1" applyFill="1" applyBorder="1" applyAlignment="1">
      <alignment horizontal="center" vertical="center"/>
    </xf>
    <xf numFmtId="0" fontId="25" fillId="50" borderId="17" xfId="0" applyFont="1" applyFill="1" applyBorder="1" applyAlignment="1">
      <alignment horizontal="center" vertical="center" wrapText="1"/>
    </xf>
    <xf numFmtId="0" fontId="25" fillId="50" borderId="2" xfId="0" applyFont="1" applyFill="1" applyBorder="1" applyAlignment="1">
      <alignment horizontal="center" vertical="center"/>
    </xf>
    <xf numFmtId="0" fontId="25" fillId="50" borderId="50" xfId="0" applyFont="1" applyFill="1" applyBorder="1" applyAlignment="1">
      <alignment horizontal="center" vertical="center" wrapText="1"/>
    </xf>
    <xf numFmtId="0" fontId="25" fillId="50" borderId="50" xfId="0" applyFont="1" applyFill="1" applyBorder="1" applyAlignment="1">
      <alignment horizontal="center" vertical="center"/>
    </xf>
    <xf numFmtId="0" fontId="67" fillId="50" borderId="30" xfId="0" applyFont="1" applyFill="1" applyBorder="1" applyAlignment="1">
      <alignment horizontal="center" vertical="center" wrapText="1"/>
    </xf>
    <xf numFmtId="0" fontId="24" fillId="32" borderId="27" xfId="0" applyFont="1" applyFill="1" applyBorder="1"/>
    <xf numFmtId="0" fontId="24" fillId="32" borderId="42" xfId="0" applyFont="1" applyFill="1" applyBorder="1"/>
    <xf numFmtId="0" fontId="24" fillId="32" borderId="42" xfId="0" applyFont="1" applyFill="1" applyBorder="1" applyAlignment="1">
      <alignment horizontal="center" vertical="center"/>
    </xf>
    <xf numFmtId="0" fontId="24" fillId="32" borderId="28" xfId="0" applyFont="1" applyFill="1" applyBorder="1"/>
    <xf numFmtId="0" fontId="24" fillId="32" borderId="50" xfId="0" applyFont="1" applyFill="1" applyBorder="1"/>
    <xf numFmtId="0" fontId="24" fillId="32" borderId="30" xfId="0" applyFont="1" applyFill="1" applyBorder="1"/>
    <xf numFmtId="0" fontId="24" fillId="32" borderId="30" xfId="0" applyFont="1" applyFill="1" applyBorder="1" applyAlignment="1">
      <alignment horizontal="center" vertical="center"/>
    </xf>
    <xf numFmtId="0" fontId="24" fillId="32" borderId="51" xfId="0" applyFont="1" applyFill="1" applyBorder="1"/>
    <xf numFmtId="0" fontId="78" fillId="32" borderId="56" xfId="0" applyFont="1" applyFill="1" applyBorder="1" applyAlignment="1">
      <alignment vertical="center" wrapText="1"/>
    </xf>
    <xf numFmtId="0" fontId="45" fillId="32" borderId="56" xfId="0" applyFont="1" applyFill="1" applyBorder="1" applyAlignment="1">
      <alignment horizontal="center" vertical="center"/>
    </xf>
    <xf numFmtId="0" fontId="47" fillId="32" borderId="47" xfId="0" applyFont="1" applyFill="1" applyBorder="1" applyAlignment="1">
      <alignment horizontal="center" vertical="center" wrapText="1"/>
    </xf>
    <xf numFmtId="14" fontId="89" fillId="50" borderId="47" xfId="0" applyNumberFormat="1" applyFont="1" applyFill="1" applyBorder="1" applyAlignment="1">
      <alignment horizontal="center" vertical="center" wrapText="1"/>
    </xf>
    <xf numFmtId="0" fontId="89" fillId="50" borderId="56" xfId="0" applyFont="1" applyFill="1" applyBorder="1" applyAlignment="1">
      <alignment horizontal="center" vertical="center" wrapText="1"/>
    </xf>
    <xf numFmtId="9" fontId="67" fillId="32" borderId="42" xfId="0" applyNumberFormat="1" applyFont="1" applyFill="1" applyBorder="1" applyAlignment="1">
      <alignment horizontal="center" vertical="center"/>
    </xf>
    <xf numFmtId="9" fontId="67" fillId="32" borderId="30" xfId="0" applyNumberFormat="1" applyFont="1" applyFill="1" applyBorder="1" applyAlignment="1">
      <alignment horizontal="center" vertical="center"/>
    </xf>
    <xf numFmtId="0" fontId="90" fillId="27" borderId="61" xfId="0" applyFont="1" applyFill="1" applyBorder="1" applyAlignment="1">
      <alignment horizontal="justify" vertical="top" wrapText="1"/>
    </xf>
    <xf numFmtId="0" fontId="34" fillId="27" borderId="1" xfId="0" applyFont="1" applyFill="1" applyBorder="1" applyAlignment="1" applyProtection="1">
      <alignment vertical="top" wrapText="1"/>
      <protection locked="0"/>
    </xf>
    <xf numFmtId="0" fontId="24" fillId="32" borderId="27" xfId="0" applyFont="1" applyFill="1" applyBorder="1" applyAlignment="1">
      <alignment vertical="center"/>
    </xf>
    <xf numFmtId="0" fontId="24" fillId="32" borderId="42" xfId="0" applyFont="1" applyFill="1" applyBorder="1" applyAlignment="1">
      <alignment vertical="center" wrapText="1"/>
    </xf>
    <xf numFmtId="0" fontId="24" fillId="32" borderId="42" xfId="0" applyFont="1" applyFill="1" applyBorder="1" applyAlignment="1">
      <alignment vertical="center"/>
    </xf>
    <xf numFmtId="0" fontId="24" fillId="32" borderId="28" xfId="0" applyFont="1" applyFill="1" applyBorder="1" applyAlignment="1">
      <alignment vertical="center"/>
    </xf>
    <xf numFmtId="0" fontId="0" fillId="0" borderId="1" xfId="0" applyBorder="1" applyAlignment="1">
      <alignment horizontal="left" vertical="center"/>
    </xf>
    <xf numFmtId="2" fontId="29" fillId="27" borderId="1" xfId="0" applyNumberFormat="1" applyFont="1" applyFill="1" applyBorder="1" applyAlignment="1">
      <alignment horizontal="center" vertical="center" wrapText="1"/>
    </xf>
    <xf numFmtId="1" fontId="29" fillId="27" borderId="1" xfId="0" applyNumberFormat="1" applyFont="1" applyFill="1" applyBorder="1" applyAlignment="1">
      <alignment horizontal="center" vertical="center"/>
    </xf>
    <xf numFmtId="10" fontId="29" fillId="27" borderId="1" xfId="0" applyNumberFormat="1" applyFont="1" applyFill="1" applyBorder="1" applyAlignment="1">
      <alignment horizontal="center" vertical="center"/>
    </xf>
    <xf numFmtId="0" fontId="24" fillId="32" borderId="59" xfId="0" applyFont="1" applyFill="1" applyBorder="1" applyAlignment="1">
      <alignment vertical="center"/>
    </xf>
    <xf numFmtId="0" fontId="24" fillId="32" borderId="59" xfId="0" applyFont="1" applyFill="1" applyBorder="1" applyAlignment="1">
      <alignment horizontal="center" vertical="center"/>
    </xf>
    <xf numFmtId="0" fontId="24" fillId="32" borderId="86" xfId="0" applyFont="1" applyFill="1" applyBorder="1" applyAlignment="1">
      <alignment vertical="center"/>
    </xf>
    <xf numFmtId="0" fontId="47" fillId="32" borderId="28" xfId="0" applyFont="1" applyFill="1" applyBorder="1" applyAlignment="1">
      <alignment vertical="center"/>
    </xf>
    <xf numFmtId="0" fontId="47" fillId="32" borderId="42" xfId="0" applyFont="1" applyFill="1" applyBorder="1" applyAlignment="1">
      <alignment horizontal="center" vertical="center"/>
    </xf>
    <xf numFmtId="0" fontId="78" fillId="34" borderId="56" xfId="0" applyFont="1" applyFill="1" applyBorder="1" applyAlignment="1">
      <alignment vertical="center" wrapText="1"/>
    </xf>
    <xf numFmtId="0" fontId="45" fillId="34" borderId="56" xfId="0" applyFont="1" applyFill="1" applyBorder="1" applyAlignment="1">
      <alignment horizontal="center" vertical="center"/>
    </xf>
    <xf numFmtId="0" fontId="47" fillId="34" borderId="47" xfId="0" applyFont="1" applyFill="1" applyBorder="1" applyAlignment="1">
      <alignment horizontal="center" vertical="center" wrapText="1"/>
    </xf>
    <xf numFmtId="0" fontId="49" fillId="34" borderId="40" xfId="0" applyFont="1" applyFill="1" applyBorder="1" applyAlignment="1">
      <alignment horizontal="center" vertical="center" wrapText="1"/>
    </xf>
    <xf numFmtId="0" fontId="49" fillId="34" borderId="1" xfId="0" applyFont="1" applyFill="1" applyBorder="1" applyAlignment="1">
      <alignment vertical="center" wrapText="1"/>
    </xf>
    <xf numFmtId="0" fontId="24" fillId="34" borderId="42" xfId="0" applyFont="1" applyFill="1" applyBorder="1" applyAlignment="1">
      <alignment vertical="center"/>
    </xf>
    <xf numFmtId="0" fontId="24" fillId="34" borderId="42" xfId="0" applyFont="1" applyFill="1" applyBorder="1" applyAlignment="1">
      <alignment horizontal="center" vertical="center"/>
    </xf>
    <xf numFmtId="0" fontId="47" fillId="34" borderId="42" xfId="0" applyFont="1" applyFill="1" applyBorder="1" applyAlignment="1">
      <alignment horizontal="center" vertical="center"/>
    </xf>
    <xf numFmtId="0" fontId="47" fillId="34" borderId="28" xfId="0" applyFont="1" applyFill="1" applyBorder="1" applyAlignment="1">
      <alignment vertical="center"/>
    </xf>
    <xf numFmtId="0" fontId="46" fillId="34" borderId="40" xfId="0" applyFont="1" applyFill="1" applyBorder="1" applyAlignment="1">
      <alignment horizontal="center" vertical="center" wrapText="1"/>
    </xf>
    <xf numFmtId="0" fontId="24" fillId="34" borderId="1" xfId="0" applyFont="1" applyFill="1" applyBorder="1" applyAlignment="1">
      <alignment vertical="center"/>
    </xf>
    <xf numFmtId="0" fontId="24" fillId="34" borderId="59" xfId="0" applyFont="1" applyFill="1" applyBorder="1" applyAlignment="1">
      <alignment vertical="center"/>
    </xf>
    <xf numFmtId="0" fontId="24" fillId="34" borderId="59" xfId="0" applyFont="1" applyFill="1" applyBorder="1" applyAlignment="1">
      <alignment horizontal="center" vertical="center"/>
    </xf>
    <xf numFmtId="0" fontId="29" fillId="0" borderId="1" xfId="55" applyFont="1" applyBorder="1" applyAlignment="1">
      <alignment horizontal="justify" vertical="top" wrapText="1"/>
    </xf>
    <xf numFmtId="0" fontId="73" fillId="0" borderId="1" xfId="0" applyFont="1" applyBorder="1" applyAlignment="1">
      <alignment vertical="top" wrapText="1"/>
    </xf>
    <xf numFmtId="0" fontId="29" fillId="0" borderId="1" xfId="0" applyFont="1" applyBorder="1" applyAlignment="1" applyProtection="1">
      <alignment vertical="top" wrapText="1"/>
      <protection locked="0"/>
    </xf>
    <xf numFmtId="0" fontId="30" fillId="0" borderId="1" xfId="0" applyFont="1" applyBorder="1" applyAlignment="1" applyProtection="1">
      <alignment vertical="top" wrapText="1"/>
      <protection locked="0"/>
    </xf>
    <xf numFmtId="168" fontId="29" fillId="2" borderId="1" xfId="0" applyNumberFormat="1" applyFont="1" applyFill="1" applyBorder="1"/>
    <xf numFmtId="0" fontId="32" fillId="2" borderId="0" xfId="82" applyFont="1" applyFill="1" applyAlignment="1">
      <alignment vertical="top"/>
    </xf>
    <xf numFmtId="168" fontId="29" fillId="27" borderId="1" xfId="0" applyNumberFormat="1" applyFont="1" applyFill="1" applyBorder="1"/>
    <xf numFmtId="168" fontId="29" fillId="25" borderId="1" xfId="0" applyNumberFormat="1" applyFont="1" applyFill="1" applyBorder="1"/>
    <xf numFmtId="168" fontId="29" fillId="26" borderId="1" xfId="0" applyNumberFormat="1" applyFont="1" applyFill="1" applyBorder="1"/>
    <xf numFmtId="0" fontId="29" fillId="0" borderId="1" xfId="1" applyFont="1" applyFill="1" applyBorder="1" applyAlignment="1" applyProtection="1">
      <alignment horizontal="left" vertical="center" wrapText="1"/>
    </xf>
    <xf numFmtId="0" fontId="30" fillId="0" borderId="1" xfId="0" applyFont="1" applyBorder="1" applyAlignment="1">
      <alignment vertical="center" wrapText="1"/>
    </xf>
    <xf numFmtId="0" fontId="30" fillId="0" borderId="1" xfId="0" applyFont="1" applyBorder="1" applyAlignment="1">
      <alignment horizontal="left" vertical="center" wrapText="1"/>
    </xf>
    <xf numFmtId="0" fontId="30" fillId="0" borderId="1" xfId="0" applyFont="1" applyBorder="1" applyAlignment="1">
      <alignment vertical="top" wrapText="1"/>
    </xf>
    <xf numFmtId="164" fontId="30" fillId="0" borderId="1" xfId="0" applyNumberFormat="1" applyFont="1" applyBorder="1" applyAlignment="1" applyProtection="1">
      <alignment horizontal="center" vertical="top" wrapText="1"/>
      <protection locked="0"/>
    </xf>
    <xf numFmtId="0" fontId="44" fillId="0" borderId="0" xfId="0" applyFont="1" applyAlignment="1">
      <alignment vertical="center"/>
    </xf>
    <xf numFmtId="14" fontId="68" fillId="0" borderId="1" xfId="0" applyNumberFormat="1" applyFont="1" applyBorder="1" applyAlignment="1">
      <alignment horizontal="center" vertical="center"/>
    </xf>
    <xf numFmtId="0" fontId="31" fillId="52" borderId="46" xfId="0" applyFont="1" applyFill="1" applyBorder="1" applyAlignment="1">
      <alignment horizontal="center" vertical="center" wrapText="1"/>
    </xf>
    <xf numFmtId="0" fontId="71" fillId="52" borderId="56" xfId="0" applyFont="1" applyFill="1" applyBorder="1" applyAlignment="1">
      <alignment vertical="center" wrapText="1"/>
    </xf>
    <xf numFmtId="0" fontId="71" fillId="52" borderId="56" xfId="0" applyFont="1" applyFill="1" applyBorder="1" applyAlignment="1">
      <alignment horizontal="center" vertical="center" wrapText="1"/>
    </xf>
    <xf numFmtId="0" fontId="71" fillId="52" borderId="47" xfId="0" applyFont="1" applyFill="1" applyBorder="1" applyAlignment="1">
      <alignment horizontal="center" vertical="center" wrapText="1"/>
    </xf>
    <xf numFmtId="0" fontId="91" fillId="0" borderId="49" xfId="0" applyFont="1" applyBorder="1" applyAlignment="1">
      <alignment horizontal="center" vertical="center" wrapText="1"/>
    </xf>
    <xf numFmtId="0" fontId="71" fillId="0" borderId="29" xfId="0" applyFont="1" applyBorder="1" applyAlignment="1">
      <alignment vertical="center" wrapText="1"/>
    </xf>
    <xf numFmtId="0" fontId="48" fillId="0" borderId="29" xfId="0" applyFont="1" applyBorder="1" applyAlignment="1">
      <alignment horizontal="center" vertical="center" wrapText="1"/>
    </xf>
    <xf numFmtId="0" fontId="30" fillId="0" borderId="48" xfId="0" applyFont="1" applyBorder="1" applyAlignment="1">
      <alignment horizontal="center" vertical="center"/>
    </xf>
    <xf numFmtId="0" fontId="48" fillId="0" borderId="40" xfId="0" applyFont="1" applyBorder="1" applyAlignment="1">
      <alignment horizontal="center" vertical="center" wrapText="1"/>
    </xf>
    <xf numFmtId="0" fontId="71" fillId="0" borderId="1" xfId="0" applyFont="1" applyBorder="1" applyAlignment="1">
      <alignment horizontal="justify" vertical="center" wrapText="1"/>
    </xf>
    <xf numFmtId="0" fontId="48" fillId="0" borderId="1" xfId="0" applyFont="1" applyBorder="1" applyAlignment="1">
      <alignment horizontal="center" vertical="center" wrapText="1"/>
    </xf>
    <xf numFmtId="0" fontId="30" fillId="0" borderId="41" xfId="0" applyFont="1" applyBorder="1" applyAlignment="1">
      <alignment horizontal="center" vertical="center"/>
    </xf>
    <xf numFmtId="0" fontId="48" fillId="0" borderId="1" xfId="0" applyFont="1" applyBorder="1" applyAlignment="1">
      <alignment vertical="center" wrapText="1"/>
    </xf>
    <xf numFmtId="0" fontId="48" fillId="0" borderId="66" xfId="0" applyFont="1" applyBorder="1" applyAlignment="1">
      <alignment horizontal="center" vertical="center" wrapText="1"/>
    </xf>
    <xf numFmtId="0" fontId="71" fillId="0" borderId="55" xfId="0" applyFont="1" applyBorder="1" applyAlignment="1">
      <alignment horizontal="justify" vertical="center" wrapText="1"/>
    </xf>
    <xf numFmtId="0" fontId="48" fillId="0" borderId="55" xfId="0" applyFont="1" applyBorder="1" applyAlignment="1">
      <alignment horizontal="center" vertical="center" wrapText="1"/>
    </xf>
    <xf numFmtId="0" fontId="30" fillId="0" borderId="67" xfId="0" applyFont="1" applyBorder="1" applyAlignment="1">
      <alignment horizontal="center" vertical="center"/>
    </xf>
    <xf numFmtId="0" fontId="24" fillId="34" borderId="59" xfId="0" applyFont="1" applyFill="1" applyBorder="1" applyAlignment="1">
      <alignment horizontal="center" vertical="center" wrapText="1"/>
    </xf>
    <xf numFmtId="41" fontId="0" fillId="0" borderId="43" xfId="0" applyNumberFormat="1" applyBorder="1" applyAlignment="1">
      <alignment horizontal="right" vertical="center"/>
    </xf>
    <xf numFmtId="0" fontId="30" fillId="27" borderId="29" xfId="0" applyFont="1" applyFill="1" applyBorder="1" applyAlignment="1" applyProtection="1">
      <alignment horizontal="justify" vertical="top" wrapText="1"/>
      <protection locked="0"/>
    </xf>
    <xf numFmtId="0" fontId="48" fillId="27" borderId="15" xfId="0" applyFont="1" applyFill="1" applyBorder="1" applyAlignment="1">
      <alignment horizontal="justify" vertical="top" wrapText="1"/>
    </xf>
    <xf numFmtId="0" fontId="48" fillId="27" borderId="1" xfId="0" applyFont="1" applyFill="1" applyBorder="1" applyAlignment="1">
      <alignment horizontal="justify" vertical="top" wrapText="1"/>
    </xf>
    <xf numFmtId="0" fontId="30" fillId="27" borderId="1" xfId="0" applyFont="1" applyFill="1" applyBorder="1" applyAlignment="1" applyProtection="1">
      <alignment vertical="center" wrapText="1"/>
      <protection locked="0"/>
    </xf>
    <xf numFmtId="0" fontId="30" fillId="27" borderId="1" xfId="0" applyFont="1" applyFill="1" applyBorder="1" applyAlignment="1" applyProtection="1">
      <alignment horizontal="left" vertical="center" wrapText="1"/>
      <protection locked="0"/>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center" vertical="center"/>
      <protection locked="0"/>
    </xf>
    <xf numFmtId="0" fontId="30" fillId="0" borderId="1" xfId="0" applyFont="1" applyBorder="1" applyAlignment="1" applyProtection="1">
      <alignment horizontal="justify" vertical="top" wrapText="1"/>
      <protection locked="0"/>
    </xf>
    <xf numFmtId="0" fontId="29" fillId="0" borderId="1" xfId="0" applyFont="1" applyBorder="1" applyAlignment="1" applyProtection="1">
      <alignment horizontal="justify" vertical="top" wrapText="1"/>
      <protection locked="0"/>
    </xf>
    <xf numFmtId="0" fontId="29" fillId="0" borderId="1" xfId="0" applyFont="1" applyBorder="1" applyAlignment="1">
      <alignment horizontal="center" vertical="center" wrapText="1"/>
    </xf>
    <xf numFmtId="0" fontId="29" fillId="0" borderId="1" xfId="0" applyFont="1" applyBorder="1" applyAlignment="1">
      <alignment horizontal="left" vertical="top" wrapText="1"/>
    </xf>
    <xf numFmtId="0" fontId="29" fillId="0" borderId="1" xfId="55" applyFont="1" applyBorder="1" applyAlignment="1">
      <alignment horizontal="center" vertical="center" wrapText="1"/>
    </xf>
    <xf numFmtId="0" fontId="29" fillId="0" borderId="1" xfId="76" applyFont="1" applyFill="1" applyBorder="1" applyAlignment="1" applyProtection="1">
      <alignment horizontal="justify" vertical="top" wrapText="1"/>
    </xf>
    <xf numFmtId="0" fontId="29" fillId="0" borderId="1" xfId="102" applyFont="1" applyBorder="1" applyAlignment="1">
      <alignment horizontal="justify" vertical="top" wrapText="1"/>
    </xf>
    <xf numFmtId="0" fontId="29" fillId="0" borderId="1" xfId="82" applyFont="1" applyBorder="1" applyAlignment="1">
      <alignment horizontal="justify" vertical="top" wrapText="1"/>
    </xf>
    <xf numFmtId="0" fontId="29" fillId="0" borderId="1" xfId="82" applyFont="1" applyBorder="1" applyAlignment="1">
      <alignment horizontal="left" vertical="top" wrapText="1"/>
    </xf>
    <xf numFmtId="49" fontId="29" fillId="0" borderId="1" xfId="0" applyNumberFormat="1" applyFont="1" applyBorder="1" applyAlignment="1">
      <alignment horizontal="justify" vertical="top" wrapText="1"/>
    </xf>
    <xf numFmtId="0" fontId="29" fillId="0" borderId="1" xfId="82" applyFont="1" applyBorder="1" applyAlignment="1">
      <alignment horizontal="left" vertical="center" wrapText="1"/>
    </xf>
    <xf numFmtId="0" fontId="48" fillId="28" borderId="1" xfId="52" applyFont="1" applyFill="1" applyBorder="1" applyAlignment="1">
      <alignment horizontal="left" vertical="top" wrapText="1"/>
    </xf>
    <xf numFmtId="0" fontId="45" fillId="0" borderId="46" xfId="0" applyFont="1" applyBorder="1" applyAlignment="1">
      <alignment horizontal="center" vertical="center"/>
    </xf>
    <xf numFmtId="0" fontId="45" fillId="0" borderId="56" xfId="0" applyFont="1" applyBorder="1" applyAlignment="1">
      <alignment horizontal="center" vertical="center"/>
    </xf>
    <xf numFmtId="0" fontId="45" fillId="0" borderId="47" xfId="0" applyFont="1" applyBorder="1" applyAlignment="1">
      <alignment horizontal="center" vertical="center"/>
    </xf>
    <xf numFmtId="0" fontId="24" fillId="0" borderId="46" xfId="0" applyFont="1" applyBorder="1"/>
    <xf numFmtId="0" fontId="24" fillId="0" borderId="56" xfId="0" applyFont="1" applyBorder="1"/>
    <xf numFmtId="0" fontId="24" fillId="0" borderId="47" xfId="0" applyFont="1" applyBorder="1"/>
    <xf numFmtId="0" fontId="24" fillId="0" borderId="56" xfId="0" applyFont="1" applyBorder="1" applyAlignment="1">
      <alignment horizontal="right" vertical="center"/>
    </xf>
    <xf numFmtId="2" fontId="30" fillId="0" borderId="1" xfId="0" applyNumberFormat="1" applyFont="1" applyBorder="1" applyAlignment="1" applyProtection="1">
      <alignment horizontal="center" vertical="center" wrapText="1"/>
      <protection locked="0"/>
    </xf>
    <xf numFmtId="2" fontId="29" fillId="0" borderId="1" xfId="102" applyNumberFormat="1" applyFont="1" applyBorder="1" applyAlignment="1" applyProtection="1">
      <alignment horizontal="center" vertical="center" wrapText="1"/>
      <protection locked="0"/>
    </xf>
    <xf numFmtId="2" fontId="30" fillId="0" borderId="1" xfId="0" applyNumberFormat="1" applyFont="1" applyBorder="1" applyAlignment="1" applyProtection="1">
      <alignment horizontal="center" vertical="top" wrapText="1"/>
      <protection locked="0"/>
    </xf>
    <xf numFmtId="0" fontId="30" fillId="0" borderId="1" xfId="0" applyFont="1" applyBorder="1" applyAlignment="1">
      <alignment horizontal="justify" vertical="top" wrapText="1"/>
    </xf>
    <xf numFmtId="0" fontId="30" fillId="0" borderId="1" xfId="0" applyFont="1" applyBorder="1" applyAlignment="1">
      <alignment horizontal="left" vertical="top" wrapText="1"/>
    </xf>
    <xf numFmtId="0" fontId="30" fillId="0" borderId="1" xfId="0" applyFont="1" applyBorder="1" applyAlignment="1">
      <alignment horizontal="center" vertical="center"/>
    </xf>
    <xf numFmtId="0" fontId="93" fillId="0" borderId="46" xfId="0" applyFont="1" applyBorder="1" applyAlignment="1">
      <alignment horizontal="center" vertical="center"/>
    </xf>
    <xf numFmtId="0" fontId="64" fillId="0" borderId="56" xfId="0" applyFont="1" applyBorder="1" applyAlignment="1">
      <alignment horizontal="center" vertical="center"/>
    </xf>
    <xf numFmtId="0" fontId="64" fillId="0" borderId="47" xfId="0" applyFont="1" applyBorder="1" applyAlignment="1">
      <alignment horizontal="center" vertical="center"/>
    </xf>
    <xf numFmtId="0" fontId="94" fillId="0" borderId="95" xfId="0" applyFont="1" applyBorder="1" applyAlignment="1">
      <alignment vertical="center"/>
    </xf>
    <xf numFmtId="0" fontId="95" fillId="0" borderId="77" xfId="0" applyFont="1" applyBorder="1" applyAlignment="1">
      <alignment vertical="center"/>
    </xf>
    <xf numFmtId="0" fontId="95" fillId="0" borderId="77" xfId="0" applyFont="1" applyBorder="1" applyAlignment="1">
      <alignment horizontal="right" vertical="center"/>
    </xf>
    <xf numFmtId="0" fontId="95" fillId="0" borderId="75" xfId="0" applyFont="1" applyBorder="1" applyAlignment="1">
      <alignment horizontal="right" vertical="center"/>
    </xf>
    <xf numFmtId="0" fontId="41" fillId="0" borderId="93" xfId="0" applyFont="1" applyBorder="1" applyAlignment="1">
      <alignment horizontal="left" vertical="center"/>
    </xf>
    <xf numFmtId="0" fontId="0" fillId="2" borderId="90" xfId="0" applyFill="1" applyBorder="1" applyAlignment="1">
      <alignment horizontal="left" indent="1"/>
    </xf>
    <xf numFmtId="164" fontId="29" fillId="28" borderId="1" xfId="52" applyNumberFormat="1" applyFont="1" applyFill="1" applyBorder="1" applyAlignment="1">
      <alignment horizontal="center" vertical="center" wrapText="1"/>
    </xf>
    <xf numFmtId="0" fontId="32" fillId="2" borderId="15" xfId="82" applyFont="1" applyFill="1" applyBorder="1" applyAlignment="1">
      <alignment horizontal="center" vertical="center" wrapText="1"/>
    </xf>
    <xf numFmtId="0" fontId="29" fillId="0" borderId="0" xfId="0" applyFont="1" applyAlignment="1">
      <alignment horizontal="center" wrapText="1"/>
    </xf>
    <xf numFmtId="0" fontId="85" fillId="0" borderId="0" xfId="0" applyFont="1" applyAlignment="1">
      <alignment vertical="top"/>
    </xf>
    <xf numFmtId="0" fontId="45" fillId="0" borderId="0" xfId="0" applyFont="1" applyAlignment="1">
      <alignment horizontal="center" vertical="center"/>
    </xf>
    <xf numFmtId="0" fontId="24" fillId="0" borderId="0" xfId="0" applyFont="1" applyAlignment="1">
      <alignment horizontal="right" vertical="center"/>
    </xf>
    <xf numFmtId="0" fontId="45" fillId="0" borderId="1" xfId="0" applyFont="1" applyBorder="1" applyAlignment="1">
      <alignment horizontal="center" vertical="center"/>
    </xf>
    <xf numFmtId="0" fontId="24" fillId="0" borderId="1" xfId="0" applyFont="1" applyBorder="1" applyAlignment="1">
      <alignment horizontal="center"/>
    </xf>
    <xf numFmtId="0" fontId="45" fillId="0" borderId="0" xfId="0" applyFont="1"/>
    <xf numFmtId="0" fontId="29" fillId="28" borderId="1" xfId="52" applyFont="1" applyFill="1" applyBorder="1" applyAlignment="1" applyProtection="1">
      <alignment horizontal="left" vertical="top" wrapText="1"/>
      <protection locked="0"/>
    </xf>
    <xf numFmtId="14" fontId="29" fillId="28" borderId="1" xfId="52" applyNumberFormat="1" applyFont="1" applyFill="1" applyBorder="1" applyAlignment="1" applyProtection="1">
      <alignment horizontal="center" vertical="center" wrapText="1"/>
      <protection locked="0"/>
    </xf>
    <xf numFmtId="0" fontId="29" fillId="28" borderId="42" xfId="52" applyFont="1" applyFill="1" applyBorder="1" applyAlignment="1" applyProtection="1">
      <alignment vertical="top" wrapText="1"/>
      <protection locked="0"/>
    </xf>
    <xf numFmtId="0" fontId="29" fillId="28" borderId="1" xfId="52" applyFont="1" applyFill="1" applyBorder="1" applyAlignment="1" applyProtection="1">
      <alignment vertical="top" wrapText="1"/>
      <protection locked="0"/>
    </xf>
    <xf numFmtId="0" fontId="29" fillId="28" borderId="1" xfId="1" applyFont="1" applyFill="1" applyBorder="1" applyAlignment="1" applyProtection="1">
      <alignment horizontal="left" vertical="top" wrapText="1"/>
    </xf>
    <xf numFmtId="0" fontId="25" fillId="50" borderId="50" xfId="0" applyFont="1" applyFill="1" applyBorder="1" applyAlignment="1">
      <alignment horizontal="center" vertical="center" wrapText="1"/>
    </xf>
    <xf numFmtId="0" fontId="25" fillId="50" borderId="30" xfId="0" applyFont="1" applyFill="1" applyBorder="1" applyAlignment="1">
      <alignment horizontal="center" vertical="center" wrapText="1"/>
    </xf>
    <xf numFmtId="0" fontId="29" fillId="28" borderId="64" xfId="52" applyFont="1" applyFill="1" applyBorder="1" applyAlignment="1" applyProtection="1">
      <alignment horizontal="justify" vertical="top" wrapText="1"/>
      <protection locked="0"/>
    </xf>
    <xf numFmtId="0" fontId="0" fillId="0" borderId="67" xfId="0" applyNumberFormat="1" applyBorder="1"/>
    <xf numFmtId="0" fontId="0" fillId="0" borderId="91" xfId="0" applyNumberFormat="1" applyBorder="1" applyAlignment="1">
      <alignment vertical="center"/>
    </xf>
    <xf numFmtId="0" fontId="0" fillId="0" borderId="44" xfId="0" applyNumberFormat="1" applyBorder="1" applyAlignment="1">
      <alignment vertical="center"/>
    </xf>
    <xf numFmtId="0" fontId="0" fillId="0" borderId="43" xfId="0" applyNumberFormat="1" applyBorder="1" applyAlignment="1">
      <alignment vertical="center"/>
    </xf>
    <xf numFmtId="0" fontId="0" fillId="0" borderId="91" xfId="0" applyNumberFormat="1" applyFill="1" applyBorder="1" applyAlignment="1">
      <alignment vertical="center"/>
    </xf>
    <xf numFmtId="0" fontId="0" fillId="0" borderId="44" xfId="0" applyNumberFormat="1" applyFill="1" applyBorder="1" applyAlignment="1">
      <alignment vertical="center"/>
    </xf>
    <xf numFmtId="0" fontId="0" fillId="0" borderId="43" xfId="0" pivotButton="1" applyBorder="1" applyAlignment="1"/>
    <xf numFmtId="0" fontId="0" fillId="0" borderId="1" xfId="0" applyBorder="1" applyAlignment="1"/>
    <xf numFmtId="41" fontId="69" fillId="0" borderId="1" xfId="0" applyNumberFormat="1" applyFont="1" applyBorder="1" applyAlignment="1"/>
    <xf numFmtId="41" fontId="0" fillId="31" borderId="56" xfId="0" applyNumberFormat="1" applyFill="1" applyBorder="1" applyAlignment="1"/>
    <xf numFmtId="41" fontId="0" fillId="31" borderId="47" xfId="0" applyNumberFormat="1" applyFill="1" applyBorder="1" applyAlignment="1"/>
    <xf numFmtId="41" fontId="69" fillId="0" borderId="56" xfId="0" applyNumberFormat="1" applyFont="1" applyBorder="1" applyAlignment="1"/>
    <xf numFmtId="41" fontId="69" fillId="0" borderId="47" xfId="0" applyNumberFormat="1" applyFont="1" applyBorder="1" applyAlignment="1"/>
    <xf numFmtId="41" fontId="69" fillId="0" borderId="33" xfId="0" applyNumberFormat="1" applyFont="1" applyBorder="1" applyAlignment="1"/>
    <xf numFmtId="41" fontId="69" fillId="0" borderId="34" xfId="0" applyNumberFormat="1" applyFont="1" applyBorder="1" applyAlignment="1"/>
    <xf numFmtId="41" fontId="69" fillId="0" borderId="41" xfId="0" applyNumberFormat="1" applyFont="1" applyBorder="1" applyAlignment="1"/>
    <xf numFmtId="41" fontId="69" fillId="0" borderId="55" xfId="0" applyNumberFormat="1" applyFont="1" applyBorder="1" applyAlignment="1"/>
    <xf numFmtId="41" fontId="69" fillId="0" borderId="67" xfId="0" applyNumberFormat="1" applyFont="1" applyBorder="1" applyAlignment="1"/>
    <xf numFmtId="41" fontId="69" fillId="0" borderId="27" xfId="0" applyNumberFormat="1" applyFont="1" applyBorder="1" applyAlignment="1"/>
    <xf numFmtId="41" fontId="69" fillId="0" borderId="28" xfId="0" applyNumberFormat="1" applyFont="1" applyBorder="1" applyAlignment="1"/>
    <xf numFmtId="41" fontId="69" fillId="0" borderId="66" xfId="0" applyNumberFormat="1" applyFont="1" applyBorder="1" applyAlignment="1"/>
    <xf numFmtId="0" fontId="0" fillId="0" borderId="0" xfId="0" applyBorder="1" applyAlignment="1">
      <alignment vertical="center"/>
    </xf>
    <xf numFmtId="0" fontId="0" fillId="0" borderId="1" xfId="0" applyNumberFormat="1" applyBorder="1" applyAlignment="1">
      <alignment vertical="center"/>
    </xf>
    <xf numFmtId="0" fontId="0" fillId="0" borderId="45" xfId="0" applyNumberFormat="1" applyBorder="1" applyAlignment="1">
      <alignment vertical="center"/>
    </xf>
    <xf numFmtId="0" fontId="0" fillId="31" borderId="43" xfId="0" applyNumberFormat="1" applyFill="1" applyBorder="1" applyAlignment="1">
      <alignment vertical="center"/>
    </xf>
    <xf numFmtId="0" fontId="69" fillId="0" borderId="93" xfId="0" applyNumberFormat="1" applyFont="1" applyBorder="1" applyAlignment="1">
      <alignment vertical="center"/>
    </xf>
    <xf numFmtId="0" fontId="0" fillId="0" borderId="93" xfId="0" applyNumberFormat="1" applyBorder="1" applyAlignment="1">
      <alignment vertical="center"/>
    </xf>
    <xf numFmtId="0" fontId="0" fillId="32" borderId="43" xfId="0" applyNumberFormat="1" applyFill="1" applyBorder="1"/>
    <xf numFmtId="0" fontId="0" fillId="2" borderId="44" xfId="0" applyNumberFormat="1" applyFill="1" applyBorder="1"/>
    <xf numFmtId="0" fontId="0" fillId="0" borderId="66" xfId="0" applyNumberFormat="1" applyBorder="1"/>
    <xf numFmtId="0" fontId="24" fillId="34" borderId="59" xfId="0" applyFont="1" applyFill="1" applyBorder="1" applyAlignment="1">
      <alignment horizontal="justify" vertical="top" wrapText="1"/>
    </xf>
    <xf numFmtId="0" fontId="78" fillId="34" borderId="59" xfId="0" applyFont="1" applyFill="1" applyBorder="1" applyAlignment="1">
      <alignment vertical="center" wrapText="1"/>
    </xf>
    <xf numFmtId="0" fontId="45" fillId="34" borderId="59" xfId="0" applyFont="1" applyFill="1" applyBorder="1" applyAlignment="1">
      <alignment horizontal="center" vertical="center"/>
    </xf>
    <xf numFmtId="0" fontId="47" fillId="34" borderId="86" xfId="0" applyFont="1" applyFill="1" applyBorder="1" applyAlignment="1">
      <alignment horizontal="center" vertical="center" wrapText="1"/>
    </xf>
    <xf numFmtId="0" fontId="29" fillId="27" borderId="1" xfId="0" applyFont="1" applyFill="1" applyBorder="1" applyAlignment="1">
      <alignment horizontal="justify" vertical="top" wrapText="1"/>
    </xf>
    <xf numFmtId="0" fontId="29" fillId="27" borderId="1" xfId="0" applyFont="1" applyFill="1" applyBorder="1" applyAlignment="1">
      <alignment horizontal="center" vertical="center" wrapText="1"/>
    </xf>
    <xf numFmtId="0" fontId="29" fillId="27" borderId="30" xfId="0" applyFont="1" applyFill="1" applyBorder="1" applyAlignment="1">
      <alignment horizontal="justify" vertical="top" wrapText="1"/>
    </xf>
    <xf numFmtId="0" fontId="29" fillId="27" borderId="1" xfId="55" applyFont="1" applyFill="1" applyBorder="1" applyAlignment="1">
      <alignment horizontal="justify" vertical="top" wrapText="1"/>
    </xf>
    <xf numFmtId="0" fontId="29" fillId="27" borderId="30" xfId="0" applyFont="1" applyFill="1" applyBorder="1" applyAlignment="1">
      <alignment horizontal="left" vertical="top" wrapText="1"/>
    </xf>
    <xf numFmtId="0" fontId="29" fillId="27" borderId="1" xfId="0" applyFont="1" applyFill="1" applyBorder="1" applyAlignment="1">
      <alignment horizontal="left" vertical="top" wrapText="1"/>
    </xf>
    <xf numFmtId="2" fontId="29" fillId="27" borderId="30" xfId="0" applyNumberFormat="1" applyFont="1" applyFill="1" applyBorder="1" applyAlignment="1">
      <alignment horizontal="center" vertical="center" wrapText="1"/>
    </xf>
    <xf numFmtId="0" fontId="29" fillId="27" borderId="1" xfId="0" applyFont="1" applyFill="1" applyBorder="1" applyAlignment="1">
      <alignment horizontal="justify" vertical="top"/>
    </xf>
    <xf numFmtId="0" fontId="29" fillId="27" borderId="1" xfId="0" applyFont="1" applyFill="1" applyBorder="1" applyAlignment="1">
      <alignment horizontal="center" vertical="center"/>
    </xf>
    <xf numFmtId="0" fontId="25" fillId="50" borderId="50" xfId="0" applyFont="1" applyFill="1" applyBorder="1" applyAlignment="1">
      <alignment horizontal="center" vertical="center" wrapText="1"/>
    </xf>
    <xf numFmtId="0" fontId="25" fillId="50" borderId="30" xfId="0" applyFont="1" applyFill="1" applyBorder="1" applyAlignment="1">
      <alignment horizontal="center" vertical="center" wrapText="1"/>
    </xf>
    <xf numFmtId="14" fontId="34" fillId="27" borderId="1" xfId="0" applyNumberFormat="1" applyFont="1" applyFill="1" applyBorder="1" applyAlignment="1" applyProtection="1">
      <alignment horizontal="center" vertical="center"/>
      <protection locked="0"/>
    </xf>
    <xf numFmtId="0" fontId="34" fillId="27" borderId="1" xfId="0" applyFont="1" applyFill="1" applyBorder="1" applyAlignment="1" applyProtection="1">
      <alignment horizontal="center" vertical="center" wrapText="1"/>
      <protection locked="0"/>
    </xf>
    <xf numFmtId="0" fontId="35" fillId="27" borderId="29" xfId="0" applyFont="1" applyFill="1" applyBorder="1" applyAlignment="1" applyProtection="1">
      <alignment vertical="center" wrapText="1"/>
      <protection locked="0"/>
    </xf>
    <xf numFmtId="0" fontId="35" fillId="27" borderId="29" xfId="0" applyFont="1" applyFill="1" applyBorder="1" applyAlignment="1" applyProtection="1">
      <alignment vertical="top" wrapText="1"/>
      <protection locked="0"/>
    </xf>
    <xf numFmtId="0" fontId="35" fillId="27" borderId="29" xfId="0" applyFont="1" applyFill="1" applyBorder="1" applyAlignment="1" applyProtection="1">
      <alignment horizontal="left" vertical="top" wrapText="1"/>
      <protection locked="0"/>
    </xf>
    <xf numFmtId="14" fontId="35" fillId="27" borderId="1" xfId="0" applyNumberFormat="1" applyFont="1" applyFill="1" applyBorder="1" applyAlignment="1" applyProtection="1">
      <alignment horizontal="center" vertical="center"/>
      <protection locked="0"/>
    </xf>
    <xf numFmtId="0" fontId="34" fillId="27" borderId="1" xfId="0" applyFont="1" applyFill="1" applyBorder="1" applyAlignment="1" applyProtection="1">
      <alignment horizontal="left" vertical="top" wrapText="1"/>
      <protection locked="0"/>
    </xf>
    <xf numFmtId="0" fontId="34" fillId="27" borderId="32" xfId="0" applyFont="1" applyFill="1" applyBorder="1" applyAlignment="1" applyProtection="1">
      <alignment horizontal="left" vertical="top" wrapText="1"/>
      <protection locked="0"/>
    </xf>
    <xf numFmtId="14" fontId="29" fillId="27" borderId="1" xfId="0" applyNumberFormat="1" applyFont="1" applyFill="1" applyBorder="1" applyAlignment="1" applyProtection="1">
      <alignment horizontal="center" vertical="center"/>
      <protection locked="0"/>
    </xf>
    <xf numFmtId="0" fontId="34" fillId="27" borderId="1" xfId="0" applyFont="1" applyFill="1" applyBorder="1" applyAlignment="1" applyProtection="1">
      <alignment horizontal="justify" vertical="top" wrapText="1"/>
      <protection locked="0"/>
    </xf>
    <xf numFmtId="0" fontId="34" fillId="27" borderId="1" xfId="0" applyFont="1" applyFill="1" applyBorder="1" applyAlignment="1" applyProtection="1">
      <alignment horizontal="left" vertical="top"/>
      <protection locked="0"/>
    </xf>
    <xf numFmtId="0" fontId="90" fillId="27" borderId="1" xfId="0" applyFont="1" applyFill="1" applyBorder="1" applyAlignment="1" applyProtection="1">
      <alignment vertical="center" wrapText="1"/>
      <protection locked="0"/>
    </xf>
    <xf numFmtId="0" fontId="34" fillId="27" borderId="1" xfId="0" applyFont="1" applyFill="1" applyBorder="1" applyAlignment="1" applyProtection="1">
      <alignment vertical="top"/>
      <protection locked="0"/>
    </xf>
    <xf numFmtId="0" fontId="28" fillId="27" borderId="1" xfId="0" applyFont="1" applyFill="1" applyBorder="1" applyAlignment="1" applyProtection="1">
      <alignment vertical="center" wrapText="1"/>
      <protection locked="0"/>
    </xf>
    <xf numFmtId="0" fontId="28" fillId="27" borderId="1" xfId="0" applyFont="1" applyFill="1" applyBorder="1" applyAlignment="1" applyProtection="1">
      <alignment horizontal="center" vertical="center" wrapText="1"/>
      <protection locked="0"/>
    </xf>
    <xf numFmtId="0" fontId="34" fillId="27" borderId="1" xfId="0" applyFont="1" applyFill="1" applyBorder="1" applyAlignment="1" applyProtection="1">
      <alignment horizontal="center" vertical="top" wrapText="1"/>
      <protection locked="0"/>
    </xf>
    <xf numFmtId="0" fontId="28" fillId="27" borderId="1" xfId="0" applyFont="1" applyFill="1" applyBorder="1" applyAlignment="1" applyProtection="1">
      <alignment vertical="top" wrapText="1"/>
      <protection locked="0"/>
    </xf>
    <xf numFmtId="0" fontId="90" fillId="27" borderId="1" xfId="0" applyFont="1" applyFill="1" applyBorder="1" applyAlignment="1" applyProtection="1">
      <alignment vertical="top" wrapText="1"/>
      <protection locked="0"/>
    </xf>
    <xf numFmtId="0" fontId="78" fillId="34" borderId="77" xfId="0" applyFont="1" applyFill="1" applyBorder="1" applyAlignment="1">
      <alignment vertical="center" wrapText="1"/>
    </xf>
    <xf numFmtId="0" fontId="45" fillId="34" borderId="77" xfId="0" applyFont="1" applyFill="1" applyBorder="1" applyAlignment="1">
      <alignment horizontal="center" vertical="center"/>
    </xf>
    <xf numFmtId="0" fontId="47" fillId="34" borderId="75" xfId="0" applyFont="1" applyFill="1" applyBorder="1" applyAlignment="1">
      <alignment horizontal="center" vertical="center" wrapText="1"/>
    </xf>
    <xf numFmtId="0" fontId="46" fillId="34" borderId="1" xfId="0" applyFont="1" applyFill="1" applyBorder="1" applyAlignment="1">
      <alignment horizontal="center" vertical="center" wrapText="1"/>
    </xf>
    <xf numFmtId="0" fontId="78" fillId="34" borderId="1" xfId="0" applyFont="1" applyFill="1" applyBorder="1" applyAlignment="1">
      <alignment vertical="center" wrapText="1"/>
    </xf>
    <xf numFmtId="0" fontId="24" fillId="34" borderId="1" xfId="0" applyFont="1" applyFill="1" applyBorder="1" applyAlignment="1">
      <alignment horizontal="justify" vertical="top" wrapText="1"/>
    </xf>
    <xf numFmtId="0" fontId="47" fillId="34" borderId="1" xfId="0" applyFont="1" applyFill="1" applyBorder="1" applyAlignment="1">
      <alignment vertical="center"/>
    </xf>
    <xf numFmtId="0" fontId="49" fillId="34" borderId="1" xfId="0" applyFont="1" applyFill="1" applyBorder="1" applyAlignment="1">
      <alignment horizontal="left" vertical="center" wrapText="1"/>
    </xf>
    <xf numFmtId="0" fontId="49" fillId="34" borderId="1" xfId="0" applyFont="1" applyFill="1" applyBorder="1" applyAlignment="1">
      <alignment horizontal="left" vertical="center"/>
    </xf>
    <xf numFmtId="0" fontId="67" fillId="34" borderId="1" xfId="0" applyFont="1" applyFill="1" applyBorder="1" applyAlignment="1">
      <alignment horizontal="center" vertical="center" wrapText="1"/>
    </xf>
    <xf numFmtId="0" fontId="25" fillId="34" borderId="1" xfId="0" applyFont="1" applyFill="1" applyBorder="1" applyAlignment="1">
      <alignment horizontal="center" vertical="center"/>
    </xf>
    <xf numFmtId="0" fontId="25" fillId="34" borderId="1" xfId="0" applyFont="1" applyFill="1" applyBorder="1" applyAlignment="1">
      <alignment horizontal="center" vertical="center" wrapText="1"/>
    </xf>
    <xf numFmtId="0" fontId="29" fillId="30" borderId="1" xfId="1" applyFont="1" applyFill="1" applyBorder="1" applyAlignment="1" applyProtection="1">
      <alignment horizontal="center" vertical="center" wrapText="1"/>
    </xf>
    <xf numFmtId="0" fontId="29" fillId="30" borderId="1" xfId="0" applyFont="1" applyFill="1" applyBorder="1" applyAlignment="1">
      <alignment horizontal="justify" vertical="top" wrapText="1"/>
    </xf>
    <xf numFmtId="0" fontId="29" fillId="27" borderId="1" xfId="0" applyFont="1" applyFill="1" applyBorder="1" applyAlignment="1">
      <alignment horizontal="center" vertical="center" wrapText="1"/>
    </xf>
    <xf numFmtId="0" fontId="29" fillId="27" borderId="1" xfId="0" applyFont="1" applyFill="1" applyBorder="1" applyAlignment="1">
      <alignment horizontal="justify" vertical="top" wrapText="1"/>
    </xf>
    <xf numFmtId="0" fontId="29" fillId="27" borderId="30" xfId="0" applyFont="1" applyFill="1" applyBorder="1" applyAlignment="1">
      <alignment horizontal="justify" vertical="top" wrapText="1"/>
    </xf>
    <xf numFmtId="0" fontId="29" fillId="27" borderId="30" xfId="0" applyFont="1" applyFill="1" applyBorder="1" applyAlignment="1">
      <alignment horizontal="left" vertical="top" wrapText="1"/>
    </xf>
    <xf numFmtId="0" fontId="29" fillId="27" borderId="1" xfId="55" applyFont="1" applyFill="1" applyBorder="1" applyAlignment="1">
      <alignment horizontal="justify" vertical="top" wrapText="1"/>
    </xf>
    <xf numFmtId="0" fontId="29" fillId="27" borderId="1" xfId="0" applyFont="1" applyFill="1" applyBorder="1" applyAlignment="1">
      <alignment horizontal="left" vertical="top" wrapText="1"/>
    </xf>
    <xf numFmtId="2" fontId="29" fillId="27" borderId="30" xfId="0" applyNumberFormat="1" applyFont="1" applyFill="1" applyBorder="1" applyAlignment="1">
      <alignment horizontal="center" vertical="center" wrapText="1"/>
    </xf>
    <xf numFmtId="0" fontId="29" fillId="27" borderId="1" xfId="0" applyFont="1" applyFill="1" applyBorder="1" applyAlignment="1">
      <alignment horizontal="center" vertical="center"/>
    </xf>
    <xf numFmtId="0" fontId="29" fillId="27" borderId="1" xfId="0" applyFont="1" applyFill="1" applyBorder="1" applyAlignment="1">
      <alignment horizontal="justify" vertical="top"/>
    </xf>
    <xf numFmtId="0" fontId="29" fillId="0" borderId="1" xfId="0" applyFont="1" applyBorder="1" applyAlignment="1">
      <alignment horizontal="justify" vertical="top" wrapText="1"/>
    </xf>
    <xf numFmtId="0" fontId="29" fillId="0" borderId="1" xfId="0" applyFont="1" applyBorder="1" applyAlignment="1">
      <alignment horizontal="center" vertical="center" wrapText="1"/>
    </xf>
    <xf numFmtId="0" fontId="32" fillId="2" borderId="0" xfId="82" applyFont="1" applyFill="1" applyAlignment="1">
      <alignment horizontal="center" vertical="center" wrapText="1"/>
    </xf>
    <xf numFmtId="0" fontId="32" fillId="2" borderId="0" xfId="82" applyFont="1" applyFill="1" applyAlignment="1">
      <alignment horizontal="center" vertical="center"/>
    </xf>
    <xf numFmtId="0" fontId="29" fillId="0" borderId="1" xfId="82" applyFont="1" applyBorder="1" applyAlignment="1">
      <alignment horizontal="justify" vertical="top" wrapText="1"/>
    </xf>
    <xf numFmtId="0" fontId="29" fillId="0" borderId="1" xfId="82" applyFont="1" applyBorder="1" applyAlignment="1">
      <alignment horizontal="left" vertical="center" wrapText="1"/>
    </xf>
    <xf numFmtId="0" fontId="29" fillId="0" borderId="1" xfId="0" applyFont="1" applyBorder="1" applyAlignment="1">
      <alignment horizontal="left" vertical="top" wrapText="1"/>
    </xf>
    <xf numFmtId="0" fontId="29" fillId="0" borderId="1" xfId="55" applyFont="1" applyBorder="1" applyAlignment="1">
      <alignment horizontal="center" vertical="center" wrapText="1"/>
    </xf>
    <xf numFmtId="0" fontId="29" fillId="0" borderId="1" xfId="102" applyFont="1" applyBorder="1" applyAlignment="1">
      <alignment horizontal="justify" vertical="top" wrapText="1"/>
    </xf>
    <xf numFmtId="49" fontId="29" fillId="0" borderId="1" xfId="0" applyNumberFormat="1" applyFont="1" applyBorder="1" applyAlignment="1">
      <alignment horizontal="justify" vertical="top" wrapText="1"/>
    </xf>
    <xf numFmtId="0" fontId="29" fillId="0" borderId="1" xfId="82" applyFont="1" applyBorder="1" applyAlignment="1">
      <alignment horizontal="left" vertical="top" wrapText="1"/>
    </xf>
    <xf numFmtId="0" fontId="29" fillId="0" borderId="1" xfId="76" applyFont="1" applyFill="1" applyBorder="1" applyAlignment="1" applyProtection="1">
      <alignment horizontal="justify" vertical="top" wrapText="1"/>
    </xf>
    <xf numFmtId="0" fontId="29" fillId="0" borderId="1" xfId="0" applyFont="1" applyBorder="1" applyAlignment="1" applyProtection="1">
      <alignment horizontal="justify" vertical="top" wrapText="1"/>
      <protection locked="0"/>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justify" vertical="top" wrapText="1"/>
      <protection locked="0"/>
    </xf>
    <xf numFmtId="0" fontId="30" fillId="0" borderId="1" xfId="0" applyFont="1" applyBorder="1" applyAlignment="1">
      <alignment horizontal="center" vertical="center" wrapText="1"/>
    </xf>
    <xf numFmtId="0" fontId="30" fillId="0" borderId="1" xfId="0" applyFont="1" applyBorder="1" applyAlignment="1">
      <alignment horizontal="justify" vertical="top" wrapText="1"/>
    </xf>
    <xf numFmtId="0" fontId="30" fillId="0" borderId="1" xfId="0" applyFont="1" applyBorder="1" applyAlignment="1" applyProtection="1">
      <alignment horizontal="center" vertical="center"/>
      <protection locked="0"/>
    </xf>
    <xf numFmtId="0" fontId="30" fillId="0" borderId="0" xfId="0" applyFont="1" applyAlignment="1">
      <alignment horizontal="center"/>
    </xf>
    <xf numFmtId="0" fontId="29" fillId="0" borderId="0" xfId="0" applyFont="1" applyAlignment="1">
      <alignment horizontal="center"/>
    </xf>
    <xf numFmtId="0" fontId="32" fillId="2" borderId="0" xfId="82" applyFont="1" applyFill="1" applyAlignment="1">
      <alignment horizontal="justify" vertical="top"/>
    </xf>
    <xf numFmtId="0" fontId="29" fillId="0" borderId="0" xfId="0" applyFont="1" applyAlignment="1">
      <alignment horizontal="center" vertical="center"/>
    </xf>
    <xf numFmtId="0" fontId="0" fillId="0" borderId="43" xfId="0" applyBorder="1" applyAlignment="1"/>
    <xf numFmtId="0" fontId="30" fillId="28" borderId="1" xfId="52" applyFont="1" applyFill="1" applyBorder="1" applyAlignment="1" applyProtection="1">
      <alignment horizontal="left" vertical="center" wrapText="1"/>
      <protection locked="0"/>
    </xf>
    <xf numFmtId="0" fontId="30" fillId="28" borderId="1" xfId="52" applyFont="1" applyFill="1" applyBorder="1" applyAlignment="1" applyProtection="1">
      <alignment horizontal="justify" vertical="center" wrapText="1"/>
      <protection locked="0"/>
    </xf>
    <xf numFmtId="0" fontId="30" fillId="28" borderId="1" xfId="52" applyFont="1" applyFill="1" applyBorder="1" applyAlignment="1" applyProtection="1">
      <alignment horizontal="justify" vertical="top" wrapText="1"/>
      <protection locked="0"/>
    </xf>
    <xf numFmtId="0" fontId="48" fillId="27" borderId="61" xfId="0" applyFont="1" applyFill="1" applyBorder="1" applyAlignment="1">
      <alignment horizontal="justify" vertical="top" wrapText="1"/>
    </xf>
    <xf numFmtId="0" fontId="30" fillId="27" borderId="1" xfId="0" applyFont="1" applyFill="1" applyBorder="1" applyAlignment="1" applyProtection="1">
      <alignment horizontal="center" vertical="center" wrapText="1"/>
      <protection locked="0"/>
    </xf>
    <xf numFmtId="0" fontId="30" fillId="27" borderId="29" xfId="0" applyFont="1" applyFill="1" applyBorder="1" applyAlignment="1" applyProtection="1">
      <alignment vertical="center" wrapText="1"/>
      <protection locked="0"/>
    </xf>
    <xf numFmtId="0" fontId="30" fillId="27" borderId="29" xfId="0" applyFont="1" applyFill="1" applyBorder="1" applyAlignment="1" applyProtection="1">
      <alignment vertical="top" wrapText="1"/>
      <protection locked="0"/>
    </xf>
    <xf numFmtId="0" fontId="30" fillId="27" borderId="29" xfId="0" applyFont="1" applyFill="1" applyBorder="1" applyAlignment="1" applyProtection="1">
      <alignment horizontal="left" vertical="top" wrapText="1"/>
      <protection locked="0"/>
    </xf>
    <xf numFmtId="0" fontId="30" fillId="27" borderId="1" xfId="0" applyFont="1" applyFill="1" applyBorder="1" applyAlignment="1" applyProtection="1">
      <alignment horizontal="left" vertical="top" wrapText="1"/>
      <protection locked="0"/>
    </xf>
    <xf numFmtId="0" fontId="30" fillId="27" borderId="32" xfId="0" applyFont="1" applyFill="1" applyBorder="1" applyAlignment="1" applyProtection="1">
      <alignment horizontal="left" vertical="top" wrapText="1"/>
      <protection locked="0"/>
    </xf>
    <xf numFmtId="0" fontId="30" fillId="27" borderId="1" xfId="0" applyFont="1" applyFill="1" applyBorder="1" applyAlignment="1" applyProtection="1">
      <alignment horizontal="justify" vertical="top" wrapText="1"/>
      <protection locked="0"/>
    </xf>
    <xf numFmtId="0" fontId="30" fillId="27" borderId="1" xfId="0" applyFont="1" applyFill="1" applyBorder="1" applyAlignment="1" applyProtection="1">
      <alignment horizontal="left" vertical="top"/>
      <protection locked="0"/>
    </xf>
    <xf numFmtId="0" fontId="48" fillId="27" borderId="1" xfId="0" applyFont="1" applyFill="1" applyBorder="1" applyAlignment="1" applyProtection="1">
      <alignment vertical="center" wrapText="1"/>
      <protection locked="0"/>
    </xf>
    <xf numFmtId="0" fontId="30" fillId="27" borderId="1" xfId="0" applyFont="1" applyFill="1" applyBorder="1" applyAlignment="1" applyProtection="1">
      <alignment vertical="top"/>
      <protection locked="0"/>
    </xf>
    <xf numFmtId="0" fontId="29" fillId="27" borderId="1" xfId="0" applyFont="1" applyFill="1" applyBorder="1" applyAlignment="1" applyProtection="1">
      <alignment horizontal="center" vertical="center" wrapText="1"/>
      <protection locked="0"/>
    </xf>
    <xf numFmtId="0" fontId="30" fillId="27" borderId="1" xfId="0" applyFont="1" applyFill="1" applyBorder="1" applyAlignment="1" applyProtection="1">
      <alignment horizontal="center" vertical="top" wrapText="1"/>
      <protection locked="0"/>
    </xf>
    <xf numFmtId="0" fontId="48" fillId="27" borderId="1" xfId="0" applyFont="1" applyFill="1" applyBorder="1" applyAlignment="1" applyProtection="1">
      <alignment vertical="top" wrapText="1"/>
      <protection locked="0"/>
    </xf>
    <xf numFmtId="0" fontId="30" fillId="28" borderId="1" xfId="52" applyFont="1" applyFill="1" applyBorder="1" applyAlignment="1" applyProtection="1">
      <alignment horizontal="left" vertical="top" wrapText="1"/>
      <protection locked="0"/>
    </xf>
    <xf numFmtId="0" fontId="30" fillId="0" borderId="0" xfId="0" applyFont="1" applyFill="1"/>
    <xf numFmtId="0" fontId="30" fillId="0" borderId="0" xfId="0" applyFont="1" applyAlignment="1">
      <alignment horizontal="justify" vertical="top"/>
    </xf>
    <xf numFmtId="0" fontId="29" fillId="2" borderId="18" xfId="0" applyFont="1" applyFill="1" applyBorder="1" applyAlignment="1">
      <alignment horizontal="left" vertical="top"/>
    </xf>
    <xf numFmtId="0" fontId="29" fillId="2" borderId="16" xfId="0" applyFont="1" applyFill="1" applyBorder="1" applyAlignment="1">
      <alignment horizontal="left" vertical="top"/>
    </xf>
    <xf numFmtId="0" fontId="30" fillId="28" borderId="1" xfId="0" applyFont="1" applyFill="1" applyBorder="1" applyAlignment="1">
      <alignment horizontal="center" vertical="center" wrapText="1"/>
    </xf>
    <xf numFmtId="0" fontId="30" fillId="28" borderId="1" xfId="0" applyFont="1" applyFill="1" applyBorder="1" applyAlignment="1">
      <alignment horizontal="center" vertical="center"/>
    </xf>
    <xf numFmtId="0" fontId="30" fillId="28" borderId="1" xfId="0" applyFont="1" applyFill="1" applyBorder="1" applyAlignment="1">
      <alignment horizontal="left" vertical="top" wrapText="1"/>
    </xf>
    <xf numFmtId="0" fontId="29" fillId="28" borderId="1" xfId="0" applyFont="1" applyFill="1" applyBorder="1" applyAlignment="1">
      <alignment horizontal="center" vertical="center" wrapText="1"/>
    </xf>
    <xf numFmtId="0" fontId="29" fillId="28" borderId="1" xfId="52" applyFont="1" applyFill="1" applyBorder="1" applyAlignment="1">
      <alignment horizontal="justify" vertical="top" wrapText="1"/>
    </xf>
    <xf numFmtId="0" fontId="29" fillId="28" borderId="1" xfId="52" applyFont="1" applyFill="1" applyBorder="1" applyAlignment="1" applyProtection="1">
      <alignment horizontal="justify" vertical="top" wrapText="1"/>
      <protection locked="0"/>
    </xf>
    <xf numFmtId="0" fontId="29" fillId="28" borderId="1" xfId="0" applyFont="1" applyFill="1" applyBorder="1" applyAlignment="1" applyProtection="1">
      <alignment horizontal="left" vertical="top" wrapText="1"/>
      <protection locked="0"/>
    </xf>
    <xf numFmtId="0" fontId="29" fillId="28" borderId="1" xfId="0" applyFont="1" applyFill="1" applyBorder="1" applyAlignment="1" applyProtection="1">
      <alignment horizontal="justify" vertical="top" wrapText="1"/>
      <protection locked="0"/>
    </xf>
    <xf numFmtId="0" fontId="29" fillId="28" borderId="1" xfId="102" applyFont="1" applyFill="1" applyBorder="1" applyAlignment="1">
      <alignment horizontal="justify" vertical="top" wrapText="1"/>
    </xf>
    <xf numFmtId="0" fontId="29" fillId="28" borderId="1" xfId="55" applyFont="1" applyFill="1" applyBorder="1" applyAlignment="1">
      <alignment horizontal="justify" vertical="top" wrapText="1"/>
    </xf>
    <xf numFmtId="0" fontId="29" fillId="28" borderId="1" xfId="1" applyFont="1" applyFill="1" applyBorder="1" applyAlignment="1" applyProtection="1">
      <alignment horizontal="justify" vertical="top" wrapText="1"/>
    </xf>
    <xf numFmtId="0" fontId="29" fillId="28" borderId="1" xfId="0" applyFont="1" applyFill="1" applyBorder="1" applyAlignment="1">
      <alignment horizontal="justify" vertical="top" wrapText="1"/>
    </xf>
    <xf numFmtId="0" fontId="29" fillId="28" borderId="1" xfId="0" applyFont="1" applyFill="1" applyBorder="1" applyAlignment="1">
      <alignment horizontal="center" vertical="center"/>
    </xf>
    <xf numFmtId="0" fontId="32" fillId="2" borderId="0" xfId="82" applyFont="1" applyFill="1" applyAlignment="1">
      <alignment horizontal="center" vertical="center"/>
    </xf>
    <xf numFmtId="0" fontId="29" fillId="29" borderId="1" xfId="0" applyFont="1" applyFill="1" applyBorder="1" applyAlignment="1">
      <alignment horizontal="justify" vertical="top" wrapText="1"/>
    </xf>
    <xf numFmtId="0" fontId="71" fillId="31" borderId="73" xfId="0" applyFont="1" applyFill="1" applyBorder="1" applyAlignment="1">
      <alignment horizontal="center" readingOrder="1"/>
    </xf>
    <xf numFmtId="0" fontId="71" fillId="31" borderId="71" xfId="0" applyFont="1" applyFill="1" applyBorder="1" applyAlignment="1">
      <alignment horizontal="center" readingOrder="1"/>
    </xf>
    <xf numFmtId="0" fontId="71" fillId="31" borderId="72" xfId="0" applyFont="1" applyFill="1" applyBorder="1" applyAlignment="1">
      <alignment horizontal="center" readingOrder="1"/>
    </xf>
    <xf numFmtId="0" fontId="37" fillId="31" borderId="33" xfId="0" applyFont="1" applyFill="1" applyBorder="1" applyAlignment="1" applyProtection="1">
      <alignment horizontal="center" vertical="center"/>
      <protection locked="0"/>
    </xf>
    <xf numFmtId="0" fontId="37" fillId="31" borderId="63" xfId="0" applyFont="1" applyFill="1" applyBorder="1" applyAlignment="1" applyProtection="1">
      <alignment horizontal="center" vertical="center"/>
      <protection locked="0"/>
    </xf>
    <xf numFmtId="0" fontId="37" fillId="31" borderId="34" xfId="0" applyFont="1" applyFill="1" applyBorder="1" applyAlignment="1" applyProtection="1">
      <alignment horizontal="center" vertical="center"/>
      <protection locked="0"/>
    </xf>
    <xf numFmtId="0" fontId="22" fillId="0" borderId="46" xfId="0" applyFont="1" applyBorder="1" applyAlignment="1">
      <alignment horizontal="center" vertical="center"/>
    </xf>
    <xf numFmtId="0" fontId="22" fillId="0" borderId="47" xfId="0" applyFont="1" applyBorder="1" applyAlignment="1">
      <alignment horizontal="center" vertical="center"/>
    </xf>
    <xf numFmtId="0" fontId="22" fillId="0" borderId="56" xfId="0" applyFont="1" applyBorder="1" applyAlignment="1">
      <alignment horizontal="center" vertical="center"/>
    </xf>
    <xf numFmtId="0" fontId="67" fillId="50" borderId="13" xfId="0" applyFont="1" applyFill="1" applyBorder="1" applyAlignment="1">
      <alignment horizontal="center" vertical="top" wrapText="1"/>
    </xf>
    <xf numFmtId="0" fontId="67" fillId="50" borderId="0" xfId="0" applyFont="1" applyFill="1" applyAlignment="1">
      <alignment horizontal="center" vertical="top" wrapText="1"/>
    </xf>
    <xf numFmtId="0" fontId="29" fillId="28" borderId="1" xfId="55" applyFont="1" applyFill="1" applyBorder="1" applyAlignment="1">
      <alignment horizontal="justify" vertical="top" wrapText="1"/>
    </xf>
    <xf numFmtId="0" fontId="29" fillId="28" borderId="1" xfId="0" applyFont="1" applyFill="1" applyBorder="1" applyAlignment="1">
      <alignment horizontal="center" vertical="center" wrapText="1"/>
    </xf>
    <xf numFmtId="0" fontId="29" fillId="28" borderId="1" xfId="52" applyFont="1" applyFill="1" applyBorder="1" applyAlignment="1">
      <alignment horizontal="justify" vertical="top" wrapText="1"/>
    </xf>
    <xf numFmtId="0" fontId="30" fillId="0" borderId="1" xfId="0" applyFont="1" applyBorder="1" applyAlignment="1">
      <alignment horizontal="center" vertical="center" wrapText="1"/>
    </xf>
    <xf numFmtId="0" fontId="30" fillId="0" borderId="1" xfId="0" applyFont="1" applyBorder="1" applyAlignment="1">
      <alignment horizontal="justify" vertical="top" wrapText="1"/>
    </xf>
    <xf numFmtId="0" fontId="29" fillId="28" borderId="1" xfId="0" applyFont="1" applyFill="1" applyBorder="1" applyAlignment="1">
      <alignment horizontal="justify" vertical="top" wrapText="1"/>
    </xf>
    <xf numFmtId="0" fontId="30" fillId="28" borderId="1" xfId="0" applyFont="1" applyFill="1" applyBorder="1" applyAlignment="1">
      <alignment horizontal="center" vertical="center" wrapText="1"/>
    </xf>
    <xf numFmtId="0" fontId="30" fillId="28" borderId="1" xfId="0" applyFont="1" applyFill="1" applyBorder="1" applyAlignment="1">
      <alignment horizontal="center" vertical="center"/>
    </xf>
    <xf numFmtId="0" fontId="29" fillId="28" borderId="1" xfId="52" applyFont="1" applyFill="1" applyBorder="1" applyAlignment="1" applyProtection="1">
      <alignment horizontal="justify" vertical="top" wrapText="1"/>
      <protection locked="0"/>
    </xf>
    <xf numFmtId="0" fontId="29" fillId="28" borderId="1" xfId="0" applyFont="1" applyFill="1" applyBorder="1" applyAlignment="1">
      <alignment horizontal="center" vertical="center"/>
    </xf>
    <xf numFmtId="0" fontId="29" fillId="28" borderId="1" xfId="52" applyFont="1" applyFill="1" applyBorder="1" applyAlignment="1">
      <alignment horizontal="center" vertical="center" wrapText="1"/>
    </xf>
    <xf numFmtId="0" fontId="29" fillId="28" borderId="1" xfId="102" applyFont="1" applyFill="1" applyBorder="1" applyAlignment="1">
      <alignment horizontal="justify" vertical="top" wrapText="1"/>
    </xf>
    <xf numFmtId="0" fontId="29" fillId="29" borderId="1" xfId="0" applyFont="1" applyFill="1" applyBorder="1" applyAlignment="1">
      <alignment horizontal="justify" vertical="top" wrapText="1"/>
    </xf>
    <xf numFmtId="0" fontId="39" fillId="28" borderId="1" xfId="52" applyFont="1" applyFill="1" applyBorder="1" applyAlignment="1">
      <alignment horizontal="justify" vertical="top" wrapText="1"/>
    </xf>
    <xf numFmtId="0" fontId="30" fillId="0" borderId="30" xfId="0" applyFont="1" applyBorder="1" applyAlignment="1" applyProtection="1">
      <alignment horizontal="center" vertical="center" wrapText="1"/>
      <protection locked="0"/>
    </xf>
    <xf numFmtId="0" fontId="30" fillId="0" borderId="31" xfId="0" applyFont="1" applyBorder="1" applyAlignment="1" applyProtection="1">
      <alignment horizontal="center" vertical="center" wrapText="1"/>
      <protection locked="0"/>
    </xf>
    <xf numFmtId="0" fontId="30" fillId="0" borderId="29" xfId="0" applyFont="1" applyBorder="1" applyAlignment="1" applyProtection="1">
      <alignment horizontal="center" vertical="center" wrapText="1"/>
      <protection locked="0"/>
    </xf>
    <xf numFmtId="0" fontId="30" fillId="0" borderId="30" xfId="0" applyFont="1" applyBorder="1" applyAlignment="1" applyProtection="1">
      <alignment horizontal="justify" vertical="top" wrapText="1"/>
      <protection locked="0"/>
    </xf>
    <xf numFmtId="0" fontId="30" fillId="0" borderId="31" xfId="0" applyFont="1" applyBorder="1" applyAlignment="1" applyProtection="1">
      <alignment horizontal="justify" vertical="top" wrapText="1"/>
      <protection locked="0"/>
    </xf>
    <xf numFmtId="0" fontId="30" fillId="0" borderId="29" xfId="0" applyFont="1" applyBorder="1" applyAlignment="1" applyProtection="1">
      <alignment horizontal="justify" vertical="top" wrapText="1"/>
      <protection locked="0"/>
    </xf>
    <xf numFmtId="0" fontId="29" fillId="27" borderId="1" xfId="0" applyFont="1" applyFill="1" applyBorder="1" applyAlignment="1">
      <alignment horizontal="justify" vertical="top" wrapText="1"/>
    </xf>
    <xf numFmtId="0" fontId="29" fillId="0" borderId="1" xfId="0" applyFont="1" applyBorder="1" applyAlignment="1" applyProtection="1">
      <alignment horizontal="center" vertical="center" wrapText="1"/>
      <protection locked="0"/>
    </xf>
    <xf numFmtId="0" fontId="29" fillId="0" borderId="1" xfId="0" applyFont="1" applyBorder="1" applyAlignment="1" applyProtection="1">
      <alignment horizontal="justify" vertical="top" wrapText="1"/>
      <protection locked="0"/>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justify" vertical="top" wrapText="1"/>
      <protection locked="0"/>
    </xf>
    <xf numFmtId="0" fontId="30" fillId="0" borderId="1" xfId="0" applyFont="1" applyBorder="1" applyAlignment="1" applyProtection="1">
      <alignment horizontal="center" vertical="center"/>
      <protection locked="0"/>
    </xf>
    <xf numFmtId="0" fontId="29" fillId="0" borderId="1" xfId="0" applyFont="1" applyBorder="1" applyAlignment="1">
      <alignment horizontal="center" vertical="center" wrapText="1"/>
    </xf>
    <xf numFmtId="0" fontId="29" fillId="0" borderId="1" xfId="76" applyFont="1" applyFill="1" applyBorder="1" applyAlignment="1" applyProtection="1">
      <alignment horizontal="justify" vertical="top" wrapText="1"/>
    </xf>
    <xf numFmtId="0" fontId="29" fillId="0" borderId="1" xfId="0" applyFont="1" applyBorder="1" applyAlignment="1">
      <alignment horizontal="justify" vertical="top" wrapText="1"/>
    </xf>
    <xf numFmtId="0" fontId="29" fillId="0" borderId="1" xfId="0" applyFont="1" applyBorder="1" applyAlignment="1">
      <alignment horizontal="left" vertical="top" wrapText="1"/>
    </xf>
    <xf numFmtId="0" fontId="29" fillId="0" borderId="1" xfId="76" applyFont="1" applyFill="1" applyBorder="1" applyAlignment="1" applyProtection="1">
      <alignment horizontal="left" vertical="top" wrapText="1"/>
    </xf>
    <xf numFmtId="0" fontId="29" fillId="0" borderId="1" xfId="0" applyFont="1" applyBorder="1" applyAlignment="1">
      <alignment horizontal="center" vertical="top" wrapText="1"/>
    </xf>
    <xf numFmtId="0" fontId="29" fillId="0" borderId="1" xfId="55" applyFont="1" applyBorder="1" applyAlignment="1">
      <alignment horizontal="center" vertical="center" wrapText="1"/>
    </xf>
    <xf numFmtId="0" fontId="29" fillId="0" borderId="1" xfId="0" applyFont="1" applyBorder="1" applyAlignment="1">
      <alignment horizontal="justify" vertical="top"/>
    </xf>
    <xf numFmtId="0" fontId="29" fillId="0" borderId="1" xfId="83" applyFont="1" applyFill="1" applyBorder="1" applyAlignment="1" applyProtection="1">
      <alignment horizontal="center" vertical="center" wrapText="1"/>
    </xf>
    <xf numFmtId="0" fontId="29" fillId="0" borderId="1" xfId="83" applyFont="1" applyFill="1" applyBorder="1" applyAlignment="1" applyProtection="1">
      <alignment horizontal="justify" vertical="top" wrapText="1"/>
    </xf>
    <xf numFmtId="0" fontId="29" fillId="0" borderId="1" xfId="102" applyFont="1" applyBorder="1" applyAlignment="1">
      <alignment horizontal="justify" vertical="top" wrapText="1"/>
    </xf>
    <xf numFmtId="0" fontId="29" fillId="0" borderId="30" xfId="102" applyFont="1" applyBorder="1" applyAlignment="1">
      <alignment horizontal="justify" vertical="top" wrapText="1"/>
    </xf>
    <xf numFmtId="0" fontId="29" fillId="0" borderId="31" xfId="102" applyFont="1" applyBorder="1" applyAlignment="1">
      <alignment horizontal="justify" vertical="top" wrapText="1"/>
    </xf>
    <xf numFmtId="0" fontId="29" fillId="0" borderId="29" xfId="102" applyFont="1" applyBorder="1" applyAlignment="1">
      <alignment horizontal="justify" vertical="top" wrapText="1"/>
    </xf>
    <xf numFmtId="0" fontId="29" fillId="0" borderId="1" xfId="82" applyFont="1" applyBorder="1" applyAlignment="1">
      <alignment horizontal="justify" vertical="top" wrapText="1"/>
    </xf>
    <xf numFmtId="0" fontId="29" fillId="0" borderId="1" xfId="83" applyFont="1" applyFill="1" applyBorder="1" applyAlignment="1" applyProtection="1">
      <alignment horizontal="left" vertical="center" wrapText="1"/>
    </xf>
    <xf numFmtId="167" fontId="29" fillId="0" borderId="1" xfId="82" applyNumberFormat="1" applyFont="1" applyBorder="1" applyAlignment="1">
      <alignment horizontal="justify" vertical="top" wrapText="1"/>
    </xf>
    <xf numFmtId="0" fontId="29" fillId="0" borderId="1" xfId="82" applyFont="1" applyBorder="1" applyAlignment="1">
      <alignment horizontal="left" vertical="top" wrapText="1"/>
    </xf>
    <xf numFmtId="49" fontId="29" fillId="0" borderId="1" xfId="0" applyNumberFormat="1" applyFont="1" applyBorder="1" applyAlignment="1">
      <alignment horizontal="center" vertical="center" wrapText="1"/>
    </xf>
    <xf numFmtId="49" fontId="29" fillId="0" borderId="1" xfId="0" applyNumberFormat="1" applyFont="1" applyBorder="1" applyAlignment="1">
      <alignment horizontal="justify" vertical="top" wrapText="1"/>
    </xf>
    <xf numFmtId="0" fontId="48" fillId="0" borderId="1" xfId="0" applyFont="1" applyBorder="1" applyAlignment="1">
      <alignment horizontal="justify" vertical="top" wrapText="1"/>
    </xf>
    <xf numFmtId="0" fontId="48" fillId="0" borderId="30" xfId="0" applyFont="1" applyBorder="1" applyAlignment="1">
      <alignment horizontal="left" vertical="top" wrapText="1"/>
    </xf>
    <xf numFmtId="0" fontId="29" fillId="0" borderId="31" xfId="0" applyFont="1" applyBorder="1" applyAlignment="1">
      <alignment horizontal="left" vertical="top" wrapText="1"/>
    </xf>
    <xf numFmtId="0" fontId="29" fillId="0" borderId="29" xfId="0" applyFont="1" applyBorder="1" applyAlignment="1">
      <alignment horizontal="left" vertical="top" wrapText="1"/>
    </xf>
    <xf numFmtId="0" fontId="29" fillId="0" borderId="1" xfId="82" applyFont="1" applyBorder="1" applyAlignment="1">
      <alignment horizontal="left" vertical="center" wrapText="1"/>
    </xf>
    <xf numFmtId="0" fontId="39" fillId="0" borderId="1" xfId="0" applyFont="1" applyBorder="1" applyAlignment="1">
      <alignment horizontal="justify" vertical="top" wrapText="1"/>
    </xf>
    <xf numFmtId="0" fontId="29" fillId="2" borderId="2" xfId="0" applyFont="1" applyFill="1" applyBorder="1" applyAlignment="1">
      <alignment horizontal="center"/>
    </xf>
    <xf numFmtId="0" fontId="29" fillId="2" borderId="3" xfId="0" applyFont="1" applyFill="1" applyBorder="1" applyAlignment="1">
      <alignment horizontal="center"/>
    </xf>
    <xf numFmtId="0" fontId="29" fillId="2" borderId="13" xfId="0" applyFont="1" applyFill="1" applyBorder="1" applyAlignment="1">
      <alignment horizontal="center"/>
    </xf>
    <xf numFmtId="0" fontId="29" fillId="2" borderId="0" xfId="0" applyFont="1" applyFill="1" applyAlignment="1">
      <alignment horizontal="center"/>
    </xf>
    <xf numFmtId="164" fontId="32" fillId="26" borderId="1" xfId="0" applyNumberFormat="1" applyFont="1" applyFill="1" applyBorder="1" applyAlignment="1">
      <alignment horizontal="left" vertical="center"/>
    </xf>
    <xf numFmtId="0" fontId="32" fillId="2" borderId="13" xfId="82" applyFont="1" applyFill="1" applyBorder="1" applyAlignment="1">
      <alignment horizontal="left" vertical="center"/>
    </xf>
    <xf numFmtId="0" fontId="32" fillId="2" borderId="0" xfId="82" applyFont="1" applyFill="1" applyAlignment="1">
      <alignment horizontal="left" vertical="center"/>
    </xf>
    <xf numFmtId="0" fontId="32" fillId="2" borderId="0" xfId="82" applyFont="1" applyFill="1" applyAlignment="1">
      <alignment horizontal="center" vertical="center" wrapText="1"/>
    </xf>
    <xf numFmtId="0" fontId="32" fillId="2" borderId="0" xfId="82" applyFont="1" applyFill="1" applyAlignment="1">
      <alignment horizontal="center" vertical="center"/>
    </xf>
    <xf numFmtId="0" fontId="29" fillId="2" borderId="0" xfId="0" applyFont="1" applyFill="1" applyAlignment="1">
      <alignment horizontal="center" wrapText="1"/>
    </xf>
    <xf numFmtId="0" fontId="29" fillId="2" borderId="18" xfId="0" applyFont="1" applyFill="1" applyBorder="1" applyAlignment="1">
      <alignment horizontal="center"/>
    </xf>
    <xf numFmtId="164" fontId="32" fillId="2" borderId="1" xfId="0" applyNumberFormat="1" applyFont="1" applyFill="1" applyBorder="1" applyAlignment="1">
      <alignment horizontal="left" vertical="center"/>
    </xf>
    <xf numFmtId="164" fontId="32" fillId="27" borderId="1" xfId="0" applyNumberFormat="1" applyFont="1" applyFill="1" applyBorder="1" applyAlignment="1">
      <alignment horizontal="left" vertical="center"/>
    </xf>
    <xf numFmtId="164" fontId="32" fillId="25" borderId="1" xfId="0" applyNumberFormat="1" applyFont="1" applyFill="1" applyBorder="1" applyAlignment="1">
      <alignment horizontal="left" vertical="center"/>
    </xf>
    <xf numFmtId="0" fontId="32" fillId="2" borderId="3" xfId="0" applyFont="1" applyFill="1" applyBorder="1" applyAlignment="1">
      <alignment horizontal="center" vertical="center" wrapText="1"/>
    </xf>
    <xf numFmtId="0" fontId="32" fillId="2" borderId="3" xfId="0" applyFont="1" applyFill="1" applyBorder="1" applyAlignment="1">
      <alignment horizontal="center" vertical="center"/>
    </xf>
    <xf numFmtId="0" fontId="32" fillId="2" borderId="17" xfId="0" applyFont="1" applyFill="1" applyBorder="1" applyAlignment="1">
      <alignment horizontal="center" vertical="center"/>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32" fillId="2" borderId="18" xfId="0" applyFont="1" applyFill="1" applyBorder="1" applyAlignment="1">
      <alignment horizontal="center" vertical="center"/>
    </xf>
    <xf numFmtId="0" fontId="29" fillId="0" borderId="30"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left" vertical="top" wrapText="1"/>
    </xf>
    <xf numFmtId="0" fontId="29" fillId="0" borderId="30" xfId="0" applyFont="1" applyBorder="1" applyAlignment="1">
      <alignment horizontal="center" vertical="top"/>
    </xf>
    <xf numFmtId="0" fontId="29" fillId="0" borderId="31" xfId="0" applyFont="1" applyBorder="1" applyAlignment="1">
      <alignment horizontal="center" vertical="top"/>
    </xf>
    <xf numFmtId="0" fontId="29" fillId="0" borderId="29" xfId="0" applyFont="1" applyBorder="1" applyAlignment="1">
      <alignment horizontal="center" vertical="top"/>
    </xf>
    <xf numFmtId="0" fontId="29" fillId="0" borderId="30" xfId="0" applyFont="1" applyBorder="1" applyAlignment="1">
      <alignment horizontal="center" vertical="top" wrapText="1"/>
    </xf>
    <xf numFmtId="0" fontId="29" fillId="0" borderId="31" xfId="0" applyFont="1" applyBorder="1" applyAlignment="1">
      <alignment horizontal="center" vertical="top" wrapText="1"/>
    </xf>
    <xf numFmtId="0" fontId="29" fillId="0" borderId="29" xfId="0" applyFont="1" applyBorder="1" applyAlignment="1">
      <alignment horizontal="center" vertical="top" wrapText="1"/>
    </xf>
    <xf numFmtId="2" fontId="29" fillId="27" borderId="1" xfId="0" applyNumberFormat="1" applyFont="1" applyFill="1" applyBorder="1" applyAlignment="1">
      <alignment horizontal="justify" vertical="top" wrapText="1"/>
    </xf>
    <xf numFmtId="0" fontId="29" fillId="0" borderId="31" xfId="0" applyFont="1" applyBorder="1" applyAlignment="1">
      <alignment horizontal="justify" vertical="top" wrapText="1"/>
    </xf>
    <xf numFmtId="0" fontId="29" fillId="0" borderId="29" xfId="0" applyFont="1" applyBorder="1" applyAlignment="1">
      <alignment horizontal="justify" vertical="top" wrapText="1"/>
    </xf>
    <xf numFmtId="0" fontId="29" fillId="0" borderId="30" xfId="0" applyFont="1" applyBorder="1" applyAlignment="1">
      <alignment horizontal="justify" vertical="top" wrapText="1"/>
    </xf>
    <xf numFmtId="0" fontId="98" fillId="28" borderId="1" xfId="52" applyFont="1" applyFill="1" applyBorder="1" applyAlignment="1" applyProtection="1">
      <alignment horizontal="left" vertical="top" wrapText="1"/>
      <protection locked="0"/>
    </xf>
    <xf numFmtId="0" fontId="98" fillId="28" borderId="1" xfId="52" applyFont="1" applyFill="1" applyBorder="1" applyAlignment="1" applyProtection="1">
      <alignment horizontal="left" vertical="center" wrapText="1"/>
      <protection locked="0"/>
    </xf>
    <xf numFmtId="0" fontId="98" fillId="28" borderId="1" xfId="52" applyFont="1" applyFill="1" applyBorder="1" applyAlignment="1" applyProtection="1">
      <alignment horizontal="justify" vertical="center" wrapText="1"/>
      <protection locked="0"/>
    </xf>
    <xf numFmtId="0" fontId="98" fillId="28" borderId="1" xfId="52" applyFont="1" applyFill="1" applyBorder="1" applyAlignment="1" applyProtection="1">
      <alignment horizontal="center" vertical="center" wrapText="1"/>
      <protection locked="0"/>
    </xf>
    <xf numFmtId="0" fontId="29" fillId="28" borderId="1" xfId="1" applyFont="1" applyFill="1" applyBorder="1" applyAlignment="1" applyProtection="1">
      <alignment horizontal="justify" vertical="top" wrapText="1"/>
    </xf>
    <xf numFmtId="0" fontId="29" fillId="28" borderId="1" xfId="0" applyFont="1" applyFill="1" applyBorder="1" applyAlignment="1" applyProtection="1">
      <alignment horizontal="left" vertical="top" wrapText="1"/>
      <protection locked="0"/>
    </xf>
    <xf numFmtId="0" fontId="29" fillId="28" borderId="1" xfId="0" applyFont="1" applyFill="1" applyBorder="1" applyAlignment="1" applyProtection="1">
      <alignment horizontal="justify" vertical="top" wrapText="1"/>
      <protection locked="0"/>
    </xf>
    <xf numFmtId="0" fontId="30" fillId="28" borderId="1" xfId="0" applyFont="1" applyFill="1" applyBorder="1" applyAlignment="1">
      <alignment horizontal="left" vertical="top" wrapText="1"/>
    </xf>
    <xf numFmtId="0" fontId="29" fillId="27" borderId="1" xfId="0" applyFont="1" applyFill="1" applyBorder="1" applyAlignment="1">
      <alignment horizontal="center" vertical="center" wrapText="1"/>
    </xf>
    <xf numFmtId="0" fontId="29" fillId="27" borderId="1" xfId="52" applyFont="1" applyFill="1" applyBorder="1" applyAlignment="1">
      <alignment horizontal="center" vertical="center" wrapText="1"/>
    </xf>
    <xf numFmtId="0" fontId="29" fillId="27" borderId="30" xfId="0" applyFont="1" applyFill="1" applyBorder="1" applyAlignment="1">
      <alignment horizontal="center" vertical="center" wrapText="1"/>
    </xf>
    <xf numFmtId="0" fontId="29" fillId="27" borderId="31" xfId="0" applyFont="1" applyFill="1" applyBorder="1" applyAlignment="1">
      <alignment horizontal="center" vertical="center" wrapText="1"/>
    </xf>
    <xf numFmtId="0" fontId="29" fillId="27" borderId="29" xfId="0" applyFont="1" applyFill="1" applyBorder="1" applyAlignment="1">
      <alignment horizontal="center" vertical="center" wrapText="1"/>
    </xf>
    <xf numFmtId="0" fontId="29" fillId="27" borderId="30" xfId="0" applyFont="1" applyFill="1" applyBorder="1" applyAlignment="1">
      <alignment horizontal="justify" vertical="top" wrapText="1"/>
    </xf>
    <xf numFmtId="0" fontId="29" fillId="27" borderId="31" xfId="0" applyFont="1" applyFill="1" applyBorder="1" applyAlignment="1">
      <alignment horizontal="justify" vertical="top" wrapText="1"/>
    </xf>
    <xf numFmtId="0" fontId="29" fillId="27" borderId="29" xfId="0" applyFont="1" applyFill="1" applyBorder="1" applyAlignment="1">
      <alignment horizontal="justify" vertical="top" wrapText="1"/>
    </xf>
    <xf numFmtId="0" fontId="29" fillId="27" borderId="1" xfId="0" applyFont="1" applyFill="1" applyBorder="1" applyAlignment="1">
      <alignment horizontal="justify" vertical="top"/>
    </xf>
    <xf numFmtId="0" fontId="29" fillId="27" borderId="1" xfId="52" applyFont="1" applyFill="1" applyBorder="1" applyAlignment="1" applyProtection="1">
      <alignment horizontal="justify" vertical="top" wrapText="1"/>
      <protection locked="0"/>
    </xf>
    <xf numFmtId="0" fontId="29" fillId="27" borderId="30" xfId="0" applyFont="1" applyFill="1" applyBorder="1" applyAlignment="1">
      <alignment horizontal="justify" vertical="top"/>
    </xf>
    <xf numFmtId="0" fontId="29" fillId="27" borderId="31" xfId="0" applyFont="1" applyFill="1" applyBorder="1" applyAlignment="1">
      <alignment horizontal="justify" vertical="top"/>
    </xf>
    <xf numFmtId="0" fontId="29" fillId="27" borderId="29" xfId="0" applyFont="1" applyFill="1" applyBorder="1" applyAlignment="1">
      <alignment horizontal="justify" vertical="top"/>
    </xf>
    <xf numFmtId="0" fontId="29" fillId="27" borderId="1" xfId="0" applyFont="1" applyFill="1" applyBorder="1" applyAlignment="1">
      <alignment horizontal="center" vertical="top" wrapText="1"/>
    </xf>
    <xf numFmtId="0" fontId="29" fillId="27" borderId="30" xfId="0" applyFont="1" applyFill="1" applyBorder="1" applyAlignment="1">
      <alignment horizontal="justify" vertical="center" wrapText="1"/>
    </xf>
    <xf numFmtId="0" fontId="29" fillId="27" borderId="31" xfId="0" applyFont="1" applyFill="1" applyBorder="1" applyAlignment="1">
      <alignment horizontal="justify" vertical="center" wrapText="1"/>
    </xf>
    <xf numFmtId="0" fontId="29" fillId="27" borderId="29" xfId="0" applyFont="1" applyFill="1" applyBorder="1" applyAlignment="1">
      <alignment horizontal="justify" vertical="center" wrapText="1"/>
    </xf>
    <xf numFmtId="0" fontId="29" fillId="27" borderId="1" xfId="0" applyFont="1" applyFill="1" applyBorder="1" applyAlignment="1">
      <alignment horizontal="justify" vertical="center" wrapText="1"/>
    </xf>
    <xf numFmtId="0" fontId="48" fillId="27" borderId="30" xfId="0" applyFont="1" applyFill="1" applyBorder="1" applyAlignment="1">
      <alignment horizontal="justify" vertical="top" wrapText="1"/>
    </xf>
    <xf numFmtId="0" fontId="48" fillId="27" borderId="31" xfId="0" applyFont="1" applyFill="1" applyBorder="1" applyAlignment="1">
      <alignment horizontal="justify" vertical="top" wrapText="1"/>
    </xf>
    <xf numFmtId="0" fontId="48" fillId="27" borderId="29" xfId="0" applyFont="1" applyFill="1" applyBorder="1" applyAlignment="1">
      <alignment horizontal="justify" vertical="top" wrapText="1"/>
    </xf>
    <xf numFmtId="0" fontId="29" fillId="27" borderId="1" xfId="0" applyFont="1" applyFill="1" applyBorder="1" applyAlignment="1">
      <alignment horizontal="center" vertical="center"/>
    </xf>
    <xf numFmtId="0" fontId="29" fillId="27" borderId="30" xfId="0" applyFont="1" applyFill="1" applyBorder="1" applyAlignment="1">
      <alignment horizontal="center" vertical="top" wrapText="1"/>
    </xf>
    <xf numFmtId="0" fontId="29" fillId="27" borderId="29" xfId="0" applyFont="1" applyFill="1" applyBorder="1" applyAlignment="1">
      <alignment horizontal="center" vertical="top" wrapText="1"/>
    </xf>
    <xf numFmtId="2" fontId="29" fillId="27" borderId="30" xfId="0" applyNumberFormat="1" applyFont="1" applyFill="1" applyBorder="1" applyAlignment="1">
      <alignment horizontal="center" vertical="center" wrapText="1"/>
    </xf>
    <xf numFmtId="2" fontId="29" fillId="27" borderId="29" xfId="0" applyNumberFormat="1" applyFont="1" applyFill="1" applyBorder="1" applyAlignment="1">
      <alignment horizontal="center" vertical="center" wrapText="1"/>
    </xf>
    <xf numFmtId="0" fontId="29" fillId="27" borderId="1" xfId="0" applyFont="1" applyFill="1" applyBorder="1" applyAlignment="1">
      <alignment horizontal="left" vertical="top" wrapText="1"/>
    </xf>
    <xf numFmtId="0" fontId="29" fillId="27" borderId="1" xfId="55" applyFont="1" applyFill="1" applyBorder="1" applyAlignment="1">
      <alignment horizontal="justify" vertical="top" wrapText="1"/>
    </xf>
    <xf numFmtId="0" fontId="29" fillId="27" borderId="30" xfId="0" applyFont="1" applyFill="1" applyBorder="1" applyAlignment="1">
      <alignment horizontal="left" vertical="top" wrapText="1"/>
    </xf>
    <xf numFmtId="0" fontId="29" fillId="27" borderId="31" xfId="0" applyFont="1" applyFill="1" applyBorder="1" applyAlignment="1">
      <alignment horizontal="left" vertical="top" wrapText="1"/>
    </xf>
    <xf numFmtId="0" fontId="29" fillId="27" borderId="29" xfId="0" applyFont="1" applyFill="1" applyBorder="1" applyAlignment="1">
      <alignment horizontal="left" vertical="top" wrapText="1"/>
    </xf>
    <xf numFmtId="0" fontId="30" fillId="0" borderId="2" xfId="0" applyFont="1" applyBorder="1" applyAlignment="1">
      <alignment horizontal="center"/>
    </xf>
    <xf numFmtId="0" fontId="30" fillId="0" borderId="3" xfId="0" applyFont="1" applyBorder="1" applyAlignment="1">
      <alignment horizontal="center"/>
    </xf>
    <xf numFmtId="0" fontId="30" fillId="0" borderId="13" xfId="0" applyFont="1" applyBorder="1" applyAlignment="1">
      <alignment horizontal="center"/>
    </xf>
    <xf numFmtId="0" fontId="30" fillId="0" borderId="0" xfId="0" applyFont="1" applyAlignment="1">
      <alignment horizontal="center"/>
    </xf>
    <xf numFmtId="0" fontId="33" fillId="0" borderId="3" xfId="0" applyFont="1" applyBorder="1" applyAlignment="1">
      <alignment horizontal="center" vertical="center"/>
    </xf>
    <xf numFmtId="0" fontId="37" fillId="0" borderId="3" xfId="0" applyFont="1" applyBorder="1" applyAlignment="1">
      <alignment horizontal="center" vertical="center"/>
    </xf>
    <xf numFmtId="0" fontId="37" fillId="0" borderId="17" xfId="0" applyFont="1" applyBorder="1" applyAlignment="1">
      <alignment horizontal="center" vertical="center"/>
    </xf>
    <xf numFmtId="0" fontId="33" fillId="0" borderId="0" xfId="0" applyFont="1" applyAlignment="1">
      <alignment horizontal="center" vertical="center"/>
    </xf>
    <xf numFmtId="0" fontId="37" fillId="0" borderId="0" xfId="0" applyFont="1" applyAlignment="1">
      <alignment horizontal="center" vertical="center"/>
    </xf>
    <xf numFmtId="0" fontId="37" fillId="0" borderId="18" xfId="0" applyFont="1" applyBorder="1" applyAlignment="1">
      <alignment horizontal="center" vertical="center"/>
    </xf>
    <xf numFmtId="0" fontId="29" fillId="0" borderId="0" xfId="0" applyFont="1" applyAlignment="1">
      <alignment horizontal="center"/>
    </xf>
    <xf numFmtId="0" fontId="29" fillId="0" borderId="18" xfId="0" applyFont="1" applyBorder="1" applyAlignment="1">
      <alignment horizontal="center"/>
    </xf>
    <xf numFmtId="0" fontId="32" fillId="0" borderId="13" xfId="82" applyFont="1" applyBorder="1" applyAlignment="1">
      <alignment horizontal="left" vertical="center"/>
    </xf>
    <xf numFmtId="0" fontId="32" fillId="0" borderId="0" xfId="82" applyFont="1" applyAlignment="1">
      <alignment horizontal="left" vertical="center"/>
    </xf>
    <xf numFmtId="164" fontId="32" fillId="0" borderId="1" xfId="0" applyNumberFormat="1" applyFont="1" applyBorder="1" applyAlignment="1">
      <alignment horizontal="left" vertical="center"/>
    </xf>
    <xf numFmtId="0" fontId="92" fillId="0" borderId="46" xfId="0" applyFont="1" applyBorder="1" applyAlignment="1">
      <alignment horizontal="center" vertical="center" wrapText="1"/>
    </xf>
    <xf numFmtId="0" fontId="92" fillId="0" borderId="56" xfId="0" applyFont="1" applyBorder="1" applyAlignment="1">
      <alignment horizontal="center" vertical="center" wrapText="1"/>
    </xf>
    <xf numFmtId="0" fontId="92" fillId="0" borderId="47" xfId="0" applyFont="1" applyBorder="1" applyAlignment="1">
      <alignment horizontal="center" vertical="center" wrapText="1"/>
    </xf>
    <xf numFmtId="0" fontId="30" fillId="51" borderId="61" xfId="0" applyFont="1" applyFill="1" applyBorder="1" applyAlignment="1">
      <alignment horizontal="justify" vertical="top"/>
    </xf>
    <xf numFmtId="0" fontId="30" fillId="51" borderId="62" xfId="0" applyFont="1" applyFill="1" applyBorder="1" applyAlignment="1">
      <alignment horizontal="justify" vertical="top"/>
    </xf>
    <xf numFmtId="0" fontId="30" fillId="51" borderId="32" xfId="0" applyFont="1" applyFill="1" applyBorder="1" applyAlignment="1">
      <alignment horizontal="justify" vertical="top"/>
    </xf>
    <xf numFmtId="0" fontId="30" fillId="51" borderId="1" xfId="0" applyFont="1" applyFill="1" applyBorder="1" applyAlignment="1">
      <alignment horizontal="justify" vertical="top"/>
    </xf>
    <xf numFmtId="0" fontId="31" fillId="44" borderId="61" xfId="0" applyFont="1" applyFill="1" applyBorder="1" applyAlignment="1">
      <alignment horizontal="center" vertical="center" wrapText="1"/>
    </xf>
    <xf numFmtId="0" fontId="31" fillId="44" borderId="62" xfId="0" applyFont="1" applyFill="1" applyBorder="1" applyAlignment="1">
      <alignment horizontal="center" vertical="center" wrapText="1"/>
    </xf>
    <xf numFmtId="0" fontId="31" fillId="44" borderId="32" xfId="0" applyFont="1" applyFill="1" applyBorder="1" applyAlignment="1">
      <alignment horizontal="center" vertical="center" wrapText="1"/>
    </xf>
    <xf numFmtId="0" fontId="31" fillId="44" borderId="1" xfId="0" applyFont="1" applyFill="1" applyBorder="1" applyAlignment="1">
      <alignment horizontal="center" vertical="center" wrapText="1"/>
    </xf>
    <xf numFmtId="0" fontId="68" fillId="0" borderId="1" xfId="0" applyFont="1" applyBorder="1" applyAlignment="1">
      <alignment horizontal="center" vertical="center" wrapText="1"/>
    </xf>
    <xf numFmtId="0" fontId="30" fillId="51" borderId="61" xfId="0" applyFont="1" applyFill="1" applyBorder="1" applyAlignment="1">
      <alignment horizontal="justify" vertical="top" wrapText="1"/>
    </xf>
    <xf numFmtId="0" fontId="30" fillId="51" borderId="62" xfId="0" applyFont="1" applyFill="1" applyBorder="1" applyAlignment="1">
      <alignment horizontal="justify" vertical="top" wrapText="1"/>
    </xf>
    <xf numFmtId="0" fontId="30" fillId="51" borderId="32" xfId="0" applyFont="1" applyFill="1" applyBorder="1" applyAlignment="1">
      <alignment horizontal="justify" vertical="top" wrapText="1"/>
    </xf>
    <xf numFmtId="0" fontId="30" fillId="51" borderId="1" xfId="0" applyFont="1" applyFill="1" applyBorder="1" applyAlignment="1">
      <alignment horizontal="justify" vertical="top" wrapText="1"/>
    </xf>
    <xf numFmtId="0" fontId="64" fillId="44" borderId="15" xfId="0" applyFont="1" applyFill="1" applyBorder="1" applyAlignment="1">
      <alignment horizontal="center" vertical="center"/>
    </xf>
    <xf numFmtId="0" fontId="85" fillId="51" borderId="1" xfId="0" applyFont="1" applyFill="1" applyBorder="1" applyAlignment="1">
      <alignment horizontal="left" vertical="top"/>
    </xf>
    <xf numFmtId="0" fontId="85" fillId="49" borderId="1" xfId="0" applyFont="1" applyFill="1" applyBorder="1" applyAlignment="1">
      <alignment horizontal="left" vertical="top"/>
    </xf>
    <xf numFmtId="0" fontId="0" fillId="39" borderId="30" xfId="0" applyFill="1" applyBorder="1" applyAlignment="1">
      <alignment horizontal="left" vertical="top" wrapText="1"/>
    </xf>
    <xf numFmtId="0" fontId="0" fillId="39" borderId="29" xfId="0" applyFill="1" applyBorder="1" applyAlignment="1">
      <alignment horizontal="left" vertical="top" wrapText="1"/>
    </xf>
    <xf numFmtId="0" fontId="0" fillId="39" borderId="31" xfId="0" applyFill="1" applyBorder="1" applyAlignment="1">
      <alignment horizontal="left" vertical="top" wrapText="1"/>
    </xf>
    <xf numFmtId="0" fontId="0" fillId="39" borderId="30" xfId="0" applyFill="1" applyBorder="1" applyAlignment="1">
      <alignment vertical="top" wrapText="1"/>
    </xf>
    <xf numFmtId="0" fontId="0" fillId="39" borderId="31" xfId="0" applyFill="1" applyBorder="1" applyAlignment="1">
      <alignment vertical="top" wrapText="1"/>
    </xf>
    <xf numFmtId="0" fontId="0" fillId="39" borderId="29" xfId="0" applyFill="1" applyBorder="1" applyAlignment="1">
      <alignment vertical="top" wrapText="1"/>
    </xf>
    <xf numFmtId="0" fontId="1" fillId="0" borderId="30" xfId="0" applyFont="1" applyBorder="1" applyAlignment="1">
      <alignment horizontal="justify" vertical="top" wrapText="1"/>
    </xf>
    <xf numFmtId="0" fontId="1" fillId="0" borderId="29" xfId="0" applyFont="1" applyBorder="1" applyAlignment="1">
      <alignment horizontal="justify" vertical="top" wrapText="1"/>
    </xf>
    <xf numFmtId="0" fontId="43" fillId="0" borderId="1" xfId="0" applyFont="1" applyBorder="1" applyAlignment="1">
      <alignment horizontal="center" vertical="center"/>
    </xf>
    <xf numFmtId="0" fontId="1" fillId="0" borderId="59" xfId="0" applyFont="1" applyBorder="1" applyAlignment="1">
      <alignment horizontal="justify" vertical="top" wrapText="1"/>
    </xf>
    <xf numFmtId="0" fontId="43" fillId="0" borderId="51" xfId="0" applyFont="1" applyBorder="1" applyAlignment="1">
      <alignment horizontal="justify" vertical="top" wrapText="1"/>
    </xf>
    <xf numFmtId="0" fontId="43" fillId="0" borderId="54" xfId="0" applyFont="1" applyBorder="1" applyAlignment="1">
      <alignment horizontal="justify" vertical="top" wrapText="1"/>
    </xf>
    <xf numFmtId="0" fontId="43" fillId="0" borderId="53" xfId="0" applyFont="1" applyBorder="1" applyAlignment="1">
      <alignment horizontal="justify" vertical="top" wrapText="1"/>
    </xf>
    <xf numFmtId="0" fontId="43" fillId="0" borderId="52" xfId="0" applyFont="1" applyBorder="1" applyAlignment="1">
      <alignment horizontal="justify" vertical="top" wrapText="1"/>
    </xf>
    <xf numFmtId="0" fontId="1" fillId="0" borderId="30"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59" xfId="0" applyFont="1" applyBorder="1" applyAlignment="1">
      <alignment horizontal="center" vertical="center" wrapText="1"/>
    </xf>
    <xf numFmtId="0" fontId="1" fillId="0" borderId="31" xfId="0" applyFont="1" applyBorder="1" applyAlignment="1">
      <alignment horizontal="justify" vertical="top" wrapText="1"/>
    </xf>
    <xf numFmtId="0" fontId="1" fillId="0" borderId="31" xfId="0" applyFont="1" applyBorder="1" applyAlignment="1">
      <alignment horizontal="center" vertical="center" wrapText="1"/>
    </xf>
    <xf numFmtId="0" fontId="43" fillId="34" borderId="30" xfId="0" applyFont="1" applyFill="1" applyBorder="1" applyAlignment="1">
      <alignment horizontal="center"/>
    </xf>
    <xf numFmtId="0" fontId="43" fillId="34" borderId="29" xfId="0" applyFont="1" applyFill="1" applyBorder="1" applyAlignment="1">
      <alignment horizontal="center"/>
    </xf>
    <xf numFmtId="0" fontId="44" fillId="34" borderId="61" xfId="0" applyFont="1" applyFill="1" applyBorder="1" applyAlignment="1">
      <alignment horizontal="left"/>
    </xf>
    <xf numFmtId="0" fontId="42" fillId="34" borderId="62" xfId="0" applyFont="1" applyFill="1" applyBorder="1" applyAlignment="1">
      <alignment horizontal="left"/>
    </xf>
    <xf numFmtId="0" fontId="42" fillId="34" borderId="32" xfId="0" applyFont="1" applyFill="1" applyBorder="1" applyAlignment="1">
      <alignment horizontal="left"/>
    </xf>
    <xf numFmtId="0" fontId="44" fillId="0" borderId="61" xfId="0" applyFont="1" applyBorder="1" applyAlignment="1">
      <alignment horizontal="left"/>
    </xf>
    <xf numFmtId="0" fontId="42" fillId="0" borderId="62" xfId="0" applyFont="1" applyBorder="1" applyAlignment="1">
      <alignment horizontal="left"/>
    </xf>
    <xf numFmtId="0" fontId="42" fillId="0" borderId="32" xfId="0" applyFont="1" applyBorder="1" applyAlignment="1">
      <alignment horizontal="left"/>
    </xf>
    <xf numFmtId="0" fontId="1" fillId="34" borderId="1" xfId="0" applyFont="1" applyFill="1" applyBorder="1" applyAlignment="1">
      <alignment horizontal="center" vertical="center" wrapText="1"/>
    </xf>
    <xf numFmtId="0" fontId="1" fillId="34" borderId="1" xfId="0" applyFont="1" applyFill="1" applyBorder="1" applyAlignment="1">
      <alignment horizontal="justify" vertical="top" wrapText="1"/>
    </xf>
    <xf numFmtId="0" fontId="1" fillId="34" borderId="1" xfId="54" applyFill="1" applyBorder="1" applyAlignment="1">
      <alignment horizontal="center" vertical="center" wrapText="1"/>
    </xf>
    <xf numFmtId="0" fontId="31" fillId="0" borderId="80" xfId="0" applyFont="1" applyBorder="1" applyAlignment="1">
      <alignment horizontal="left"/>
    </xf>
    <xf numFmtId="0" fontId="31" fillId="0" borderId="81" xfId="0" applyFont="1" applyBorder="1" applyAlignment="1">
      <alignment horizontal="left"/>
    </xf>
    <xf numFmtId="0" fontId="31" fillId="0" borderId="1" xfId="0" applyFont="1" applyBorder="1" applyAlignment="1">
      <alignment horizontal="left" vertical="center" wrapText="1"/>
    </xf>
    <xf numFmtId="0" fontId="31" fillId="0" borderId="1" xfId="0" applyFont="1" applyBorder="1" applyAlignment="1">
      <alignment horizontal="center" vertical="center" wrapText="1"/>
    </xf>
    <xf numFmtId="0" fontId="31" fillId="0" borderId="84" xfId="0" applyFont="1" applyBorder="1" applyAlignment="1">
      <alignment horizontal="left"/>
    </xf>
    <xf numFmtId="0" fontId="31" fillId="0" borderId="79" xfId="0" applyFont="1" applyBorder="1" applyAlignment="1">
      <alignment horizontal="left"/>
    </xf>
    <xf numFmtId="0" fontId="44" fillId="34" borderId="1" xfId="0" applyFont="1" applyFill="1" applyBorder="1" applyAlignment="1">
      <alignment horizontal="center" vertical="top"/>
    </xf>
    <xf numFmtId="0" fontId="30" fillId="2" borderId="2" xfId="0" applyFont="1" applyFill="1" applyBorder="1"/>
    <xf numFmtId="0" fontId="30" fillId="2" borderId="3" xfId="0" applyFont="1" applyFill="1" applyBorder="1"/>
    <xf numFmtId="0" fontId="30" fillId="2" borderId="13" xfId="0" applyFont="1" applyFill="1" applyBorder="1"/>
    <xf numFmtId="0" fontId="30" fillId="2" borderId="0" xfId="0" applyFont="1" applyFill="1"/>
    <xf numFmtId="0" fontId="31" fillId="2" borderId="3" xfId="0" applyFont="1" applyFill="1" applyBorder="1" applyAlignment="1">
      <alignment horizontal="center" vertical="center"/>
    </xf>
    <xf numFmtId="0" fontId="31" fillId="2" borderId="3" xfId="0" applyFont="1" applyFill="1" applyBorder="1" applyAlignment="1">
      <alignment horizontal="justify" vertical="top"/>
    </xf>
    <xf numFmtId="0" fontId="31" fillId="2" borderId="17" xfId="0" applyFont="1" applyFill="1" applyBorder="1" applyAlignment="1">
      <alignment horizontal="center" vertical="center"/>
    </xf>
    <xf numFmtId="0" fontId="31" fillId="2" borderId="0" xfId="0" applyFont="1" applyFill="1" applyAlignment="1">
      <alignment horizontal="center" vertical="center"/>
    </xf>
    <xf numFmtId="0" fontId="31" fillId="2" borderId="0" xfId="0" applyFont="1" applyFill="1" applyAlignment="1">
      <alignment horizontal="justify" vertical="top"/>
    </xf>
    <xf numFmtId="0" fontId="31" fillId="2" borderId="18" xfId="0" applyFont="1" applyFill="1" applyBorder="1" applyAlignment="1">
      <alignment horizontal="center" vertical="center"/>
    </xf>
    <xf numFmtId="0" fontId="30" fillId="2" borderId="0" xfId="0" applyFont="1" applyFill="1" applyAlignment="1">
      <alignment horizontal="center"/>
    </xf>
    <xf numFmtId="0" fontId="30" fillId="2" borderId="0" xfId="0" applyFont="1" applyFill="1" applyAlignment="1">
      <alignment horizontal="justify" vertical="top"/>
    </xf>
    <xf numFmtId="0" fontId="30" fillId="2" borderId="18" xfId="0" applyFont="1" applyFill="1" applyBorder="1" applyAlignment="1">
      <alignment horizontal="center"/>
    </xf>
    <xf numFmtId="0" fontId="32" fillId="2" borderId="0" xfId="82" applyFont="1" applyFill="1" applyAlignment="1">
      <alignment horizontal="justify" vertical="top"/>
    </xf>
    <xf numFmtId="164" fontId="32" fillId="2" borderId="1" xfId="0" applyNumberFormat="1" applyFont="1" applyFill="1" applyBorder="1" applyAlignment="1">
      <alignment horizontal="center" vertical="center"/>
    </xf>
    <xf numFmtId="164" fontId="32" fillId="28" borderId="1" xfId="0" applyNumberFormat="1" applyFont="1" applyFill="1" applyBorder="1" applyAlignment="1">
      <alignment horizontal="left" vertical="center"/>
    </xf>
    <xf numFmtId="0" fontId="85" fillId="51" borderId="61" xfId="0" applyFont="1" applyFill="1" applyBorder="1" applyAlignment="1">
      <alignment horizontal="left" vertical="top"/>
    </xf>
    <xf numFmtId="0" fontId="85" fillId="51" borderId="62" xfId="0" applyFont="1" applyFill="1" applyBorder="1" applyAlignment="1">
      <alignment horizontal="left" vertical="top"/>
    </xf>
    <xf numFmtId="0" fontId="85" fillId="51" borderId="32" xfId="0" applyFont="1" applyFill="1" applyBorder="1" applyAlignment="1">
      <alignment horizontal="left" vertical="top"/>
    </xf>
    <xf numFmtId="0" fontId="85" fillId="51" borderId="13" xfId="0" applyFont="1" applyFill="1" applyBorder="1" applyAlignment="1">
      <alignment horizontal="left" vertical="top"/>
    </xf>
    <xf numFmtId="0" fontId="85" fillId="51" borderId="0" xfId="0" applyFont="1" applyFill="1" applyAlignment="1">
      <alignment horizontal="left" vertical="top"/>
    </xf>
    <xf numFmtId="0" fontId="29" fillId="51" borderId="1" xfId="0" applyFont="1" applyFill="1" applyBorder="1" applyAlignment="1">
      <alignment horizontal="justify" vertical="top" wrapText="1"/>
    </xf>
    <xf numFmtId="0" fontId="29" fillId="51" borderId="1" xfId="0" applyFont="1" applyFill="1" applyBorder="1" applyAlignment="1">
      <alignment horizontal="justify" vertical="top"/>
    </xf>
    <xf numFmtId="0" fontId="68" fillId="0" borderId="62" xfId="0" applyFont="1" applyBorder="1" applyAlignment="1">
      <alignment horizontal="left" vertical="center"/>
    </xf>
    <xf numFmtId="0" fontId="87" fillId="44" borderId="1" xfId="0" applyFont="1" applyFill="1" applyBorder="1" applyAlignment="1">
      <alignment horizontal="left" vertical="center"/>
    </xf>
    <xf numFmtId="0" fontId="33" fillId="0" borderId="0" xfId="0" applyFont="1" applyAlignment="1">
      <alignment horizontal="left" vertical="center"/>
    </xf>
    <xf numFmtId="0" fontId="31" fillId="44" borderId="1" xfId="0" applyFont="1" applyFill="1" applyBorder="1" applyAlignment="1">
      <alignment horizontal="center" vertical="center"/>
    </xf>
    <xf numFmtId="0" fontId="42" fillId="34" borderId="1" xfId="0" applyFont="1" applyFill="1" applyBorder="1" applyAlignment="1">
      <alignment horizontal="left" vertical="center"/>
    </xf>
    <xf numFmtId="0" fontId="35" fillId="28" borderId="61" xfId="0" applyFont="1" applyFill="1" applyBorder="1" applyAlignment="1">
      <alignment horizontal="center"/>
    </xf>
    <xf numFmtId="0" fontId="35" fillId="28" borderId="32" xfId="0" applyFont="1" applyFill="1" applyBorder="1" applyAlignment="1">
      <alignment horizontal="center"/>
    </xf>
    <xf numFmtId="0" fontId="29" fillId="28" borderId="30" xfId="0" applyFont="1" applyFill="1" applyBorder="1" applyAlignment="1">
      <alignment horizontal="center" vertical="center" wrapText="1"/>
    </xf>
    <xf numFmtId="0" fontId="29" fillId="28" borderId="31" xfId="0" applyFont="1" applyFill="1" applyBorder="1" applyAlignment="1">
      <alignment horizontal="center" vertical="center" wrapText="1"/>
    </xf>
    <xf numFmtId="0" fontId="29" fillId="28" borderId="29" xfId="0" applyFont="1" applyFill="1" applyBorder="1" applyAlignment="1">
      <alignment horizontal="center" vertical="center" wrapText="1"/>
    </xf>
    <xf numFmtId="0" fontId="1" fillId="28" borderId="1" xfId="52" applyFont="1" applyFill="1" applyBorder="1" applyAlignment="1">
      <alignment horizontal="justify" vertical="top" wrapText="1"/>
    </xf>
    <xf numFmtId="0" fontId="1" fillId="28" borderId="1" xfId="0" applyFont="1" applyFill="1" applyBorder="1" applyAlignment="1">
      <alignment horizontal="center" vertical="center" wrapText="1"/>
    </xf>
    <xf numFmtId="0" fontId="1" fillId="34" borderId="1" xfId="52" applyFont="1" applyFill="1" applyBorder="1" applyAlignment="1">
      <alignment horizontal="center" vertical="center" wrapText="1"/>
    </xf>
    <xf numFmtId="0" fontId="1" fillId="34" borderId="1" xfId="52" applyFont="1" applyFill="1" applyBorder="1" applyAlignment="1">
      <alignment horizontal="justify" vertical="top" wrapText="1"/>
    </xf>
    <xf numFmtId="0" fontId="1" fillId="28" borderId="1" xfId="1" applyFill="1" applyBorder="1" applyAlignment="1">
      <alignment horizontal="center" vertical="center" wrapText="1"/>
    </xf>
    <xf numFmtId="0" fontId="29" fillId="28" borderId="30" xfId="0" applyFont="1" applyFill="1" applyBorder="1" applyAlignment="1">
      <alignment horizontal="center" vertical="center"/>
    </xf>
    <xf numFmtId="0" fontId="29" fillId="28" borderId="31" xfId="0" applyFont="1" applyFill="1" applyBorder="1" applyAlignment="1">
      <alignment horizontal="center" vertical="center"/>
    </xf>
    <xf numFmtId="0" fontId="29" fillId="28" borderId="29" xfId="0" applyFont="1" applyFill="1" applyBorder="1" applyAlignment="1">
      <alignment horizontal="center" vertical="center"/>
    </xf>
    <xf numFmtId="0" fontId="29" fillId="28" borderId="30" xfId="0" applyFont="1" applyFill="1" applyBorder="1" applyAlignment="1">
      <alignment horizontal="justify" vertical="top" wrapText="1"/>
    </xf>
    <xf numFmtId="0" fontId="29" fillId="28" borderId="31" xfId="0" applyFont="1" applyFill="1" applyBorder="1" applyAlignment="1">
      <alignment horizontal="justify" vertical="top" wrapText="1"/>
    </xf>
    <xf numFmtId="0" fontId="29" fillId="28" borderId="29" xfId="0" applyFont="1" applyFill="1" applyBorder="1" applyAlignment="1">
      <alignment horizontal="justify" vertical="top" wrapText="1"/>
    </xf>
    <xf numFmtId="0" fontId="67" fillId="0" borderId="62" xfId="0" applyFont="1" applyBorder="1" applyAlignment="1">
      <alignment horizontal="left" vertical="center"/>
    </xf>
    <xf numFmtId="0" fontId="35" fillId="28" borderId="1" xfId="0" applyFont="1" applyFill="1" applyBorder="1" applyAlignment="1">
      <alignment horizontal="center" vertical="center"/>
    </xf>
    <xf numFmtId="0" fontId="60" fillId="28" borderId="1" xfId="0" applyFont="1" applyFill="1" applyBorder="1" applyAlignment="1">
      <alignment horizontal="justify" vertical="top" wrapText="1"/>
    </xf>
    <xf numFmtId="0" fontId="60" fillId="28" borderId="1" xfId="0" applyFont="1" applyFill="1" applyBorder="1" applyAlignment="1">
      <alignment horizontal="justify" vertical="top"/>
    </xf>
    <xf numFmtId="0" fontId="65" fillId="28" borderId="1" xfId="0" applyFont="1" applyFill="1" applyBorder="1" applyAlignment="1">
      <alignment horizontal="left" vertical="top" wrapText="1"/>
    </xf>
    <xf numFmtId="0" fontId="66" fillId="28" borderId="1" xfId="0" applyFont="1" applyFill="1" applyBorder="1" applyAlignment="1">
      <alignment horizontal="justify" vertical="top" wrapText="1"/>
    </xf>
    <xf numFmtId="0" fontId="1" fillId="28" borderId="1" xfId="52" applyFont="1" applyFill="1" applyBorder="1" applyAlignment="1">
      <alignment horizontal="center" vertical="center" wrapText="1"/>
    </xf>
    <xf numFmtId="0" fontId="1" fillId="28" borderId="1" xfId="0" applyFont="1" applyFill="1" applyBorder="1" applyAlignment="1">
      <alignment horizontal="justify" vertical="top" wrapText="1"/>
    </xf>
    <xf numFmtId="0" fontId="66" fillId="28" borderId="1" xfId="0" applyFont="1" applyFill="1" applyBorder="1" applyAlignment="1">
      <alignment horizontal="left" vertical="top" wrapText="1"/>
    </xf>
    <xf numFmtId="0" fontId="35" fillId="34" borderId="1" xfId="1" applyFont="1" applyFill="1" applyBorder="1" applyAlignment="1" applyProtection="1">
      <alignment horizontal="center" vertical="center" wrapText="1"/>
    </xf>
    <xf numFmtId="0" fontId="35" fillId="34" borderId="1" xfId="52" applyFont="1" applyFill="1" applyBorder="1" applyAlignment="1">
      <alignment horizontal="justify" vertical="top" wrapText="1"/>
    </xf>
    <xf numFmtId="0" fontId="35" fillId="34" borderId="1" xfId="0" applyFont="1" applyFill="1" applyBorder="1" applyAlignment="1">
      <alignment horizontal="center" vertical="center"/>
    </xf>
    <xf numFmtId="0" fontId="35" fillId="34" borderId="1" xfId="1" applyFont="1" applyFill="1" applyBorder="1" applyAlignment="1" applyProtection="1">
      <alignment horizontal="justify" vertical="top" wrapText="1"/>
    </xf>
    <xf numFmtId="0" fontId="42" fillId="28" borderId="1" xfId="0" applyFont="1" applyFill="1" applyBorder="1" applyAlignment="1">
      <alignment horizontal="left" vertical="center"/>
    </xf>
    <xf numFmtId="0" fontId="85" fillId="51" borderId="61" xfId="0" applyFont="1" applyFill="1" applyBorder="1" applyAlignment="1">
      <alignment horizontal="left" vertical="top" wrapText="1"/>
    </xf>
    <xf numFmtId="0" fontId="85" fillId="51" borderId="62" xfId="0" applyFont="1" applyFill="1" applyBorder="1" applyAlignment="1">
      <alignment horizontal="left" vertical="top" wrapText="1"/>
    </xf>
    <xf numFmtId="0" fontId="85" fillId="51" borderId="32" xfId="0" applyFont="1" applyFill="1" applyBorder="1" applyAlignment="1">
      <alignment horizontal="left" vertical="top" wrapText="1"/>
    </xf>
    <xf numFmtId="164" fontId="32" fillId="30" borderId="1" xfId="0" applyNumberFormat="1" applyFont="1" applyFill="1" applyBorder="1" applyAlignment="1">
      <alignment horizontal="left" vertical="center"/>
    </xf>
    <xf numFmtId="0" fontId="30" fillId="2" borderId="2" xfId="0" applyFont="1" applyFill="1" applyBorder="1" applyAlignment="1">
      <alignment horizontal="center"/>
    </xf>
    <xf numFmtId="0" fontId="30" fillId="2" borderId="3" xfId="0" applyFont="1" applyFill="1" applyBorder="1" applyAlignment="1">
      <alignment horizontal="center"/>
    </xf>
    <xf numFmtId="0" fontId="30" fillId="2" borderId="13" xfId="0" applyFont="1" applyFill="1" applyBorder="1" applyAlignment="1">
      <alignment horizontal="center"/>
    </xf>
    <xf numFmtId="0" fontId="33" fillId="2" borderId="3" xfId="0" applyFont="1" applyFill="1" applyBorder="1" applyAlignment="1">
      <alignment horizontal="center" vertical="center"/>
    </xf>
    <xf numFmtId="0" fontId="33" fillId="2" borderId="17" xfId="0" applyFont="1" applyFill="1" applyBorder="1" applyAlignment="1">
      <alignment horizontal="center" vertical="center"/>
    </xf>
    <xf numFmtId="0" fontId="33" fillId="2" borderId="0" xfId="0" applyFont="1" applyFill="1" applyAlignment="1">
      <alignment horizontal="center" vertical="center"/>
    </xf>
    <xf numFmtId="0" fontId="33" fillId="2" borderId="18" xfId="0" applyFont="1" applyFill="1" applyBorder="1" applyAlignment="1">
      <alignment horizontal="center" vertical="center"/>
    </xf>
    <xf numFmtId="0" fontId="29" fillId="30" borderId="1" xfId="1" applyFont="1" applyFill="1" applyBorder="1" applyAlignment="1" applyProtection="1">
      <alignment horizontal="center" vertical="center" wrapText="1"/>
    </xf>
    <xf numFmtId="0" fontId="29" fillId="30" borderId="1" xfId="0" applyFont="1" applyFill="1" applyBorder="1" applyAlignment="1">
      <alignment horizontal="justify" vertical="top" wrapText="1"/>
    </xf>
    <xf numFmtId="0" fontId="42" fillId="2" borderId="0" xfId="0" applyFont="1" applyFill="1" applyAlignment="1">
      <alignment horizontal="right" vertical="center" wrapText="1"/>
    </xf>
    <xf numFmtId="0" fontId="35" fillId="2" borderId="49" xfId="0" applyFont="1" applyFill="1" applyBorder="1" applyAlignment="1">
      <alignment horizontal="center" vertical="center" wrapText="1"/>
    </xf>
    <xf numFmtId="0" fontId="35" fillId="2" borderId="40" xfId="0" applyFont="1" applyFill="1" applyBorder="1" applyAlignment="1">
      <alignment horizontal="center" vertical="center" wrapText="1"/>
    </xf>
    <xf numFmtId="0" fontId="35" fillId="2" borderId="29" xfId="0" applyFont="1" applyFill="1" applyBorder="1" applyAlignment="1">
      <alignment horizontal="justify" vertical="top" wrapText="1"/>
    </xf>
    <xf numFmtId="0" fontId="35" fillId="2" borderId="1" xfId="0" applyFont="1" applyFill="1" applyBorder="1" applyAlignment="1">
      <alignment horizontal="justify" vertical="top" wrapText="1"/>
    </xf>
    <xf numFmtId="0" fontId="42" fillId="2" borderId="29" xfId="0" applyFont="1" applyFill="1" applyBorder="1" applyAlignment="1">
      <alignment horizontal="center" vertical="center" textRotation="89" wrapText="1"/>
    </xf>
    <xf numFmtId="0" fontId="42" fillId="2" borderId="1" xfId="0" applyFont="1" applyFill="1" applyBorder="1" applyAlignment="1">
      <alignment horizontal="center" vertical="center" textRotation="89" wrapText="1"/>
    </xf>
    <xf numFmtId="10" fontId="35" fillId="2" borderId="29" xfId="0" applyNumberFormat="1" applyFont="1" applyFill="1" applyBorder="1" applyAlignment="1">
      <alignment horizontal="center" vertical="center" wrapText="1"/>
    </xf>
    <xf numFmtId="10" fontId="35" fillId="2" borderId="1" xfId="0" applyNumberFormat="1" applyFont="1" applyFill="1" applyBorder="1" applyAlignment="1">
      <alignment horizontal="center" vertical="center" wrapText="1"/>
    </xf>
    <xf numFmtId="10" fontId="35" fillId="2" borderId="30" xfId="0" applyNumberFormat="1" applyFont="1" applyFill="1" applyBorder="1" applyAlignment="1">
      <alignment horizontal="center" vertical="center" wrapText="1"/>
    </xf>
    <xf numFmtId="10" fontId="35" fillId="2" borderId="31" xfId="0" applyNumberFormat="1" applyFont="1" applyFill="1" applyBorder="1" applyAlignment="1">
      <alignment horizontal="center" vertical="center" wrapText="1"/>
    </xf>
    <xf numFmtId="0" fontId="35" fillId="2" borderId="50" xfId="0" applyFont="1" applyFill="1" applyBorder="1" applyAlignment="1">
      <alignment horizontal="center" vertical="center" wrapText="1"/>
    </xf>
    <xf numFmtId="0" fontId="35" fillId="2" borderId="85" xfId="0" applyFont="1" applyFill="1" applyBorder="1" applyAlignment="1">
      <alignment horizontal="center" vertical="center" wrapText="1"/>
    </xf>
    <xf numFmtId="0" fontId="35" fillId="2" borderId="30" xfId="0" applyFont="1" applyFill="1" applyBorder="1" applyAlignment="1">
      <alignment horizontal="justify" vertical="top" wrapText="1"/>
    </xf>
    <xf numFmtId="0" fontId="35" fillId="2" borderId="31" xfId="0" applyFont="1" applyFill="1" applyBorder="1" applyAlignment="1">
      <alignment horizontal="justify" vertical="top" wrapText="1"/>
    </xf>
    <xf numFmtId="0" fontId="42" fillId="2" borderId="30" xfId="0" applyFont="1" applyFill="1" applyBorder="1" applyAlignment="1">
      <alignment horizontal="center" vertical="center" textRotation="89" wrapText="1"/>
    </xf>
    <xf numFmtId="0" fontId="42" fillId="2" borderId="31" xfId="0" applyFont="1" applyFill="1" applyBorder="1" applyAlignment="1">
      <alignment horizontal="center" vertical="center" textRotation="89" wrapText="1"/>
    </xf>
    <xf numFmtId="0" fontId="35" fillId="2" borderId="30" xfId="0" applyFont="1" applyFill="1" applyBorder="1" applyAlignment="1">
      <alignment horizontal="center" vertical="center" wrapText="1"/>
    </xf>
    <xf numFmtId="0" fontId="35" fillId="2" borderId="31" xfId="0" applyFont="1" applyFill="1" applyBorder="1" applyAlignment="1">
      <alignment horizontal="center" vertical="center" wrapText="1"/>
    </xf>
    <xf numFmtId="0" fontId="35" fillId="2" borderId="29"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applyAlignment="1">
      <alignment horizontal="justify" vertical="center" wrapText="1"/>
    </xf>
    <xf numFmtId="0" fontId="44" fillId="2" borderId="30" xfId="0" applyFont="1" applyFill="1" applyBorder="1" applyAlignment="1">
      <alignment horizontal="center" vertical="center" textRotation="89" wrapText="1"/>
    </xf>
    <xf numFmtId="0" fontId="44" fillId="2" borderId="29" xfId="0" applyFont="1" applyFill="1" applyBorder="1" applyAlignment="1">
      <alignment horizontal="center" vertical="center" textRotation="89" wrapText="1"/>
    </xf>
    <xf numFmtId="10" fontId="43" fillId="2" borderId="29" xfId="0" applyNumberFormat="1" applyFont="1" applyFill="1" applyBorder="1" applyAlignment="1">
      <alignment horizontal="center" vertical="center" wrapText="1"/>
    </xf>
    <xf numFmtId="10" fontId="43" fillId="2" borderId="1" xfId="0" applyNumberFormat="1" applyFont="1" applyFill="1" applyBorder="1" applyAlignment="1">
      <alignment horizontal="center" vertical="center" wrapText="1"/>
    </xf>
    <xf numFmtId="0" fontId="44" fillId="2" borderId="30" xfId="0" applyFont="1" applyFill="1" applyBorder="1" applyAlignment="1">
      <alignment horizontal="center" vertical="center" textRotation="90" wrapText="1"/>
    </xf>
    <xf numFmtId="0" fontId="44" fillId="2" borderId="31" xfId="0" applyFont="1" applyFill="1" applyBorder="1" applyAlignment="1">
      <alignment horizontal="center" vertical="center" textRotation="90" wrapText="1"/>
    </xf>
    <xf numFmtId="0" fontId="44" fillId="2" borderId="29" xfId="0" applyFont="1" applyFill="1" applyBorder="1" applyAlignment="1">
      <alignment horizontal="center" vertical="center" textRotation="90" wrapText="1"/>
    </xf>
    <xf numFmtId="10" fontId="43" fillId="2" borderId="30" xfId="0" applyNumberFormat="1" applyFont="1" applyFill="1" applyBorder="1" applyAlignment="1">
      <alignment horizontal="center" vertical="center" wrapText="1"/>
    </xf>
    <xf numFmtId="10" fontId="43" fillId="2" borderId="31" xfId="0" applyNumberFormat="1" applyFont="1" applyFill="1" applyBorder="1" applyAlignment="1">
      <alignment horizontal="center" vertical="center" wrapText="1"/>
    </xf>
    <xf numFmtId="0" fontId="55" fillId="2" borderId="1" xfId="0" applyFont="1" applyFill="1" applyBorder="1" applyAlignment="1" applyProtection="1">
      <alignment horizontal="center" vertical="center" wrapText="1"/>
      <protection locked="0"/>
    </xf>
    <xf numFmtId="0" fontId="55" fillId="2" borderId="55" xfId="0"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wrapText="1"/>
      <protection locked="0"/>
    </xf>
    <xf numFmtId="0" fontId="53" fillId="2" borderId="55" xfId="0" applyFont="1" applyFill="1" applyBorder="1" applyAlignment="1" applyProtection="1">
      <alignment horizontal="center" vertical="center" wrapText="1"/>
      <protection locked="0"/>
    </xf>
    <xf numFmtId="0" fontId="53" fillId="2" borderId="41" xfId="0" applyFont="1" applyFill="1" applyBorder="1" applyAlignment="1">
      <alignment horizontal="center" vertical="center" wrapText="1"/>
    </xf>
    <xf numFmtId="0" fontId="53" fillId="2" borderId="67" xfId="0" applyFont="1" applyFill="1" applyBorder="1" applyAlignment="1">
      <alignment horizontal="center" vertical="center" wrapText="1"/>
    </xf>
    <xf numFmtId="15" fontId="54" fillId="2" borderId="1" xfId="0" applyNumberFormat="1"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wrapText="1"/>
      <protection locked="0"/>
    </xf>
    <xf numFmtId="0" fontId="31" fillId="2" borderId="73" xfId="0" applyFont="1" applyFill="1" applyBorder="1" applyAlignment="1">
      <alignment horizontal="center" vertical="center" wrapText="1"/>
    </xf>
    <xf numFmtId="0" fontId="31" fillId="2" borderId="72" xfId="0" applyFont="1" applyFill="1" applyBorder="1" applyAlignment="1">
      <alignment horizontal="center" vertical="center" wrapText="1"/>
    </xf>
    <xf numFmtId="0" fontId="31" fillId="2" borderId="27" xfId="0" applyFont="1" applyFill="1" applyBorder="1" applyAlignment="1">
      <alignment horizontal="center" vertical="center" wrapText="1"/>
    </xf>
    <xf numFmtId="0" fontId="31" fillId="2" borderId="42" xfId="0" applyFont="1" applyFill="1" applyBorder="1" applyAlignment="1">
      <alignment horizontal="center" vertical="center" wrapText="1"/>
    </xf>
    <xf numFmtId="0" fontId="31" fillId="2" borderId="28" xfId="0" applyFont="1" applyFill="1" applyBorder="1" applyAlignment="1">
      <alignment horizontal="center" vertical="center" wrapText="1"/>
    </xf>
    <xf numFmtId="0" fontId="53" fillId="2" borderId="1" xfId="0" applyFont="1" applyFill="1" applyBorder="1" applyAlignment="1">
      <alignment horizontal="left"/>
    </xf>
    <xf numFmtId="0" fontId="51" fillId="2" borderId="2" xfId="0" applyFont="1" applyFill="1" applyBorder="1" applyAlignment="1">
      <alignment horizontal="left" vertical="center"/>
    </xf>
    <xf numFmtId="0" fontId="51" fillId="2" borderId="3" xfId="0" applyFont="1" applyFill="1" applyBorder="1" applyAlignment="1">
      <alignment horizontal="left" vertical="center"/>
    </xf>
    <xf numFmtId="0" fontId="51" fillId="2" borderId="17" xfId="0" applyFont="1" applyFill="1" applyBorder="1" applyAlignment="1">
      <alignment horizontal="left" vertical="center"/>
    </xf>
    <xf numFmtId="15" fontId="22" fillId="2" borderId="61" xfId="0" applyNumberFormat="1" applyFont="1" applyFill="1" applyBorder="1" applyAlignment="1">
      <alignment horizontal="left" vertical="center" wrapText="1"/>
    </xf>
    <xf numFmtId="15" fontId="22" fillId="2" borderId="62" xfId="0" applyNumberFormat="1" applyFont="1" applyFill="1" applyBorder="1" applyAlignment="1">
      <alignment horizontal="left" vertical="center" wrapText="1"/>
    </xf>
    <xf numFmtId="15" fontId="22" fillId="2" borderId="32" xfId="0" applyNumberFormat="1" applyFont="1" applyFill="1" applyBorder="1" applyAlignment="1">
      <alignment horizontal="left" vertical="center" wrapText="1"/>
    </xf>
    <xf numFmtId="0" fontId="55" fillId="2" borderId="74" xfId="0" applyFont="1" applyFill="1" applyBorder="1" applyAlignment="1" applyProtection="1">
      <alignment horizontal="center" vertical="center" wrapText="1"/>
      <protection locked="0"/>
    </xf>
    <xf numFmtId="0" fontId="55" fillId="2" borderId="39" xfId="0" applyFont="1" applyFill="1" applyBorder="1" applyAlignment="1" applyProtection="1">
      <alignment horizontal="center" vertical="center" wrapText="1"/>
      <protection locked="0"/>
    </xf>
    <xf numFmtId="0" fontId="55" fillId="2" borderId="40" xfId="0" applyFont="1" applyFill="1" applyBorder="1" applyAlignment="1">
      <alignment horizontal="center" vertical="center" wrapText="1"/>
    </xf>
    <xf numFmtId="0" fontId="55" fillId="2" borderId="66"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55" fillId="2" borderId="55" xfId="0" applyFont="1" applyFill="1" applyBorder="1" applyAlignment="1">
      <alignment horizontal="center" vertical="center" wrapText="1"/>
    </xf>
    <xf numFmtId="0" fontId="22" fillId="2" borderId="51" xfId="0" applyFont="1" applyFill="1" applyBorder="1" applyAlignment="1">
      <alignment horizontal="center" vertical="center"/>
    </xf>
    <xf numFmtId="0" fontId="22" fillId="2" borderId="75" xfId="0" applyFont="1" applyFill="1" applyBorder="1" applyAlignment="1">
      <alignment horizontal="center" vertical="center"/>
    </xf>
    <xf numFmtId="0" fontId="53" fillId="2" borderId="44" xfId="0" applyFont="1" applyFill="1" applyBorder="1" applyAlignment="1" applyProtection="1">
      <alignment horizontal="center" vertical="center" wrapText="1"/>
      <protection locked="0"/>
    </xf>
    <xf numFmtId="0" fontId="53" fillId="2" borderId="45" xfId="0" applyFont="1" applyFill="1" applyBorder="1" applyAlignment="1" applyProtection="1">
      <alignment horizontal="center" vertical="center" wrapText="1"/>
      <protection locked="0"/>
    </xf>
    <xf numFmtId="0" fontId="51" fillId="2" borderId="61" xfId="0" applyFont="1" applyFill="1" applyBorder="1" applyAlignment="1">
      <alignment horizontal="left" vertical="center"/>
    </xf>
    <xf numFmtId="0" fontId="51" fillId="2" borderId="62" xfId="0" applyFont="1" applyFill="1" applyBorder="1" applyAlignment="1">
      <alignment horizontal="left" vertical="center"/>
    </xf>
    <xf numFmtId="0" fontId="51" fillId="2" borderId="32" xfId="0" applyFont="1" applyFill="1" applyBorder="1" applyAlignment="1">
      <alignment horizontal="left" vertical="center"/>
    </xf>
    <xf numFmtId="0" fontId="64" fillId="44" borderId="61" xfId="0" applyFont="1" applyFill="1" applyBorder="1" applyAlignment="1">
      <alignment horizontal="center" vertical="top"/>
    </xf>
    <xf numFmtId="0" fontId="64" fillId="44" borderId="62" xfId="0" applyFont="1" applyFill="1" applyBorder="1" applyAlignment="1">
      <alignment horizontal="center" vertical="top"/>
    </xf>
    <xf numFmtId="0" fontId="64" fillId="44" borderId="32" xfId="0" applyFont="1" applyFill="1" applyBorder="1" applyAlignment="1">
      <alignment horizontal="center" vertical="top"/>
    </xf>
    <xf numFmtId="0" fontId="43" fillId="0" borderId="30" xfId="0" applyFont="1" applyBorder="1" applyAlignment="1">
      <alignment horizontal="center" vertical="top" wrapText="1"/>
    </xf>
    <xf numFmtId="0" fontId="43" fillId="0" borderId="31" xfId="0" applyFont="1" applyBorder="1" applyAlignment="1">
      <alignment horizontal="center" vertical="top" wrapText="1"/>
    </xf>
    <xf numFmtId="0" fontId="43" fillId="0" borderId="29" xfId="0" applyFont="1" applyBorder="1" applyAlignment="1">
      <alignment horizontal="center" vertical="top" wrapText="1"/>
    </xf>
    <xf numFmtId="0" fontId="43" fillId="0" borderId="30" xfId="0" applyFont="1" applyBorder="1" applyAlignment="1">
      <alignment horizontal="justify" vertical="top" wrapText="1"/>
    </xf>
    <xf numFmtId="0" fontId="43" fillId="0" borderId="31" xfId="0" applyFont="1" applyBorder="1" applyAlignment="1">
      <alignment horizontal="justify" vertical="top" wrapText="1"/>
    </xf>
    <xf numFmtId="0" fontId="43" fillId="0" borderId="29" xfId="0" applyFont="1" applyBorder="1" applyAlignment="1">
      <alignment horizontal="justify" vertical="top" wrapText="1"/>
    </xf>
    <xf numFmtId="0" fontId="44" fillId="39" borderId="30" xfId="0" applyFont="1" applyFill="1" applyBorder="1" applyAlignment="1">
      <alignment horizontal="center" vertical="top" textRotation="89" wrapText="1"/>
    </xf>
    <xf numFmtId="0" fontId="44" fillId="39" borderId="31" xfId="0" applyFont="1" applyFill="1" applyBorder="1" applyAlignment="1">
      <alignment horizontal="center" vertical="top" textRotation="89" wrapText="1"/>
    </xf>
    <xf numFmtId="0" fontId="44" fillId="39" borderId="29" xfId="0" applyFont="1" applyFill="1" applyBorder="1" applyAlignment="1">
      <alignment horizontal="center" vertical="top" textRotation="89" wrapText="1"/>
    </xf>
    <xf numFmtId="0" fontId="44" fillId="39" borderId="30" xfId="0" applyFont="1" applyFill="1" applyBorder="1" applyAlignment="1">
      <alignment horizontal="center" vertical="top" textRotation="90" wrapText="1"/>
    </xf>
    <xf numFmtId="0" fontId="44" fillId="39" borderId="31" xfId="0" applyFont="1" applyFill="1" applyBorder="1" applyAlignment="1">
      <alignment horizontal="center" vertical="top" textRotation="90" wrapText="1"/>
    </xf>
    <xf numFmtId="0" fontId="44" fillId="39" borderId="29" xfId="0" applyFont="1" applyFill="1" applyBorder="1" applyAlignment="1">
      <alignment horizontal="center" vertical="top" textRotation="90" wrapText="1"/>
    </xf>
    <xf numFmtId="0" fontId="43" fillId="0" borderId="1" xfId="0" applyFont="1" applyBorder="1" applyAlignment="1">
      <alignment horizontal="center" vertical="top" wrapText="1"/>
    </xf>
    <xf numFmtId="0" fontId="43" fillId="0" borderId="1" xfId="0" applyFont="1" applyBorder="1" applyAlignment="1">
      <alignment horizontal="justify" vertical="top" wrapText="1"/>
    </xf>
    <xf numFmtId="0" fontId="31" fillId="39" borderId="70" xfId="0" applyFont="1" applyFill="1" applyBorder="1" applyAlignment="1">
      <alignment horizontal="center" vertical="top" wrapText="1"/>
    </xf>
    <xf numFmtId="0" fontId="31" fillId="39" borderId="15" xfId="0" applyFont="1" applyFill="1" applyBorder="1" applyAlignment="1">
      <alignment horizontal="center" vertical="top" wrapText="1"/>
    </xf>
    <xf numFmtId="0" fontId="31" fillId="39" borderId="71" xfId="0" applyFont="1" applyFill="1" applyBorder="1" applyAlignment="1">
      <alignment horizontal="center" vertical="top" wrapText="1"/>
    </xf>
    <xf numFmtId="0" fontId="31" fillId="39" borderId="72" xfId="0" applyFont="1" applyFill="1" applyBorder="1" applyAlignment="1">
      <alignment horizontal="center" vertical="top" wrapText="1"/>
    </xf>
    <xf numFmtId="0" fontId="53" fillId="0" borderId="1" xfId="0" applyFont="1" applyBorder="1" applyAlignment="1">
      <alignment horizontal="left" vertical="top" wrapText="1"/>
    </xf>
    <xf numFmtId="0" fontId="51" fillId="0" borderId="2" xfId="0" applyFont="1" applyBorder="1" applyAlignment="1">
      <alignment horizontal="left" vertical="top"/>
    </xf>
    <xf numFmtId="0" fontId="51" fillId="0" borderId="3" xfId="0" applyFont="1" applyBorder="1" applyAlignment="1">
      <alignment horizontal="left" vertical="top"/>
    </xf>
    <xf numFmtId="0" fontId="51" fillId="0" borderId="17" xfId="0" applyFont="1" applyBorder="1" applyAlignment="1">
      <alignment horizontal="left" vertical="top"/>
    </xf>
    <xf numFmtId="0" fontId="51" fillId="0" borderId="61" xfId="0" applyFont="1" applyBorder="1" applyAlignment="1">
      <alignment horizontal="left" vertical="top"/>
    </xf>
    <xf numFmtId="0" fontId="51" fillId="0" borderId="32" xfId="0" applyFont="1" applyBorder="1" applyAlignment="1">
      <alignment horizontal="left" vertical="top"/>
    </xf>
    <xf numFmtId="10" fontId="44" fillId="2" borderId="30" xfId="0" applyNumberFormat="1" applyFont="1" applyFill="1" applyBorder="1" applyAlignment="1">
      <alignment horizontal="center" vertical="top" wrapText="1"/>
    </xf>
    <xf numFmtId="10" fontId="44" fillId="2" borderId="31" xfId="0" applyNumberFormat="1" applyFont="1" applyFill="1" applyBorder="1" applyAlignment="1">
      <alignment horizontal="center" vertical="top" wrapText="1"/>
    </xf>
    <xf numFmtId="10" fontId="44" fillId="2" borderId="29" xfId="0" applyNumberFormat="1" applyFont="1" applyFill="1" applyBorder="1" applyAlignment="1">
      <alignment horizontal="center" vertical="top" wrapText="1"/>
    </xf>
    <xf numFmtId="1" fontId="43" fillId="2" borderId="30" xfId="0" applyNumberFormat="1" applyFont="1" applyFill="1" applyBorder="1" applyAlignment="1">
      <alignment horizontal="center" vertical="top" wrapText="1"/>
    </xf>
    <xf numFmtId="1" fontId="43" fillId="2" borderId="29" xfId="0" applyNumberFormat="1" applyFont="1" applyFill="1" applyBorder="1" applyAlignment="1">
      <alignment horizontal="center" vertical="top" wrapText="1"/>
    </xf>
    <xf numFmtId="10" fontId="57" fillId="39" borderId="30" xfId="0" applyNumberFormat="1" applyFont="1" applyFill="1" applyBorder="1" applyAlignment="1">
      <alignment horizontal="center" vertical="top" wrapText="1"/>
    </xf>
    <xf numFmtId="10" fontId="57" fillId="39" borderId="29" xfId="0" applyNumberFormat="1" applyFont="1" applyFill="1" applyBorder="1" applyAlignment="1">
      <alignment horizontal="center" vertical="top" wrapText="1"/>
    </xf>
    <xf numFmtId="0" fontId="43" fillId="39" borderId="30" xfId="0" applyFont="1" applyFill="1" applyBorder="1" applyAlignment="1">
      <alignment horizontal="center" vertical="top" wrapText="1"/>
    </xf>
    <xf numFmtId="0" fontId="43" fillId="39" borderId="29" xfId="0" applyFont="1" applyFill="1" applyBorder="1" applyAlignment="1">
      <alignment horizontal="center" vertical="top" wrapText="1"/>
    </xf>
    <xf numFmtId="15" fontId="43" fillId="0" borderId="30" xfId="0" applyNumberFormat="1" applyFont="1" applyBorder="1" applyAlignment="1">
      <alignment horizontal="center" vertical="top" wrapText="1"/>
    </xf>
    <xf numFmtId="15" fontId="43" fillId="0" borderId="29" xfId="0" applyNumberFormat="1" applyFont="1" applyBorder="1" applyAlignment="1">
      <alignment horizontal="center" vertical="top" wrapText="1"/>
    </xf>
    <xf numFmtId="15" fontId="43" fillId="2" borderId="30" xfId="0" applyNumberFormat="1" applyFont="1" applyFill="1" applyBorder="1" applyAlignment="1">
      <alignment horizontal="center" vertical="top" wrapText="1"/>
    </xf>
    <xf numFmtId="15" fontId="43" fillId="2" borderId="29" xfId="0" applyNumberFormat="1" applyFont="1" applyFill="1" applyBorder="1" applyAlignment="1">
      <alignment horizontal="center" vertical="top" wrapText="1"/>
    </xf>
    <xf numFmtId="9" fontId="43" fillId="2" borderId="30" xfId="0" applyNumberFormat="1" applyFont="1" applyFill="1" applyBorder="1" applyAlignment="1">
      <alignment horizontal="center" vertical="top" wrapText="1"/>
    </xf>
    <xf numFmtId="9" fontId="43" fillId="2" borderId="29" xfId="0" applyNumberFormat="1" applyFont="1" applyFill="1" applyBorder="1" applyAlignment="1">
      <alignment horizontal="center" vertical="top" wrapText="1"/>
    </xf>
    <xf numFmtId="10" fontId="44" fillId="0" borderId="30" xfId="0" applyNumberFormat="1" applyFont="1" applyBorder="1" applyAlignment="1">
      <alignment horizontal="center" vertical="top" wrapText="1"/>
    </xf>
    <xf numFmtId="10" fontId="44" fillId="0" borderId="31" xfId="0" applyNumberFormat="1" applyFont="1" applyBorder="1" applyAlignment="1">
      <alignment horizontal="center" vertical="top" wrapText="1"/>
    </xf>
    <xf numFmtId="10" fontId="44" fillId="0" borderId="29" xfId="0" applyNumberFormat="1" applyFont="1" applyBorder="1" applyAlignment="1">
      <alignment horizontal="center" vertical="top" wrapText="1"/>
    </xf>
    <xf numFmtId="1" fontId="43" fillId="0" borderId="30" xfId="0" applyNumberFormat="1" applyFont="1" applyBorder="1" applyAlignment="1">
      <alignment horizontal="center" vertical="top" wrapText="1"/>
    </xf>
    <xf numFmtId="1" fontId="43" fillId="0" borderId="29" xfId="0" applyNumberFormat="1" applyFont="1" applyBorder="1" applyAlignment="1">
      <alignment horizontal="center" vertical="top" wrapText="1"/>
    </xf>
    <xf numFmtId="9" fontId="43" fillId="0" borderId="30" xfId="0" applyNumberFormat="1" applyFont="1" applyBorder="1" applyAlignment="1">
      <alignment horizontal="center" vertical="top" wrapText="1"/>
    </xf>
    <xf numFmtId="9" fontId="43" fillId="0" borderId="29" xfId="0" applyNumberFormat="1" applyFont="1" applyBorder="1" applyAlignment="1">
      <alignment horizontal="center" vertical="top" wrapText="1"/>
    </xf>
    <xf numFmtId="0" fontId="31" fillId="44" borderId="73" xfId="0" applyFont="1" applyFill="1" applyBorder="1" applyAlignment="1">
      <alignment horizontal="center" vertical="top" wrapText="1"/>
    </xf>
    <xf numFmtId="0" fontId="31" fillId="44" borderId="72" xfId="0" applyFont="1" applyFill="1" applyBorder="1" applyAlignment="1">
      <alignment horizontal="center" vertical="top" wrapText="1"/>
    </xf>
    <xf numFmtId="0" fontId="31" fillId="47" borderId="27" xfId="0" applyFont="1" applyFill="1" applyBorder="1" applyAlignment="1">
      <alignment horizontal="center" vertical="top" wrapText="1"/>
    </xf>
    <xf numFmtId="0" fontId="31" fillId="47" borderId="42" xfId="0" applyFont="1" applyFill="1" applyBorder="1" applyAlignment="1">
      <alignment horizontal="center" vertical="top" wrapText="1"/>
    </xf>
    <xf numFmtId="0" fontId="31" fillId="47" borderId="28" xfId="0" applyFont="1" applyFill="1" applyBorder="1" applyAlignment="1">
      <alignment horizontal="center" vertical="top" wrapText="1"/>
    </xf>
    <xf numFmtId="0" fontId="53" fillId="39" borderId="1" xfId="0" applyFont="1" applyFill="1" applyBorder="1" applyAlignment="1">
      <alignment horizontal="center" vertical="top" wrapText="1"/>
    </xf>
    <xf numFmtId="15" fontId="54" fillId="39" borderId="1" xfId="0" applyNumberFormat="1" applyFont="1" applyFill="1" applyBorder="1" applyAlignment="1">
      <alignment horizontal="center" vertical="top" wrapText="1"/>
    </xf>
    <xf numFmtId="0" fontId="22" fillId="47" borderId="51" xfId="0" applyFont="1" applyFill="1" applyBorder="1" applyAlignment="1">
      <alignment horizontal="center" vertical="top"/>
    </xf>
    <xf numFmtId="0" fontId="22" fillId="47" borderId="75" xfId="0" applyFont="1" applyFill="1" applyBorder="1" applyAlignment="1">
      <alignment horizontal="center" vertical="top"/>
    </xf>
    <xf numFmtId="0" fontId="55" fillId="39" borderId="1" xfId="0" applyFont="1" applyFill="1" applyBorder="1" applyAlignment="1">
      <alignment horizontal="center" vertical="top" wrapText="1"/>
    </xf>
    <xf numFmtId="0" fontId="55" fillId="47" borderId="1" xfId="0" applyFont="1" applyFill="1" applyBorder="1" applyAlignment="1">
      <alignment horizontal="center" vertical="top" wrapText="1"/>
    </xf>
    <xf numFmtId="0" fontId="55" fillId="47" borderId="55" xfId="0" applyFont="1" applyFill="1" applyBorder="1" applyAlignment="1">
      <alignment horizontal="center" vertical="top" wrapText="1"/>
    </xf>
    <xf numFmtId="0" fontId="53" fillId="39" borderId="41" xfId="0" applyFont="1" applyFill="1" applyBorder="1" applyAlignment="1">
      <alignment horizontal="center" vertical="top" wrapText="1"/>
    </xf>
    <xf numFmtId="0" fontId="53" fillId="39" borderId="67" xfId="0" applyFont="1" applyFill="1" applyBorder="1" applyAlignment="1">
      <alignment horizontal="center" vertical="top" wrapText="1"/>
    </xf>
    <xf numFmtId="0" fontId="53" fillId="44" borderId="44" xfId="0" applyFont="1" applyFill="1" applyBorder="1" applyAlignment="1">
      <alignment horizontal="center" vertical="top" wrapText="1"/>
    </xf>
    <xf numFmtId="0" fontId="53" fillId="44" borderId="45" xfId="0" applyFont="1" applyFill="1" applyBorder="1" applyAlignment="1">
      <alignment horizontal="center" vertical="top" wrapText="1"/>
    </xf>
    <xf numFmtId="0" fontId="55" fillId="44" borderId="74" xfId="0" applyFont="1" applyFill="1" applyBorder="1" applyAlignment="1">
      <alignment horizontal="center" vertical="top" wrapText="1"/>
    </xf>
    <xf numFmtId="0" fontId="55" fillId="44" borderId="39" xfId="0" applyFont="1" applyFill="1" applyBorder="1" applyAlignment="1">
      <alignment horizontal="center" vertical="top" wrapText="1"/>
    </xf>
    <xf numFmtId="0" fontId="55" fillId="47" borderId="40" xfId="0" applyFont="1" applyFill="1" applyBorder="1" applyAlignment="1">
      <alignment horizontal="center" vertical="top" wrapText="1"/>
    </xf>
    <xf numFmtId="0" fontId="55" fillId="47" borderId="66" xfId="0" applyFont="1" applyFill="1" applyBorder="1" applyAlignment="1">
      <alignment horizontal="center" vertical="top" wrapText="1"/>
    </xf>
    <xf numFmtId="0" fontId="53" fillId="39" borderId="55" xfId="0" applyFont="1" applyFill="1" applyBorder="1" applyAlignment="1">
      <alignment horizontal="center" vertical="top" wrapText="1"/>
    </xf>
    <xf numFmtId="0" fontId="54" fillId="39" borderId="1" xfId="0" applyFont="1" applyFill="1" applyBorder="1" applyAlignment="1">
      <alignment horizontal="center" vertical="top" wrapText="1"/>
    </xf>
    <xf numFmtId="0" fontId="55" fillId="39" borderId="55" xfId="0" applyFont="1" applyFill="1" applyBorder="1" applyAlignment="1">
      <alignment horizontal="center" vertical="top" wrapText="1"/>
    </xf>
    <xf numFmtId="0" fontId="51" fillId="0" borderId="62" xfId="0" applyFont="1" applyBorder="1" applyAlignment="1">
      <alignment horizontal="left" vertical="top"/>
    </xf>
    <xf numFmtId="0" fontId="53" fillId="0" borderId="1" xfId="0" applyFont="1" applyBorder="1" applyAlignment="1">
      <alignment horizontal="left" vertical="top"/>
    </xf>
    <xf numFmtId="15" fontId="22" fillId="0" borderId="61" xfId="0" applyNumberFormat="1" applyFont="1" applyBorder="1" applyAlignment="1">
      <alignment horizontal="left" vertical="top" wrapText="1"/>
    </xf>
    <xf numFmtId="15" fontId="22" fillId="0" borderId="62" xfId="0" applyNumberFormat="1" applyFont="1" applyBorder="1" applyAlignment="1">
      <alignment horizontal="left" vertical="top" wrapText="1"/>
    </xf>
    <xf numFmtId="15" fontId="22" fillId="0" borderId="32" xfId="0" applyNumberFormat="1" applyFont="1" applyBorder="1" applyAlignment="1">
      <alignment horizontal="left" vertical="top" wrapText="1"/>
    </xf>
    <xf numFmtId="0" fontId="29" fillId="30" borderId="1" xfId="52" applyFont="1" applyFill="1" applyBorder="1" applyAlignment="1">
      <alignment horizontal="justify" vertical="top" wrapText="1"/>
    </xf>
    <xf numFmtId="0" fontId="79" fillId="0" borderId="0" xfId="0" applyFont="1" applyAlignment="1">
      <alignment horizontal="left" vertical="top"/>
    </xf>
    <xf numFmtId="0" fontId="68" fillId="0" borderId="0" xfId="0" applyFont="1" applyAlignment="1">
      <alignment horizontal="left" vertical="top" wrapText="1"/>
    </xf>
    <xf numFmtId="0" fontId="68" fillId="0" borderId="0" xfId="0" applyFont="1" applyAlignment="1">
      <alignment horizontal="left" vertical="top"/>
    </xf>
    <xf numFmtId="15" fontId="43" fillId="2" borderId="30" xfId="0" applyNumberFormat="1" applyFont="1" applyFill="1" applyBorder="1" applyAlignment="1">
      <alignment horizontal="center" vertical="top"/>
    </xf>
    <xf numFmtId="15" fontId="43" fillId="2" borderId="29" xfId="0" applyNumberFormat="1" applyFont="1" applyFill="1" applyBorder="1" applyAlignment="1">
      <alignment horizontal="center" vertical="top"/>
    </xf>
    <xf numFmtId="0" fontId="51" fillId="2" borderId="61" xfId="0" applyFont="1" applyFill="1" applyBorder="1" applyAlignment="1">
      <alignment horizontal="left"/>
    </xf>
    <xf numFmtId="0" fontId="51" fillId="2" borderId="32" xfId="0" applyFont="1" applyFill="1" applyBorder="1" applyAlignment="1">
      <alignment horizontal="left"/>
    </xf>
    <xf numFmtId="0" fontId="53" fillId="2" borderId="1" xfId="0" applyFont="1" applyFill="1" applyBorder="1" applyAlignment="1">
      <alignment horizontal="left" vertical="top" wrapText="1"/>
    </xf>
    <xf numFmtId="0" fontId="31" fillId="2" borderId="70"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31" fillId="2" borderId="71" xfId="0" applyFont="1" applyFill="1" applyBorder="1" applyAlignment="1">
      <alignment horizontal="center" vertical="center" wrapText="1"/>
    </xf>
    <xf numFmtId="0" fontId="90" fillId="27" borderId="30" xfId="0" applyFont="1" applyFill="1" applyBorder="1" applyAlignment="1">
      <alignment horizontal="justify" vertical="top" wrapText="1"/>
    </xf>
    <xf numFmtId="0" fontId="90" fillId="27" borderId="31" xfId="0" applyFont="1" applyFill="1" applyBorder="1" applyAlignment="1">
      <alignment horizontal="justify" vertical="top" wrapText="1"/>
    </xf>
    <xf numFmtId="0" fontId="90" fillId="27" borderId="29" xfId="0" applyFont="1" applyFill="1" applyBorder="1" applyAlignment="1">
      <alignment horizontal="justify" vertical="top" wrapText="1"/>
    </xf>
    <xf numFmtId="0" fontId="29" fillId="0" borderId="2" xfId="0" applyFont="1" applyBorder="1" applyAlignment="1">
      <alignment vertical="center"/>
    </xf>
    <xf numFmtId="0" fontId="29" fillId="0" borderId="3" xfId="0" applyFont="1" applyBorder="1" applyAlignment="1">
      <alignment vertical="center"/>
    </xf>
    <xf numFmtId="0" fontId="29" fillId="0" borderId="13" xfId="0" applyFont="1" applyBorder="1" applyAlignment="1">
      <alignment vertical="center"/>
    </xf>
    <xf numFmtId="0" fontId="29" fillId="0" borderId="0" xfId="0" applyFont="1" applyAlignment="1">
      <alignment vertical="center"/>
    </xf>
    <xf numFmtId="0" fontId="32" fillId="0" borderId="3" xfId="0" applyFont="1" applyBorder="1" applyAlignment="1">
      <alignment horizontal="center" vertical="center"/>
    </xf>
    <xf numFmtId="0" fontId="32" fillId="0" borderId="17" xfId="0" applyFont="1" applyBorder="1" applyAlignment="1">
      <alignment horizontal="center" vertical="center"/>
    </xf>
    <xf numFmtId="0" fontId="32" fillId="0" borderId="0" xfId="0" applyFont="1" applyAlignment="1">
      <alignment horizontal="center" vertical="center"/>
    </xf>
    <xf numFmtId="0" fontId="32" fillId="0" borderId="18" xfId="0" applyFont="1" applyBorder="1" applyAlignment="1">
      <alignment horizontal="center" vertical="center"/>
    </xf>
    <xf numFmtId="0" fontId="29" fillId="0" borderId="0" xfId="0" applyFont="1" applyAlignment="1">
      <alignment horizontal="center" vertical="center"/>
    </xf>
    <xf numFmtId="0" fontId="29" fillId="0" borderId="18" xfId="0" applyFont="1" applyBorder="1" applyAlignment="1">
      <alignment horizontal="center" vertical="center"/>
    </xf>
    <xf numFmtId="14" fontId="82" fillId="50" borderId="46" xfId="0" applyNumberFormat="1" applyFont="1" applyFill="1" applyBorder="1" applyAlignment="1">
      <alignment horizontal="left" vertical="center" wrapText="1"/>
    </xf>
    <xf numFmtId="14" fontId="82" fillId="50" borderId="56" xfId="0" applyNumberFormat="1" applyFont="1" applyFill="1" applyBorder="1" applyAlignment="1">
      <alignment horizontal="left" vertical="center" wrapText="1"/>
    </xf>
    <xf numFmtId="0" fontId="25" fillId="50" borderId="27" xfId="0" applyFont="1" applyFill="1" applyBorder="1" applyAlignment="1">
      <alignment horizontal="center" vertical="center" wrapText="1"/>
    </xf>
    <xf numFmtId="0" fontId="25" fillId="50" borderId="50" xfId="0" applyFont="1" applyFill="1" applyBorder="1" applyAlignment="1">
      <alignment horizontal="center" vertical="center" wrapText="1"/>
    </xf>
    <xf numFmtId="0" fontId="25" fillId="50" borderId="42" xfId="0" applyFont="1" applyFill="1" applyBorder="1" applyAlignment="1">
      <alignment horizontal="center" vertical="center" wrapText="1"/>
    </xf>
    <xf numFmtId="0" fontId="25" fillId="50" borderId="30" xfId="0" applyFont="1" applyFill="1" applyBorder="1" applyAlignment="1">
      <alignment horizontal="center" vertical="center" wrapText="1"/>
    </xf>
    <xf numFmtId="0" fontId="25" fillId="50" borderId="28" xfId="0" applyFont="1" applyFill="1" applyBorder="1" applyAlignment="1">
      <alignment horizontal="center" vertical="center" wrapText="1"/>
    </xf>
    <xf numFmtId="0" fontId="25" fillId="50" borderId="64" xfId="0" applyFont="1" applyFill="1" applyBorder="1" applyAlignment="1">
      <alignment horizontal="center" vertical="center" wrapText="1"/>
    </xf>
    <xf numFmtId="0" fontId="25" fillId="50" borderId="65" xfId="0" applyFont="1" applyFill="1" applyBorder="1" applyAlignment="1">
      <alignment horizontal="center" vertical="center" wrapText="1"/>
    </xf>
    <xf numFmtId="0" fontId="25" fillId="50" borderId="27" xfId="0" applyFont="1" applyFill="1" applyBorder="1" applyAlignment="1">
      <alignment horizontal="center" vertical="center"/>
    </xf>
    <xf numFmtId="0" fontId="25" fillId="50" borderId="42" xfId="0" applyFont="1" applyFill="1" applyBorder="1" applyAlignment="1">
      <alignment horizontal="center" vertical="center"/>
    </xf>
    <xf numFmtId="0" fontId="25" fillId="50" borderId="28" xfId="0" applyFont="1" applyFill="1" applyBorder="1" applyAlignment="1">
      <alignment horizontal="center" vertical="center"/>
    </xf>
    <xf numFmtId="0" fontId="78" fillId="34" borderId="46" xfId="0" applyFont="1" applyFill="1" applyBorder="1" applyAlignment="1">
      <alignment horizontal="left" vertical="center" wrapText="1"/>
    </xf>
    <xf numFmtId="0" fontId="78" fillId="34" borderId="56" xfId="0" applyFont="1" applyFill="1" applyBorder="1" applyAlignment="1">
      <alignment horizontal="left" vertical="center" wrapText="1"/>
    </xf>
    <xf numFmtId="0" fontId="78" fillId="32" borderId="46" xfId="0" applyFont="1" applyFill="1" applyBorder="1" applyAlignment="1">
      <alignment horizontal="left" vertical="center" wrapText="1"/>
    </xf>
    <xf numFmtId="0" fontId="78" fillId="32" borderId="56" xfId="0" applyFont="1" applyFill="1" applyBorder="1" applyAlignment="1">
      <alignment horizontal="left" vertical="center" wrapText="1"/>
    </xf>
    <xf numFmtId="0" fontId="46" fillId="32" borderId="1" xfId="0" applyFont="1" applyFill="1" applyBorder="1" applyAlignment="1">
      <alignment horizontal="center" vertical="center" wrapText="1"/>
    </xf>
    <xf numFmtId="0" fontId="46" fillId="32" borderId="61" xfId="0" applyFont="1" applyFill="1" applyBorder="1" applyAlignment="1">
      <alignment horizontal="center" vertical="center" wrapText="1"/>
    </xf>
    <xf numFmtId="0" fontId="46" fillId="32" borderId="62" xfId="0" applyFont="1" applyFill="1" applyBorder="1" applyAlignment="1">
      <alignment horizontal="center" vertical="center" wrapText="1"/>
    </xf>
    <xf numFmtId="0" fontId="46" fillId="32" borderId="32" xfId="0" applyFont="1" applyFill="1" applyBorder="1" applyAlignment="1">
      <alignment horizontal="center" vertical="center" wrapText="1"/>
    </xf>
    <xf numFmtId="0" fontId="49" fillId="32" borderId="1" xfId="0" applyFont="1" applyFill="1" applyBorder="1" applyAlignment="1">
      <alignment horizontal="center" vertical="center" wrapText="1"/>
    </xf>
    <xf numFmtId="0" fontId="81" fillId="0" borderId="33" xfId="0" applyFont="1" applyBorder="1" applyAlignment="1">
      <alignment horizontal="left" vertical="center" wrapText="1"/>
    </xf>
    <xf numFmtId="0" fontId="81" fillId="0" borderId="63" xfId="0" applyFont="1" applyBorder="1" applyAlignment="1">
      <alignment horizontal="left" vertical="center" wrapText="1"/>
    </xf>
    <xf numFmtId="0" fontId="81" fillId="0" borderId="34" xfId="0" applyFont="1" applyBorder="1" applyAlignment="1">
      <alignment horizontal="left" vertical="center" wrapText="1"/>
    </xf>
    <xf numFmtId="0" fontId="49" fillId="32" borderId="61" xfId="0" applyFont="1" applyFill="1" applyBorder="1" applyAlignment="1">
      <alignment horizontal="center" vertical="center" wrapText="1"/>
    </xf>
    <xf numFmtId="0" fontId="49" fillId="32" borderId="62" xfId="0" applyFont="1" applyFill="1" applyBorder="1" applyAlignment="1">
      <alignment horizontal="center" vertical="center" wrapText="1"/>
    </xf>
    <xf numFmtId="0" fontId="49" fillId="32" borderId="32" xfId="0" applyFont="1" applyFill="1" applyBorder="1" applyAlignment="1">
      <alignment horizontal="center" vertical="center" wrapText="1"/>
    </xf>
    <xf numFmtId="0" fontId="46" fillId="41" borderId="61" xfId="0" applyFont="1" applyFill="1" applyBorder="1" applyAlignment="1">
      <alignment horizontal="center" vertical="center" wrapText="1"/>
    </xf>
    <xf numFmtId="0" fontId="46" fillId="41" borderId="62" xfId="0" applyFont="1" applyFill="1" applyBorder="1" applyAlignment="1">
      <alignment horizontal="center" vertical="center" wrapText="1"/>
    </xf>
    <xf numFmtId="0" fontId="46" fillId="41" borderId="32" xfId="0" applyFont="1" applyFill="1" applyBorder="1" applyAlignment="1">
      <alignment horizontal="center" vertical="center" wrapText="1"/>
    </xf>
    <xf numFmtId="0" fontId="46" fillId="39" borderId="1" xfId="0" applyFont="1" applyFill="1" applyBorder="1" applyAlignment="1">
      <alignment horizontal="center" vertical="center" wrapText="1"/>
    </xf>
    <xf numFmtId="0" fontId="46" fillId="41" borderId="1" xfId="0" applyFont="1" applyFill="1" applyBorder="1" applyAlignment="1">
      <alignment horizontal="center" vertical="center" wrapText="1"/>
    </xf>
    <xf numFmtId="0" fontId="78" fillId="0" borderId="58" xfId="0" applyFont="1" applyBorder="1" applyAlignment="1">
      <alignment horizontal="left" vertical="center" wrapText="1"/>
    </xf>
    <xf numFmtId="0" fontId="78" fillId="0" borderId="59" xfId="0" applyFont="1" applyBorder="1" applyAlignment="1">
      <alignment horizontal="left" vertical="center" wrapText="1"/>
    </xf>
    <xf numFmtId="0" fontId="81" fillId="0" borderId="24" xfId="0" applyFont="1" applyBorder="1" applyAlignment="1">
      <alignment horizontal="left" vertical="center"/>
    </xf>
    <xf numFmtId="0" fontId="81" fillId="0" borderId="19" xfId="0" applyFont="1" applyBorder="1" applyAlignment="1">
      <alignment horizontal="left" vertical="center"/>
    </xf>
    <xf numFmtId="0" fontId="81" fillId="0" borderId="25" xfId="0" applyFont="1" applyBorder="1" applyAlignment="1">
      <alignment horizontal="left" vertical="center"/>
    </xf>
    <xf numFmtId="0" fontId="46" fillId="39" borderId="61" xfId="0" applyFont="1" applyFill="1" applyBorder="1" applyAlignment="1">
      <alignment horizontal="center" vertical="center" wrapText="1"/>
    </xf>
    <xf numFmtId="0" fontId="46" fillId="39" borderId="62" xfId="0" applyFont="1" applyFill="1" applyBorder="1" applyAlignment="1">
      <alignment horizontal="center" vertical="center" wrapText="1"/>
    </xf>
    <xf numFmtId="0" fontId="46" fillId="39" borderId="32" xfId="0" applyFont="1" applyFill="1" applyBorder="1" applyAlignment="1">
      <alignment horizontal="center" vertical="center" wrapText="1"/>
    </xf>
    <xf numFmtId="14" fontId="80" fillId="36" borderId="63" xfId="0" applyNumberFormat="1" applyFont="1" applyFill="1" applyBorder="1" applyAlignment="1">
      <alignment horizontal="center" vertical="center" wrapText="1"/>
    </xf>
    <xf numFmtId="0" fontId="80" fillId="36" borderId="63" xfId="0" applyFont="1" applyFill="1" applyBorder="1" applyAlignment="1">
      <alignment horizontal="center" vertical="center" wrapText="1"/>
    </xf>
    <xf numFmtId="0" fontId="80" fillId="36" borderId="34" xfId="0" applyFont="1" applyFill="1" applyBorder="1" applyAlignment="1">
      <alignment horizontal="center" vertical="center" wrapText="1"/>
    </xf>
    <xf numFmtId="0" fontId="46" fillId="37" borderId="49" xfId="0" applyFont="1" applyFill="1" applyBorder="1" applyAlignment="1">
      <alignment horizontal="center" vertical="center" wrapText="1"/>
    </xf>
    <xf numFmtId="0" fontId="46" fillId="37" borderId="40" xfId="0" applyFont="1" applyFill="1" applyBorder="1" applyAlignment="1">
      <alignment horizontal="center" vertical="center" wrapText="1"/>
    </xf>
    <xf numFmtId="0" fontId="46" fillId="37" borderId="29" xfId="0" applyFont="1" applyFill="1" applyBorder="1" applyAlignment="1">
      <alignment horizontal="center" vertical="center" wrapText="1"/>
    </xf>
    <xf numFmtId="0" fontId="46" fillId="37" borderId="1" xfId="0" applyFont="1" applyFill="1" applyBorder="1" applyAlignment="1">
      <alignment horizontal="center" vertical="center" wrapText="1"/>
    </xf>
    <xf numFmtId="0" fontId="46" fillId="37" borderId="48" xfId="0" applyFont="1" applyFill="1" applyBorder="1" applyAlignment="1">
      <alignment horizontal="center" vertical="center" wrapText="1"/>
    </xf>
    <xf numFmtId="0" fontId="46" fillId="37" borderId="16" xfId="0" applyFont="1" applyFill="1" applyBorder="1" applyAlignment="1">
      <alignment horizontal="center" vertical="center" wrapText="1"/>
    </xf>
    <xf numFmtId="0" fontId="46" fillId="37" borderId="14" xfId="0" applyFont="1" applyFill="1" applyBorder="1" applyAlignment="1">
      <alignment horizontal="center" vertical="center" wrapText="1"/>
    </xf>
    <xf numFmtId="0" fontId="45" fillId="34" borderId="49" xfId="0" applyFont="1" applyFill="1" applyBorder="1" applyAlignment="1">
      <alignment horizontal="center" vertical="center"/>
    </xf>
    <xf numFmtId="0" fontId="45" fillId="34" borderId="29" xfId="0" applyFont="1" applyFill="1" applyBorder="1" applyAlignment="1">
      <alignment horizontal="center" vertical="center"/>
    </xf>
    <xf numFmtId="0" fontId="45" fillId="34" borderId="48" xfId="0" applyFont="1" applyFill="1" applyBorder="1" applyAlignment="1">
      <alignment horizontal="center" vertical="center"/>
    </xf>
    <xf numFmtId="14" fontId="80" fillId="36" borderId="46" xfId="0" applyNumberFormat="1" applyFont="1" applyFill="1" applyBorder="1" applyAlignment="1">
      <alignment horizontal="left" vertical="center" wrapText="1"/>
    </xf>
    <xf numFmtId="14" fontId="80" fillId="36" borderId="56" xfId="0" applyNumberFormat="1" applyFont="1" applyFill="1" applyBorder="1" applyAlignment="1">
      <alignment horizontal="left" vertical="center" wrapText="1"/>
    </xf>
    <xf numFmtId="0" fontId="67" fillId="0" borderId="13" xfId="0" applyFont="1" applyBorder="1" applyAlignment="1">
      <alignment horizontal="left" vertical="center"/>
    </xf>
    <xf numFmtId="0" fontId="67" fillId="0" borderId="0" xfId="0" applyFont="1" applyAlignment="1">
      <alignment horizontal="left" vertical="center"/>
    </xf>
    <xf numFmtId="0" fontId="78" fillId="0" borderId="56" xfId="0" applyFont="1" applyBorder="1" applyAlignment="1">
      <alignment horizontal="left" vertical="center" wrapText="1"/>
    </xf>
    <xf numFmtId="0" fontId="67" fillId="0" borderId="1" xfId="0" applyFont="1" applyBorder="1" applyAlignment="1">
      <alignment horizontal="left" vertical="center"/>
    </xf>
    <xf numFmtId="0" fontId="46" fillId="37" borderId="27" xfId="0" applyFont="1" applyFill="1" applyBorder="1" applyAlignment="1">
      <alignment horizontal="center" vertical="center" wrapText="1"/>
    </xf>
    <xf numFmtId="0" fontId="46" fillId="37" borderId="42" xfId="0" applyFont="1" applyFill="1" applyBorder="1" applyAlignment="1">
      <alignment horizontal="center" vertical="center" wrapText="1"/>
    </xf>
    <xf numFmtId="0" fontId="46" fillId="37" borderId="65" xfId="0" applyFont="1" applyFill="1" applyBorder="1" applyAlignment="1">
      <alignment horizontal="center" vertical="center" wrapText="1"/>
    </xf>
    <xf numFmtId="0" fontId="45" fillId="34" borderId="27" xfId="0" applyFont="1" applyFill="1" applyBorder="1" applyAlignment="1">
      <alignment horizontal="center" vertical="center"/>
    </xf>
    <xf numFmtId="0" fontId="45" fillId="34" borderId="42" xfId="0" applyFont="1" applyFill="1" applyBorder="1" applyAlignment="1">
      <alignment horizontal="center" vertical="center"/>
    </xf>
    <xf numFmtId="0" fontId="45" fillId="34" borderId="28" xfId="0" applyFont="1" applyFill="1" applyBorder="1" applyAlignment="1">
      <alignment horizontal="center" vertical="center"/>
    </xf>
    <xf numFmtId="164" fontId="45" fillId="27" borderId="46" xfId="0" applyNumberFormat="1" applyFont="1" applyFill="1" applyBorder="1" applyAlignment="1">
      <alignment horizontal="left" vertical="center"/>
    </xf>
    <xf numFmtId="164" fontId="45" fillId="27" borderId="56" xfId="0" applyNumberFormat="1" applyFont="1" applyFill="1" applyBorder="1" applyAlignment="1">
      <alignment horizontal="left" vertical="center"/>
    </xf>
    <xf numFmtId="168" fontId="45" fillId="27" borderId="56" xfId="0" applyNumberFormat="1" applyFont="1" applyFill="1" applyBorder="1" applyAlignment="1">
      <alignment horizontal="center" vertical="center"/>
    </xf>
    <xf numFmtId="168" fontId="45" fillId="27" borderId="47" xfId="0" applyNumberFormat="1" applyFont="1" applyFill="1" applyBorder="1" applyAlignment="1">
      <alignment horizontal="center" vertical="center"/>
    </xf>
    <xf numFmtId="164" fontId="45" fillId="27" borderId="1" xfId="0" applyNumberFormat="1" applyFont="1" applyFill="1" applyBorder="1" applyAlignment="1">
      <alignment horizontal="left" vertical="center"/>
    </xf>
    <xf numFmtId="168" fontId="45" fillId="27" borderId="68" xfId="0" applyNumberFormat="1" applyFont="1" applyFill="1" applyBorder="1" applyAlignment="1">
      <alignment horizontal="center" vertical="center"/>
    </xf>
    <xf numFmtId="168" fontId="45" fillId="27" borderId="19" xfId="0" applyNumberFormat="1" applyFont="1" applyFill="1" applyBorder="1" applyAlignment="1">
      <alignment horizontal="center" vertical="center"/>
    </xf>
    <xf numFmtId="168" fontId="45" fillId="27" borderId="25" xfId="0" applyNumberFormat="1" applyFont="1" applyFill="1" applyBorder="1" applyAlignment="1">
      <alignment horizontal="center" vertical="center"/>
    </xf>
    <xf numFmtId="0" fontId="46" fillId="37" borderId="28" xfId="0" applyFont="1" applyFill="1" applyBorder="1" applyAlignment="1">
      <alignment horizontal="center" vertical="center" wrapText="1"/>
    </xf>
    <xf numFmtId="0" fontId="46" fillId="37" borderId="64" xfId="0" applyFont="1" applyFill="1" applyBorder="1" applyAlignment="1">
      <alignment horizontal="center" vertical="center" wrapText="1"/>
    </xf>
    <xf numFmtId="0" fontId="24" fillId="43" borderId="1" xfId="0" applyFont="1" applyFill="1" applyBorder="1" applyAlignment="1">
      <alignment horizontal="center" vertical="center" wrapText="1"/>
    </xf>
    <xf numFmtId="0" fontId="46" fillId="43" borderId="1" xfId="0" applyFont="1" applyFill="1" applyBorder="1" applyAlignment="1">
      <alignment horizontal="center" vertical="center" wrapText="1"/>
    </xf>
    <xf numFmtId="0" fontId="78" fillId="0" borderId="46" xfId="0" applyFont="1" applyBorder="1" applyAlignment="1">
      <alignment horizontal="left" vertical="center" wrapText="1"/>
    </xf>
    <xf numFmtId="0" fontId="25" fillId="50" borderId="66" xfId="0" applyFont="1" applyFill="1" applyBorder="1" applyAlignment="1">
      <alignment horizontal="center" vertical="center" wrapText="1"/>
    </xf>
    <xf numFmtId="0" fontId="25" fillId="50" borderId="55" xfId="0" applyFont="1" applyFill="1" applyBorder="1" applyAlignment="1">
      <alignment horizontal="center" vertical="center" wrapText="1"/>
    </xf>
    <xf numFmtId="0" fontId="49" fillId="32" borderId="42" xfId="0" applyFont="1" applyFill="1" applyBorder="1" applyAlignment="1">
      <alignment horizontal="center" vertical="center" wrapText="1"/>
    </xf>
    <xf numFmtId="0" fontId="78" fillId="32" borderId="33" xfId="0" applyFont="1" applyFill="1" applyBorder="1" applyAlignment="1">
      <alignment horizontal="left" vertical="center" wrapText="1"/>
    </xf>
    <xf numFmtId="0" fontId="78" fillId="32" borderId="88" xfId="0" applyFont="1" applyFill="1" applyBorder="1" applyAlignment="1">
      <alignment horizontal="left" vertical="center" wrapText="1"/>
    </xf>
    <xf numFmtId="0" fontId="78" fillId="34" borderId="95" xfId="0" applyFont="1" applyFill="1" applyBorder="1" applyAlignment="1">
      <alignment horizontal="left" vertical="center" wrapText="1"/>
    </xf>
    <xf numFmtId="0" fontId="78" fillId="34" borderId="77" xfId="0" applyFont="1" applyFill="1" applyBorder="1" applyAlignment="1">
      <alignment horizontal="left" vertical="center" wrapText="1"/>
    </xf>
    <xf numFmtId="0" fontId="29" fillId="28" borderId="1" xfId="52" applyFont="1" applyFill="1" applyBorder="1" applyAlignment="1" applyProtection="1">
      <alignment horizontal="left" vertical="top" wrapText="1"/>
      <protection locked="0"/>
    </xf>
    <xf numFmtId="0" fontId="30" fillId="28" borderId="1" xfId="0" applyFont="1" applyFill="1" applyBorder="1" applyAlignment="1">
      <alignment horizontal="justify" vertical="top"/>
    </xf>
    <xf numFmtId="168" fontId="29" fillId="28" borderId="1" xfId="52" applyNumberFormat="1" applyFont="1" applyFill="1" applyBorder="1" applyAlignment="1" applyProtection="1">
      <alignment horizontal="center" vertical="center" wrapText="1"/>
      <protection locked="0"/>
    </xf>
    <xf numFmtId="14" fontId="29" fillId="28" borderId="1" xfId="0" applyNumberFormat="1" applyFont="1" applyFill="1" applyBorder="1" applyAlignment="1">
      <alignment horizontal="center" vertical="center" wrapText="1"/>
    </xf>
    <xf numFmtId="0" fontId="98" fillId="28" borderId="1" xfId="52" applyFont="1" applyFill="1" applyBorder="1" applyAlignment="1" applyProtection="1">
      <alignment horizontal="justify" vertical="top" wrapText="1"/>
      <protection locked="0"/>
    </xf>
    <xf numFmtId="14" fontId="98" fillId="28" borderId="1" xfId="52" applyNumberFormat="1" applyFont="1" applyFill="1" applyBorder="1" applyAlignment="1" applyProtection="1">
      <alignment horizontal="center" vertical="center" wrapText="1"/>
      <protection locked="0"/>
    </xf>
    <xf numFmtId="168" fontId="98" fillId="28" borderId="1" xfId="52" applyNumberFormat="1" applyFont="1" applyFill="1" applyBorder="1" applyAlignment="1" applyProtection="1">
      <alignment horizontal="center" vertical="center" wrapText="1"/>
      <protection locked="0"/>
    </xf>
    <xf numFmtId="0" fontId="98" fillId="28" borderId="1" xfId="52" applyFont="1" applyFill="1" applyBorder="1" applyAlignment="1" applyProtection="1">
      <alignment horizontal="justify" vertical="top" wrapText="1"/>
      <protection locked="0"/>
    </xf>
    <xf numFmtId="14" fontId="29" fillId="28" borderId="1" xfId="0" applyNumberFormat="1" applyFont="1" applyFill="1" applyBorder="1" applyAlignment="1">
      <alignment vertical="center" wrapText="1"/>
    </xf>
    <xf numFmtId="0" fontId="29" fillId="28" borderId="1" xfId="0" applyFont="1" applyFill="1" applyBorder="1" applyAlignment="1">
      <alignment vertical="top" wrapText="1"/>
    </xf>
    <xf numFmtId="0" fontId="97" fillId="28" borderId="1" xfId="52" applyFont="1" applyFill="1" applyBorder="1" applyAlignment="1" applyProtection="1">
      <alignment horizontal="justify" vertical="top" wrapText="1"/>
      <protection locked="0"/>
    </xf>
    <xf numFmtId="0" fontId="0" fillId="0" borderId="39" xfId="0" applyNumberFormat="1" applyBorder="1" applyAlignment="1">
      <alignment vertical="center"/>
    </xf>
    <xf numFmtId="0" fontId="0" fillId="2" borderId="20" xfId="0" applyFill="1" applyBorder="1" applyAlignment="1">
      <alignment horizontal="left" indent="1"/>
    </xf>
    <xf numFmtId="0" fontId="0" fillId="0" borderId="1" xfId="0" applyBorder="1" applyAlignment="1">
      <alignment vertical="center"/>
    </xf>
    <xf numFmtId="0" fontId="41" fillId="0" borderId="44" xfId="0" applyFont="1" applyBorder="1" applyAlignment="1">
      <alignment horizontal="left" vertical="center"/>
    </xf>
    <xf numFmtId="0" fontId="0" fillId="2" borderId="90" xfId="0" applyNumberFormat="1" applyFill="1" applyBorder="1"/>
    <xf numFmtId="0" fontId="30" fillId="0" borderId="0" xfId="0" applyFont="1" applyFill="1" applyAlignment="1">
      <alignment horizontal="center" vertical="center"/>
    </xf>
    <xf numFmtId="0" fontId="0" fillId="0" borderId="30" xfId="0" applyBorder="1" applyAlignment="1">
      <alignment horizontal="left" vertical="center"/>
    </xf>
    <xf numFmtId="0" fontId="0" fillId="0" borderId="30" xfId="0" applyNumberFormat="1" applyBorder="1" applyAlignment="1">
      <alignment vertical="center"/>
    </xf>
    <xf numFmtId="0" fontId="0" fillId="0" borderId="94" xfId="0" applyNumberFormat="1" applyBorder="1" applyAlignment="1">
      <alignment vertical="center"/>
    </xf>
    <xf numFmtId="0" fontId="0" fillId="0" borderId="29" xfId="0" applyNumberFormat="1" applyBorder="1" applyAlignment="1">
      <alignment vertical="center"/>
    </xf>
    <xf numFmtId="0" fontId="0" fillId="0" borderId="29" xfId="0" applyBorder="1" applyAlignment="1">
      <alignment horizontal="left" vertical="center"/>
    </xf>
    <xf numFmtId="0" fontId="69" fillId="0" borderId="92" xfId="0" applyNumberFormat="1" applyFont="1" applyBorder="1" applyAlignment="1">
      <alignment vertical="center"/>
    </xf>
    <xf numFmtId="14" fontId="29" fillId="28" borderId="1" xfId="0" applyNumberFormat="1" applyFont="1" applyFill="1" applyBorder="1" applyAlignment="1" applyProtection="1">
      <alignment horizontal="center" vertical="center" wrapText="1"/>
    </xf>
  </cellXfs>
  <cellStyles count="111">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A335E62D-AA11-4538-AC06-BF40BF6FE244}"/>
    <cellStyle name="Encabezado 4 2" xfId="37" xr:uid="{00000000-0005-0000-0000-000023000000}"/>
    <cellStyle name="Énfasis1 2" xfId="38" xr:uid="{00000000-0005-0000-0000-000024000000}"/>
    <cellStyle name="Énfasis2 2" xfId="39" xr:uid="{00000000-0005-0000-0000-000025000000}"/>
    <cellStyle name="Énfasis3 2" xfId="40" xr:uid="{00000000-0005-0000-0000-000026000000}"/>
    <cellStyle name="Énfasis4 2" xfId="41" xr:uid="{00000000-0005-0000-0000-000027000000}"/>
    <cellStyle name="Énfasis5 2" xfId="42" xr:uid="{00000000-0005-0000-0000-000028000000}"/>
    <cellStyle name="Énfasis6 2" xfId="43" xr:uid="{00000000-0005-0000-0000-000029000000}"/>
    <cellStyle name="Entrada 2" xfId="44" xr:uid="{00000000-0005-0000-0000-00002A000000}"/>
    <cellStyle name="Hipervínculo" xfId="110" builtinId="8"/>
    <cellStyle name="Incorrecto 2" xfId="45" xr:uid="{00000000-0005-0000-0000-00002B000000}"/>
    <cellStyle name="Millares [0] 2" xfId="94" xr:uid="{00000000-0005-0000-0000-00002E000000}"/>
    <cellStyle name="Millares [0] 2 2" xfId="104" xr:uid="{647DC34A-830D-478B-BF39-8D1962828B43}"/>
    <cellStyle name="Millares [0] 3" xfId="101" xr:uid="{00000000-0005-0000-0000-00002F000000}"/>
    <cellStyle name="Millares [0] 3 2" xfId="109" xr:uid="{0FBF4D15-C2F1-4EE9-BC6F-E58F339E6C40}"/>
    <cellStyle name="Millares 2" xfId="46" xr:uid="{00000000-0005-0000-0000-000030000000}"/>
    <cellStyle name="Millares 2 2" xfId="84" xr:uid="{00000000-0005-0000-0000-000031000000}"/>
    <cellStyle name="Millares 3" xfId="93" xr:uid="{00000000-0005-0000-0000-000032000000}"/>
    <cellStyle name="Millares 3 2" xfId="103" xr:uid="{1277896E-B4DB-4DA4-B682-8DD16250AC34}"/>
    <cellStyle name="Millares 4" xfId="96" xr:uid="{00000000-0005-0000-0000-000033000000}"/>
    <cellStyle name="Millares 4 2" xfId="106" xr:uid="{C4179548-5D21-4858-9385-C1A0C5A1DAE9}"/>
    <cellStyle name="Millares 5" xfId="97" xr:uid="{00000000-0005-0000-0000-000034000000}"/>
    <cellStyle name="Millares 5 2" xfId="107" xr:uid="{81353777-2F75-410C-814B-BC4D4DF2CDFE}"/>
    <cellStyle name="Moneda 2" xfId="90" xr:uid="{00000000-0005-0000-0000-000035000000}"/>
    <cellStyle name="Moneda 3" xfId="95" xr:uid="{00000000-0005-0000-0000-000036000000}"/>
    <cellStyle name="Moneda 3 2" xfId="105" xr:uid="{86E89163-5C5A-435F-B976-543ECE7FCA0E}"/>
    <cellStyle name="Neutral 2" xfId="47" xr:uid="{00000000-0005-0000-0000-000037000000}"/>
    <cellStyle name="Normal" xfId="0" builtinId="0"/>
    <cellStyle name="Normal 10" xfId="80" xr:uid="{00000000-0005-0000-0000-000039000000}"/>
    <cellStyle name="Normal 14" xfId="78" xr:uid="{00000000-0005-0000-0000-00003A000000}"/>
    <cellStyle name="Normal 2" xfId="48" xr:uid="{00000000-0005-0000-0000-00003B000000}"/>
    <cellStyle name="Normal 2 2" xfId="49" xr:uid="{00000000-0005-0000-0000-00003C000000}"/>
    <cellStyle name="Normal 2 2 2" xfId="82" xr:uid="{00000000-0005-0000-0000-00003D000000}"/>
    <cellStyle name="Normal 2 2 2 2 2" xfId="2" xr:uid="{00000000-0005-0000-0000-00003E000000}"/>
    <cellStyle name="Normal 2 3" xfId="50" xr:uid="{00000000-0005-0000-0000-00003F000000}"/>
    <cellStyle name="Normal 2 4" xfId="71" xr:uid="{00000000-0005-0000-0000-000040000000}"/>
    <cellStyle name="Normal 3" xfId="51" xr:uid="{00000000-0005-0000-0000-000041000000}"/>
    <cellStyle name="Normal 3 2" xfId="87" xr:uid="{00000000-0005-0000-0000-000042000000}"/>
    <cellStyle name="Normal 3 2 2" xfId="88" xr:uid="{00000000-0005-0000-0000-000043000000}"/>
    <cellStyle name="Normal 3 3" xfId="81" xr:uid="{00000000-0005-0000-0000-000044000000}"/>
    <cellStyle name="Normal 3 4" xfId="76" xr:uid="{00000000-0005-0000-0000-000045000000}"/>
    <cellStyle name="Normal 3 4 2" xfId="92" xr:uid="{00000000-0005-0000-0000-000046000000}"/>
    <cellStyle name="Normal 3 5" xfId="89" xr:uid="{00000000-0005-0000-0000-000047000000}"/>
    <cellStyle name="Normal 4" xfId="52" xr:uid="{00000000-0005-0000-0000-000048000000}"/>
    <cellStyle name="Normal 4 2" xfId="79" xr:uid="{00000000-0005-0000-0000-000049000000}"/>
    <cellStyle name="Normal 4 2 2" xfId="98" xr:uid="{00000000-0005-0000-0000-00004A000000}"/>
    <cellStyle name="Normal 4 3" xfId="83" xr:uid="{00000000-0005-0000-0000-00004B000000}"/>
    <cellStyle name="Normal 4 3 2" xfId="102" xr:uid="{00000000-0005-0000-0000-00004C000000}"/>
    <cellStyle name="Normal 5" xfId="53" xr:uid="{00000000-0005-0000-0000-00004D000000}"/>
    <cellStyle name="Normal 5 2" xfId="85" xr:uid="{00000000-0005-0000-0000-00004E000000}"/>
    <cellStyle name="Normal 6" xfId="54" xr:uid="{00000000-0005-0000-0000-00004F000000}"/>
    <cellStyle name="Normal 6 2" xfId="75" xr:uid="{00000000-0005-0000-0000-000050000000}"/>
    <cellStyle name="Normal 6 2 2" xfId="91" xr:uid="{00000000-0005-0000-0000-000051000000}"/>
    <cellStyle name="Normal 7" xfId="55" xr:uid="{00000000-0005-0000-0000-000052000000}"/>
    <cellStyle name="Normal 8" xfId="56" xr:uid="{00000000-0005-0000-0000-000053000000}"/>
    <cellStyle name="Normal 9" xfId="57" xr:uid="{00000000-0005-0000-0000-000054000000}"/>
    <cellStyle name="Normal_Hoja1" xfId="77" xr:uid="{00000000-0005-0000-0000-000055000000}"/>
    <cellStyle name="Normal_SegCúcuta Impuestos 2" xfId="1" xr:uid="{00000000-0005-0000-0000-000056000000}"/>
    <cellStyle name="Notas 2" xfId="58" xr:uid="{00000000-0005-0000-0000-000057000000}"/>
    <cellStyle name="Notas 2 2" xfId="59" xr:uid="{00000000-0005-0000-0000-000058000000}"/>
    <cellStyle name="Porcentaje" xfId="72" builtinId="5"/>
    <cellStyle name="Porcentaje 2" xfId="60" xr:uid="{00000000-0005-0000-0000-00005A000000}"/>
    <cellStyle name="Porcentaje 2 2" xfId="86" xr:uid="{00000000-0005-0000-0000-00005B000000}"/>
    <cellStyle name="Porcentaje 3" xfId="61" xr:uid="{00000000-0005-0000-0000-00005C000000}"/>
    <cellStyle name="Porcentual 2" xfId="62" xr:uid="{00000000-0005-0000-0000-00005D000000}"/>
    <cellStyle name="Salida 2" xfId="63" xr:uid="{00000000-0005-0000-0000-00005E000000}"/>
    <cellStyle name="Text" xfId="73" xr:uid="{00000000-0005-0000-0000-00005F000000}"/>
    <cellStyle name="Text 2" xfId="74" xr:uid="{00000000-0005-0000-0000-000060000000}"/>
    <cellStyle name="Text 2 2" xfId="99" xr:uid="{00000000-0005-0000-0000-000061000000}"/>
    <cellStyle name="Texto de advertencia 2" xfId="64" xr:uid="{00000000-0005-0000-0000-000062000000}"/>
    <cellStyle name="Texto explicativo 2" xfId="65" xr:uid="{00000000-0005-0000-0000-000063000000}"/>
    <cellStyle name="Título 1 2" xfId="66" xr:uid="{00000000-0005-0000-0000-000064000000}"/>
    <cellStyle name="Título 2 2" xfId="67" xr:uid="{00000000-0005-0000-0000-000065000000}"/>
    <cellStyle name="Título 3 2" xfId="68" xr:uid="{00000000-0005-0000-0000-000066000000}"/>
    <cellStyle name="Título 4" xfId="69" xr:uid="{00000000-0005-0000-0000-000067000000}"/>
    <cellStyle name="Total 2" xfId="70" xr:uid="{00000000-0005-0000-0000-000068000000}"/>
  </cellStyles>
  <dxfs count="634">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color rgb="FF660066"/>
      </font>
    </dxf>
    <dxf>
      <font>
        <b/>
        <i val="0"/>
        <color rgb="FF660066"/>
      </font>
    </dxf>
    <dxf>
      <font>
        <b/>
        <i val="0"/>
        <color theme="1"/>
      </font>
    </dxf>
    <dxf>
      <font>
        <b/>
        <i val="0"/>
        <color theme="4" tint="-0.24994659260841701"/>
      </font>
    </dxf>
    <dxf>
      <font>
        <b/>
        <i val="0"/>
        <color rgb="FFFF0000"/>
      </font>
    </dxf>
    <dxf>
      <font>
        <b/>
        <i val="0"/>
        <color rgb="FF660066"/>
      </font>
    </dxf>
    <dxf>
      <font>
        <b/>
        <i val="0"/>
        <color rgb="FF660066"/>
      </font>
    </dxf>
    <dxf>
      <font>
        <b/>
        <i val="0"/>
        <color theme="1"/>
      </font>
    </dxf>
    <dxf>
      <font>
        <b/>
        <i val="0"/>
        <color theme="4" tint="-0.24994659260841701"/>
      </font>
    </dxf>
    <dxf>
      <font>
        <b/>
        <i val="0"/>
        <color rgb="FFFF000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color rgb="FF660066"/>
      </font>
    </dxf>
    <dxf>
      <font>
        <b/>
        <i val="0"/>
        <color rgb="FF660066"/>
      </font>
    </dxf>
    <dxf>
      <font>
        <b/>
        <i val="0"/>
        <color theme="1"/>
      </font>
    </dxf>
    <dxf>
      <font>
        <b/>
        <i val="0"/>
        <color theme="4" tint="-0.24994659260841701"/>
      </font>
    </dxf>
    <dxf>
      <font>
        <b/>
        <i val="0"/>
        <color rgb="FFFF0000"/>
      </font>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rder>
    </dxf>
    <dxf>
      <border>
        <left style="medium">
          <color indexed="64"/>
        </left>
        <right style="medium">
          <color indexed="64"/>
        </right>
        <top style="medium">
          <color indexed="64"/>
        </top>
        <bottom style="medium">
          <color indexed="64"/>
        </bottom>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border>
        <bottom style="medium">
          <color indexed="64"/>
        </bottom>
      </border>
    </dxf>
    <dxf>
      <border>
        <bottom style="medium">
          <color indexed="64"/>
        </bottom>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bottom style="medium">
          <color indexed="64"/>
        </bottom>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E5"/>
      <color rgb="FFF3FFFF"/>
      <color rgb="FFCCCCFF"/>
      <color rgb="FFFFE5FF"/>
      <color rgb="FFC6E6F2"/>
      <color rgb="FFEFFFEF"/>
      <color rgb="FFCCFFFF"/>
      <color rgb="FFFFCCFF"/>
      <color rgb="FFFF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[Plan-de-Mejoramiento-Institucional-27102023.xlsx]RESUMEN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F0C-42FD-AAD0-DA64BB9CDC5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F0C-42FD-AAD0-DA64BB9CDC5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F0C-42FD-AAD0-DA64BB9CDC58}"/>
              </c:ext>
            </c:extLst>
          </c:dPt>
          <c:cat>
            <c:strRef>
              <c:f>'RESUMEN TOTAL PMI'!$C$6:$C$9</c:f>
              <c:strCache>
                <c:ptCount val="3"/>
                <c:pt idx="0">
                  <c:v>CGR</c:v>
                </c:pt>
                <c:pt idx="1">
                  <c:v>ITRC</c:v>
                </c:pt>
                <c:pt idx="2">
                  <c:v>OCI</c:v>
                </c:pt>
              </c:strCache>
            </c:strRef>
          </c:cat>
          <c:val>
            <c:numRef>
              <c:f>'RESUMEN TOTAL PMI'!$D$6:$D$9</c:f>
              <c:numCache>
                <c:formatCode>General</c:formatCode>
                <c:ptCount val="3"/>
                <c:pt idx="0">
                  <c:v>114</c:v>
                </c:pt>
                <c:pt idx="1">
                  <c:v>190</c:v>
                </c:pt>
                <c:pt idx="2">
                  <c:v>52</c:v>
                </c:pt>
              </c:numCache>
            </c:numRef>
          </c:val>
          <c:extLst>
            <c:ext xmlns:c16="http://schemas.microsoft.com/office/drawing/2014/chart" uri="{C3380CC4-5D6E-409C-BE32-E72D297353CC}">
              <c16:uniqueId val="{0000000A-AFCE-4D02-8E42-0171D9103C8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0.11315265991313113"/>
          <c:h val="0.22152276566692308"/>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[Plan-de-Mejoramiento-Institucional-27102023.xlsx]RESUMEN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61</c:v>
                </c:pt>
                <c:pt idx="1">
                  <c:v>61</c:v>
                </c:pt>
                <c:pt idx="2">
                  <c:v>43</c:v>
                </c:pt>
                <c:pt idx="3">
                  <c:v>160</c:v>
                </c:pt>
                <c:pt idx="4">
                  <c:v>9</c:v>
                </c:pt>
                <c:pt idx="5">
                  <c:v>3</c:v>
                </c:pt>
                <c:pt idx="6">
                  <c:v>11</c:v>
                </c:pt>
                <c:pt idx="7">
                  <c:v>8</c:v>
                </c:pt>
              </c:numCache>
            </c:numRef>
          </c:val>
          <c:extLst>
            <c:ext xmlns:c16="http://schemas.microsoft.com/office/drawing/2014/chart" uri="{C3380CC4-5D6E-409C-BE32-E72D297353CC}">
              <c16:uniqueId val="{0000000D-6251-4B09-BC8E-705FFD6D6945}"/>
            </c:ext>
          </c:extLst>
        </c:ser>
        <c:dLbls>
          <c:showLegendKey val="0"/>
          <c:showVal val="1"/>
          <c:showCatName val="0"/>
          <c:showSerName val="0"/>
          <c:showPercent val="0"/>
          <c:showBubbleSize val="0"/>
        </c:dLbls>
        <c:gapWidth val="150"/>
        <c:shape val="box"/>
        <c:axId val="133253088"/>
        <c:axId val="459505840"/>
        <c:axId val="0"/>
      </c:bar3DChart>
      <c:catAx>
        <c:axId val="13325308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59505840"/>
        <c:crosses val="autoZero"/>
        <c:auto val="1"/>
        <c:lblAlgn val="ctr"/>
        <c:lblOffset val="100"/>
        <c:noMultiLvlLbl val="0"/>
      </c:catAx>
      <c:valAx>
        <c:axId val="45950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133253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[Plan-de-Mejoramiento-Institucional-27102023.xlsx]RESUMEN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55D-49FD-BCC0-354AE183A5A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55D-49FD-BCC0-354AE183A5A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55D-49FD-BCC0-354AE183A5A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55D-49FD-BCC0-354AE183A5A4}"/>
              </c:ext>
            </c:extLst>
          </c:dPt>
          <c:cat>
            <c:strRef>
              <c:f>'RESUMEN TOTAL PMI'!$C$35:$C$38</c:f>
              <c:strCache>
                <c:ptCount val="3"/>
                <c:pt idx="0">
                  <c:v>CGR</c:v>
                </c:pt>
                <c:pt idx="1">
                  <c:v>OCI</c:v>
                </c:pt>
                <c:pt idx="2">
                  <c:v>ITRC</c:v>
                </c:pt>
              </c:strCache>
            </c:strRef>
          </c:cat>
          <c:val>
            <c:numRef>
              <c:f>'RESUMEN TOTAL PMI'!$D$35:$D$38</c:f>
              <c:numCache>
                <c:formatCode>General</c:formatCode>
                <c:ptCount val="3"/>
                <c:pt idx="0">
                  <c:v>609</c:v>
                </c:pt>
                <c:pt idx="1">
                  <c:v>234</c:v>
                </c:pt>
                <c:pt idx="2">
                  <c:v>657</c:v>
                </c:pt>
              </c:numCache>
            </c:numRef>
          </c:val>
          <c:extLst>
            <c:ext xmlns:c16="http://schemas.microsoft.com/office/drawing/2014/chart" uri="{C3380CC4-5D6E-409C-BE32-E72D297353CC}">
              <c16:uniqueId val="{0000000D-E098-4DBD-99D3-6325C5B0B13A}"/>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32149978320328"/>
          <c:h val="0.31996078927531396"/>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[Plan-de-Mejoramiento-Institucional-27102023.xlsx]RESUMEN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PMI'!$C$46:$C$57</c:f>
              <c:multiLvlStrCache>
                <c:ptCount val="8"/>
                <c:lvl>
                  <c:pt idx="0">
                    <c:v>CUMPLIDA</c:v>
                  </c:pt>
                  <c:pt idx="1">
                    <c:v>PROCESO</c:v>
                  </c:pt>
                  <c:pt idx="2">
                    <c:v>CUMPLIDA</c:v>
                  </c:pt>
                  <c:pt idx="3">
                    <c:v>PROCESO</c:v>
                  </c:pt>
                  <c:pt idx="4">
                    <c:v>VERIFICAR FECHA</c:v>
                  </c:pt>
                  <c:pt idx="5">
                    <c:v>CUMPLIDA</c:v>
                  </c:pt>
                  <c:pt idx="6">
                    <c:v>PROCESO</c:v>
                  </c:pt>
                  <c:pt idx="7">
                    <c:v>VERIFICAR FECHA</c:v>
                  </c:pt>
                </c:lvl>
                <c:lvl>
                  <c:pt idx="0">
                    <c:v>CGR</c:v>
                  </c:pt>
                  <c:pt idx="2">
                    <c:v>ITRC</c:v>
                  </c:pt>
                  <c:pt idx="5">
                    <c:v>OCI</c:v>
                  </c:pt>
                </c:lvl>
              </c:multiLvlStrCache>
            </c:multiLvlStrRef>
          </c:cat>
          <c:val>
            <c:numRef>
              <c:f>'RESUMEN TOTAL PMI'!$D$46:$D$57</c:f>
              <c:numCache>
                <c:formatCode>General</c:formatCode>
                <c:ptCount val="8"/>
                <c:pt idx="0">
                  <c:v>213</c:v>
                </c:pt>
                <c:pt idx="1">
                  <c:v>396</c:v>
                </c:pt>
                <c:pt idx="2">
                  <c:v>421</c:v>
                </c:pt>
                <c:pt idx="3">
                  <c:v>235</c:v>
                </c:pt>
                <c:pt idx="4">
                  <c:v>2</c:v>
                </c:pt>
                <c:pt idx="5">
                  <c:v>51</c:v>
                </c:pt>
                <c:pt idx="6">
                  <c:v>182</c:v>
                </c:pt>
                <c:pt idx="7">
                  <c:v>1</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1606327663"/>
        <c:axId val="1769622479"/>
      </c:barChart>
      <c:catAx>
        <c:axId val="1606327663"/>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769622479"/>
        <c:crosses val="autoZero"/>
        <c:auto val="1"/>
        <c:lblAlgn val="ctr"/>
        <c:lblOffset val="100"/>
        <c:noMultiLvlLbl val="0"/>
      </c:catAx>
      <c:valAx>
        <c:axId val="1769622479"/>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06327663"/>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[Plan-de-Mejoramiento-Institucional-27102023.xlsx]RESUMEN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3.082871965843834E-2"/>
                  <c:h val="4.2330713401864666E-2"/>
                </c:manualLayout>
              </c15:layout>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686679776"/>
        <c:axId val="1191924048"/>
      </c:barChart>
      <c:catAx>
        <c:axId val="68667977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91924048"/>
        <c:crosses val="autoZero"/>
        <c:auto val="1"/>
        <c:lblAlgn val="ctr"/>
        <c:lblOffset val="100"/>
        <c:noMultiLvlLbl val="0"/>
      </c:catAx>
      <c:valAx>
        <c:axId val="119192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86679776"/>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jp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jpg"/><Relationship Id="rId6" Type="http://schemas.openxmlformats.org/officeDocument/2006/relationships/image" Target="../media/image6.emf"/><Relationship Id="rId5" Type="http://schemas.openxmlformats.org/officeDocument/2006/relationships/image" Target="../media/image3.emf"/><Relationship Id="rId4"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95250</xdr:rowOff>
    </xdr:from>
    <xdr:to>
      <xdr:col>1</xdr:col>
      <xdr:colOff>274319</xdr:colOff>
      <xdr:row>2</xdr:row>
      <xdr:rowOff>64770</xdr:rowOff>
    </xdr:to>
    <xdr:pic>
      <xdr:nvPicPr>
        <xdr:cNvPr id="3" name="Imagen 2">
          <a:extLst>
            <a:ext uri="{FF2B5EF4-FFF2-40B4-BE49-F238E27FC236}">
              <a16:creationId xmlns:a16="http://schemas.microsoft.com/office/drawing/2014/main" id="{01AD3344-11D9-4B63-AB27-487AD1E4553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95250"/>
          <a:ext cx="2788920" cy="502920"/>
        </a:xfrm>
        <a:prstGeom prst="rect">
          <a:avLst/>
        </a:prstGeom>
        <a:noFill/>
        <a:ln>
          <a:noFill/>
        </a:ln>
      </xdr:spPr>
    </xdr:pic>
    <xdr:clientData/>
  </xdr:twoCellAnchor>
  <xdr:twoCellAnchor editAs="oneCell">
    <xdr:from>
      <xdr:col>4</xdr:col>
      <xdr:colOff>814551</xdr:colOff>
      <xdr:row>1489</xdr:row>
      <xdr:rowOff>2207174</xdr:rowOff>
    </xdr:from>
    <xdr:to>
      <xdr:col>4</xdr:col>
      <xdr:colOff>11587654</xdr:colOff>
      <xdr:row>1492</xdr:row>
      <xdr:rowOff>1813036</xdr:rowOff>
    </xdr:to>
    <xdr:pic>
      <xdr:nvPicPr>
        <xdr:cNvPr id="10" name="Imagen 9">
          <a:extLst>
            <a:ext uri="{FF2B5EF4-FFF2-40B4-BE49-F238E27FC236}">
              <a16:creationId xmlns:a16="http://schemas.microsoft.com/office/drawing/2014/main" id="{87514004-6BBF-4F3F-A36E-8692A55BCC46}"/>
            </a:ext>
          </a:extLst>
        </xdr:cNvPr>
        <xdr:cNvPicPr>
          <a:picLocks noChangeAspect="1"/>
        </xdr:cNvPicPr>
      </xdr:nvPicPr>
      <xdr:blipFill>
        <a:blip xmlns:r="http://schemas.openxmlformats.org/officeDocument/2006/relationships" r:embed="rId2"/>
        <a:stretch>
          <a:fillRect/>
        </a:stretch>
      </xdr:blipFill>
      <xdr:spPr>
        <a:xfrm>
          <a:off x="10037379" y="3234952760"/>
          <a:ext cx="10773103" cy="7173310"/>
        </a:xfrm>
        <a:prstGeom prst="rect">
          <a:avLst/>
        </a:prstGeom>
      </xdr:spPr>
    </xdr:pic>
    <xdr:clientData/>
  </xdr:twoCellAnchor>
  <xdr:twoCellAnchor editAs="oneCell">
    <xdr:from>
      <xdr:col>4</xdr:col>
      <xdr:colOff>867103</xdr:colOff>
      <xdr:row>1493</xdr:row>
      <xdr:rowOff>1497724</xdr:rowOff>
    </xdr:from>
    <xdr:to>
      <xdr:col>4</xdr:col>
      <xdr:colOff>10799379</xdr:colOff>
      <xdr:row>1493</xdr:row>
      <xdr:rowOff>3596481</xdr:rowOff>
    </xdr:to>
    <xdr:pic>
      <xdr:nvPicPr>
        <xdr:cNvPr id="22" name="Imagen 21">
          <a:extLst>
            <a:ext uri="{FF2B5EF4-FFF2-40B4-BE49-F238E27FC236}">
              <a16:creationId xmlns:a16="http://schemas.microsoft.com/office/drawing/2014/main" id="{10823914-F080-4A01-AFB2-7F1CCA079C01}"/>
            </a:ext>
          </a:extLst>
        </xdr:cNvPr>
        <xdr:cNvPicPr>
          <a:picLocks noChangeAspect="1"/>
        </xdr:cNvPicPr>
      </xdr:nvPicPr>
      <xdr:blipFill>
        <a:blip xmlns:r="http://schemas.openxmlformats.org/officeDocument/2006/relationships" r:embed="rId3"/>
        <a:stretch>
          <a:fillRect/>
        </a:stretch>
      </xdr:blipFill>
      <xdr:spPr>
        <a:xfrm>
          <a:off x="10089931" y="3244596000"/>
          <a:ext cx="9932276" cy="2098757"/>
        </a:xfrm>
        <a:prstGeom prst="rect">
          <a:avLst/>
        </a:prstGeom>
      </xdr:spPr>
    </xdr:pic>
    <xdr:clientData/>
  </xdr:twoCellAnchor>
  <xdr:twoCellAnchor editAs="oneCell">
    <xdr:from>
      <xdr:col>4</xdr:col>
      <xdr:colOff>1182413</xdr:colOff>
      <xdr:row>1493</xdr:row>
      <xdr:rowOff>4282966</xdr:rowOff>
    </xdr:from>
    <xdr:to>
      <xdr:col>4</xdr:col>
      <xdr:colOff>11219792</xdr:colOff>
      <xdr:row>1494</xdr:row>
      <xdr:rowOff>805657</xdr:rowOff>
    </xdr:to>
    <xdr:pic>
      <xdr:nvPicPr>
        <xdr:cNvPr id="23" name="Imagen 22">
          <a:extLst>
            <a:ext uri="{FF2B5EF4-FFF2-40B4-BE49-F238E27FC236}">
              <a16:creationId xmlns:a16="http://schemas.microsoft.com/office/drawing/2014/main" id="{3F9660ED-DE7F-4D8F-AD7E-6CB4140128CE}"/>
            </a:ext>
          </a:extLst>
        </xdr:cNvPr>
        <xdr:cNvPicPr>
          <a:picLocks noChangeAspect="1"/>
        </xdr:cNvPicPr>
      </xdr:nvPicPr>
      <xdr:blipFill>
        <a:blip xmlns:r="http://schemas.openxmlformats.org/officeDocument/2006/relationships" r:embed="rId4"/>
        <a:stretch>
          <a:fillRect/>
        </a:stretch>
      </xdr:blipFill>
      <xdr:spPr>
        <a:xfrm>
          <a:off x="10405241" y="3247381242"/>
          <a:ext cx="10037379" cy="1725312"/>
        </a:xfrm>
        <a:prstGeom prst="rect">
          <a:avLst/>
        </a:prstGeom>
      </xdr:spPr>
    </xdr:pic>
    <xdr:clientData/>
  </xdr:twoCellAnchor>
  <xdr:twoCellAnchor editAs="oneCell">
    <xdr:from>
      <xdr:col>4</xdr:col>
      <xdr:colOff>1051033</xdr:colOff>
      <xdr:row>1494</xdr:row>
      <xdr:rowOff>1471448</xdr:rowOff>
    </xdr:from>
    <xdr:to>
      <xdr:col>4</xdr:col>
      <xdr:colOff>10851930</xdr:colOff>
      <xdr:row>1494</xdr:row>
      <xdr:rowOff>3710898</xdr:rowOff>
    </xdr:to>
    <xdr:pic>
      <xdr:nvPicPr>
        <xdr:cNvPr id="24" name="Imagen 23">
          <a:extLst>
            <a:ext uri="{FF2B5EF4-FFF2-40B4-BE49-F238E27FC236}">
              <a16:creationId xmlns:a16="http://schemas.microsoft.com/office/drawing/2014/main" id="{6CA741EC-28DB-4518-A526-4A0475EA24EA}"/>
            </a:ext>
          </a:extLst>
        </xdr:cNvPr>
        <xdr:cNvPicPr>
          <a:picLocks noChangeAspect="1"/>
        </xdr:cNvPicPr>
      </xdr:nvPicPr>
      <xdr:blipFill>
        <a:blip xmlns:r="http://schemas.openxmlformats.org/officeDocument/2006/relationships" r:embed="rId5"/>
        <a:stretch>
          <a:fillRect/>
        </a:stretch>
      </xdr:blipFill>
      <xdr:spPr>
        <a:xfrm>
          <a:off x="10273861" y="3249772345"/>
          <a:ext cx="9800897" cy="2239450"/>
        </a:xfrm>
        <a:prstGeom prst="rect">
          <a:avLst/>
        </a:prstGeom>
      </xdr:spPr>
    </xdr:pic>
    <xdr:clientData/>
  </xdr:twoCellAnchor>
  <xdr:twoCellAnchor editAs="oneCell">
    <xdr:from>
      <xdr:col>4</xdr:col>
      <xdr:colOff>1734207</xdr:colOff>
      <xdr:row>1495</xdr:row>
      <xdr:rowOff>1392622</xdr:rowOff>
    </xdr:from>
    <xdr:to>
      <xdr:col>4</xdr:col>
      <xdr:colOff>10773103</xdr:colOff>
      <xdr:row>1495</xdr:row>
      <xdr:rowOff>4174749</xdr:rowOff>
    </xdr:to>
    <xdr:pic>
      <xdr:nvPicPr>
        <xdr:cNvPr id="25" name="Imagen 24">
          <a:extLst>
            <a:ext uri="{FF2B5EF4-FFF2-40B4-BE49-F238E27FC236}">
              <a16:creationId xmlns:a16="http://schemas.microsoft.com/office/drawing/2014/main" id="{07D70DD4-1919-40CC-9B88-705B265D6500}"/>
            </a:ext>
          </a:extLst>
        </xdr:cNvPr>
        <xdr:cNvPicPr>
          <a:picLocks noChangeAspect="1"/>
        </xdr:cNvPicPr>
      </xdr:nvPicPr>
      <xdr:blipFill>
        <a:blip xmlns:r="http://schemas.openxmlformats.org/officeDocument/2006/relationships" r:embed="rId6"/>
        <a:stretch>
          <a:fillRect/>
        </a:stretch>
      </xdr:blipFill>
      <xdr:spPr>
        <a:xfrm>
          <a:off x="10957035" y="3254896139"/>
          <a:ext cx="9038896" cy="2782127"/>
        </a:xfrm>
        <a:prstGeom prst="rect">
          <a:avLst/>
        </a:prstGeom>
      </xdr:spPr>
    </xdr:pic>
    <xdr:clientData/>
  </xdr:twoCellAnchor>
  <xdr:twoCellAnchor editAs="oneCell">
    <xdr:from>
      <xdr:col>4</xdr:col>
      <xdr:colOff>1602827</xdr:colOff>
      <xdr:row>1496</xdr:row>
      <xdr:rowOff>1103588</xdr:rowOff>
    </xdr:from>
    <xdr:to>
      <xdr:col>4</xdr:col>
      <xdr:colOff>10221310</xdr:colOff>
      <xdr:row>1496</xdr:row>
      <xdr:rowOff>4175220</xdr:rowOff>
    </xdr:to>
    <xdr:pic>
      <xdr:nvPicPr>
        <xdr:cNvPr id="26" name="Imagen 25">
          <a:extLst>
            <a:ext uri="{FF2B5EF4-FFF2-40B4-BE49-F238E27FC236}">
              <a16:creationId xmlns:a16="http://schemas.microsoft.com/office/drawing/2014/main" id="{AE009971-2A71-4326-A93C-549E7F0FC1C7}"/>
            </a:ext>
          </a:extLst>
        </xdr:cNvPr>
        <xdr:cNvPicPr>
          <a:picLocks noChangeAspect="1"/>
        </xdr:cNvPicPr>
      </xdr:nvPicPr>
      <xdr:blipFill>
        <a:blip xmlns:r="http://schemas.openxmlformats.org/officeDocument/2006/relationships" r:embed="rId7"/>
        <a:stretch>
          <a:fillRect/>
        </a:stretch>
      </xdr:blipFill>
      <xdr:spPr>
        <a:xfrm>
          <a:off x="10825655" y="3259809726"/>
          <a:ext cx="8618483" cy="30716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99060</xdr:colOff>
      <xdr:row>0</xdr:row>
      <xdr:rowOff>49405</xdr:rowOff>
    </xdr:from>
    <xdr:to>
      <xdr:col>1</xdr:col>
      <xdr:colOff>1620931</xdr:colOff>
      <xdr:row>2</xdr:row>
      <xdr:rowOff>155107</xdr:rowOff>
    </xdr:to>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50800</xdr:colOff>
      <xdr:row>0</xdr:row>
      <xdr:rowOff>25400</xdr:rowOff>
    </xdr:from>
    <xdr:to>
      <xdr:col>3</xdr:col>
      <xdr:colOff>18512</xdr:colOff>
      <xdr:row>2</xdr:row>
      <xdr:rowOff>133465</xdr:rowOff>
    </xdr:to>
    <xdr:pic>
      <xdr:nvPicPr>
        <xdr:cNvPr id="4" name="Imagen 3">
          <a:extLst>
            <a:ext uri="{FF2B5EF4-FFF2-40B4-BE49-F238E27FC236}">
              <a16:creationId xmlns:a16="http://schemas.microsoft.com/office/drawing/2014/main" id="{80791AC8-D615-4391-8292-F258BA8B1CC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25400"/>
          <a:ext cx="2709255" cy="489065"/>
        </a:xfrm>
        <a:prstGeom prst="rect">
          <a:avLst/>
        </a:prstGeom>
        <a:noFill/>
        <a:ln>
          <a:noFill/>
        </a:ln>
      </xdr:spPr>
    </xdr:pic>
    <xdr:clientData/>
  </xdr:twoCellAnchor>
  <xdr:twoCellAnchor editAs="oneCell">
    <xdr:from>
      <xdr:col>5</xdr:col>
      <xdr:colOff>93590</xdr:colOff>
      <xdr:row>224</xdr:row>
      <xdr:rowOff>1707788</xdr:rowOff>
    </xdr:from>
    <xdr:to>
      <xdr:col>5</xdr:col>
      <xdr:colOff>5087134</xdr:colOff>
      <xdr:row>226</xdr:row>
      <xdr:rowOff>1925782</xdr:rowOff>
    </xdr:to>
    <xdr:pic>
      <xdr:nvPicPr>
        <xdr:cNvPr id="3" name="Imagen 2">
          <a:extLst>
            <a:ext uri="{FF2B5EF4-FFF2-40B4-BE49-F238E27FC236}">
              <a16:creationId xmlns:a16="http://schemas.microsoft.com/office/drawing/2014/main" id="{E71E08FE-B970-4BFD-8059-2B7269A23759}"/>
            </a:ext>
          </a:extLst>
        </xdr:cNvPr>
        <xdr:cNvPicPr>
          <a:picLocks noChangeAspect="1"/>
        </xdr:cNvPicPr>
      </xdr:nvPicPr>
      <xdr:blipFill>
        <a:blip xmlns:r="http://schemas.openxmlformats.org/officeDocument/2006/relationships" r:embed="rId2"/>
        <a:stretch>
          <a:fillRect/>
        </a:stretch>
      </xdr:blipFill>
      <xdr:spPr>
        <a:xfrm>
          <a:off x="7159408" y="490011243"/>
          <a:ext cx="4993544" cy="3653921"/>
        </a:xfrm>
        <a:prstGeom prst="rect">
          <a:avLst/>
        </a:prstGeom>
      </xdr:spPr>
    </xdr:pic>
    <xdr:clientData/>
  </xdr:twoCellAnchor>
  <xdr:twoCellAnchor editAs="oneCell">
    <xdr:from>
      <xdr:col>5</xdr:col>
      <xdr:colOff>209996</xdr:colOff>
      <xdr:row>228</xdr:row>
      <xdr:rowOff>366332</xdr:rowOff>
    </xdr:from>
    <xdr:to>
      <xdr:col>5</xdr:col>
      <xdr:colOff>4803063</xdr:colOff>
      <xdr:row>228</xdr:row>
      <xdr:rowOff>2091644</xdr:rowOff>
    </xdr:to>
    <xdr:pic>
      <xdr:nvPicPr>
        <xdr:cNvPr id="5" name="Imagen 4">
          <a:extLst>
            <a:ext uri="{FF2B5EF4-FFF2-40B4-BE49-F238E27FC236}">
              <a16:creationId xmlns:a16="http://schemas.microsoft.com/office/drawing/2014/main" id="{8159C4DB-B1F6-46D2-B7B5-31F4CBD38774}"/>
            </a:ext>
          </a:extLst>
        </xdr:cNvPr>
        <xdr:cNvPicPr>
          <a:picLocks noChangeAspect="1"/>
        </xdr:cNvPicPr>
      </xdr:nvPicPr>
      <xdr:blipFill>
        <a:blip xmlns:r="http://schemas.openxmlformats.org/officeDocument/2006/relationships" r:embed="rId3"/>
        <a:stretch>
          <a:fillRect/>
        </a:stretch>
      </xdr:blipFill>
      <xdr:spPr>
        <a:xfrm>
          <a:off x="7266779" y="499476332"/>
          <a:ext cx="4593067" cy="1725312"/>
        </a:xfrm>
        <a:prstGeom prst="rect">
          <a:avLst/>
        </a:prstGeom>
      </xdr:spPr>
    </xdr:pic>
    <xdr:clientData/>
  </xdr:twoCellAnchor>
  <xdr:twoCellAnchor editAs="oneCell">
    <xdr:from>
      <xdr:col>5</xdr:col>
      <xdr:colOff>62862</xdr:colOff>
      <xdr:row>228</xdr:row>
      <xdr:rowOff>2552375</xdr:rowOff>
    </xdr:from>
    <xdr:to>
      <xdr:col>5</xdr:col>
      <xdr:colOff>5284441</xdr:colOff>
      <xdr:row>228</xdr:row>
      <xdr:rowOff>4791825</xdr:rowOff>
    </xdr:to>
    <xdr:pic>
      <xdr:nvPicPr>
        <xdr:cNvPr id="6" name="Imagen 5">
          <a:extLst>
            <a:ext uri="{FF2B5EF4-FFF2-40B4-BE49-F238E27FC236}">
              <a16:creationId xmlns:a16="http://schemas.microsoft.com/office/drawing/2014/main" id="{BC206498-7DDE-4AAC-820F-6F92DE29037E}"/>
            </a:ext>
          </a:extLst>
        </xdr:cNvPr>
        <xdr:cNvPicPr>
          <a:picLocks noChangeAspect="1"/>
        </xdr:cNvPicPr>
      </xdr:nvPicPr>
      <xdr:blipFill>
        <a:blip xmlns:r="http://schemas.openxmlformats.org/officeDocument/2006/relationships" r:embed="rId4"/>
        <a:stretch>
          <a:fillRect/>
        </a:stretch>
      </xdr:blipFill>
      <xdr:spPr>
        <a:xfrm>
          <a:off x="7119645" y="501662375"/>
          <a:ext cx="5221579" cy="2239450"/>
        </a:xfrm>
        <a:prstGeom prst="rect">
          <a:avLst/>
        </a:prstGeom>
      </xdr:spPr>
    </xdr:pic>
    <xdr:clientData/>
  </xdr:twoCellAnchor>
  <xdr:twoCellAnchor editAs="oneCell">
    <xdr:from>
      <xdr:col>5</xdr:col>
      <xdr:colOff>118485</xdr:colOff>
      <xdr:row>227</xdr:row>
      <xdr:rowOff>2329311</xdr:rowOff>
    </xdr:from>
    <xdr:to>
      <xdr:col>5</xdr:col>
      <xdr:colOff>5031580</xdr:colOff>
      <xdr:row>227</xdr:row>
      <xdr:rowOff>4428068</xdr:rowOff>
    </xdr:to>
    <xdr:pic>
      <xdr:nvPicPr>
        <xdr:cNvPr id="7" name="Imagen 6">
          <a:extLst>
            <a:ext uri="{FF2B5EF4-FFF2-40B4-BE49-F238E27FC236}">
              <a16:creationId xmlns:a16="http://schemas.microsoft.com/office/drawing/2014/main" id="{8DA3460B-C11D-4660-BCF9-F2FC1C9D1410}"/>
            </a:ext>
          </a:extLst>
        </xdr:cNvPr>
        <xdr:cNvPicPr>
          <a:picLocks noChangeAspect="1"/>
        </xdr:cNvPicPr>
      </xdr:nvPicPr>
      <xdr:blipFill>
        <a:blip xmlns:r="http://schemas.openxmlformats.org/officeDocument/2006/relationships" r:embed="rId5"/>
        <a:stretch>
          <a:fillRect/>
        </a:stretch>
      </xdr:blipFill>
      <xdr:spPr>
        <a:xfrm>
          <a:off x="7175268" y="496237833"/>
          <a:ext cx="4913095" cy="2098757"/>
        </a:xfrm>
        <a:prstGeom prst="rect">
          <a:avLst/>
        </a:prstGeom>
      </xdr:spPr>
    </xdr:pic>
    <xdr:clientData/>
  </xdr:twoCellAnchor>
  <xdr:twoCellAnchor editAs="oneCell">
    <xdr:from>
      <xdr:col>5</xdr:col>
      <xdr:colOff>111531</xdr:colOff>
      <xdr:row>229</xdr:row>
      <xdr:rowOff>3876262</xdr:rowOff>
    </xdr:from>
    <xdr:to>
      <xdr:col>5</xdr:col>
      <xdr:colOff>7097521</xdr:colOff>
      <xdr:row>230</xdr:row>
      <xdr:rowOff>1457739</xdr:rowOff>
    </xdr:to>
    <xdr:pic>
      <xdr:nvPicPr>
        <xdr:cNvPr id="8" name="Imagen 7">
          <a:extLst>
            <a:ext uri="{FF2B5EF4-FFF2-40B4-BE49-F238E27FC236}">
              <a16:creationId xmlns:a16="http://schemas.microsoft.com/office/drawing/2014/main" id="{01E06795-F247-4B1F-8D7F-11BF19E91520}"/>
            </a:ext>
          </a:extLst>
        </xdr:cNvPr>
        <xdr:cNvPicPr>
          <a:picLocks noChangeAspect="1"/>
        </xdr:cNvPicPr>
      </xdr:nvPicPr>
      <xdr:blipFill>
        <a:blip xmlns:r="http://schemas.openxmlformats.org/officeDocument/2006/relationships" r:embed="rId6"/>
        <a:stretch>
          <a:fillRect/>
        </a:stretch>
      </xdr:blipFill>
      <xdr:spPr>
        <a:xfrm>
          <a:off x="7168314" y="508187740"/>
          <a:ext cx="6985990" cy="2782956"/>
        </a:xfrm>
        <a:prstGeom prst="rect">
          <a:avLst/>
        </a:prstGeom>
      </xdr:spPr>
    </xdr:pic>
    <xdr:clientData/>
  </xdr:twoCellAnchor>
  <xdr:twoCellAnchor editAs="oneCell">
    <xdr:from>
      <xdr:col>5</xdr:col>
      <xdr:colOff>162251</xdr:colOff>
      <xdr:row>230</xdr:row>
      <xdr:rowOff>2519244</xdr:rowOff>
    </xdr:from>
    <xdr:to>
      <xdr:col>5</xdr:col>
      <xdr:colOff>6572646</xdr:colOff>
      <xdr:row>230</xdr:row>
      <xdr:rowOff>4803912</xdr:rowOff>
    </xdr:to>
    <xdr:pic>
      <xdr:nvPicPr>
        <xdr:cNvPr id="9" name="Imagen 8">
          <a:extLst>
            <a:ext uri="{FF2B5EF4-FFF2-40B4-BE49-F238E27FC236}">
              <a16:creationId xmlns:a16="http://schemas.microsoft.com/office/drawing/2014/main" id="{622684A4-E928-4522-B16D-7378141010A4}"/>
            </a:ext>
          </a:extLst>
        </xdr:cNvPr>
        <xdr:cNvPicPr>
          <a:picLocks noChangeAspect="1"/>
        </xdr:cNvPicPr>
      </xdr:nvPicPr>
      <xdr:blipFill>
        <a:blip xmlns:r="http://schemas.openxmlformats.org/officeDocument/2006/relationships" r:embed="rId7"/>
        <a:stretch>
          <a:fillRect/>
        </a:stretch>
      </xdr:blipFill>
      <xdr:spPr>
        <a:xfrm>
          <a:off x="7219034" y="512032201"/>
          <a:ext cx="6410395" cy="22846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62</xdr:row>
      <xdr:rowOff>55417</xdr:rowOff>
    </xdr:from>
    <xdr:to>
      <xdr:col>9</xdr:col>
      <xdr:colOff>1494328</xdr:colOff>
      <xdr:row>100</xdr:row>
      <xdr:rowOff>110835</xdr:rowOff>
    </xdr:to>
    <xdr:pic>
      <xdr:nvPicPr>
        <xdr:cNvPr id="2" name="Imagen 1">
          <a:extLst>
            <a:ext uri="{FF2B5EF4-FFF2-40B4-BE49-F238E27FC236}">
              <a16:creationId xmlns:a16="http://schemas.microsoft.com/office/drawing/2014/main" id="{853057AC-24F4-40E7-A5AD-D6084B545C3E}"/>
            </a:ext>
          </a:extLst>
        </xdr:cNvPr>
        <xdr:cNvPicPr>
          <a:picLocks noChangeAspect="1"/>
        </xdr:cNvPicPr>
      </xdr:nvPicPr>
      <xdr:blipFill>
        <a:blip xmlns:r="http://schemas.openxmlformats.org/officeDocument/2006/relationships" r:embed="rId1"/>
        <a:stretch>
          <a:fillRect/>
        </a:stretch>
      </xdr:blipFill>
      <xdr:spPr>
        <a:xfrm>
          <a:off x="0" y="72570108"/>
          <a:ext cx="21666546" cy="6373091"/>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2</xdr:col>
      <xdr:colOff>678180</xdr:colOff>
      <xdr:row>3</xdr:row>
      <xdr:rowOff>136951</xdr:rowOff>
    </xdr:to>
    <xdr:pic>
      <xdr:nvPicPr>
        <xdr:cNvPr id="2" name="Imagen 1" descr="Icono&#10;&#10;Descripción generada automáticamente">
          <a:extLst>
            <a:ext uri="{FF2B5EF4-FFF2-40B4-BE49-F238E27FC236}">
              <a16:creationId xmlns:a16="http://schemas.microsoft.com/office/drawing/2014/main" id="{81B379B3-C9EC-43E6-9E9B-0268C9440A6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 y="186565"/>
          <a:ext cx="2514600" cy="499026"/>
        </a:xfrm>
        <a:prstGeom prst="rect">
          <a:avLst/>
        </a:prstGeom>
        <a:noFill/>
        <a:ln>
          <a:noFill/>
        </a:ln>
      </xdr:spPr>
    </xdr:pic>
    <xdr:clientData/>
  </xdr:twoCellAnchor>
  <xdr:twoCellAnchor editAs="oneCell">
    <xdr:from>
      <xdr:col>1</xdr:col>
      <xdr:colOff>30480</xdr:colOff>
      <xdr:row>0</xdr:row>
      <xdr:rowOff>186565</xdr:rowOff>
    </xdr:from>
    <xdr:to>
      <xdr:col>2</xdr:col>
      <xdr:colOff>634365</xdr:colOff>
      <xdr:row>3</xdr:row>
      <xdr:rowOff>156001</xdr:rowOff>
    </xdr:to>
    <xdr:pic>
      <xdr:nvPicPr>
        <xdr:cNvPr id="3" name="Imagen 2" descr="Icono&#10;&#10;Descripción generada automáticamente">
          <a:extLst>
            <a:ext uri="{FF2B5EF4-FFF2-40B4-BE49-F238E27FC236}">
              <a16:creationId xmlns:a16="http://schemas.microsoft.com/office/drawing/2014/main" id="{7BD1C77E-BCA6-4B61-A85B-CD999E8AB0A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 y="186565"/>
          <a:ext cx="2470785" cy="51807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iancolombia.sharepoint.com/sites/diannetpruebas/DIAN/OFCINT/Despacho/Despacho/Planes-de-Mejoramiento/30_06_23%20Seguimiento%20CGR%20y%20OCI/26_07_23%20Consolidado%20seguimiento%20y%20publicaci&#243;n%20PMI/CGR_CONSOLI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s>
    <sheetDataSet>
      <sheetData sheetId="0">
        <row r="4">
          <cell r="Q4">
            <v>45107</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3FA5ADF4-7807-419A-A13B-6AB61019676F}">
  <cacheSource type="worksheet">
    <worksheetSource ref="A9:E9" sheet="PMI"/>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6.816056481483" createdVersion="6" refreshedVersion="6" minRefreshableVersion="3" recordCount="1501" xr:uid="{51C73161-B6B9-493C-9A29-9DCBDFAF0063}">
  <cacheSource type="worksheet">
    <worksheetSource ref="A9:Q1510" sheet="PMI"/>
  </cacheSource>
  <cacheFields count="17">
    <cacheField name="DIRECCIÓN/_x000a_OFICINA" numFmtId="0">
      <sharedItems count="8">
        <s v="ADUANAS"/>
        <s v="CORPORATIVA"/>
        <s v="INNOVACIÓN Y TECNOLOGÍA"/>
        <s v="IMPUESTOS"/>
        <s v="FISCALIZACIÓN"/>
        <s v="ESTRATÉGICA Y  DE ANALÍTICA"/>
        <s v="JURÍDICA"/>
        <s v="POLFA"/>
      </sharedItems>
    </cacheField>
    <cacheField name="ENTE DE CONTROL" numFmtId="0">
      <sharedItems count="3">
        <s v="CGR"/>
        <s v="ITRC"/>
        <s v="OCI"/>
      </sharedItems>
    </cacheField>
    <cacheField name="AUDITORIA/_x000a_INSPECCIÓN" numFmtId="0">
      <sharedItems containsBlank="1" longText="1"/>
    </cacheField>
    <cacheField name="CÓDIGO DELHALLAZGO/_x000a_OBSERVACIÓN/ITEM" numFmtId="0">
      <sharedItems containsBlank="1"/>
    </cacheField>
    <cacheField name="DESCRIPCIÓN DEL HALLAZGO/OBSERVACIÓN/ITEM" numFmtId="0">
      <sharedItems containsBlank="1" longText="1"/>
    </cacheField>
    <cacheField name="CAUSA  DEL HALLAZGO/OBSERVACIÓN/ITEM"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Blank="1" containsMixedTypes="1" containsNumber="1" minValue="0.05" maxValue="11623780528.950001"/>
    </cacheField>
    <cacheField name="FECHA INICIO ACTIVIDADES" numFmtId="0">
      <sharedItems containsDate="1" containsMixedTypes="1" minDate="2015-03-01T00:00:00" maxDate="2025-10-02T00:00:00"/>
    </cacheField>
    <cacheField name="FECHA TERMINACIÓN ACTIVIDADES" numFmtId="0">
      <sharedItems containsDate="1" containsMixedTypes="1" minDate="2015-09-30T00:00:00" maxDate="2028-01-01T00:00:00"/>
    </cacheField>
    <cacheField name="PLAZO EN SEMANAS ACTIVIDADES" numFmtId="0">
      <sharedItems containsMixedTypes="1" containsNumber="1" minValue="-0.14285714285714285" maxValue="352"/>
    </cacheField>
    <cacheField name="AVANCE FÍSICO EJECUCIÓN ACTIVIDADES" numFmtId="0">
      <sharedItems containsSemiMixedTypes="0" containsString="0" containsNumber="1" minValue="0" maxValue="8102914"/>
    </cacheField>
    <cacheField name="% AVANCE DE EJECUCIÓN ACTIVIDADES" numFmtId="10">
      <sharedItems containsSemiMixedTypes="0" containsString="0" containsNumber="1" minValue="0" maxValue="1"/>
    </cacheField>
    <cacheField name="ESTADO DE CUMPLIMIENTO" numFmtId="0">
      <sharedItems count="3">
        <s v="CUMPLIDA"/>
        <s v="PROCESO"/>
        <s v="VERIFICAR FECHA"/>
      </sharedItems>
    </cacheField>
    <cacheField name="ÁREA(S) RESPONSABLE(S) "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6.816057407406" createdVersion="6" refreshedVersion="6" minRefreshableVersion="3" recordCount="609" xr:uid="{77A50B68-F64F-401F-A7EA-A55B11CD518A}">
  <cacheSource type="worksheet">
    <worksheetSource ref="A9:Q618" sheet="PMI"/>
  </cacheSource>
  <cacheFields count="17">
    <cacheField name="DIRECCIÓN/_x000a_OFICINA" numFmtId="0">
      <sharedItems count="7">
        <s v="ADUANAS"/>
        <s v="CORPORATIVA"/>
        <s v="INNOVACIÓN Y TECNOLOGÍA"/>
        <s v="IMPUESTOS"/>
        <s v="FISCALIZACIÓN"/>
        <s v="ESTRATÉGICA Y  DE ANALÍTICA" u="1"/>
        <s v="JURÍDICA" u="1"/>
      </sharedItems>
    </cacheField>
    <cacheField name="ENTE DE CONTROL" numFmtId="0">
      <sharedItems containsBlank="1" count="5">
        <s v="CGR"/>
        <m u="1"/>
        <s v="ITRC" u="1"/>
        <s v="OCI" u="1"/>
        <s v="AGN" u="1"/>
      </sharedItems>
    </cacheField>
    <cacheField name="AUDITORIA/_x000a_INSPECCIÓN" numFmtId="0">
      <sharedItems containsBlank="1" longText="1"/>
    </cacheField>
    <cacheField name="CÓDIGO DELHALLAZGO/_x000a_OBSERVACIÓN/ITEM" numFmtId="0">
      <sharedItems containsBlank="1"/>
    </cacheField>
    <cacheField name="DESCRIPCIÓN DEL HALLAZGO/OBSERVACIÓN/ITEM" numFmtId="0">
      <sharedItems containsBlank="1" longText="1"/>
    </cacheField>
    <cacheField name="CAUSA  DEL HALLAZGO/OBSERVACIÓN/ITEM"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longText="1"/>
    </cacheField>
    <cacheField name="CANTIDAD UNIDAD DE MEDIDA DE ACTIVIDADES" numFmtId="0">
      <sharedItems containsMixedTypes="1" containsNumber="1" containsInteger="1" minValue="1" maxValue="8902914"/>
    </cacheField>
    <cacheField name="FECHA INICIO ACTIVIDADES" numFmtId="164">
      <sharedItems containsSemiMixedTypes="0" containsNonDate="0" containsDate="1" containsString="0" minDate="2015-03-01T00:00:00" maxDate="2025-10-02T00:00:00"/>
    </cacheField>
    <cacheField name="FECHA TERMINACIÓN ACTIVIDADES" numFmtId="164">
      <sharedItems containsSemiMixedTypes="0" containsNonDate="0" containsDate="1" containsString="0" minDate="2015-09-30T00:00:00" maxDate="2028-01-01T00:00:00"/>
    </cacheField>
    <cacheField name="PLAZO EN SEMANAS ACTIVIDADES" numFmtId="0">
      <sharedItems containsSemiMixedTypes="0" containsString="0" containsNumber="1" minValue="1.1428571428571428" maxValue="117.28571428571429"/>
    </cacheField>
    <cacheField name="AVANCE FÍSICO EJECUCIÓN ACTIVIDADES" numFmtId="0">
      <sharedItems containsSemiMixedTypes="0" containsString="0" containsNumber="1" minValue="0" maxValue="8102914"/>
    </cacheField>
    <cacheField name="% AVANCE DE EJECUCIÓN ACTIVIDADES" numFmtId="10">
      <sharedItems containsSemiMixedTypes="0" containsString="0" containsNumber="1" minValue="0" maxValue="1"/>
    </cacheField>
    <cacheField name="ESTADO DE CUMPLIMIENTO" numFmtId="0">
      <sharedItems count="3">
        <s v="CUMPLIDA"/>
        <s v="PROCESO"/>
        <s v="INCUMPLIDA" u="1"/>
      </sharedItems>
    </cacheField>
    <cacheField name="ÁREA(S) RESPONSABLE(S) "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1">
  <r>
    <x v="0"/>
    <x v="0"/>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n v="1"/>
    <x v="0"/>
    <s v="DGA_x000a_NC – Subproceso Operación Aduanera_x000a_Dirección de Gestión de Aduanas_x000a_Subdirección de Registro y Control Aduanero_x000a_Subdirección de Operación Aduanera _x000a__x000a_REFORMULADO_x000a_30042016_x000a_ACTUALIZADO_x000a_30112021"/>
  </r>
  <r>
    <x v="0"/>
    <x v="0"/>
    <m/>
    <m/>
    <m/>
    <m/>
    <m/>
    <s v="Realizar ajustes de incidencias reportadas por los usuarios con relación a las pruebas de la Versión Unificada de SYGA"/>
    <s v="Registro en JIRA de solución de incidencias reportadas por los usuarios"/>
    <n v="1"/>
    <d v="2016-04-01T00:00:00"/>
    <d v="2016-10-07T00:00:00"/>
    <n v="27"/>
    <n v="1"/>
    <n v="1"/>
    <x v="0"/>
    <s v="DGA_x000a_NC- Subproceso Innovación y Tecnología_x000a_Dirección de Gestión de Innovación y Tecnología_x000a_Subdirección de Soluciones y Desarrollo_x000a__x000a_REFORMULADO_x000a_30042016_x000a_30092016_x000a_ACTUALIZADO_x000a_30112021"/>
  </r>
  <r>
    <x v="0"/>
    <x v="0"/>
    <m/>
    <m/>
    <m/>
    <m/>
    <m/>
    <s v="Reportar el 100% de las pruebas satisfactorias a la versión unificada de SYGA"/>
    <s v="Formato de Aceptación de pruebas"/>
    <n v="1"/>
    <d v="2016-10-10T00:00:00"/>
    <d v="2016-10-18T00:00:00"/>
    <n v="1.1428571428571428"/>
    <n v="1"/>
    <n v="1"/>
    <x v="0"/>
    <s v="DGA_x000a_NC – Subproceso Operación Aduanera_x000a_Dirección de Gestión de Aduanas_x000a_Subdirección de Operación Aduanera_x000a__x000a_REFORMULADO_x000a_30042016_x000a_30092016_x000a_ACTUALIZADO_x000a_30112021"/>
  </r>
  <r>
    <x v="0"/>
    <x v="0"/>
    <m/>
    <m/>
    <m/>
    <m/>
    <m/>
    <s v="Alistamiento de la Infraestructura necesarias para la salida a producción de SYGA"/>
    <s v="Infraestructura lista para poner en producción el sistema"/>
    <n v="1"/>
    <d v="2016-10-19T00:00:00"/>
    <d v="2016-11-09T00:00:00"/>
    <n v="3"/>
    <n v="1"/>
    <n v="1"/>
    <x v="0"/>
    <s v="DGA_x000a_NC- Subproceso Innovación y Tecnología_x000a_Dirección de Gestión de Innovación y Tecnología_x000a_Subdireccion de Infraestructura Tecnologica y de Operaciones_x000a__x000a_REFORMULADO_x000a_30042016_x000a_30092016_x000a_ACTUALIZADO_x000a_30112021"/>
  </r>
  <r>
    <x v="0"/>
    <x v="0"/>
    <m/>
    <m/>
    <m/>
    <m/>
    <m/>
    <s v="Puesta en producción a Nivel Nacional de la versión unificada de SYGA"/>
    <s v="Sistema funcionando a Nivel Nacional"/>
    <n v="1"/>
    <d v="2016-11-10T00:00:00"/>
    <d v="2016-11-24T00:00:00"/>
    <n v="2"/>
    <n v="1"/>
    <n v="1"/>
    <x v="0"/>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r>
  <r>
    <x v="0"/>
    <x v="0"/>
    <m/>
    <m/>
    <m/>
    <m/>
    <m/>
    <s v="Estabilización del Sistema en producción"/>
    <s v="Sistema estabilizado"/>
    <n v="1"/>
    <d v="2016-11-25T00:00:00"/>
    <d v="2017-01-25T00:00:00"/>
    <n v="8.7142857142857135"/>
    <n v="1"/>
    <n v="1"/>
    <x v="0"/>
    <s v="DGA_x000a_NC - Subproceso Innovación y Tecnología_x000a_Dirección de Gestión de Innovación y Tecnología_x000a_Subdirección de Soluciones y Desarrollo_x000a__x000a_REFORMULADO_x000a_30042016_x000a_30092016_x000a_ACTUALIZADO_x000a_30112021"/>
  </r>
  <r>
    <x v="0"/>
    <x v="0"/>
    <m/>
    <m/>
    <m/>
    <m/>
    <s v="Definir Estrategia de Digitalización del Proyecto de Desaduanamiento._x000a_"/>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6_x000a_ACTUALIZADO_x000a_30112021"/>
  </r>
  <r>
    <x v="0"/>
    <x v="0"/>
    <m/>
    <m/>
    <m/>
    <m/>
    <s v="Priorizar y detallar requermimientos Funcionales tecnologicos necesario para la solucion tecnologica  del Proyecto de Desaduanamiento._x000a_"/>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6_x000a_ACTUALIZADO_x000a_30112021"/>
  </r>
  <r>
    <x v="0"/>
    <x v="0"/>
    <m/>
    <m/>
    <m/>
    <m/>
    <s v="Desarrollar o adquirir la solucion tecnologica del Proyecto de Desaduanamiento._x000a_"/>
    <s v="1. Informe de avance del proceso de contratación."/>
    <s v="Informe de avance del proceso"/>
    <n v="1"/>
    <d v="2021-08-01T00:00:00"/>
    <d v="2022-07-31T00:00:00"/>
    <n v="52"/>
    <n v="1"/>
    <n v="1"/>
    <x v="0"/>
    <s v="DGA_x000a_NC - Subproceso Innovación y Tecnología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_x000a__x000a_REFORMULADO_x000a_30092016_x000a_30112021_x000a_20052022"/>
  </r>
  <r>
    <x v="0"/>
    <x v="0"/>
    <m/>
    <m/>
    <m/>
    <m/>
    <m/>
    <s v="2. Plan de trabajo del desarrollo de la solución tecnológica."/>
    <s v="Plan de trabajo"/>
    <n v="1"/>
    <d v="2022-08-01T00:00:00"/>
    <d v="2022-12-31T00:00:00"/>
    <n v="21.714285714285715"/>
    <n v="1"/>
    <n v="1"/>
    <x v="0"/>
    <s v="DGA_x000a_NC - Subproceso Innovación y Tecnología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_x000a__x000a_REFORMULADO_x000a_30092016_x000a_30112021"/>
  </r>
  <r>
    <x v="0"/>
    <x v="0"/>
    <m/>
    <m/>
    <m/>
    <m/>
    <s v="Implantación de la solucion tecnologica del Proyecto de Desaduanamiento._x000a_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r>
  <r>
    <x v="0"/>
    <x v="0"/>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_x000a__x000a_NOTA: Reformulación elaborada por cambios normativos de acuerdo a  Decreto 1165 de Junio de 2019 que reemplaza-deroga el Decreto 390 de 2016."/>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6_x000a_30092019_x000a_ACTUALIZADO_x000a_30112021"/>
  </r>
  <r>
    <x v="0"/>
    <x v="0"/>
    <m/>
    <m/>
    <m/>
    <m/>
    <s v="Priorizar y detallar requermimientos Funcionales tecnologicos necesario para la solucion tecnologica  del Proyecto de Desaduanamiento._x000a__x000a_NOTA: Reformulación elaborada por cambios normativos de acuerdo a  Decreto 1165 de Junio de 2019 que reemplaza-deroga el Decreto 390 de 2016."/>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6_x000a_30092019_x000a_ACTUALIZADO_x000a_30112021"/>
  </r>
  <r>
    <x v="0"/>
    <x v="0"/>
    <m/>
    <m/>
    <m/>
    <m/>
    <s v="Desarrollar o adquirir la solucion tecnologica del Proyecto de Desaduanamiento._x000a__x000a_NOTA: Reformulación elaborada por cambios normativos de acuerdo a  Decreto 1165 de Junio de 2019 que reemplaza-deroga el Decreto 390 de 2016."/>
    <s v="1. Informe de avance del proceso de contratación."/>
    <s v="Informe de avance del proceso"/>
    <n v="1"/>
    <d v="2021-08-01T00:00:00"/>
    <d v="2022-07-31T00:00:00"/>
    <n v="52"/>
    <n v="1"/>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r>
  <r>
    <x v="0"/>
    <x v="0"/>
    <m/>
    <m/>
    <m/>
    <m/>
    <m/>
    <s v="2. Plan de trabajo del desarrollo de la solución tecnológica."/>
    <s v="Plan de trabajo"/>
    <n v="1"/>
    <d v="2022-08-01T00:00:00"/>
    <d v="2022-12-31T00:00:00"/>
    <n v="21.714285714285715"/>
    <n v="1"/>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r>
  <r>
    <x v="0"/>
    <x v="0"/>
    <m/>
    <m/>
    <m/>
    <m/>
    <s v="Implantar la solucion tecnologica del Proyecto de Desaduanamiento._x000a__x000a_NOTA: Reformulación elaborada por cambios normativos de acuerdo a  Decreto 1165 de Junio de 2019 que reemplaza-deroga el Decreto 390 de 2016."/>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r>
  <r>
    <x v="0"/>
    <x v="0"/>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n v="1"/>
    <x v="0"/>
    <s v="DGA_x000a_NC – Subproceso Operación Aduanera_x000a_Dirección de Gestión de Aduanas_x000a_Subdirección de Operación Aduanera_x000a__x000a_REFORMULADO_x000a_30092016_x000a_ACTUALIZADO_x000a_30112021"/>
  </r>
  <r>
    <x v="0"/>
    <x v="0"/>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n v="1"/>
    <x v="0"/>
    <s v="DGA_x000a_NC – Subproceso Operación Aduanera_x000a_Dirección de Gestión de Aduanas_x000a_Subdirección de Operación Aduanera_x000a__x000a_REFORMULADO_x000a_30092016_x000a_ACTUALIZADO_x000a_30112021"/>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n v="1"/>
    <x v="0"/>
    <s v="DGA_x000a_NC - Subproceso Innovación y Tecnología_x000a_Dirección de Gestión de Innovación y Tecnología_x000a_Subdirección de Soluciones y Desarrollo_x000a__x000a_REFORMULADO_x000a_30092017_x000a_ACTUALIZADO_x000a_30112021"/>
  </r>
  <r>
    <x v="0"/>
    <x v="0"/>
    <m/>
    <m/>
    <m/>
    <m/>
    <m/>
    <s v="Realizar la codificación"/>
    <s v="Formato Información de Versión 30001  - FT-SI-2180 "/>
    <n v="1"/>
    <d v="2018-12-31T00:00:00"/>
    <d v="2019-12-31T00:00:00"/>
    <n v="52.142857142857146"/>
    <n v="1"/>
    <n v="1"/>
    <x v="0"/>
    <s v="DGA_x000a_NC - Subproceso Innovación y Tecnología_x000a_Dirección de Gestión de Innovación y Tecnología_x000a_Subdirección de Soluciones y Desarrollo_x000a__x000a_REFORMULADO_x000a_30092017_x000a_30092018_x000a_30092019_x000a_ACTUALIZADO_x000a_30112021"/>
  </r>
  <r>
    <x v="0"/>
    <x v="0"/>
    <m/>
    <m/>
    <m/>
    <m/>
    <m/>
    <s v="Realizar las pruebas funcionales"/>
    <s v="Formato Aceptación de Pruebas Funcionales y Salida a Producción - FT-SI-1851"/>
    <n v="1"/>
    <d v="2020-01-01T00:00:00"/>
    <d v="2020-03-30T00:00:00"/>
    <n v="12.714285714285714"/>
    <n v="1"/>
    <n v="1"/>
    <x v="0"/>
    <s v="DGA_x000a_NC – Subproceso Operación Aduanera,_x000a_Dirección de Gestión de Aduanas _x000a_Subdirección de Operación Aduanera_x000a__x000a_REFORMULADO_x000a_30092017_x000a_30092018_x000a_30092019_x000a_30112021"/>
  </r>
  <r>
    <x v="0"/>
    <x v="0"/>
    <m/>
    <m/>
    <m/>
    <m/>
    <m/>
    <s v="Realizar la implantación y puesta en producción "/>
    <s v="Formato Aceptación de Pruebas Funcionales y Salida a Producción FT-SI-1851_x000a__x000a_Acta de comité de cambios"/>
    <n v="2"/>
    <d v="2020-04-01T00:00:00"/>
    <d v="2020-06-30T00:00:00"/>
    <n v="12.857142857142858"/>
    <n v="2"/>
    <n v="1"/>
    <x v="0"/>
    <s v="DGA_x000a_NC – Subproceso Operación Aduanera_x000a_Dirección de Gestión de Aduanas_x000a_Subdirección de Operación Aduanera_x000a__x000a_REFORMULADO_x000a_30092017_x000a_30092018_x000a_30092019_x000a_ACTUALIZADO_x000a_30112021"/>
  </r>
  <r>
    <x v="0"/>
    <x v="0"/>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n v="1"/>
    <x v="0"/>
    <s v="DGA_x000a_C – Subproceso Operación Aduanera_x000a_Dirección de Gestión de Aduanas_x000a_Subdirección de Operación Aduanera_x000a__x000a_REFORMULADO_x000a_30092016_x000a_ACTUALIZADO_x000a_30112021"/>
  </r>
  <r>
    <x v="0"/>
    <x v="0"/>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Un (1) Plan de Trabajo aprobado."/>
    <n v="1"/>
    <d v="2016-07-07T00:00:00"/>
    <d v="2016-12-31T00:00:00"/>
    <n v="25.285714285714285"/>
    <n v="1"/>
    <n v="1"/>
    <x v="0"/>
    <s v="DGA_x000a_NC – Subproceso Operación Aduanera_x000a_Dirección de Gestión de Aduanas_x000a_Subdirección de Operación Aduanera_x000a__x000a_REFORMULADO_x000a_30092016_x000a_ACTUALIZADO_x000a_30112021"/>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n v="1"/>
    <x v="0"/>
    <s v="DGA_x000a_NC - Subproceso Innovación y Tecnología_x000a_Dirección de Gestión de Innovación y Tecnología_x000a_Subdirección de Soluciones y Desarrollo_x000a__x000a_REFORMULADO_x000a_30092017_x000a_ACTUALIZADO_x000a_30112021"/>
  </r>
  <r>
    <x v="0"/>
    <x v="0"/>
    <m/>
    <m/>
    <m/>
    <m/>
    <m/>
    <s v="Realizar la codificación"/>
    <s v="Formato Información de Versión 30001  - FT-SI-2180 "/>
    <n v="1"/>
    <d v="2018-12-31T00:00:00"/>
    <d v="2019-12-31T00:00:00"/>
    <n v="52.142857142857146"/>
    <n v="1"/>
    <n v="1"/>
    <x v="0"/>
    <s v="DGA_x000a_NC - Subproceso Innovación y Tecnología_x000a_Dirección de Gestión de Innovación y Tecnología_x000a_Subdirección de Soluciones y Desarrollo_x000a__x000a_REFORMULADO_x000a_30092017_x000a_30092018_x000a_30092019_x000a_ACTUALIZADO_x000a_30112021_x000a_"/>
  </r>
  <r>
    <x v="0"/>
    <x v="0"/>
    <m/>
    <m/>
    <m/>
    <m/>
    <m/>
    <s v="Realizar las pruebas funcionales"/>
    <s v="Formato Aceptación de Pruebas Funcionales y Salida a Producción - FT-SI-1851"/>
    <n v="1"/>
    <d v="2020-01-01T00:00:00"/>
    <d v="2020-03-30T00:00:00"/>
    <n v="12.714285714285714"/>
    <n v="1"/>
    <n v="1"/>
    <x v="0"/>
    <s v="DGA_x000a_NC – Subproceso Operación Aduanera_x000a_Dirección de Gestión de Aduanas_x000a_Subdirección de Operación Aduanera_x000a__x000a_REFORMULADO_x000a_30092017_x000a_30092018_x000a_30092019_x000a_ACTUALIZADO_x000a_30112021"/>
  </r>
  <r>
    <x v="0"/>
    <x v="0"/>
    <m/>
    <m/>
    <m/>
    <m/>
    <m/>
    <s v="Realizar la implantación y puesta en producción "/>
    <s v="Formato Aceptación de Pruebas Funcionales y Salida a Producción FT-SI-1851_x000a__x000a_Acta de comité de cambios"/>
    <n v="2"/>
    <d v="2020-04-01T00:00:00"/>
    <d v="2020-06-30T00:00:00"/>
    <n v="12.857142857142858"/>
    <n v="2"/>
    <n v="1"/>
    <x v="0"/>
    <s v="DGA_x000a_NC – Subproceso Operación Aduanera_x000a_Dirección de Gestión de Aduanas_x000a_Subdirección de Operación Aduanera_x000a__x000a_REFORMULADO_x000a_30092017_x000a_30092018_x000a_30092019_x000a_ACTUALIZADO_x000a_30112021"/>
  </r>
  <r>
    <x v="0"/>
    <x v="0"/>
    <m/>
    <m/>
    <m/>
    <m/>
    <s v="Definir Estrategia de Digitalización del Proyecto de Desaduanamiento._x000a_"/>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9_x000a_ACTUALIZADO_x000a_30112021"/>
  </r>
  <r>
    <x v="0"/>
    <x v="0"/>
    <m/>
    <m/>
    <m/>
    <m/>
    <s v="Priorizar y detallar requermimientos Funcionales tecnologicos necesario para la solucion tecnologica  del Proyecto de Desaduanamiento._x000a_"/>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9_x000a_ACTUALIZADO_x000a_30112021"/>
  </r>
  <r>
    <x v="0"/>
    <x v="0"/>
    <m/>
    <m/>
    <m/>
    <m/>
    <s v="Desarrollar o adquirir la solucion tecnologica del Proyecto de Desaduanamiento._x000a_"/>
    <s v="1. Informe de avance del proceso de contratación."/>
    <s v="Informe de avance del proceso"/>
    <n v="1"/>
    <d v="2021-08-01T00:00:00"/>
    <d v="2022-07-31T00:00:00"/>
    <n v="52"/>
    <n v="1"/>
    <n v="1"/>
    <x v="0"/>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m/>
    <s v="2. Plan de trabajo del desarrollo de la solución tecnológica."/>
    <s v="Plan de trabajo"/>
    <n v="1"/>
    <d v="2022-08-01T00:00:00"/>
    <d v="2022-12-31T00:00:00"/>
    <n v="21.714285714285715"/>
    <n v="1"/>
    <n v="1"/>
    <x v="0"/>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s v="Implantar la solucion tecnologica del Proyecto de Desaduanamiento.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n v="1"/>
    <x v="0"/>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r>
  <r>
    <x v="0"/>
    <x v="0"/>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n v="1"/>
    <x v="0"/>
    <s v="DGA_x000a_NC – Subproceso Operación Aduanera_x000a_Dirección de Gestión de Aduanas_x000a_Subdirección Técnica Aduanera_x000a__x000a_ACTUALIZADO_x000a_30112021"/>
  </r>
  <r>
    <x v="0"/>
    <x v="0"/>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n v="1"/>
    <x v="0"/>
    <s v="DGA_x000a_NC- Subproceso Innovación y Tecnología_x000a_Dirección de Gestión de Innovación y Tecnología_x000a_Subdirección de Innovación y Proyectos_x000a_Subdirección de Soluciones y Desarrollo_x000a__x000a_REFORMULADO_x000a_30092017_x000a_ACTUALIZADO_x000a_30112021"/>
  </r>
  <r>
    <x v="0"/>
    <x v="0"/>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0"/>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0"/>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0"/>
    <m/>
    <m/>
    <m/>
    <m/>
    <m/>
    <s v="Efectuar mejoras en la usabilidad y nuevas funcionalidades, (24 requerimientos)​. Laboratorio Fase 2.4"/>
    <s v="Documento: FT-SI-2180-SIE Laboratorio.pdf (INFORMACIÓN DE VERSIÓN – 30001 _x000a_Documento:FT-SI-1851- Certificación de Pruebas._x000a_Liberación a producción"/>
    <n v="2"/>
    <d v="2023-01-01T00:00:00"/>
    <d v="2023-12-31T00:00:00"/>
    <n v="52"/>
    <n v="0"/>
    <n v="0"/>
    <x v="1"/>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r>
  <r>
    <x v="0"/>
    <x v="0"/>
    <s v="2  Aud Operación Aduanera -Importaciones Dirección de Aduanas y Direcciones Seccionales de Aduanas de Bogotá, Cali, Buenaventura, Bucaramanga, Cartagena, Barranquilla y Santa Marta Vigencia 2018 y primer semestre de 2019"/>
    <s v="19 02 003"/>
    <s v="Hallazgo 2.  Información Declaraciones de Importación Seccional Bogotá – Nivel Central y Seccional Bucaramanga.  _x000a__x000a_Efectuada la verificación y cruce de datos del listado en Excel (universo de declaraciones descargadas del portal Web) y el listado extraído de la bitácora, se encontró que existen 633 registros de declaraciones de la bitácora, que no aparecen en el universo de declaraciones._x000a__x000a_En la Seccional Bogotá, un total de (676) registros del universo de las declaraciones no se encuentran en el listado extraído de la bitácora._x000a__x000a_(…) se encuentran diferencias entre los números de autoadhesivos, en el código de administración y, se encuentra que el campo Tipo de Declaración está diligenciado en blanco o vacío. _x000a__x000a_(…) analizadas las Declaraciones de Importación, se observa que se presentan 1.175.287 formularios repetidos._x000a__x000a_(…) comparando el archivo de Excel con la relación del aplicativo LUCIA, se evidencia que un total de 1.058.714 registros de la relación de Excel no están en el aplicativo LUCIA._x000a__x000a_En la Seccional Bucaramanga, se constató que existen (81) registros de declaraciones de importación en la base de datos Trámites Manuales que no se encuentran en la base de datos suministrada por Nivel Central._x000a_"/>
    <s v="Deficiencias en el control del registro de la información de las declaraciones de importación."/>
    <s v="1. Impartir instrucción a las direcciones seccionales."/>
    <s v="Expedir lineamientos a las Direcciones Seccionales de Aduanas frente al control de las operaciones relacionados con los trámites manuales. "/>
    <s v="Documento de lineamientos."/>
    <n v="1"/>
    <d v="2020-02-01T00:00:00"/>
    <d v="2020-03-30T00:00:00"/>
    <n v="8.2857142857142865"/>
    <n v="1"/>
    <n v="1"/>
    <x v="0"/>
    <s v="DGA_x000a_NC – Subproceso Operación Aduanera_x000a_Dirección de Gestión de Aduanas_x000a_Subdirección de Operación Aduanera_x000a__x000a_ACTUALIZADO_x000a_30112021"/>
  </r>
  <r>
    <x v="0"/>
    <x v="0"/>
    <m/>
    <m/>
    <m/>
    <m/>
    <s v="2. Definir Estrategia de Digitalización del Proyecto._x000a_"/>
    <s v="Estrategia de Digitalización"/>
    <s v="Documento de Estrategia"/>
    <n v="1"/>
    <d v="2020-02-01T00:00:00"/>
    <d v="2020-06-30T00:00:00"/>
    <n v="21.428571428571427"/>
    <n v="1"/>
    <n v="1"/>
    <x v="0"/>
    <s v="DGA_x000a_NC – Subproceso Operación Aduanera_x000a_Dirección de Gestión de Aduanas_x000a_Subdirección de Operación Aduanera_x000a__x000a_ACTUALIZADO_x000a_30112021"/>
  </r>
  <r>
    <x v="0"/>
    <x v="0"/>
    <m/>
    <m/>
    <m/>
    <m/>
    <s v="3. Desarrollar o adquirir la solucion tecnologica del Proyecto de Desaduanamiento._x000a_"/>
    <s v="1. Informe de avance del proceso de contratación."/>
    <s v="Informe de avance del proceso"/>
    <n v="1"/>
    <d v="2022-01-01T00:00:00"/>
    <d v="2022-07-31T00:00:00"/>
    <n v="30.142857142857142"/>
    <n v="1"/>
    <n v="1"/>
    <x v="0"/>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m/>
    <s v="2. Plan de trabajo del desarrollo de la solución tecnológica."/>
    <s v="Plan de trabajo"/>
    <n v="1"/>
    <d v="2022-08-01T00:00:00"/>
    <d v="2022-12-31T00:00:00"/>
    <n v="21.714285714285715"/>
    <n v="1"/>
    <n v="1"/>
    <x v="0"/>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s v="4. Implantar la solucion tecnologica del Proyecto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20052022"/>
  </r>
  <r>
    <x v="0"/>
    <x v="0"/>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n v="1"/>
    <x v="0"/>
    <s v="DGA_x000a_NC – Subproceso Operación Aduanera_x000a_Dirección de Gestión de Aduanas_x000a_Subdirección de Operación Aduanera_x000a__x000a_ACTUALIZADO_x000a_30112021"/>
  </r>
  <r>
    <x v="0"/>
    <x v="0"/>
    <m/>
    <m/>
    <m/>
    <m/>
    <s v="Definir Estrategia de Digitalización del Proyecto de Desaduanamiento._x000a_"/>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9_x000a_ACTUALIZADO_x000a_30112021"/>
  </r>
  <r>
    <x v="0"/>
    <x v="0"/>
    <m/>
    <m/>
    <m/>
    <m/>
    <s v="Priorizar y detallar requermimientos Funcionales tecnologicos necesario para la solucion tecnologica  del Proyecto de Desaduanamiento._x000a_"/>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9_x000a_ACTUALIZADO_x000a_30112021"/>
  </r>
  <r>
    <x v="0"/>
    <x v="0"/>
    <m/>
    <m/>
    <m/>
    <m/>
    <s v="Desarrollar o adquirir la solucion tecnologica del Proyecto de Desaduanamiento._x000a_"/>
    <s v="1. Informe de avance del proceso de contratación."/>
    <s v="Informe de avance del proceso"/>
    <n v="1"/>
    <d v="2021-08-01T00:00:00"/>
    <d v="2022-07-31T00:00:00"/>
    <n v="52"/>
    <n v="1"/>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0"/>
    <x v="0"/>
    <m/>
    <m/>
    <m/>
    <m/>
    <m/>
    <s v="2. Plan de trabajo del desarrollo de la solución tecnológica."/>
    <s v="Plan de trabajo"/>
    <n v="1"/>
    <d v="2022-08-01T00:00:00"/>
    <d v="2022-12-31T00:00:00"/>
    <n v="21.714285714285715"/>
    <n v="1"/>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0"/>
    <x v="0"/>
    <m/>
    <m/>
    <m/>
    <m/>
    <s v="Implantar la solucion tecnologica del Proyecto de Desaduanamiento.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n v="1"/>
    <x v="0"/>
    <s v="DGA_x000a_DS – Subproceso Operación Aduanera_x000a_Dirección Seccional de Impuestos y Aduanas de Bucaramanga_x000a__x000a_ACTUALIZADO_x000a_30112021"/>
  </r>
  <r>
    <x v="0"/>
    <x v="0"/>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9_x000a_ACTUALIZADO_x000a_30112021"/>
  </r>
  <r>
    <x v="0"/>
    <x v="0"/>
    <m/>
    <m/>
    <m/>
    <m/>
    <s v="Priorizar y detallar requermimientos Funcionales tecnologicos necesario para la solucion tecnologica  del Proyecto de Gestor de Pagos._x000a_"/>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9_x000a_ACTUALIZADO_x000a_30112021"/>
  </r>
  <r>
    <x v="0"/>
    <x v="0"/>
    <m/>
    <m/>
    <m/>
    <m/>
    <s v="Desarrollar o adquirir la solucion tecnologica del Proyecto de Gestor de Pagos._x000a_"/>
    <s v="1. Informe de avance del proceso de contratación."/>
    <s v="Informe de avance del proceso"/>
    <n v="1"/>
    <d v="2021-08-01T00:00:00"/>
    <d v="2022-07-31T00:00:00"/>
    <n v="52"/>
    <n v="1"/>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m/>
    <s v="2. Plan de trabajo del desarrollo de la solución tecnológica."/>
    <s v="Plan de trabajo"/>
    <n v="1"/>
    <d v="2022-08-01T00:00:00"/>
    <d v="2022-12-31T00:00:00"/>
    <n v="21.714285714285715"/>
    <n v="1"/>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s v="Implantar la solucion tecnologica del Proyecto de Gestor de Pagos.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s v="Definir Estrategia de Digitalización del Proyecto de Obligación Aduanera._x000a_"/>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9_x000a_ACTUALIZADO_x000a_30112021"/>
  </r>
  <r>
    <x v="0"/>
    <x v="0"/>
    <m/>
    <m/>
    <m/>
    <m/>
    <s v="Priorizar y detallar requermimientos Funcionales tecnologicos necesario para la solucion tecnologica  del Proyecto de Obligación Aduanera._x000a_"/>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9_x000a_ACTUALIZADO_x000a_30112021"/>
  </r>
  <r>
    <x v="0"/>
    <x v="0"/>
    <m/>
    <m/>
    <m/>
    <m/>
    <s v="Desarrollar o adquirir la solucion tecnologica del Proyecto de Obligación Aduanera._x000a_"/>
    <s v="1. Informe de avance del proceso de contratación."/>
    <s v="Informe de avance del proceso"/>
    <n v="1"/>
    <d v="2021-08-01T00:00:00"/>
    <d v="2022-07-31T00:00:00"/>
    <n v="52"/>
    <n v="1"/>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m/>
    <s v="2. Plan de trabajo del desarrollo de la solución tecnológica."/>
    <s v="Plan de trabajo"/>
    <n v="1"/>
    <d v="2022-08-01T00:00:00"/>
    <d v="2022-12-31T00:00:00"/>
    <n v="21.714285714285715"/>
    <n v="1"/>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s v="Implantar de la solucion tecnologica del Proyecto de Obligación Aduanera.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n v="1"/>
    <x v="0"/>
    <s v="DGA_x000a_NC – Subproceso Operación Aduanera_x000a_Dirección de Gestión de Aduanas_x000a_Subdirección de Operación Aduanera_x000a__x000a_REFORMULADO_x000a_ACTUALIZADO_x000a_30112021"/>
  </r>
  <r>
    <x v="0"/>
    <x v="0"/>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n v="1"/>
    <x v="0"/>
    <s v="DGA_x000a_DS – Subproceso Operación Aduanera_x000a_Dirección Seccional de Impuestos y Aduanas de Bucaramanga._x000a__x000a_ACTUALIZADO_x000a_30112021"/>
  </r>
  <r>
    <x v="1"/>
    <x v="0"/>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n v="1"/>
    <x v="0"/>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r>
  <r>
    <x v="1"/>
    <x v="0"/>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3-10-31T00:00:00"/>
    <n v="52"/>
    <n v="1.8800000000000001E-2"/>
    <n v="1.8800000000000001E-2"/>
    <x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r>
  <r>
    <x v="1"/>
    <x v="0"/>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3-12-30T00:00:00"/>
    <n v="51.714285714285715"/>
    <n v="0.91"/>
    <n v="0.91"/>
    <x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r>
  <r>
    <x v="1"/>
    <x v="0"/>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3-12-30T00:00:00"/>
    <n v="51.714285714285715"/>
    <n v="0.91"/>
    <n v="0.91"/>
    <x v="1"/>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r>
  <r>
    <x v="1"/>
    <x v="0"/>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3-12-30T00:00:00"/>
    <n v="51.714285714285715"/>
    <n v="0.52"/>
    <n v="0.52"/>
    <x v="1"/>
    <s v="DGC_x000a_DS - Subproceso Operación Logística_x000a_GIT de Operación Logística _x000a_Dirección Seccional de Aduanas de Cali_x000a__x000a_REFORMULADO _x000a_29052020_x000a_30102020_x000a_30112021_x000a_09122022"/>
  </r>
  <r>
    <x v="1"/>
    <x v="0"/>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3-12-30T00:00:00"/>
    <n v="51.714285714285715"/>
    <n v="0.49"/>
    <n v="0.49"/>
    <x v="1"/>
    <s v="DGC_x000a_DS - Subproceso Operación Logística_x000a_GIT de Operación Logística _x000a_Dirección Seccional de Aduanas de Cartagena_x000a_Área que apoya Subdirección Logística_x000a__x000a_REFORMULADO_x000a_29052020_x000a_31102020_x000a_30112021_x000a_09122022"/>
  </r>
  <r>
    <x v="1"/>
    <x v="0"/>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n v="1"/>
    <x v="0"/>
    <s v="DGC_x000a_DS - Subproceso Operación Logística_x000a_División  Administrativa y financiera_x000a_GIT de Operación Logística de la Dirección Seccional de Cucúta _x000a__x000a_ACTUALIZADO_x000a_30112021"/>
  </r>
  <r>
    <x v="1"/>
    <x v="0"/>
    <m/>
    <m/>
    <m/>
    <m/>
    <m/>
    <s v="Consolidar y verificar los informes de gestión presentados, y tramitar lo correspondiente de acuerdo con el resultado obtenido."/>
    <s v="Informes de resultados y observaciones"/>
    <n v="1"/>
    <d v="2015-03-01T00:00:00"/>
    <d v="2015-10-31T00:00:00"/>
    <n v="34.857142857142854"/>
    <n v="1"/>
    <n v="1"/>
    <x v="0"/>
    <s v="DGC_x000a_NC - Subproceso Operación Logística_x000a_Dirección de Gestión Corportiva_x000a_Subdirección Logística_x000a_Coordinación de Optimización de la Operación Logística_x000a__x000a_ACTUALIZADO_x000a_30112021_x000a_"/>
  </r>
  <r>
    <x v="1"/>
    <x v="0"/>
    <m/>
    <m/>
    <m/>
    <m/>
    <s v="Gestionar la disposición de           $ 8.902.914 de mercancías que a diciembre 31 de 2014, esta pendiente por disponer."/>
    <s v="Realizar egresos de la mercancía dispuesta, objeto del hallazgo en el aplicativo ADA."/>
    <s v="Valor de la mercancía egresada"/>
    <n v="8902914"/>
    <d v="2023-01-02T00:00:00"/>
    <d v="2023-12-30T00:00:00"/>
    <n v="51.714285714285715"/>
    <n v="8102914"/>
    <n v="0.91014178054511141"/>
    <x v="1"/>
    <s v="DGC_x000a_DS - Subproceso Operación Logística_x000a_División Administrativa y Financiera_x000a_GIT de Operación Logística  de la Dirección Seccional de Cucúta_x000a__x000a_NC - Subproceso Operación Logística_x000a_Dirección de Gestión Corpor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r>
  <r>
    <x v="1"/>
    <x v="0"/>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n v="1"/>
    <x v="0"/>
    <s v="DGC_x000a_NC - Subproceso Operación Logística_x000a_Dirección de Gestión Corportiva_x000a_Subdirección Logística_x000a_Dirección de Gestión Estrategica y Analítica_x000a_Subdirección de Procesos_x000a__x000a_REFORMULADO_x000a_30042020_x000a_ACTUALIZADO_x000a_30112021"/>
  </r>
  <r>
    <x v="1"/>
    <x v="0"/>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n v="1"/>
    <x v="0"/>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r>
  <r>
    <x v="1"/>
    <x v="0"/>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3-09-30T00:00:00"/>
    <n v="38.714285714285715"/>
    <n v="0.58420000000000005"/>
    <n v="0.58420000000000005"/>
    <x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r>
  <r>
    <x v="1"/>
    <x v="0"/>
    <m/>
    <m/>
    <m/>
    <m/>
    <m/>
    <s v="Disponer de las mercancías remitidas en los proyectos de disposisión   a la Subdirección de Gestión Comercial."/>
    <s v="Egresos de mercancías"/>
    <n v="1"/>
    <d v="2023-01-02T00:00:00"/>
    <d v="2023-12-30T00:00:00"/>
    <n v="51.714285714285715"/>
    <n v="0.42449999999999999"/>
    <n v="0.42449999999999999"/>
    <x v="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r>
  <r>
    <x v="1"/>
    <x v="0"/>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3-09-30T00:00:00"/>
    <n v="38.714285714285715"/>
    <n v="0.56140000000000001"/>
    <n v="0.56140000000000001"/>
    <x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r>
  <r>
    <x v="1"/>
    <x v="0"/>
    <m/>
    <m/>
    <m/>
    <m/>
    <m/>
    <s v="Disponer de las mercancías remitidas en los proyectos de disposisión   a la Subdirección de Gestión Comercial."/>
    <s v="Egresos de mercancías"/>
    <n v="1"/>
    <d v="2023-01-02T00:00:00"/>
    <d v="2023-12-30T00:00:00"/>
    <n v="51.714285714285715"/>
    <n v="0.29530000000000001"/>
    <n v="0.29530000000000001"/>
    <x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r>
  <r>
    <x v="1"/>
    <x v="0"/>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3-12-30T00:00:00"/>
    <n v="51.714285714285715"/>
    <n v="1.15E-2"/>
    <n v="1.15E-2"/>
    <x v="1"/>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r>
  <r>
    <x v="1"/>
    <x v="0"/>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3-12-30T00:00:00"/>
    <n v="51.714285714285715"/>
    <n v="1.29E-2"/>
    <n v="1.29E-2"/>
    <x v="1"/>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r>
  <r>
    <x v="1"/>
    <x v="0"/>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n v="1"/>
    <x v="0"/>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r>
  <r>
    <x v="1"/>
    <x v="0"/>
    <s v="1  Aud  Proceso Comercialización_x000a_Subproceso Control y Administración de Mercancías Aprehendidas, Decomisadas y Abandonadas a Favor de la Nación Vigencia 2018 - 2019 - a 30 de junio de 2020"/>
    <s v="19  03 003   "/>
    <s v="HALLAZGO No. 1. MECANISMOS DE CONTROL A DISPOSICIÓN DE MERCANCÍAS ADA                                           DS Impuestos y Aduanas de Buenaventura “(…) existen mercancías sin disponer almacenadas en los depósitos (…), al no ser dispuestas pese a tener orden del fiscal o por haberse declarado el decomiso, o disposición de las Mercancías a favor de la Nación, (…)en promedio se tienen 618 días para realizar la disposición final de la mercancía (…)”"/>
    <s v="Las situaciones expuestas obedecen a debilidades de control interno al no haber establecido en sus procedimientos el tiempo máximo para disponer de la mercancía, con el objetivo de garantizar la eficacia de las operaciones en el proceso de disposición de la mercancía ADA."/>
    <s v="Realizar seguimiento a las mercancias que cumplen con los requisitos para proceder a su disposicion"/>
    <s v="Hacer seguimiento mensual a las mercancias que estan  para disposicion a través de un cuadro de control (Matriz MIC), de conformidad con la normatividad aduanera y los instructivos vigentes, generando alertas respecto de las actas de reparto."/>
    <s v="Informes de Seguimiento mensual a las existencias en Matriz de Informacion de Comercializacion MIC"/>
    <n v="6"/>
    <d v="2021-01-01T00:00:00"/>
    <d v="2021-06-30T00:00:00"/>
    <n v="25.714285714285715"/>
    <n v="6"/>
    <n v="1"/>
    <x v="0"/>
    <s v="DGC_x000a_NC - Subproceso Operación Logística _x000a_Dirección de Gestión Corportiva_x000a_Subdirección Logística_x000a__x000a_DS - Subproceso Operación Logística_x000a_Dirección Seccional de Impuestos y Aduanas de Buenaventura  _x000a_GIT de Operación Logística_x000a__x000a_ACTUALIZADO_x000a_30112021"/>
  </r>
  <r>
    <x v="1"/>
    <x v="0"/>
    <m/>
    <m/>
    <m/>
    <m/>
    <s v="Disponer  de las  Mercancías ADA, a través de las diferentes modalidades  por valor de $11,116,440,798 que corresponden a 20 documentos de Ingreso (DIIM) relacionados en el Hallazgo por la CGR."/>
    <s v="Disponer  de las  Mercancías ADA, a través de las diferentes modalidades "/>
    <s v="Egresos de mercancías"/>
    <n v="1"/>
    <d v="2023-01-02T00:00:00"/>
    <d v="2023-08-30T00:00:00"/>
    <n v="34.285714285714285"/>
    <n v="0.99980000000000002"/>
    <n v="0.99980000000000002"/>
    <x v="1"/>
    <s v="DGC_x000a_NC - Subproceso Operación Logística _x000a_Dirección de Gestión Corportiva_x000a_Subdirección Logística_x000a_Coordinación de Gestión Social y Comercialización                                 _x000a_Coordinación de  Chatarrización y Destrucciones _x000a__x000a_DS - Subproceso Operación Logística_x000a_Dirección Seccional de Impuestos y Aduanas de de Buenaventura  _x000a_GIT de Operación Logística_x000a__x000a_ACTUALIZADO_x000a_30112021_x000a_09122022"/>
  </r>
  <r>
    <x v="1"/>
    <x v="0"/>
    <s v="“Auditoría Financiera a la UAE Dirección de Impuestos y Aduanas Nacionales - DIAN vigencia 2022”"/>
    <s v="17  02 00"/>
    <s v="Hallazgo No. 1. Créditos Judiciales  “(…) A 31 de diciembre de 2022, la DIAN Función Pagadora registró en la subcuenta 2460-002-001 Sentencias de la cuenta Créditos Judiciales $133.603.405.959, valor que corresponde a sentencias judiciales, los cuales fueron reconocidos y pagados por la Función Recaudadora; lo anterior, por cuanto los mismos corresponden a obligaciones de devoluciones de"/>
    <s v="“Deficiencias sustanciales de control interno contable y administrativo en el manejo y registro de las cuentas por pagar por sentencias; así como, falta de comunicación de las diferentes áreas que participan en el proceso (…)”."/>
    <s v="Formular controles  necesarios  que garanticen que la totalidad de las operaciones  de procesos judiciales  realizadas por la entidad sean registradas contablemente."/>
    <s v="Analizar mensualmente la base EKOGUI respecto de los procesos TERMINADOS y cruzarla con la información enviada por la Coordinacion de Sentencias y devoluciones para determinar cuales procesos estan a cargo de la funcion pagadora, con el fin de reconocerlos en el pasivo real."/>
    <s v="Documento mensual de verificación"/>
    <n v="6"/>
    <d v="2023-07-01T00:00:00"/>
    <d v="2023-12-31T00:00:00"/>
    <n v="26.142857142857142"/>
    <n v="0"/>
    <n v="0"/>
    <x v="1"/>
    <s v="DGC _x000a_NC - Subproceso Función Pagadora _x000a_Dirección de Gestión Corporativa_x000a_Subdirección Financiera _x000a_Coordinación de Contabilidad Pagadora_x000a_ Coordinación de Sentencias y Devoluciones  _x000a__x000a_ELABORACIÓN 19062023"/>
  </r>
  <r>
    <x v="1"/>
    <x v="0"/>
    <s v="“Auditoría Financiera a la UAE Dirección de Impuestos y Aduanas Nacionales - DIAN vigencia 2022”"/>
    <s v="18  01 00"/>
    <s v="Hallazgo No. 2. Provisión Contable “(…)Ante el Tribunal Administrativo de Atlántico, cursa el proceso No. 08001 233300020190030700, interpuesto por el contribuyente con NIT 900197265, donde solicitó declarar la nulidad de las resoluciones Nos. 00941 del 29 agosto de 2018 y 0047 del 25 enero de 2019; actos mediante los cuales, se negó la solicitud de devolución de tributos aduaneros pagad"/>
    <s v="El no registro del valor determinado por la sentencia."/>
    <s v="Impartir  instrucciones respecto de la provisión contable de procesos con fallo condenatorio de primera instancia."/>
    <s v="Proferir memorando conjunto entre la Subdirección Financiera y la Subdirección de Representación Externa dando instrucciones respecto de la provisión contable de procesos con fallo condenatorio de primera instancia."/>
    <s v="Memorando"/>
    <n v="1"/>
    <d v="2023-07-01T00:00:00"/>
    <d v="2023-08-31T00:00:00"/>
    <n v="8.7142857142857135"/>
    <n v="0"/>
    <n v="0"/>
    <x v="1"/>
    <s v="DGC_x000a_NC - Subproceso Función Pagadora _x000a_Dirección de Gestión Corporativa_x000a_Subdirección Financiera_x000a_Coordinación de Contabilidad Pagadora_x000a__x000a_NC - Subproceso Gestión Jurídica_x000a_Dirección de Gestión Jurídica_x000a_Subdirección de Gestión de Representación Externa  _x000a__x000a_ELABORACIÓN 19062023"/>
  </r>
  <r>
    <x v="1"/>
    <x v="0"/>
    <s v="“Auditoría Financiera a la UAE Dirección de Impuestos y Aduanas Nacionales - DIAN vigencia 2022”"/>
    <s v="18  01 00"/>
    <s v="Hallazgo No. 3.Activos Intangibles Software en Desarrollo “(…)En la revisión de la muestra de activos intangibles, se pudo evidenciar que la placa No. 482954, cuya descripción del software en desarrollo corresponde a “Régimen de Importación y Deposito - RID (D390)” con valor histórico por $3.352.732.640, que se encuentra en estado “en Desarrollo”, muestra la siguiente valoración de costo"/>
    <s v="(…) inobservancia de la normatividad aplicable para el reconocimiento, registro, medición posterior, revelación y la comprobación de los indicios de deterioro de los Activos Intangibles, lo cual debe efectuarse anualmente; como también, las debilidades de control interno contable, relacionadas con la administración y actualización permanente de estos activos."/>
    <s v="Establecer el estado del activo intangible en desarrollo, para determinar su potencial de servicio futuro y ajustar los Estados Financieros de acuerdo al resultado del análisis."/>
    <s v="Estudio técnico por parte de la Dirección de Innovación y Tecnología del potencial de servicio de los activos intangibles en desarrollo."/>
    <s v="Oficio del área técnica"/>
    <n v="1"/>
    <d v="2023-06-15T00:00:00"/>
    <d v="2023-08-31T00:00:00"/>
    <n v="11"/>
    <n v="0.05"/>
    <n v="0.05"/>
    <x v="1"/>
    <s v="DGC _x000a_NC - Subproceso Innovación y Tecnología_x000a_Dirección de Gestión de Innovación y Tecnología_x000a_Subdirección de Soluciones y Desarrollo  _x000a__x000a_ELABORACIÓN 19062023"/>
  </r>
  <r>
    <x v="1"/>
    <x v="0"/>
    <m/>
    <m/>
    <m/>
    <m/>
    <m/>
    <s v="Para los activos intangibles cuyo potencial de servicio es cero, dar de baja en el inventario y realizar el registro contable pertinente."/>
    <s v="Comprobante Contable"/>
    <n v="1"/>
    <d v="2023-11-01T00:00:00"/>
    <d v="2023-12-31T00:00:00"/>
    <n v="8.5714285714285712"/>
    <n v="0"/>
    <n v="0"/>
    <x v="1"/>
    <s v="DGC _x000a_NC - Subproceso RecursosAdministrativos_x000a_Dirección de Gestión Corporativa_x000a_Subdirección Administrativa_x000a_Coordinación de Servicios Generales   _x000a__x000a_NC - Subproceso Función Pagadora _x000a_Dirección de Gestión Corporativa_x000a_Subdirección Financiera_x000a_Coordinación de Contabilidad Pagadora   _x000a__x000a_ELABORACIÓN 19062023"/>
  </r>
  <r>
    <x v="1"/>
    <x v="0"/>
    <s v="“Auditoría Financiera a la UAE Dirección de Impuestos y Aduanas Nacionales - DIAN vigencia 2022”"/>
    <s v="14  05 00"/>
    <s v="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Realizar el documento ABC de la Supervisión."/>
    <s v="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
    <s v="Documento ABC de la Supervisión"/>
    <n v="1"/>
    <d v="2023-07-01T00:00:00"/>
    <d v="2023-09-01T00:00:00"/>
    <n v="8.8571428571428577"/>
    <n v="0"/>
    <n v="0"/>
    <x v="1"/>
    <s v="DGC_x000a_NC - Subproceso Compras y Contratos_x000a_Subdirección de Compras y Contratos _x000a_Oficina de Comunicaciones  _x000a__x000a_ELABORACIÓN 19062023"/>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Llevar a cabo jornadas de actualización para supervisores ubicados en las distintas unidades ejecutoras de la Entidad"/>
    <s v="Jornadas para actualizar a los supervisores en cambios normativos, problemas frecuentes, recomendaciones, entre otros."/>
    <s v="Registro de asistencia a las jornadas de actualización-"/>
    <n v="12"/>
    <d v="2023-08-16T00:00:00"/>
    <d v="2024-06-30T00:00:00"/>
    <n v="45.571428571428569"/>
    <n v="0"/>
    <n v="0"/>
    <x v="1"/>
    <s v="DGC_x000a_NC - Subproceso Compras y Contratos_x000a_Subdirección de Compras y Contratos _x000a_Oficina de Comunicaciones  _x000a__x000a_ELABORACIÓN 19062023"/>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Elaborar y divulgar tips relacionados con el rol de supervisor en la UAE DIAN"/>
    <s v="Publicación trimestral de Tips en los canales de difusión de comunicación interna de la Entidad, con fin recordar a los supervisores el cumplimiento de sus deberes y demás aspectos que deben  tener en cuenta en el desarrollo de la supervisión."/>
    <s v="Tips publicados trimestralmente"/>
    <n v="4"/>
    <d v="2023-07-01T00:00:00"/>
    <d v="2024-06-30T00:00:00"/>
    <n v="52.142857142857146"/>
    <n v="0"/>
    <n v="0"/>
    <x v="1"/>
    <s v="DGC_x000a_NC - Subproceso Compras y Contratos_x000a_Subdirección de Compras y Contratos _x000a_Oficina de Comunicaciones  _x000a__x000a_ELABORACIÓN 19062023"/>
  </r>
  <r>
    <x v="1"/>
    <x v="0"/>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3-09-15T00:00:00"/>
    <n v="13.142857142857142"/>
    <n v="0.1"/>
    <n v="0.05"/>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4-02-15T00:00:00"/>
    <n v="30.571428571428573"/>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s v="“Auditoría Financiera a la UAE Dirección de Impuestos y Aduanas Nacionales - DIAN vigencia 2022”"/>
    <s v="16  01 10"/>
    <s v="Hallazgo No. 10. Administración de BIRDP (D)  (…)El equipo auditor realizó visita los días 16 y 17 de marzo de 2023, a treinta y uno (31) inmuebles recibidos en dación de pago por la DIAN, ubicados en la ciudad de Bogotá; como se detallan en la siguiente tabla: (…)Resultado de la visita se evidenció, por una parte, una gestión ineficiente en la administración de los BIRDP; por cuanto, se"/>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administración de los Bienes Inmuebles Recibidos en Dación de Pago BIRDP"/>
    <s v="Programar en coordinación y articulación con las Direcciones Seccionales, cronogramas de visitas técnicas períódicas de inspección a los BIRDP, de lo cual se generarán informes técnicos que señalen, de ser necesario,  las acciones a seguir en cada caso."/>
    <s v="Informe técnicos por cada Dirección Seccional"/>
    <n v="1"/>
    <d v="2023-07-15T00:00:00"/>
    <d v="2023-12-15T00:00:00"/>
    <n v="21.857142857142858"/>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administración de los Bienes Inmuebles Recibidos en Dación de Pago BIRDP"/>
    <s v="Por medio de un memorando impartir lineamientos a nivel nacional sobre la administración de los BIRDP."/>
    <s v="Memorando"/>
    <n v="1"/>
    <d v="2023-06-15T00:00:00"/>
    <d v="2023-09-15T00:00:00"/>
    <n v="13.142857142857142"/>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enajenación y comercialización de los Bienes Inmuebles Recibidos en Dación de Pago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enajenación y comercialización de los Bienes Inmuebles Recibidos en Dación de Pago BIRDP"/>
    <s v="Realizar los registros contables y/o conciliaciones necesarias."/>
    <s v="Registros contables"/>
    <n v="1"/>
    <d v="2023-07-15T00:00:00"/>
    <d v="2023-12-15T00:00:00"/>
    <n v="21.857142857142858"/>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3-12-01T00:00:00"/>
    <n v="17.428571428571427"/>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s v="“Auditoría Financiera a la UAE Dirección de Impuestos y Aduanas Nacionales - DIAN vigencia 2022”"/>
    <s v="16  01 00"/>
    <s v="Hallazgo No. 12. Transferencia a Título Gratuito BIRDP (D)  “(…)La entidad inobservó la aplicación de la Ley 2155 de 2021, por lo tanto, no realizó las gestiones necesarias para identificar y dar traslado de los bienes, situación que también afecta los reportes financieros debido a que el saldo de las cuentas de inventarios de terrenos y construcciones suman $135.054.040.464, y no es pos"/>
    <s v="“(…)falta de revelación de situaciones de “carácter específico” de tipo tanto cualitativo, como cuantitativo frente a dichos bienes, que carecen de información que le permita a un usuario tanto externo como interno, identificar aspectos relevantes como el estado legal en que se encuentran los bienes, situaciones de impacto y que obedecen a mandatos Legales.(…)”"/>
    <s v="Contar con la certeza juridica frente a la viabilidad o no de la transferencia a título  gratuito de los bienes inmuebles recibidos en dación de pago por concepto de obligaciones fiscales BIRDP."/>
    <s v="Elevar consulta a la Dirección de Gestión Jurídica de la entidad, con el fin de tener un concepto institucional sobre la viabilidad  o no de la transferencia a título gratuito de los bienes inmuebles recibidos en dacion de pago por concepto de obligaciones fiscales BIRDP, en desarrollo de las competencias establecidas articulo 55 del Decreto 1742 de 2020"/>
    <s v="Solictud de concepto a la Dirección de Gestión Juridica"/>
    <n v="1"/>
    <d v="2023-06-15T00:00:00"/>
    <d v="2023-08-31T00:00:00"/>
    <n v="11"/>
    <n v="0.1"/>
    <n v="0.1"/>
    <x v="1"/>
    <s v="DGC _x000a_NC - Subproceso RecursosAdministrativos _x000a_Dirección de Gestión Corporativa _x000a_Subdirección Administrativa  _x000a__x000a_ELABORACIÓN 19062023"/>
  </r>
  <r>
    <x v="1"/>
    <x v="0"/>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0"/>
    <n v="0"/>
    <x v="1"/>
    <s v="DGC_x000a_NC - Subproceso Operación Logísitca_x000a_Dirección de Gestión Corporativa _x000a_Subdirección Logistica_x000a_Coordinación de Optimización de la Operación Logística_x000a__x000a_ELABORACIÓN 19062023"/>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ones físicas trimestrales"/>
    <s v="Actas de Inspección"/>
    <n v="4"/>
    <d v="2023-07-01T00:00:00"/>
    <d v="2024-06-30T00:00:00"/>
    <n v="52.142857142857146"/>
    <n v="0"/>
    <n v="0"/>
    <x v="1"/>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 Informe trimestral resultado de la inspección física"/>
    <s v="Informe"/>
    <n v="4"/>
    <d v="2023-07-01T00:00:00"/>
    <d v="2024-06-30T00:00:00"/>
    <n v="52.142857142857146"/>
    <n v="0"/>
    <n v="0"/>
    <x v="1"/>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r>
  <r>
    <x v="2"/>
    <x v="0"/>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0-01-01T00:00:00"/>
    <d v="2020-06-30T00:00:00"/>
    <n v="25.857142857142858"/>
    <n v="1"/>
    <n v="1"/>
    <x v="0"/>
    <s v="DGIT_x000a_NC -  Subproceso Innovación y Tecnología_x000a_Dirección de Gestión de Innovación y Tecnología_x000a_Subdirección de Innovación y Proyectos_x000a__x000a_REFORMULADO_x000a_30092017_x000a_30092019_x000a_ACTUALIZADO_x000a_30112021"/>
  </r>
  <r>
    <x v="2"/>
    <x v="0"/>
    <m/>
    <m/>
    <m/>
    <m/>
    <s v="Priorizar y detallar requermimientos Funcionales tecnologicos necesario para la solucion tecnologica  del Proyecto de Desaduanamiento._x000a__x000a_"/>
    <s v="Requerimientos Funcionales"/>
    <s v="Documento de requerimientos funcionales"/>
    <n v="1"/>
    <d v="2020-07-01T00:00:00"/>
    <d v="2020-12-31T00:00:00"/>
    <n v="26.142857142857142"/>
    <n v="1"/>
    <n v="1"/>
    <x v="0"/>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2"/>
    <x v="0"/>
    <m/>
    <m/>
    <m/>
    <m/>
    <s v="Desarrollar o adquirir la solucion tecnologica del Proyecto de Desaduanamiento._x000a__x000a_"/>
    <s v="1. Informe de avance del proceso de contratación."/>
    <s v="Informe de avance del proceso"/>
    <n v="1"/>
    <d v="2022-01-01T00:00:00"/>
    <d v="2022-07-31T00:00:00"/>
    <n v="30.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r>
  <r>
    <x v="2"/>
    <x v="0"/>
    <m/>
    <m/>
    <m/>
    <m/>
    <m/>
    <s v="2. Plan de trabajo del desarrollo de la solución tecnológica."/>
    <s v="Plan de trabajo"/>
    <n v="1"/>
    <d v="2022-08-01T00:00:00"/>
    <d v="2022-12-31T00:00:00"/>
    <n v="21.714285714285715"/>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r>
  <r>
    <x v="2"/>
    <x v="0"/>
    <m/>
    <m/>
    <m/>
    <m/>
    <s v="Desarrollar y poner en producción la solución tecnológica del proyecto de Desaduanamiento."/>
    <s v="1. Iniciar el desarrollo de la solución Tecnológica"/>
    <s v="Seguimiento trimestral a la implementación de la solución Tecnológica"/>
    <n v="3"/>
    <d v="2023-01-01T00:00:00"/>
    <d v="2023-12-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 _x000a_20052022"/>
  </r>
  <r>
    <x v="2"/>
    <x v="0"/>
    <m/>
    <m/>
    <m/>
    <m/>
    <m/>
    <s v="2. Puesta en producción de la solución tecnológica"/>
    <s v="Puesta en producción"/>
    <n v="1"/>
    <d v="2024-07-01T00:00:00"/>
    <d v="2024-12-31T00:00:00"/>
    <n v="26.14285714285714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 _x000a_20052022"/>
  </r>
  <r>
    <x v="2"/>
    <x v="0"/>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n v="1"/>
    <x v="0"/>
    <s v="DGIT_x000a_NC - Subproceso Innovación y Tecnología_x000a_Dirección de Gestión de Innovación y Tecnología_x000a_Subdirección de Soluciones y Desarrollo_x000a__x000a_REFORMULADO_x000a_30092017_x000a_ACTUALIZADO_x000a_30112021"/>
  </r>
  <r>
    <x v="2"/>
    <x v="0"/>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n v="1"/>
    <x v="0"/>
    <s v="DGIT_x000a_NC - Subproceso Innovación y Tecnología_x000a_Dirección de Gestión de Innovación y Tecnología_x000a_Subdirección de Soluciones y Desarrollo_x000a__x000a_REFORMULADO_x000a_30092017_x000a_ACTUALIZADO_x000a_30112021"/>
  </r>
  <r>
    <x v="2"/>
    <x v="0"/>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n v="1"/>
    <x v="0"/>
    <s v="DGIT_x000a_NC - Subproceso Innovación y Tecnología_x000a_Dirección de Gestión de Innovación y Tecnología_x000a_Subdirección de Soluciones y Desarrollo_x000a__x000a_REFORMULADO_x000a_30/09/2017_x000a_ACTUALIZADO_x000a_30112021"/>
  </r>
  <r>
    <x v="2"/>
    <x v="0"/>
    <m/>
    <m/>
    <m/>
    <m/>
    <s v="Priorizar y detallar requerimientos funcionales tecnológicos necesario para la solución tecnológica para el proceso de Comercialización."/>
    <s v="Requerimientos Funcionales"/>
    <s v="Documento de requerimientos funcionales"/>
    <n v="1"/>
    <d v="2019-11-01T00:00:00"/>
    <d v="2020-10-30T00:00:00"/>
    <n v="52"/>
    <n v="1"/>
    <n v="1"/>
    <x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r>
  <r>
    <x v="2"/>
    <x v="0"/>
    <m/>
    <m/>
    <m/>
    <m/>
    <s v="Desarrollar o adquirir la solución tecnológica  para el proceso de Comercialización."/>
    <s v="Adelantar el proceso de_x000a_contratación de la_x000a_solución tecnológica."/>
    <s v="Contrato firmado"/>
    <n v="1"/>
    <d v="2023-01-01T00:00:00"/>
    <d v="2023-10-31T00:00:00"/>
    <n v="43.285714285714285"/>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s v="Inicio de la_x000a_implementación de la_x000a_solución tecnológica del_x000a_Proyecto."/>
    <s v="Plan de trabajo de_x000a_implementación de la solución_x000a_tecnológica."/>
    <s v="Plan de trabajo"/>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m/>
    <s v="Seguimiento trimestral al plan_x000a_de trabajo"/>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s v="Implantación de la_x000a_solución tecnológica"/>
    <s v="Puesta en producción de la_x000a_solución"/>
    <s v="Puesta en produc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r>
  <r>
    <x v="2"/>
    <x v="0"/>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r>
  <r>
    <x v="2"/>
    <x v="0"/>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n v="1"/>
    <x v="0"/>
    <s v="DGIT_x000a_NC - Subproceso Innovación y Tecnología_x000a_Dirección de Gestión de Innovación y Tecnología_x000a_Subdirección de Soluciones y Desarrollo_x000a__x000a_REFORMULADO_x000a_30042016_x000a_ACTUALIZADO_x000a_30112021_x000a_"/>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n v="1"/>
    <x v="0"/>
    <s v="DGIT_x000a_NC - Subproceso Innovación y Tecnología_x000a_Dirección de Gestión de Innovación y Tecnología_x000a_Subdirección de Soluciones y Desarrollo_x000a__x000a_REFORMULADO_x000a_30042016_x000a_ACTUALIZADO_x000a_30112021"/>
  </r>
  <r>
    <x v="2"/>
    <x v="0"/>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n v="1"/>
    <x v="0"/>
    <s v="DGIT_x000a_NC - Subproceso Innovación y Tecnología_x000a_Dirección de Gestión de Innovación y Tecnología_x000a_Subdirección de Soluciones y Desarrollo_x000a__x000a_REFORMULADO_x000a_30092017_x000a_ACTUALIZADO_x000a_30112021"/>
  </r>
  <r>
    <x v="2"/>
    <x v="0"/>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n v="1"/>
    <x v="0"/>
    <s v="DGIT_x000a_NC - Subproceso Innovación y Tecnología_x000a_Dirección de Gestión de Innovación y Tecnología_x000a_Subdirección de Soluciones y Desarrollo_x000a__x000a_REFORMULADO_x000a_30092017_x000a_ACTUALIZADO_x000a_30112021"/>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n v="1"/>
    <x v="0"/>
    <s v="DGIT_x000a_NC - Subproceso Innovación y Tecnología_x000a_Dirección de Gestión de Innovación y Tecnología_x000a_Subdirección de Soluciones y Desarrollo_x000a__x000a_REFORMULADO_x000a_30092017_x000a_30092018_x000a_30042020_x000a_ACTUALIZADO_x000a_30112021"/>
  </r>
  <r>
    <x v="2"/>
    <x v="0"/>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n v="1"/>
    <x v="0"/>
    <s v="DGIT_x000a_NC - Subproceso Innovación y Tecnología_x000a_Dirección de Gestión de Innovación y Tecnología_x000a_Subdirección de Soluciones y Desarrollo_x000a__x000a_REFORMULADO_x000a_30092017_x000a_30092018_x000a_ACTUALIZADO_x000a_30112021"/>
  </r>
  <r>
    <x v="2"/>
    <x v="0"/>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n v="1"/>
    <x v="0"/>
    <s v="DGIT_x000a_NC - Subproceso Innovación y Tecnología_x000a_Dirección de Gestión de Innovación y Tecnología_x000a_Subdirección de Soluciones y Desarrollo_x000a__x000a_REFORMULADO_x000a_30/09/2017_x000a_30/09/2018_x000a_30/04/2020_x000a_ACTUALIZADO_x000a_30112021_x000a_"/>
  </r>
  <r>
    <x v="2"/>
    <x v="0"/>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n v="1"/>
    <x v="0"/>
    <s v="DGIT_x000a_NC - Subproceso Innovación y Tecnología_x000a_Dirección de Gestión de Innovación y Tecnología_x000a_Subdirección de Soluciones y Desarrollo_x000a__x000a_ACTUALIZADO_x000a_30112021"/>
  </r>
  <r>
    <x v="2"/>
    <x v="0"/>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n v="1"/>
    <x v="0"/>
    <s v="DGIT_x000a_NC - Subproceso Innovación y Tecnología_x000a_Dirección de Gestión de Innovación y Tecnología_x000a_Subdirección de Soluciones y Desarrollo_x000a__x000a_ACTUALIZADO_x000a_30112021"/>
  </r>
  <r>
    <x v="2"/>
    <x v="0"/>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n v="1"/>
    <x v="0"/>
    <s v="DGIT_x000a_NC - Subproceso Innovación y Tecnología_x000a_Dirección de Gestión de Innovación y Tecnología_x000a_Subdirección de Soluciones y Desarrollo_x000a__x000a_ACTUALIZADO_x000a_30112021"/>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n v="1"/>
    <x v="0"/>
    <s v="DGIT_x000a_NC - Subproceso Innovación y Tecnología_x000a_Dirección de Gestión de Innovación y Tecnología_x000a_Subdirección de Soluciones y Desarrollo_x000a__x000a_REFORMULADO_x000a_30042016_x000a_30092017_x000a_30092018_x000a_ACTUALIZADO_x000a_30112021"/>
  </r>
  <r>
    <x v="2"/>
    <x v="0"/>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n v="1"/>
    <x v="0"/>
    <s v="DGIT_x000a_NC - Subproceso Innovación y Tecnología_x000a_Dirección de Gestión de Innovación y Tecnología_x000a_Subdirección de Soluciones y Desarrollo_x000a__x000a_REFORMULADO_x000a_30042016_x000a_30092017_x000a_30092018_x000a_ACTUALIZADO_x000a_30112021"/>
  </r>
  <r>
    <x v="2"/>
    <x v="0"/>
    <m/>
    <m/>
    <m/>
    <m/>
    <m/>
    <s v="Priorizar y detallar requerimientos funcionales tecnológicos necesario para la solución tecnológica para el proceso de Comercialización."/>
    <s v="Documento de requerimientos funcionales"/>
    <n v="1"/>
    <d v="2019-11-01T00:00:00"/>
    <d v="2020-10-30T00:00:00"/>
    <n v="52"/>
    <n v="1"/>
    <n v="1"/>
    <x v="0"/>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r>
  <r>
    <x v="2"/>
    <x v="0"/>
    <m/>
    <m/>
    <m/>
    <m/>
    <m/>
    <s v="Desarrollar o adquirir la solución tecnológica  para el proceso de Comercialización."/>
    <s v="Contrato firmado"/>
    <n v="1"/>
    <d v="2023-01-01T00:00:00"/>
    <d v="2023-10-31T00:00:00"/>
    <n v="43.285714285714285"/>
    <n v="0"/>
    <n v="0"/>
    <x v="1"/>
    <s v="DGIT_x000a_NC - Subproceso Innovación y Tecnología_x000a_Dirección de Gestión de Innovación y Tecnología_x000a_Subdirección de Innovación y Proyectos_x000a_Subdirección de Soluciones y Desarrollo_x000a__x000a_REFORMULADO_x000a_30092017_x000a_30092018_x000a_30092019_x000a_21102020_x000a_30112021_x000a_20052022_x000a_09122022"/>
  </r>
  <r>
    <x v="2"/>
    <x v="0"/>
    <m/>
    <m/>
    <m/>
    <m/>
    <m/>
    <s v="Inicio de la_x000a_implementación de la_x000a_solución tecnológica del_x000a_Proyecto."/>
    <s v="Plan de trabajo de_x000a_implementación de la solución_x000a_tecnológica."/>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_x000a_REFORMULADO_x000a_30092017_x000a_30092018_x000a_30092019_x000a_21102020_x000a_30112021_x000a_20052022_x000a_09122022"/>
  </r>
  <r>
    <x v="2"/>
    <x v="0"/>
    <m/>
    <m/>
    <m/>
    <m/>
    <m/>
    <m/>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
  </r>
  <r>
    <x v="2"/>
    <x v="0"/>
    <m/>
    <m/>
    <m/>
    <m/>
    <m/>
    <s v="Implantación de la_x000a_solución tecnológica"/>
    <s v="Puesta en producción de la solu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
  </r>
  <r>
    <x v="2"/>
    <x v="0"/>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REFORMULADO_x000a_30092017_x000a_30092018_x000a_30042020_x000a_ACTUALIZADO_x000a_30112021"/>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r>
  <r>
    <x v="2"/>
    <x v="0"/>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
  </r>
  <r>
    <x v="2"/>
    <x v="0"/>
    <m/>
    <m/>
    <m/>
    <m/>
    <m/>
    <m/>
    <s v="Adelantar el proceso de contratación de la solución tecnológica: Informe de avance del proceso de contratación."/>
    <s v="1,00"/>
    <d v="2023-11-01T00:00:00"/>
    <d v="2024-02-28T00:00:00"/>
    <n v="17"/>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m/>
    <s v="Inicio de la implementación de la solución tecnológica del Proyecto. 1) Plan de trabajo de implementación de la solución tecnológica."/>
    <s v="1,00"/>
    <d v="2024-03-01T00:00:00"/>
    <d v="2024-09-30T00:00:00"/>
    <n v="30.428571428571427"/>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m/>
    <s v="Inicio de la implementación de la solución tecnológica del Proyecto. 2)  Seguimiento trimestral al plan de trabajo"/>
    <s v="4,00"/>
    <d v="2024-10-01T00:00:00"/>
    <d v="2025-09-30T00:00:00"/>
    <n v="52"/>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m/>
    <s v="Implantación de la solución tecnológica: Puesta en producción de la solución"/>
    <s v="1,00"/>
    <d v="2025-10-01T00:00:00"/>
    <d v="2027-12-31T00:00:00"/>
    <n v="117.28571428571429"/>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_x000a_RFORMULADO_x000a_20052022_x000a_09122022"/>
  </r>
  <r>
    <x v="2"/>
    <x v="0"/>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Apoyo en la Lucha contra el Delito Aduanero y Fiscal_x000a__x000a_ACTUALIZADO_x000a_30112021"/>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Apoyo en la Lucha contra el Delito Aduanero y Fiscal_x000a__x000a_ACTUALIZADO_x000a_30112021"/>
  </r>
  <r>
    <x v="2"/>
    <x v="0"/>
    <m/>
    <m/>
    <m/>
    <m/>
    <m/>
    <s v="Priorizar y detallar requerimientos Funcionales tecnológicos necesario para la solución tecnológica  del Proyecto de Cartera._x000a__x000a_"/>
    <s v="Documento de requerimientos funcionales"/>
    <n v="1"/>
    <d v="2020-07-01T00:00:00"/>
    <d v="2020-12-31T00:00:00"/>
    <n v="26.142857142857142"/>
    <n v="1"/>
    <n v="1"/>
    <x v="0"/>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r>
  <r>
    <x v="2"/>
    <x v="0"/>
    <m/>
    <m/>
    <m/>
    <m/>
    <m/>
    <s v="Desarrollar o adquirir la solución tecnológica  para el proceso de Comercialización."/>
    <s v="Contrato firmado"/>
    <n v="1"/>
    <d v="2023-01-01T00:00:00"/>
    <d v="2023-10-31T00:00:00"/>
    <n v="43.285714285714285"/>
    <n v="0"/>
    <n v="0"/>
    <x v="1"/>
    <s v="DGIT_x000a_NC - Subproceso Innovación y Tecnología_x000a_Dirección de Gestión de Innovación y Tecnología_x000a_Subdirección de Innovación y Proyectos_x000a_Subdirección de Soluciones y Desarrollo_x000a__x000a_NC - Subproceso Recaudo - Devoluciones_x000a_Dirección de Gestión de Impuestos_x000a_Subdirección de Recaudo_x000a__x000a_REFORMULADO_x000a_30112021_x000a_20052022_x000a_09122022"/>
  </r>
  <r>
    <x v="2"/>
    <x v="0"/>
    <m/>
    <m/>
    <m/>
    <m/>
    <m/>
    <s v="Inicio de la_x000a_implementación de la_x000a_solución tecnológica del_x000a_Proyecto."/>
    <s v="Plan de trabajo de_x000a_implementación de la solución_x000a_tecnológica."/>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_x000a_NC - Subproceso Recaudo - Devoluciones_x000a_Dirección de Gestión de Impuestos_x000a_Subdirección de Recaudo_x000a__x000a_REFORMULADO_x000a_30112021_x000a_20052022_x000a_09122022"/>
  </r>
  <r>
    <x v="2"/>
    <x v="0"/>
    <m/>
    <m/>
    <m/>
    <m/>
    <m/>
    <m/>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Recaudo - Devoluciones_x000a_Dirección de Gestión de Impuestos_x000a_Subdirección de Recaudo_x000a__x000a_REFORMULADO_x000a_30092017_x000a_30092018_x000a_31102020_x000a_30112021_x000a_20052022_x000a_09122022"/>
  </r>
  <r>
    <x v="2"/>
    <x v="0"/>
    <m/>
    <m/>
    <m/>
    <m/>
    <m/>
    <s v="Implantación de la_x000a_solución tecnológica"/>
    <s v="Puesta en producción de la solu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Recaudo - Devoluciones_x000a_Dirección de Gestión de Impuestos_x000a_Subdirección de Recaudo_x000a__x000a_REFORMULADO_x000a_30092017_x000a_30092018_x000a_31102020_x000a_30112021_x000a_20052022_x000a_09122022"/>
  </r>
  <r>
    <x v="2"/>
    <x v="0"/>
    <m/>
    <m/>
    <m/>
    <m/>
    <s v="Elaborar Informe semanal conjunto  del Supervisor DIAN y el  Gerente de Portafolio INDRA como  resultado del monitoreo y control,  para  remitirlo semanalmente a los Gerentes de la DIAN – INDRA y en su defecto  igualmente y con la categorización de las desviaciones  a  la Coordinación de Contratos,  con el fin de que se adelante el procedimiento tendiente a declarar incumplimiento  en la ejecución de las actividades del cronograma en el marco  legal, administrativo y financiero y técnico,  tendientes a establecer la culminación satisfactoria  de lo suscrito en el  Contrato INDRA – DIAN (100207220-285-2012)"/>
    <s v="Presentar Informe Semanal "/>
    <s v="Documentos"/>
    <n v="19"/>
    <d v="2015-05-22T00:00:00"/>
    <d v="2015-10-10T00:00:00"/>
    <n v="20.142857142857142"/>
    <n v="19"/>
    <n v="1"/>
    <x v="0"/>
    <s v="DGIT_x000a_NC - Subproceso Innovación y Tecnología_x000a_Dirección de Gestión de Innovación y Tecnología_x000a_Subdirección de Soluciones y Desarrollo_x000a__x000a_ACTUALIZADO_x000a_30112021_x000a_"/>
  </r>
  <r>
    <x v="2"/>
    <x v="0"/>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Soluciones y Desarrollo_x000a__x000a_ACTUALIZADO_x000a_30112021"/>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Soluciones y Desarrollo_x000a__x000a_REFORMULADO_x000a_30092017_x000a_ACTUALIZADO_x000a_30112021"/>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Subproceso Innovación y Tecnología_x000a_Dirección de Gestión de Innovación y Tecnología_x000a_Subdirección de Soluciones y Desarrollo_x000a__x000a_REFORMULADO_x000a_30092017_x000a_ACTUALIZADO_x000a_30112021"/>
  </r>
  <r>
    <x v="2"/>
    <x v="0"/>
    <m/>
    <m/>
    <m/>
    <m/>
    <s v="Definir Estrategia de Digitalización del Proyecto de Desaduanamiento._x000a__x000a_"/>
    <s v="Estrategia de Digitalización"/>
    <s v="Documento de Estrategia"/>
    <n v="1"/>
    <d v="2020-01-01T00:00:00"/>
    <d v="2020-06-30T00:00:00"/>
    <n v="25.857142857142858"/>
    <n v="1"/>
    <n v="1"/>
    <x v="0"/>
    <s v="DGIT_x000a_NC - Subproceso Innovación y Tecnología_x000a_Dirección de Gestión de Innovación y Tecnología_x000a_Subdirección de Innovación y Proyectos_x000a__x000a_REFORMULADO_x000a_30092019_x000a_ACTUALIZADO_x000a_30112021"/>
  </r>
  <r>
    <x v="2"/>
    <x v="0"/>
    <m/>
    <m/>
    <m/>
    <m/>
    <s v="Priorizar y detallar requermimientos Funcionales tecnologicos necesario para la solucion tecnologica  del Proyecto de Desaduanamiento._x000a__x000a_"/>
    <s v="Requerimientos Funcionales"/>
    <s v="Documento de requerimientos funcionales"/>
    <n v="1"/>
    <d v="2020-07-01T00:00:00"/>
    <d v="2020-12-31T00:00:00"/>
    <n v="26.142857142857142"/>
    <n v="1"/>
    <n v="1"/>
    <x v="0"/>
    <s v="DGIT_x000a_NC - Subproceso Innovación y Tecnología_x000a_Dirección de Gestión de Innovación y Tecnología_x000a_Subdirección de Innovación y Proyectos_x000a_Subdirección de Soluciones y Desarrollo_x000a__x000a_ACTUALIZADO_x000a_30112021"/>
  </r>
  <r>
    <x v="2"/>
    <x v="0"/>
    <m/>
    <m/>
    <m/>
    <m/>
    <s v="Desarrollar o adquirir la solucion tecnologica del Proyecto de Desaduanamiento._x000a__x000a_"/>
    <s v="1. Informe de avance del proceso de contratación."/>
    <s v="Informe de avance del proceso"/>
    <n v="1"/>
    <d v="2022-01-01T00:00:00"/>
    <d v="2022-07-31T00:00:00"/>
    <n v="30.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m/>
    <s v="2. Plan de trabajo del desarrollo de la solución tecnológica."/>
    <s v="Plan de trabajo"/>
    <n v="1"/>
    <d v="2022-08-01T00:00:00"/>
    <d v="2022-12-31T00:00:00"/>
    <n v="21.714285714285715"/>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s v="Implantación de la solucion tecnologica del Proyecto de Desaduanamiento._x000a__x000a_"/>
    <s v="1. Iniciar el desarrollo de la solución Tecnológica"/>
    <s v="Seguimiento trimestral a la implementación de la solución Tecnológica"/>
    <n v="3"/>
    <d v="2023-01-01T00:00:00"/>
    <d v="2023-12-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m/>
    <m/>
    <m/>
    <m/>
    <m/>
    <s v="2. Puesta en producción de la solución tecnológica"/>
    <s v="Puesta en producción"/>
    <n v="1"/>
    <d v="2024-07-01T00:00:00"/>
    <d v="2024-12-31T00:00:00"/>
    <n v="26.14285714285714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r>
  <r>
    <x v="2"/>
    <x v="0"/>
    <m/>
    <m/>
    <m/>
    <m/>
    <s v="Definir Estrategia de Digitalización del Proyecto de Desaduanamiento._x000a_"/>
    <s v="Estrategia de Digitalización"/>
    <s v="Documento de Estrategia"/>
    <n v="1"/>
    <d v="2020-01-01T00:00:00"/>
    <d v="2020-06-30T00:00:00"/>
    <n v="25.857142857142858"/>
    <n v="1"/>
    <n v="1"/>
    <x v="0"/>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r>
  <r>
    <x v="2"/>
    <x v="0"/>
    <m/>
    <m/>
    <m/>
    <m/>
    <s v="Priorizar y detallar requermimientos Funcionales tecnológicos necesario para la solución tecnológica  del Proyecto de Desaduanamiento._x000a_"/>
    <s v="Requerimientos Funcionales"/>
    <s v="Documento de requerimientos funcionales"/>
    <n v="1"/>
    <d v="2020-07-01T00:00:00"/>
    <d v="2020-12-31T00:00:00"/>
    <n v="26.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r>
  <r>
    <x v="2"/>
    <x v="0"/>
    <m/>
    <m/>
    <m/>
    <m/>
    <s v="Desarrollar o adquirir la solución tecnológica del Proyecto de Desaduanamiento._x000a__x000a_"/>
    <s v="1. Informe de avance del proceso de contratación."/>
    <s v="Informe de avance del proceso"/>
    <n v="1"/>
    <d v="2022-01-01T00:00:00"/>
    <d v="2022-07-31T00:00:00"/>
    <n v="30.142857142857142"/>
    <n v="1"/>
    <n v="1"/>
    <x v="0"/>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m/>
    <s v="2. Plan de trabajo del desarrollo de la solución tecnológica."/>
    <s v="Plan de trabajo"/>
    <n v="1"/>
    <d v="2022-08-01T00:00:00"/>
    <d v="2022-12-31T00:00:00"/>
    <n v="21.714285714285715"/>
    <n v="1"/>
    <n v="1"/>
    <x v="0"/>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s v="Implantación de la solución tecnológica del Proyecto de Desaduanamiento._x000a__x000a_"/>
    <s v="1. Iniciar el desarrollo de la solución Tecnológica"/>
    <s v="Seguimiento trimestral a la implementación de la solución Tecnológica"/>
    <n v="3"/>
    <d v="2023-01-01T00:00:00"/>
    <d v="2023-12-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m/>
    <m/>
    <m/>
    <m/>
    <m/>
    <s v="2. Puesta en producción de la solución tecnológica"/>
    <s v="Puesta en producción"/>
    <n v="1"/>
    <d v="2024-07-01T00:00:00"/>
    <d v="2024-12-31T00:00:00"/>
    <n v="26.14285714285714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r>
  <r>
    <x v="2"/>
    <x v="0"/>
    <m/>
    <m/>
    <m/>
    <m/>
    <s v="Definir Estrategia de Digitalización del Proyecto de Desaduanamiento._x000a__x000a_"/>
    <s v="Estrategia de Digitalización"/>
    <s v="Documento de Estrategia"/>
    <n v="1"/>
    <d v="2020-01-01T00:00:00"/>
    <d v="2020-06-30T00:00:00"/>
    <n v="25.857142857142858"/>
    <n v="1"/>
    <n v="1"/>
    <x v="0"/>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r>
  <r>
    <x v="2"/>
    <x v="0"/>
    <m/>
    <m/>
    <m/>
    <m/>
    <s v="Priorizar y detallar requerimientos Funcionales tecnológicos necesario para la solución tecnológica  del Proyecto de Desaduanamiento._x000a__x000a_"/>
    <s v="Requerimientos Funcionales"/>
    <s v="Documento de requerimientos funcionales"/>
    <n v="1"/>
    <d v="2020-07-01T00:00:00"/>
    <d v="2020-12-31T00:00:00"/>
    <n v="26.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r>
  <r>
    <x v="2"/>
    <x v="0"/>
    <m/>
    <m/>
    <m/>
    <m/>
    <s v="Desarrollar o adquirir la solución tecnológica del Proyecto de Desaduanamiento._x000a__x000a_"/>
    <s v="1. Informe de avance del proceso de contratación."/>
    <s v="Informe de avance del proceso"/>
    <n v="1"/>
    <d v="2022-01-01T00:00:00"/>
    <d v="2022-07-31T00:00:00"/>
    <n v="30.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r>
  <r>
    <x v="2"/>
    <x v="0"/>
    <m/>
    <m/>
    <m/>
    <m/>
    <m/>
    <s v="2. Plan de trabajo del desarrollo de la solución tecnológica."/>
    <s v="Plan de trabajo"/>
    <n v="1"/>
    <d v="2022-08-01T00:00:00"/>
    <d v="2022-12-31T00:00:00"/>
    <n v="21.714285714285715"/>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r>
  <r>
    <x v="2"/>
    <x v="0"/>
    <m/>
    <m/>
    <m/>
    <m/>
    <s v="Implantación de la solución tecnológica del Proyecto de Desaduanamiento._x000a__x000a_"/>
    <s v="1. Iniciar el desarrollo de la solución Tecnológica"/>
    <s v="Seguimiento trimestral a la implementación de la solución Tecnológica"/>
    <n v="3"/>
    <d v="2023-01-01T00:00:00"/>
    <d v="2023-12-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m/>
    <m/>
    <m/>
    <m/>
    <m/>
    <s v="2. Puesta en producción de la solución tecnológica"/>
    <s v="Puesta en producción"/>
    <n v="1"/>
    <d v="2024-07-01T00:00:00"/>
    <d v="2024-12-31T00:00:00"/>
    <n v="26.14285714285714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0-02-01T00:00:00"/>
    <d v="2020-06-30T00:00:00"/>
    <n v="21.428571428571427"/>
    <n v="1"/>
    <n v="1"/>
    <x v="0"/>
    <s v="DGIT_x000a_NC - Subproceso Innovación y Tecnología_x000a_Dirección de Gestión de Innovación y Tecnología_x000a_Subdirección de Innovación y Proyectos_x000a__x000a_ACTUALIZADO_x000a_30112021"/>
  </r>
  <r>
    <x v="2"/>
    <x v="0"/>
    <m/>
    <m/>
    <m/>
    <m/>
    <s v="Desarrollar o adquirir la solución tecnológica del Proyecto de Desaduanamiento._x000a__x000a_"/>
    <s v="1. Informe de avance del proceso de contratación."/>
    <s v="Informe de avance del proceso"/>
    <n v="1"/>
    <d v="2022-01-01T00:00:00"/>
    <d v="2022-07-31T00:00:00"/>
    <n v="30.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m/>
    <s v="2. Plan de trabajo del desarrollo de la solución tecnológica."/>
    <s v="Plan de trabajo"/>
    <n v="1"/>
    <d v="2022-08-01T00:00:00"/>
    <d v="2022-12-31T00:00:00"/>
    <n v="21.714285714285715"/>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s v="2. Implantación de la solución tecnológica del Proyecto._x000a__x000a_"/>
    <s v="1. Iniciar el desarrollo de la solución Tecnológica"/>
    <s v="Seguimiento trimestral a la implementación de la solución Tecnológica"/>
    <n v="3"/>
    <d v="2023-01-01T00:00:00"/>
    <d v="2023-12-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2"/>
    <x v="0"/>
    <m/>
    <m/>
    <m/>
    <m/>
    <m/>
    <s v="2. Puesta en producción de la solución tecnológica"/>
    <s v="Puesta en producción"/>
    <n v="1"/>
    <d v="2024-07-01T00:00:00"/>
    <d v="2024-12-31T00:00:00"/>
    <n v="26.14285714285714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2"/>
    <x v="0"/>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n v="1"/>
    <x v="0"/>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r>
  <r>
    <x v="3"/>
    <x v="0"/>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3"/>
    <x v="0"/>
    <m/>
    <m/>
    <m/>
    <m/>
    <m/>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s v="Inicio de la implementación de la solución tecnológica del Proyecto."/>
    <s v="Plan de trabajo de 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3"/>
    <x v="0"/>
    <m/>
    <m/>
    <m/>
    <m/>
    <m/>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3"/>
    <x v="0"/>
    <m/>
    <m/>
    <m/>
    <m/>
    <m/>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r>
  <r>
    <x v="3"/>
    <x v="0"/>
    <m/>
    <m/>
    <m/>
    <m/>
    <m/>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n v="1"/>
    <x v="0"/>
    <s v="DGI_x000a_DS - Subproceso Administación de Cartera_x000a_Direccion Seccional de Impuestos de Bogota_x000a_División de Cobranzas _x000a_ _x000a_REFORMULADO_x000a_29052020_x000a_ACTUALIZADO_x000a_30112021"/>
  </r>
  <r>
    <x v="3"/>
    <x v="0"/>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n v="1"/>
    <x v="0"/>
    <s v="DGI_x000a_DS - Subproceso Administación de Cartera_x000a_Direccion Seccional de Impuestos de Bogota_x000a_División de Cobranzas _x000a_ _x000a_REFORMULADO_x000a_29052020_x000a_ACTUALIZADO_x000a_30112021"/>
  </r>
  <r>
    <x v="3"/>
    <x v="0"/>
    <m/>
    <m/>
    <m/>
    <m/>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r>
  <r>
    <x v="3"/>
    <x v="0"/>
    <m/>
    <m/>
    <m/>
    <m/>
    <m/>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112021_x000a_20052022_x000a_09122022"/>
  </r>
  <r>
    <x v="3"/>
    <x v="0"/>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112021_x000a_20052022_x000a_09122022"/>
  </r>
  <r>
    <x v="3"/>
    <x v="0"/>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112021_x000a_20052022_x000a_09122022"/>
  </r>
  <r>
    <x v="3"/>
    <x v="0"/>
    <s v="22 Aud Vig  2012-2013 Función Recaudadora"/>
    <s v="12 01 003"/>
    <s v="Hallazgo No. 22: Títulos Judiciales_x000a_De acuerdo con la información suministrada por la entidad, se observa que a 31/12/2013 existen 26.714 títulos Judiciales por valor de $51.910.4 millones, vigentes y en custodia de la Dirección Seccional Bogotá, pendientes de proferir el respectivo auto de aplicación y trámite de Títulos, como es: Fraccionamiento de títulos, Aplicación a Impuestos, Imputación del pago y Títulos no Reclamados, situación soportada en el Acta No.5 de Enero de 2014, realizada por la División de Gestión de Cobranzas"/>
    <s v="Deficiencia en la gestión para la depuración de los inventarios y debilidades en la aplicación de los mecanismos de control interno, situación que afecta las finanzas del estado al no contar con dichos recursos; los cuales; además, no están generando rendimiento alguno._x000a_Problemas, deficiencias y limitantes de orden Institucional._x000a_"/>
    <s v="Diseñar un plan de trabajo tendiente a gestionar el inventario de los títulos de depósitos judicial con fecha de constitución anterior al 13 de diciembre de 2013, el cual corresponde a 15,756"/>
    <s v="Elaboración del Plan de trabajo, teniendo en cuenta el universo de Depositos Judiciales a gestionar y la capacidad operativa de la División de Gestión de Cobranzas de la DSIB, identificando puntualmente los tíitulos a gesitonar en cada anualidad"/>
    <s v="Documento"/>
    <n v="1"/>
    <d v="2017-10-01T00:00:00"/>
    <d v="2017-11-30T00:00:00"/>
    <n v="8.5714285714285712"/>
    <n v="1"/>
    <n v="1"/>
    <x v="0"/>
    <s v="DGI_x000a_DS - Subproceso Administaciòn de Cartera_x000a_Direccion Seccional de Impuestos de Bogota_x000a_División de Cobranzas _x000a_ _x000a_REFORMULADO _x000a_30092016 _x000a_30092017_x000a_ACTUALIZADO_x000a_30112021"/>
  </r>
  <r>
    <x v="3"/>
    <x v="0"/>
    <m/>
    <m/>
    <m/>
    <m/>
    <s v="Gestionar la totalidad de los depósitos judiciales consituidos al 31 de diciembre de 2013, los cualea ascienden a 11.124, a través del aplicativo correspondiente."/>
    <s v="Ejecutar lo establecido en el Procedimiento Gestión y Administración de Depósitos Judiciales PR-CA-0275 respecto del numeral 3 de actividad 56, realizando un informe que incluya el estado actual de los 11.124 DJ consituidos al 31 de diciembre de 2013 que se encuentran pendientes de gestionar."/>
    <s v="Documento"/>
    <n v="1"/>
    <d v="2019-06-01T00:00:00"/>
    <d v="2019-09-30T00:00:00"/>
    <n v="17.285714285714285"/>
    <n v="1"/>
    <n v="1"/>
    <x v="0"/>
    <s v="DGI_x000a_DS - Subproceso Administaciòn de Cartera_x000a_Direccion Seccional de Impuestos de Bogota_x000a_División de Cobranzas _x000a_ _x000a_REFORMULADO _x000a_30092016_x000a_30092017_x000a_30302019_x000a_ACTUALIZADO_x000a_30112021"/>
  </r>
  <r>
    <x v="3"/>
    <x v="0"/>
    <m/>
    <m/>
    <m/>
    <m/>
    <m/>
    <s v="Realizar seguimiento a la gestión realizada a los 11.124 DJ consituidos al 31 de diciembre de 2013 que se encuentran pendientes de gestionar, revisando la causa por la cual los depósitos judiciales pueden tener demoras en la gestión y establecer un cronograma para realizar seguimiento a su gestión, en cumplimiento a lo indicaco en la  actividad 58 del Procedimiento PR-CA-0275 Gestión y Administración de Depósitos Judiciales."/>
    <s v="Documento"/>
    <n v="1"/>
    <d v="2019-10-01T00:00:00"/>
    <d v="2019-12-31T00:00:00"/>
    <n v="13"/>
    <n v="1"/>
    <n v="1"/>
    <x v="0"/>
    <s v="DGI_x000a_DS - Subproceso Administaciòn de Cartera_x000a_Direccion Seccional de Impuestos de Bogota_x000a_División de Cobranzas _x000a_ _x000a_REFORMULADO _x000a_30092016_x000a_30092017_x000a_30302019_x000a_ACTUALIZADO_x000a_30112021"/>
  </r>
  <r>
    <x v="3"/>
    <x v="0"/>
    <m/>
    <m/>
    <m/>
    <m/>
    <m/>
    <s v="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
    <s v="Numero de TDJ gestionados / Total TDJ a gestionar"/>
    <n v="1"/>
    <d v="2020-01-01T00:00:00"/>
    <d v="2020-12-31T00:00:00"/>
    <n v="52.142857142857146"/>
    <n v="1"/>
    <n v="1"/>
    <x v="0"/>
    <s v="DGI_x000a_DS - Subproceso Administaciòn de Cartera_x000a_Direccion Seccional de Impuestos de Bogota_x000a_División de Cobranzas _x000a_ _x000a_REFORMULADO _x000a_30092016_x000a_30092017_x000a_30302019_x000a_ACTUALIZADO_x000a_30112021"/>
  </r>
  <r>
    <x v="3"/>
    <x v="0"/>
    <m/>
    <m/>
    <m/>
    <m/>
    <m/>
    <s v="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
    <s v="Numero de TDJ gestionados / Total TDJ a gestionar"/>
    <n v="1"/>
    <d v="2021-01-01T00:00:00"/>
    <d v="2021-12-31T00:00:00"/>
    <n v="52"/>
    <n v="1"/>
    <n v="1"/>
    <x v="0"/>
    <s v="DGI_x000a_DS - Subproceso Administaciòn de Cartera_x000a_Direccion Seccional de Impuestos de Bogota_x000a_División de Cobranzas _x000a__x000a_ACTUALIZADO_x000a_30112021 "/>
  </r>
  <r>
    <x v="3"/>
    <x v="0"/>
    <m/>
    <m/>
    <m/>
    <m/>
    <m/>
    <s v="Identificar el número de DJ que no son posbles de gestionar, señalando las causas que imposibilitan la gestión de los DJ constituidos al 31 de diciembre de 2013. "/>
    <s v="Relación de TDJ que no son posibles de gestionar . "/>
    <n v="1"/>
    <d v="2023-01-01T00:00:00"/>
    <d v="2023-12-31T00:00:00"/>
    <n v="52"/>
    <n v="0.25"/>
    <n v="0.25"/>
    <x v="1"/>
    <s v="DGI_x000a_DS - Subproceso Administaciòn de Cartera_x000a_Direccion Seccional de Impuestos de Bogota_x000a_División de Cobranzas _x000a__x000a_ACTUALIZADO_x000a_30112021 _x000a_09122022"/>
  </r>
  <r>
    <x v="3"/>
    <x v="0"/>
    <m/>
    <m/>
    <m/>
    <m/>
    <m/>
    <s v="Proferir los actos administrativos  necesarios para la aplicación, endoso, fraccionamiento y/o conversión, según proceda, del 34% restante de los DJ consituidos al 31 de diciembre de 2013 que se encuentran pendientes de gestionar y que cumplan con los requisitos legales, de acuerdo con el seguimeinto realizado en la actividad anterior."/>
    <s v="Numero de TDJ gestionados / Total TDJ a gestionar"/>
    <n v="1"/>
    <d v="2023-01-01T00:00:00"/>
    <d v="2023-12-31T00:00:00"/>
    <n v="52"/>
    <n v="0.95"/>
    <n v="0.95"/>
    <x v="1"/>
    <s v="DGI_x000a_DS - Subproceso Administaciòn de Cartera_x000a_Direccion Seccional de Impuestos de Bogota_x000a_División de Cobranzas _x000a__x000a_ACTUALIZADO_x000a_30112021 _x000a_09122022"/>
  </r>
  <r>
    <x v="3"/>
    <x v="0"/>
    <m/>
    <m/>
    <m/>
    <m/>
    <m/>
    <s v="Programar y realizar mesa de trabajo con el nivel central para identificar las acciones Y Gestion a realizar e implementar frente a los DJ que no son posibles de gestionar."/>
    <s v="documento de conclusiones y gestion a realizar de la mesa de trabajo realizada."/>
    <n v="1"/>
    <d v="2024-01-01T00:00:00"/>
    <d v="2024-03-31T00:00:00"/>
    <n v="12.857142857142858"/>
    <n v="0"/>
    <n v="0"/>
    <x v="1"/>
    <s v="DGI_x000a_DS - Subproceso Administaciòn de Cartera_x000a_Direccion Seccional de Impuestos de Bogota_x000a_División de Cobranzas _x000a__x000a_ACTUALIZADO_x000a_30112021 _x000a_09122022"/>
  </r>
  <r>
    <x v="3"/>
    <x v="0"/>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3-07-31T00:00:00"/>
    <n v="30.142857142857142"/>
    <n v="0"/>
    <n v="0"/>
    <x v="1"/>
    <s v="DGI_x000a_NC - Subproceso de Fiscalización y Liquidación_x000a_Subdirección de Fiscalización Tributaria_x000a__x000a_NC - Subproceso Innovación y Tecnología_x000a_Subdirección de Procesamiento de Datos_x000a__x000a_REFORMULADO _x000a_09122022"/>
  </r>
  <r>
    <x v="3"/>
    <x v="0"/>
    <m/>
    <m/>
    <m/>
    <m/>
    <m/>
    <s v="2. Elaborar una herramienta para consulta que despliegue la información de los indicadores de auditoria."/>
    <s v="Herramienta para consulta de indicadores de auditoria"/>
    <n v="1"/>
    <d v="2023-08-01T00:00:00"/>
    <d v="2023-12-31T00:00:00"/>
    <n v="21.714285714285715"/>
    <n v="0"/>
    <n v="0"/>
    <x v="1"/>
    <s v="DGI_x000a_NC - Subproceso de Fiscalización y Liquidación_x000a_Subdirección de Fiscalización Tributaria_x000a__x000a_NC - Subproceso Innovación y Tecnología_x000a_Subdirección de Información y Analítica_x000a__x000a_REFORMULADO _x000a_09122022"/>
  </r>
  <r>
    <x v="3"/>
    <x v="0"/>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n v="1"/>
    <x v="0"/>
    <s v="DGI_x000a_NC - Subproceso de Fiscalización y Liquidación_x000a_Coordinación de Pensamiento Estratégico de Fiscalización Tributaria"/>
  </r>
  <r>
    <x v="3"/>
    <x v="0"/>
    <s v="Auditoría de Cumplimiento, U.A.E DIAN Devoluciones y Compensaciones gestionadas a 31 de diciembre de 2020"/>
    <s v="22  03 00"/>
    <s v="Hallazgo No. 2. Devoluciones asociadas a proveedores ficticios  “(…) 18 devoluciones de las DSI Bogotá y DSI Medellín por valor de $5.841.858.193 de contribuyentes relacionados con compra de facturas a proveedores ficticios del caso “La Patrona”, que no fueron objeto de fiscalización y quedaron en firme; la DIAN solo puede esperar las resultas judiciales, de algo que había podio manejar"/>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s v="1. Fortalecer los programas de control enfocados a presuntos proveedores ficticios o con operaciones simuladas y sus adquirentes, incluyendo criterios de selección en donde se tenga en cuenta solicitudes de devolución y/o compensación."/>
    <s v="1. Solicitar a la Coordinación de Programas y Campañas de Control que sea considerado en los criterios de selección del programa un control respecto de las solicitudes de devolución y/o compensación."/>
    <s v="Documento de solicitud."/>
    <n v="1"/>
    <d v="2022-02-01T00:00:00"/>
    <d v="2022-02-28T00:00:00"/>
    <n v="3.8571428571428572"/>
    <n v="1"/>
    <n v="1"/>
    <x v="0"/>
    <s v="DGI_x000a_NC - Subproceso de Fiscalización y Liquidación_x000a_Coordinación de Pensamiento Estratégico de Fiscalización Tributaria"/>
  </r>
  <r>
    <x v="3"/>
    <x v="0"/>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m/>
    <s v="2. Enviar para su ejecución, el programa de control considerando criterios de selección resultantes de la actividad 1."/>
    <s v="Memorando de lineamientos de auditoría."/>
    <n v="1"/>
    <d v="2022-07-01T00:00:00"/>
    <d v="2022-08-31T00:00:00"/>
    <n v="8.7142857142857135"/>
    <n v="1"/>
    <n v="1"/>
    <x v="0"/>
    <s v="DGI_x000a_NC - Subproceso de Fiscalización y Liquidación_x000a_Coordinación de Pensamiento Estratégico de Fiscalización Tributaria_x000a__x000a_REFORMULADO_x000a_20052022"/>
  </r>
  <r>
    <x v="3"/>
    <x v="0"/>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a depuración de cargas de servicio."/>
    <s v="Documento de análisis y evaluación"/>
    <n v="1"/>
    <d v="2022-02-01T00:00:00"/>
    <d v="2022-06-30T00:00:00"/>
    <n v="21.285714285714285"/>
    <n v="1"/>
    <n v="1"/>
    <x v="0"/>
    <s v="DGI_x000a_NC - Subproceso de Fiscalización y Liquidación _x000a_Coordinación de Sistemas de Información y Procedimiento de Fiscalización Tributaria _x000a_Coordinación de Pensamiento Estratégico de Fiscalización Tributaria _x000a_Coordinación de Supervisión, control y seguimiento de Fiscalización"/>
  </r>
  <r>
    <x v="3"/>
    <x v="0"/>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m/>
    <s v="2. Efectuar los ajustes al procedimiento,  y/o documentos asociados con base en el resultado del análisis efectuado."/>
    <s v="Procedimiento y/o documentos asociados, ajustados y publicados."/>
    <n v="1"/>
    <d v="2023-01-01T00:00:00"/>
    <d v="2023-07-31T00:00:00"/>
    <n v="30.142857142857142"/>
    <n v="0"/>
    <n v="0"/>
    <x v="1"/>
    <s v="DGI_x000a_NC - Subproceso de Fiscalización y Liquidación_x000a_Coordinación de Sistemas de Información y Procedimiento de Fiscalización Tributaria_x000a__x000a_REFORMULADO _x000a_09122022"/>
  </r>
  <r>
    <x v="3"/>
    <x v="0"/>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3-07-31T00:00:00"/>
    <n v="30.142857142857142"/>
    <n v="0"/>
    <n v="0"/>
    <x v="1"/>
    <s v="DGI_x000a_NC - Subproceso de Fiscalización y Liquidación_x000a_Subdirección de Fiscalización Tributaria_x000a__x000a_NC - Subproceso Innovación y Tecnología_x000a_Subdirección de Procesamiento de Datos_x000a__x000a_REFORMULADO _x000a_09122022"/>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3-12-31T00:00:00"/>
    <n v="21.714285714285715"/>
    <n v="0"/>
    <n v="0"/>
    <x v="1"/>
    <s v="DGI_x000a_NC - Subproceso de Fiscalización y Liquidación_x000a_Subdirección de Fiscalización Tributaria_x000a__x000a_NC - Subproceso Innovación y Tecnología_x000a_Subdirección de Información y Analítica_x000a__x000a_REFORMULADO _x000a_09122022"/>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n v="1"/>
    <x v="0"/>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0"/>
    <n v="0"/>
    <x v="1"/>
    <s v="DGI_x000a_NC - Subproceso de Fiscalización y Liquidación_x000a_Coordinación de Sistemas de Información y Procedimiento de Fiscalización Tributaria_x000a__x000a_REFORMULADO _x000a_09122022"/>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n v="1"/>
    <x v="0"/>
    <s v="DGI_x000a_NC - Subproceso de Fiscalización y Liquidación_x000a_Coordinación de Pensamiento Estratégico de Fiscalización Tributaria"/>
  </r>
  <r>
    <x v="3"/>
    <x v="0"/>
    <s v="Auditoría de Cumplimiento, U.A.E DIAN Devoluciones y Compensaciones gestionadas a 31 de diciembre de 2020"/>
    <s v="19  03 00"/>
    <s v="Hallazgo 4. Términos para autorizar devoluciones abreviadas  &quot;Términos para autorizar devoluciones abreviadas (D). devoluciones que exceden el cumplimiento de los términos para proferir resoluciones de devoluciones abreviadas por parte de las DSI´s Bogotá, Barranquilla, Medellín y Santa Marta en el plazo establecido en el Decreto Legislativo 535 de 2020, lo que generó retrasos en el pago"/>
    <s v="&quot;La situación descrita, se presenta por deficiencias en el seguimiento y control para el reconocimiento de las devoluciones abreviadas por parte de las DSI Bogotá, DSI Medellín, DSI Barranquilla y DSIA Santa Marta generando retrasos en las devoluciones e impidiendo que los contribuyentes que radicaron sus solicitudes en debida forma contaran con los recursos de manera oportuna para super"/>
    <s v="1. Elaborar plan de contingencia, para atención de solicitudes de devolución y/o compensación, aplicable en casos de expedirse medidas gubernamentales derivadas de declaratorias de Estados de Emergencia, que lleven a un desborde de la capacidad operativa de las dependencias involucradas en la gestión de solicitudes de devolución y/o compensación."/>
    <s v="1. Elaborar plan de contingencia que abarque los procesos y subprocesos que intervienen en la gestión de solicitudes de devolución y/o compensación."/>
    <s v="Plan de contingencia"/>
    <n v="1"/>
    <d v="2022-02-01T00:00:00"/>
    <d v="2022-07-31T00:00:00"/>
    <n v="25.714285714285715"/>
    <n v="1"/>
    <n v="1"/>
    <x v="0"/>
    <s v="DGI_x000a_NC - Subproceso Recaudo - Devoluciones_x000a_Subdirección de Devoluciones"/>
  </r>
  <r>
    <x v="3"/>
    <x v="0"/>
    <m/>
    <m/>
    <m/>
    <s v="&quot;La situación descrita, se presenta por deficiencias en el seguimiento y control para el reconocimiento de las devoluciones abreviadas por parte de las DSI Bogotá, DSI Medellín, DSI Barranquilla y DSIA Santa Marta generando retrasos en las devoluciones e impidiendo que los contribuyentes que radicaron sus solicitudes en debida forma contaran con los recursos de manera oportuna para super"/>
    <s v="1. Elaborar plan de contingencia, para atención de solicitudes de devolución y/o compensación, aplicable en casos de expedirse medidas gubernamentales derivadas de declaratorias de Estados de Emergencia, que lleven a un desborde de la capacidad operativa de las dependencias involucradas en la gestión de solicitudes de devolución y/o compensación."/>
    <s v="2.Ajustar plan de contigencia como documento de estrategía de continuidad del negocio para ser integrado al plan de continuidad del negocio de la Entidad"/>
    <s v="Documento de estrategía de continuidad del negocio enviado a la Subdirección de Procesos para ser integrado al plan de continuidad del negocio de la Entidad "/>
    <n v="1"/>
    <d v="2023-06-01T00:00:00"/>
    <d v="2023-12-31T00:00:00"/>
    <n v="30.428571428571427"/>
    <n v="0"/>
    <n v="0"/>
    <x v="1"/>
    <s v="DGI_x000a_NC - Subproceso Recaudo - Devoluciones_x000a_Subdirección de Devoluciones_x000a_Dirección General DIAN_x000a__x000a_REFORMULADO _x000a_09122022"/>
  </r>
  <r>
    <x v="3"/>
    <x v="0"/>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s v="Inicio de la implementación de la solución tecnológica del Proyecto."/>
    <s v="Plan de trabajo de_x000a_implementación de la solución_x000a_tecnológica."/>
    <n v="1"/>
    <d v="2023-11-01T00:00:00"/>
    <d v="2024-05-31T00:00:00"/>
    <n v="30.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m/>
    <s v="Seguimiento trimestral a la implementación de la solución Tecnológica"/>
    <n v="4"/>
    <d v="2024-06-01T00:00:00"/>
    <d v="2025-05-31T00:00:00"/>
    <n v="52"/>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Subdirección de Procesamiento de Datos_x000a_Subdirección de Infraestructura Tecnológica y de Operaciones_x000a__x000a_REFORMULADO _x000a_09122022"/>
  </r>
  <r>
    <x v="3"/>
    <x v="0"/>
    <m/>
    <s v="19  03 00"/>
    <m/>
    <m/>
    <m/>
    <s v="Implantación de la solución tecnológica "/>
    <s v="Puesta en producción de la solución"/>
    <n v="1"/>
    <d v="2025-06-01T00:00:00"/>
    <d v="2025-12-31T00:00:00"/>
    <n v="30.428571428571427"/>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Subdirección de Procesamiento de Datos_x000a_Subdirección de Infraestructura Tecnológica y de Operaciones_x000a__x000a_REFORMULADO _x000a_09122022"/>
  </r>
  <r>
    <x v="3"/>
    <x v="0"/>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s v="Inicio de la implementación de la solución tecnológica del Proyecto."/>
    <s v="Plan de trabajo de_x000a_implementación de la solución_x000a_tecnológica."/>
    <n v="1"/>
    <d v="2023-11-01T00:00:00"/>
    <d v="2024-05-31T00:00:00"/>
    <n v="30.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_x000a_REFORMULADO _x000a_09122022"/>
  </r>
  <r>
    <x v="3"/>
    <x v="0"/>
    <m/>
    <s v="19  03 00"/>
    <m/>
    <m/>
    <m/>
    <s v="Implantación de la solución tecnológica "/>
    <s v="Puesta en producción de la solución"/>
    <n v="1"/>
    <d v="2025-06-01T00:00:00"/>
    <d v="2025-12-31T00:00:00"/>
    <n v="30.428571428571427"/>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Subdirección de Procesamiento de Datos_x000a_Subdirección de Infraestructura Tecnológica y de Operaciones_x000a__x000a_REFORMULADO _x000a_09122022"/>
  </r>
  <r>
    <x v="3"/>
    <x v="0"/>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s v="Inicio de la implementación de la solución tecnológica del Proyecto."/>
    <s v="Plan de trabajo de_x000a_implementación de la solución_x000a_tecnológica."/>
    <n v="1"/>
    <d v="2023-11-01T00:00:00"/>
    <d v="2024-05-31T00:00:00"/>
    <n v="30.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_x000a_REFORMULADO _x000a_09122022"/>
  </r>
  <r>
    <x v="3"/>
    <x v="0"/>
    <m/>
    <s v="19  03 00"/>
    <m/>
    <m/>
    <m/>
    <s v="Implantación de la solución tecnológica "/>
    <s v="Puesta en producción de la solución"/>
    <n v="1"/>
    <d v="2025-06-01T00:00:00"/>
    <d v="2025-12-31T00:00:00"/>
    <n v="30.428571428571427"/>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Subdirección de Procesamiento de Datos_x000a_Subdirección de Infraestructura Tecnológica y de Operaciones_x000a__x000a_REFORMULADO _x000a_09122022"/>
  </r>
  <r>
    <x v="3"/>
    <x v="0"/>
    <s v="Auditoría de Cumplimiento, U.A.E DIAN Devoluciones y Compensaciones gestionadas a 31 de diciembre de 2020"/>
    <s v="19  03 00"/>
    <s v="Hallazgo No. 10 Incidencias Obligaciones Financieras  “(…)  incumplimiento del procedimiento de gestión de la mesa de servicio para la solución de incidentes reportados por las DSI a nivel nacional, que se relacionan con inconsistencias en los saldos o en su actualización en el aplicativo Obligación Financiera, lo que afecta las devoluciones y cobranzas"/>
    <s v="“(…) causado por incumplimiento en los procedimientos de gestión de la mesa de servicio, en el cual se establecen acuerdos de nivel de servicio, se definen los tiempos de recuperación de la incidencia, (…)”"/>
    <s v="1. Revisar el procedimiento y los instructivos asociados a la gestión de la mesa de servicio y ajustar de ser necesario."/>
    <s v="1. Verificar y actualizar el procedimiento con el fin de incluir los controles necesarios que eviten que se queden incidentes sin atender dentro de los tiempos establecidos."/>
    <s v="Procedimiento ajustado"/>
    <n v="1"/>
    <d v="2023-01-02T00:00:00"/>
    <d v="2023-08-01T00:00:00"/>
    <n v="30.142857142857142"/>
    <n v="0"/>
    <n v="0"/>
    <x v="1"/>
    <s v="DGI_x000a_NC - Subproceso Innovación y Tecnología_x000a_Dirección de Gestión de Innovación y Tecnología_x000a_Subdirección de Innovación y Proyectos_x000a_Subdirección de Soluciones y desarrollo_x000a__x000a_REFORMULADO _x000a_09122022"/>
  </r>
  <r>
    <x v="3"/>
    <x v="0"/>
    <m/>
    <s v="19  03 00"/>
    <m/>
    <m/>
    <s v="2. Revisar y diagnosticar las 16 incidencias que están sin cerrar para resolverlas."/>
    <s v="1. Revisar y diagnosticar las 16 incidencias que están sin atender y evaluar el impacto que generan para determinar  como resolverlas."/>
    <s v="Documento de Diagnóstico."/>
    <n v="1"/>
    <d v="2022-01-01T00:00:00"/>
    <d v="2022-06-30T00:00:00"/>
    <n v="25.714285714285715"/>
    <n v="1"/>
    <n v="1"/>
    <x v="0"/>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3"/>
    <x v="0"/>
    <m/>
    <s v="19  03 00"/>
    <m/>
    <m/>
    <m/>
    <s v="2. Elaborar proyecto de desarrollo tecnológico."/>
    <s v="Cronograma de trabajo"/>
    <n v="1"/>
    <d v="2022-10-01T00:00:00"/>
    <d v="2022-12-31T00:00:00"/>
    <n v="13"/>
    <n v="1"/>
    <n v="1"/>
    <x v="0"/>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3"/>
    <x v="0"/>
    <m/>
    <s v="19  03 00"/>
    <m/>
    <m/>
    <m/>
    <m/>
    <s v="Puesta en producción del proyecto"/>
    <n v="1"/>
    <d v="2023-01-01T00:00:00"/>
    <d v="2023-12-31T00:00:00"/>
    <n v="52"/>
    <n v="0"/>
    <n v="0"/>
    <x v="1"/>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3"/>
    <x v="0"/>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92017_x000a_30032018_x000a_30042020_x000a_31102020_x000a_20052022_x000a_09122022_x000a__x000a_ACTALIZADO_x000a_30112021 _x000a_"/>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FORMULADO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_x000a_"/>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_x000a_"/>
  </r>
  <r>
    <x v="3"/>
    <x v="0"/>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_x000a_"/>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Formato FT 1674 o control de asistencia a reuniones TEAM, con el registro del diagnóstico de cada caso de si es posible tecnicamente su corrección o no."/>
    <n v="1"/>
    <d v="2023-06-01T00:00:00"/>
    <d v="2023-09-30T00:00:00"/>
    <n v="17.285714285714285"/>
    <n v="0"/>
    <n v="0"/>
    <x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mes contable de junio de 2023"/>
    <n v="1"/>
    <d v="2023-10-01T00:00:00"/>
    <d v="2023-12-31T00:00:00"/>
    <n v="13"/>
    <n v="0"/>
    <n v="0"/>
    <x v="1"/>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junio de 2023"/>
    <n v="1"/>
    <d v="2023-06-01T00:00:00"/>
    <d v="2023-09-30T00:00:00"/>
    <n v="17.285714285714285"/>
    <n v="0"/>
    <n v="0"/>
    <x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r>
  <r>
    <x v="3"/>
    <x v="0"/>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32019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32019_x000a_30042020_x000a_31102020_x000a_30112021_x000a_20052022_x000a_09122022"/>
  </r>
  <r>
    <x v="3"/>
    <x v="0"/>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 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 _x000a__x000a_REFORMULADO_x000a_30042020_x000a_31102020_x000a_30112021_x000a_20052022_x000a_09122022"/>
  </r>
  <r>
    <x v="3"/>
    <x v="0"/>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Formato FT 1674 o control de asistencia a reuniones TEAM, con el registro del diagnóstico de cada caso de si es posible tecnicamente su corrección o no."/>
    <n v="1"/>
    <d v="2023-06-01T00:00:00"/>
    <d v="2023-09-30T00:00:00"/>
    <n v="17.285714285714285"/>
    <n v="0"/>
    <n v="0"/>
    <x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mes contable de junio de 2023"/>
    <n v="1"/>
    <d v="2023-10-01T00:00:00"/>
    <d v="2023-12-31T00:00:00"/>
    <n v="13"/>
    <n v="0"/>
    <n v="0"/>
    <x v="1"/>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junio de 2023"/>
    <n v="1"/>
    <d v="2023-06-01T00:00:00"/>
    <d v="2023-09-30T00:00:00"/>
    <n v="17.285714285714285"/>
    <n v="0"/>
    <n v="0"/>
    <x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r>
  <r>
    <x v="3"/>
    <x v="0"/>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32019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32019_x000a_30042020_x000a_31102020_x000a_30112021_x000a_20052022_x000a_09122022"/>
  </r>
  <r>
    <x v="3"/>
    <x v="0"/>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NC - Subproceso Recaudo - Devoluciones_x000a_Dirección de Gestión de Impuestos_x000a_Subdirección de Recaudo_x000a_Coordinación de Administración de Aplicativos de Impuestos_x000a__x000a_NC -Subproceso Administracion de Cartera _x000a_Dirección de Gestión de Impuestos _x000a_Subdireccion de Cobranzas y Control Extensivo _x000a_Coordinación de Cobranzas_x000a__x000a_REFORMULADO_x000a_30092017_x000a_30032018_x000a_30042020_x000a_31102020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NC - Subproceso Recaudo - Devoluciones_x000a_Dirección de Gestión de Impuestos_x000a_Subdirección de Recaudo_x000a_Coordinación de Administración de Aplicativos de Impuestos_x000a__x000a_NC -Subproceso Administracion de Cartera _x000a_Dirección de Gestión de Impuestos _x000a_Subdireccion de Cobranzas y Control Extensivo _x000a_Coordinación de Cobranzas_x000a__x000a_REFORMULADO_x000a_30092017_x000a_30032018_x000a_30042020_x000a_31102020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_x000a_NC - Subproceso Recaudo - Devoluciones_x000a_Dirección de Gestión de Impuestos_x000a_Subdirección de Recaudo_x000a_Coordinación de Administración de Aplicativos de Impuestos_x000a__x000a_NC -Subproceso Administracion de Cartera _x000a_Dirección de Gestión de Impuestos _x000a_Subdireccion de Cobranzas y Control Extensivo _x000a_Coordinación de Cobranzas_x000a__x000a_REFORMULADO_x000a_30042020_x000a_31102020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de Innovación y Tecnología_x000a_Subdirección de Innovación y Proyectos_x000a_Subdirección de Soluciones y Desarrollo_x000a__x000a_NC - Subproceso Recaudo - Devoluciones_x000a_Dirección de Gestión de Impuestos_x000a_Subdirección de Recaudo_x000a_Coordinación de Administración de Aplicativos de Impuestos_x000a__x000a_NC -Subproceso Administracion de Cartera _x000a_Dirección de Gestión de Impuestos _x000a_Subdireccion de Cobranzas y Control Extensivo _x000a_Coordinación de Cobranzas_x000a__x000a_REFORMULADO_x000a_30042020_x000a_31102020_x000a_10052021_x000a_30112021_x000a_20052022_x000a_09122022"/>
  </r>
  <r>
    <x v="3"/>
    <x v="0"/>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92017_x000a_30032018_x000a_30042020_x000a_31102020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92017_x000a_30032018_x000a_30042020_x000a_31102020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31102020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31102020_x000a_10052021_x000a_30112021_x000a_20052022_x000a_09122022"/>
  </r>
  <r>
    <x v="3"/>
    <x v="0"/>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32019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32019_x000a_30042020_x000a_31102020_x000a_30112021_x000a_20052022_x000a_09122022"/>
  </r>
  <r>
    <x v="3"/>
    <x v="0"/>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52022_x000a_09122022"/>
  </r>
  <r>
    <x v="3"/>
    <x v="0"/>
    <m/>
    <m/>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Subproceso Función Recaudadora_x000a_Dirección de Gestión de Impuestos_x000a_Subdirección de Recaudo_x000a_Coordinación de Contabilidad de la Función Recaudadora_x000a__x000a_REFORMULADO_x000a_30042020_x000a_31102020_x000a_30112021_x000a_2052022_x000a_09122022"/>
  </r>
  <r>
    <x v="3"/>
    <x v="0"/>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r>
  <r>
    <x v="3"/>
    <x v="0"/>
    <m/>
    <m/>
    <m/>
    <m/>
    <m/>
    <s v="Elaboración espeficiación funcional Tecnica de Alto Nivel"/>
    <s v="Especificaciones funcionales de alto nivel"/>
    <n v="1"/>
    <d v="2020-08-01T00:00:00"/>
    <d v="2020-09-30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r>
  <r>
    <x v="3"/>
    <x v="0"/>
    <m/>
    <m/>
    <m/>
    <m/>
    <m/>
    <s v="Determinar la prioridad en los desarrollos para garantizar la atención de los requerimientos en las fechas acordadas"/>
    <s v="Acta de Centro de Despacho con la lista de prioridades de la SGRC"/>
    <n v="1"/>
    <d v="2020-10-01T00:00:00"/>
    <d v="2020-11-30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r>
  <r>
    <x v="3"/>
    <x v="0"/>
    <m/>
    <m/>
    <m/>
    <m/>
    <m/>
    <s v="Realizar análisis y diseño del ajuste"/>
    <s v="Formato de análisis y diseño"/>
    <n v="1"/>
    <d v="2021-01-01T00:00:00"/>
    <d v="2021-11-30T00:00:00"/>
    <n v="47.571428571428569"/>
    <n v="1"/>
    <n v="1"/>
    <x v="0"/>
    <s v="DGI_x000a_NC - Subproceso Innovación y Tecnología_x000a_Dirección de Gestión e Innovación y Tecnología_x000a_Subdirección de Soluciones y Desarrollo_x000a__x000a_REFORMULADO_x000a_30042020_x000a_10052021_x000a_ACTUALIZADO_x000a_30112021"/>
  </r>
  <r>
    <x v="3"/>
    <x v="0"/>
    <m/>
    <m/>
    <m/>
    <m/>
    <m/>
    <s v="Puesta en producción ajuste construido"/>
    <s v="Formato Aceptación de Pruebas Funcionales_x000a__x000a_Acta de comité de cambios_x000a_"/>
    <n v="2"/>
    <d v="2021-12-01T00:00:00"/>
    <d v="2022-10-01T00:00:00"/>
    <n v="43.428571428571431"/>
    <n v="2"/>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r>
  <r>
    <x v="3"/>
    <x v="0"/>
    <m/>
    <m/>
    <m/>
    <m/>
    <m/>
    <s v="Evaluar el universo de documentos generados  y establecer posibles alternativas de mejora o la gestión a realizar conforme a los documentos inconsistentes."/>
    <s v="Informe"/>
    <n v="1"/>
    <d v="2023-07-01T00:00:00"/>
    <d v="2023-12-31T00:00:00"/>
    <n v="26.142857142857142"/>
    <n v="0"/>
    <n v="0"/>
    <x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r>
  <r>
    <x v="3"/>
    <x v="0"/>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20052022_x000a_09122022_x000a__x000a_ACTUALIZADO_x000a_30112021"/>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20052022_x000a_09122022_x000a__x000a_ACTUALIZADO_x000a_30112021"/>
  </r>
  <r>
    <x v="3"/>
    <x v="0"/>
    <m/>
    <m/>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31102020_x000a_20052022_x000a_09122022_x000a__x000a_ACTUALIZADO_x000a_30112021"/>
  </r>
  <r>
    <x v="3"/>
    <x v="0"/>
    <m/>
    <m/>
    <m/>
    <m/>
    <m/>
    <s v="Implantación de la solución tecnológica "/>
    <s v="Puesta en producción de la solución"/>
    <n v="1"/>
    <d v="2025-06-01T00:00:00"/>
    <d v="2025-12-31T00:00:00"/>
    <n v="30.428571428571427"/>
    <n v="0"/>
    <n v="0"/>
    <x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31102020_x000a_20052022_x000a_09122022_x000a__x000a_ACTUALIZADO_x000a_30112021"/>
  </r>
  <r>
    <x v="3"/>
    <x v="0"/>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n v="1"/>
    <x v="0"/>
    <s v="DGI_x000a_NC - Subproceso Función Recaudadora_x000a_Dirección de Gestión de Impuestos_x000a_Subdirección de Recaudo_x000a_Coordinación de Contabilidad de la Función Recaudadora_x000a__x000a_REFORMULADO_x000a_30032019_x000a_ACTUALIZADO_x000a_30112021_x000a_"/>
  </r>
  <r>
    <x v="3"/>
    <x v="0"/>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n v="1"/>
    <x v="0"/>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 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 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92019_x000a_30042020_x000a_31102020_x000a_30112021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9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112021_x000a_20052022_x000a_09122022"/>
  </r>
  <r>
    <x v="3"/>
    <x v="0"/>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2204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2204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2204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22042021_x000a_30112021_x000a_20052022_x000a_09122022"/>
  </r>
  <r>
    <x v="3"/>
    <x v="0"/>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0520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n v="1"/>
    <x v="0"/>
    <s v="DGI_x000a_NC - Subproceso Innovación y Tecnología_x000a_Dirección de Gestión e Innovación y Tecnología_x000a_Subdirección de Innovación y Proyectos_x000a_Subdirección de Soluciones y Desarrollo_x000a__x000a_ACTUALIZADO_x000a_30112021_x000a__x000a_                                                                           "/>
  </r>
  <r>
    <x v="3"/>
    <x v="0"/>
    <m/>
    <m/>
    <m/>
    <m/>
    <m/>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n v="1"/>
    <x v="0"/>
    <s v="DGI_x000a_NC - Subproceso Innovación y Tecnología_x000a_Dirección de Gestión e Innovación y Tecnología_x000a_Subdirección de Innovación y Proyectos_x000a_Subdirección de Soluciones y Desarrollo_x000a_ACTUALIZADO_x000a_30112021_x000a__x000a_                                                                           "/>
  </r>
  <r>
    <x v="3"/>
    <x v="0"/>
    <m/>
    <m/>
    <m/>
    <m/>
    <m/>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n v="1"/>
    <x v="0"/>
    <s v="DGI_x000a_NC - Subproceso Recaudo - Devoluciones_x000a_Direccion de Gestion de Impuestos_x000a_Subdirección de Devoluciones_x000a__x000a_ACTUALIZADO_x000a_30112021"/>
  </r>
  <r>
    <x v="3"/>
    <x v="0"/>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3-01-01T00:00:00"/>
    <d v="2023-12-31T00:00:00"/>
    <n v="52"/>
    <n v="0"/>
    <n v="0"/>
    <x v="1"/>
    <s v="DGI_x000a_NC - Subproceso Recaudo - Devoluciones_x000a_Direccion de Gestion de Impuestos_x000a_Subdirección de Devoluciones_x000a__x000a_ACTUALIZADO_x000a_30112021_x000a_REFORMULACIÓN EXCEPCIONAL _x000a_18072022_x000a__x000a_REFORMULADO_x000a_09122022"/>
  </r>
  <r>
    <x v="3"/>
    <x v="0"/>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n v="1"/>
    <x v="0"/>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r>
  <r>
    <x v="3"/>
    <x v="0"/>
    <m/>
    <m/>
    <m/>
    <m/>
    <m/>
    <s v="Realizar los mejoras establecidas mediante el diagnóstico, en la documentación pertinente."/>
    <s v="Documentación del proceso contable FR, actualizada y publicada"/>
    <n v="1"/>
    <d v="2023-06-01T00:00:00"/>
    <d v="2023-10-31T00:00:00"/>
    <n v="21.714285714285715"/>
    <n v="0"/>
    <n v="0"/>
    <x v="1"/>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r>
  <r>
    <x v="3"/>
    <x v="0"/>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ELABORACIÓN_x000a_15062022_x000a__x000a_REFORMULADO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ELABORACIÓN_x000a_15062022_x000a__x000a_REFORMULADO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ELABORACIÓN_x000a_15062022_x000a__x000a_REFORMULADO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ELABORACIÓN_x000a_15062022_x000a__x000a_REFORMULADO_x000a_09122022"/>
  </r>
  <r>
    <x v="3"/>
    <x v="0"/>
    <s v="Auditoría Financiera Independiente a la UAE Dirección de Impuestos y Aduanas Nacionales – DIAN, Vigencia 2021"/>
    <s v="17 01 007"/>
    <s v="Hallazgo No. 4. CLASIFICACION DE LA CARTERA_x000a__x000a_“(…) Insuficiencia del Manual de Políticas Contables y Operativas de la_x000a_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
    <s v="“(…) debilidades en el control interno contable de la entidad relacionado con la insuficiencia del Manual de Política Contable y Operativa, en los_x000a_aspectos que regula la depuración de la cartera y su clasificación (…)&quot;"/>
    <s v="Elaborar y adoptar el documento idóneo que conforme con la Resolución 006004 de 2018 o la que la modifique y que permitirá documentar la ejecución de la clasificación de cartera adoptada por el MN-RE- 0044"/>
    <s v="Documentar y relacionar las actividades administrativas y técnicas que se requieren para aplicar la clasificación de la cartera adoptada por el Manual de Políticas Contables y Operativas  de la Función Recaudadora MN-RE 0044"/>
    <s v="Documento publicado "/>
    <n v="1"/>
    <d v="2023-06-01T00:00:00"/>
    <d v="2023-10-31T00:00:00"/>
    <n v="21.714285714285715"/>
    <n v="0"/>
    <n v="0"/>
    <x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 _x000a__x000a_ELABORACIÓN_x000a_15062022_x000a__x000a_REFORMULADO_x000a_09122022"/>
  </r>
  <r>
    <x v="3"/>
    <x v="0"/>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n v="1"/>
    <x v="0"/>
    <s v="DGI_x000a_DS - Subproceso de Administración de Cartera_x000a_Dirección Seccional de Impuestos de Bogotá_x000a_División de Cobranzas_x000a__x000a_ELABORACIÓN_x000a_30122022_x000a__x000a_"/>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0"/>
    <n v="0"/>
    <x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de Administración de Cartera_x000a_Direccción de Gestión de Impuestos_x000a_Subdirección de Cobranzas y Control Extensivo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3-12-31T00:00:00"/>
    <n v="52"/>
    <n v="0.6"/>
    <n v="9.9999999999999992E-2"/>
    <x v="1"/>
    <s v="DGI_x000a_NC - Subproceso  Recaudo _x000a_Dirección de Gestión de Impuestos_x000a_Subdirección de Recaudo_x000a_Coordinación de Administración de Aplicativos de  Impuestos_x000a__x000a_ELABORACIÓN_x000a_30122022_x000a_"/>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n v="1"/>
    <x v="0"/>
    <s v="DGI_x000a_NC - Subproceso  Recaudo-Devoluciones _x000a_Dirección de Gestión de Impuestos_x000a_Subdirección de Recaudo_x000a_Coordinación de Administración de Aplicativos de  Impuestos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n v="1"/>
    <x v="0"/>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3-12-31T00:00:00"/>
    <n v="41.428571428571431"/>
    <n v="0"/>
    <n v="0"/>
    <x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de Administración de Cartera_x000a_Nivel Central _x000a_Dirección de Gestión de Impuestos_x000a_Subdirección de Cobranzas y Control Extensivo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de Administración de Cartera_x000a_Dirección de Gestión de Impuestos_x000a_Subdirección de Cobranzas y Control Extensivo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n v="1"/>
    <x v="0"/>
    <s v="DGI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n v="1"/>
    <x v="0"/>
    <s v="DGI_x000a_DS - Subproceso de Administración de Cartera_x000a_Dirección Seccional de Impuestos de Bogotá_x000a_División de Cobranzas_x000a__x000a_ELABORACIÓN_x000a_30122022 "/>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Hallazgo Nro. 6. Notificación mandamientos de pago (D)_x000a__x000a_“(…) Para la Dirección Seccional de Impuestos de Barranquilla se realizó análisis de las obligaciones que se relacionan en el siguiente cuadro(…) _x000a__x000a_(…)Para estas obligaciones se expidieron los correspondientes mandamientos de pago dentro de los términos establecidos en la normatividad vigente, como se observa en el cuadro en precedencia, no obstante, y pese a que la DIAN indicó en mesas de trabajo llevadas a cabo los días 21 y 27 de septiembre del año en curso, que los mismos habían sido notificados, se solicitó la información al respecto, sin que se allegara la documentación que soportara dicha notificación. _x000a__x000a_Es de anotar, que en el aplicativo SIPAC se evidenció la fecha del registro de la notificación para estos expedientes, los días 21 de octubre de 2015 y 8 de abril de 2016 respectivamente. _x000a__x000a_En términos generales la prueba de la notificación no se encontró en los documentos entregados ni fue allegada. (…)”_x000a__x000a_(…)el hallazgo se comunica con presunta incidencia disciplinaria de conformidad con los artículos 34 y 35 de Ley 734 de 2002(…)”_x000a__x000a__x000a_"/>
    <s v="(…) inobservancia con lo establecido en el artículo 826 del Estatuto Tributario y lo dispuesto en el Procedimiento PR-COT-270 -Mandamiento de Pago (…)."/>
    <s v="Control a la generación y notificación de mandamientos de pago"/>
    <s v="Verificación aleatoria de un 30% de los mandamientos proferidos dentro del bimestre, precisando que se encuentre notificados y que las pruebas documentantes del cumplimiento del requisito de publicidad se encuentren integradas al expediente"/>
    <s v="Lista de chequeo e informe de seguimiento y control"/>
    <n v="6"/>
    <d v="2023-01-01T00:00:00"/>
    <d v="2023-12-31T00:00:00"/>
    <n v="52"/>
    <n v="3"/>
    <n v="0.5"/>
    <x v="1"/>
    <s v="DGI_x000a_DS - Subproceso de Administración de Cartera_x000a_Dirección Seccional de Impuestos  de Barranquilla _x000a_División Recaudo y Cobranzas_x000a_GIT de Cobro Coactivo y Ejecución de Bienes_x000a__x000a_ELABORACIÓN_x000a_30122022"/>
  </r>
  <r>
    <x v="3"/>
    <x v="0"/>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de Administración de Cartera_x000a_Dirección de Gestión de Impuestos_x000a_Subdirección de Cobranzas y Control Extensivo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1"/>
    <n v="0.25"/>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4-01T00:00:00"/>
    <d v="2023-07-31T00:00:00"/>
    <n v="12.714285714285714"/>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0"/>
    <n v="0"/>
    <x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Radicación en Dirección General"/>
    <s v="Documento"/>
    <n v="1"/>
    <d v="2023-08-01T00:00:00"/>
    <d v="2023-09-30T00:00:00"/>
    <n v="8.5714285714285712"/>
    <n v="0"/>
    <n v="0"/>
    <x v="1"/>
    <s v="DGI_x000a_NC - Subproceso de Administración de Cartera_x000a_Dirección de Gestión de Impuestos_x000a_Subdirección de Cobranzas y Control Extensivo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5"/>
    <n v="0.41666666666666669"/>
    <x v="1"/>
    <s v="DGI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4-01T00:00:00"/>
    <d v="2023-07-31T00:00:00"/>
    <n v="12.714285714285714"/>
    <n v="1"/>
    <n v="1"/>
    <x v="0"/>
    <s v="DGI_x000a_Dirección Seccional de Impuestos de Medellin_x000a_División de Recaudo y Cobranzas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0"/>
    <n v="0"/>
    <x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Radicación en Dirección General"/>
    <s v="Documento"/>
    <n v="1"/>
    <d v="2023-08-01T00:00:00"/>
    <d v="2023-09-30T00:00:00"/>
    <n v="8.5714285714285712"/>
    <n v="0"/>
    <n v="0"/>
    <x v="1"/>
    <s v="DGI_x000a_NC - Subproceso de Administración de Cartera_x000a_Dirección de Gestión de Impuestos_x000a_Subdirección de Cobranzas y Control Extensivo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2"/>
    <d v="2023-01-01T00:00:00"/>
    <d v="2023-12-31T00:00:00"/>
    <n v="52"/>
    <n v="0.5"/>
    <n v="0.25"/>
    <x v="1"/>
    <s v="DGI_x000a_DS - Subproceso de Administración de Cartera_x000a_Dirección Seccional de Impuestos de Barranquilla _x000a_División Recaudo y Cobranzas                                              _x000a__x000a_ELABORACIÓN_x000a_30122022"/>
  </r>
  <r>
    <x v="3"/>
    <x v="0"/>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de Administración de Cartera_x000a_Nivel Central _x000a_Director de Gestión de Impuestos_x000a_Subdirector de Cobranzas y Control Extensivo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4-01T00:00:00"/>
    <d v="2023-07-31T00:00:00"/>
    <n v="12.714285714285714"/>
    <n v="1"/>
    <n v="1"/>
    <x v="0"/>
    <s v="DGI_x000a_DS - Subproceso Administracion de Cartera_x000a_Dirección Seccional de Impuestos de Medellin_x000a_División de Recaudo y Cobranzas 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4-01T00:00:00"/>
    <d v="2023-07-31T00:00:00"/>
    <n v="12.714285714285714"/>
    <n v="1"/>
    <n v="1"/>
    <x v="0"/>
    <s v="DGI_x000a_DS -  Subproceso Administracion de Cartera_x000a_Dirección Seccional de Impuestos de Medellin_x000a_División de Recaudo y Cobranzas 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1"/>
    <n v="0.25"/>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_x000a_"/>
  </r>
  <r>
    <x v="3"/>
    <x v="0"/>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4-01T00:00:00"/>
    <d v="2023-07-31T00:00:00"/>
    <n v="12.714285714285714"/>
    <n v="1"/>
    <n v="1"/>
    <x v="0"/>
    <s v="DGI_x000a_Dirección Seccional de Impuestos de Bogotá_x000a_División de Cobranzas 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r>
  <r>
    <x v="3"/>
    <x v="0"/>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r>
  <r>
    <x v="3"/>
    <x v="0"/>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r>
  <r>
    <x v="3"/>
    <x v="0"/>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Implantación de la solución tecnológica "/>
    <s v="Puesta en producción de la solución"/>
    <n v="1"/>
    <d v="2025-06-01T00:00:00"/>
    <d v="2025-12-31T00:00:00"/>
    <n v="30.428571428571427"/>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r>
  <r>
    <x v="3"/>
    <x v="0"/>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0"/>
    <n v="0"/>
    <x v="1"/>
    <s v="DGI_x000a_NC - Subproceso  Recaudo-Devoluciones _x000a_Dirección de Gestión de Impuestos_x000a_Subdirección de Recaudo_x000a_Coordinación de Administración de Aplicativos de  Impuestos_x000a_"/>
  </r>
  <r>
    <x v="3"/>
    <x v="0"/>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3-07-01T00:00:00"/>
    <d v="2023-11-30T00:00:00"/>
    <n v="21.714285714285715"/>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3-12-01T00:00:00"/>
    <d v="2024-03-31T00:00:00"/>
    <n v="17.285714285714285"/>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Aprobar e implentar  la realización de ajustes y/o alternativas de solución de las fallas identificadas en los   servicios informaticos que proveen información al SIE de Contabilidad."/>
    <s v="Acta de aprobación  Formato de aceptación puesta en producción"/>
    <n v="1"/>
    <d v="2024-04-01T00:00:00"/>
    <d v="2025-01-31T00:00:00"/>
    <n v="43.571428571428569"/>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Realizar los ajustes contables a que haya lugar, derivados de las actualizaciones a los Sistemas de información"/>
    <s v="Comprobantes de contabilidad"/>
    <n v="1"/>
    <d v="2024-07-01T00:00:00"/>
    <d v="2025-02-28T00:00:00"/>
    <n v="34.571428571428569"/>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11-01T00:00:00"/>
    <d v="2024-02-28T00:00:00"/>
    <n v="17"/>
    <n v="0"/>
    <n v="0"/>
    <x v="1"/>
    <s v="DGI _x000a_NC - Subproceso Innovación y Tecnología _x000a_Dirección de Gestión e Innovación y Tecnología _x000a_Subdirección de Innovación y Proyectos _x000a_Subdirección de Soluciones y Desarrollo 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Inicio de la implementación de la solución tecnológica del Proyecto."/>
    <s v="Plan de trabajo de implementación de la solución tecnológica."/>
    <n v="1"/>
    <d v="2024-03-01T00:00:00"/>
    <d v="2024-09-30T00:00:00"/>
    <n v="30.428571428571427"/>
    <n v="0"/>
    <n v="0"/>
    <x v="1"/>
    <s v="DGI _x000a_NC - Subproceso Innovación y Tecnología _x000a_Dirección de Gestión e Innovación y Tecnología _x000a_Subdirección de Innovación y Proyectos _x000a_Subdirección de Soluciones y Desarrollo 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Inicio de la implementación de la solución tecnológica del Proyecto."/>
    <s v="Seguimiento trimestral a la implementación de la solución Tecnológica"/>
    <n v="4"/>
    <d v="2024-10-01T00:00:00"/>
    <d v="2025-09-30T00:00:00"/>
    <n v="52"/>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Implementacion de la solución tecnológica"/>
    <s v="Puesta en producción de la solución"/>
    <n v="1"/>
    <d v="2025-10-01T00:00:00"/>
    <d v="2027-12-31T00:00:00"/>
    <n v="117.28571428571429"/>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2"/>
    <d v="2023-07-01T00:00:00"/>
    <d v="2024-06-30T00:00:00"/>
    <n v="52.142857142857146"/>
    <n v="0"/>
    <n v="0"/>
    <x v="1"/>
    <s v="DGI _x000a_DS - Subproceso de Administracion de Cartera Dirección _x000a_Seccional de Impuestos de Barranquilla  _x000a_Jefe de División de Recaudo y Cobranzas _x000a__x000a_ELABORACIÓN 19062023"/>
  </r>
  <r>
    <x v="3"/>
    <x v="0"/>
    <s v="“Auditoría Financiera a la UAE Dirección de Impuestos y Aduanas Nacionales - DIAN vigencia 2022”"/>
    <s v="17  01 01"/>
    <s v="Hallazgo No. 8. Prescripción NIT 900.230.944 (F-D) “(…) Al realizar el análisis y evaluación al expediente, se evidenció que la acción de cobro prescribió el 10 de febrero de 2021. Sin embargo, la garantía que respaldaba la devolución no se hizo exigible, debido a que el término de la póliza No. 14-43-101000496 tenía una vigencia de dos (2)38 años, conforme a lo consagrado en el artículo"/>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s v="Bimestralmente,  generar y mantener actualizada una base de datos de todo tipo de actos administrativos entregados a la Division de Cobranzas para gestion de cobro en los cuales estos actos administrativos contengan  pólizas de garantias. La base de datos debe contener todos los datos pertinentes como # expediente, cuantia, nit, nombre, funcionario a cargo etc."/>
    <s v="Registrar en la base de datos de actos administrativos, la fecha de vencimiento de la póliza; en los casos procedentes."/>
    <s v="Listados bimestrales"/>
    <n v="6"/>
    <d v="2023-07-01T00:00:00"/>
    <d v="2024-06-30T00:00:00"/>
    <n v="52.142857142857146"/>
    <n v="0"/>
    <n v="0"/>
    <x v="1"/>
    <s v="DGI _x000a_DS - Subproceso de Administracion de Cartera _x000a_Dirección Seccional de Impuestos de Bogotá  _x000a_División de Cobranzas _x000a_Jefe del GIT de Secretaría  _x000a__x000a_ELABORACIÓN 19062023"/>
  </r>
  <r>
    <x v="3"/>
    <x v="0"/>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m/>
    <s v="Remitir el listado de actos administrativos al Jefe de GIT a cargo del proceso, advirtiendo los términos de vencimiento de la póliza."/>
    <s v="Correo electrónico"/>
    <n v="6"/>
    <d v="2023-07-01T00:00:00"/>
    <d v="2024-06-30T00:00:00"/>
    <n v="52.142857142857146"/>
    <n v="0"/>
    <n v="0"/>
    <x v="1"/>
    <s v="DGI _x000a_DS - Subproceso de Administracion de Cartera _x000a_Dirección Seccional de Impuestos de Bogotá  _x000a_Jefe GIT de Secretaria de la División de Cobranzas  _x000a__x000a_ELABORACIÓN 19062023"/>
  </r>
  <r>
    <x v="3"/>
    <x v="0"/>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s v="Implementar controles tendientes a asegurar que el requerimiento especial que se profiera en investigaciones post devolución en las cuales existan garantias, se notifique dentro del término de vigencia de la garantía."/>
    <s v="Ajustar el formato del Plan de Auditoria (Formato 1814) para incorporar el control del vencimiento a partir de la fecha de vigencia de la garantía"/>
    <s v="Formato ajustado"/>
    <n v="1"/>
    <d v="2023-07-01T00:00:00"/>
    <d v="2023-09-30T00:00:00"/>
    <n v="13"/>
    <n v="0"/>
    <n v="0"/>
    <x v="1"/>
    <s v="DGI _x000a_NC - Subproceso Fiscalización y liquidación_x000a_Direccion de Gestión de Fiscalización _x000a_Subdireccion de Fiscalización Tributaria   _x000a__x000a_ELABORACIÓN 19062023"/>
  </r>
  <r>
    <x v="3"/>
    <x v="0"/>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m/>
    <s v="Socializar a la Subdirección Operativa de Fiscalización y Liquidación y a las divisiones de Fiscalización y Liquidación del país, el control implementado en el formato del Plan de Auditoria (Formato 1814)"/>
    <s v="Planillas de asistencia"/>
    <n v="1"/>
    <d v="2023-10-01T00:00:00"/>
    <d v="2023-10-31T00:00:00"/>
    <n v="4.2857142857142856"/>
    <n v="0"/>
    <n v="0"/>
    <x v="1"/>
    <s v="DGI _x000a_NC - Subproceso Fiscalización y liquidación_x000a_Direccion de Gestión de Fiscalización _x000a_Subdireccion de Fiscalización Tributaria   _x000a__x000a_ELABORACIÓN 19062023"/>
  </r>
  <r>
    <x v="3"/>
    <x v="0"/>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0"/>
    <n v="0"/>
    <x v="1"/>
    <s v="DGI _x000a_DS - Subproceso Administracion de Cartera _x000a_Dirección Seccional de Impuestos de Bogotá_x000a_Jefe de División de Cobranzas  _x000a__x000a_ELABORACIÓN 19062023"/>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Contar con un sistema de información integrado que refleje la situación fiscal y procesal real de los contribuyentes."/>
    <s v="Adelantar el proceso de contratación de la solución tecnológica"/>
    <s v="Contrato firmado"/>
    <n v="1"/>
    <d v="2023-11-01T00:00:00"/>
    <d v="2024-02-28T00:00:00"/>
    <n v="17"/>
    <n v="0"/>
    <n v="0"/>
    <x v="1"/>
    <s v="DGI _x000a_NC - Subproceso Administracion de Cartera _x000a_NC - Subproceso  Recaudo-Devoluciones  _x000a_Dirección de Gestión de Impuestos _x000a_Subdirección de Recaudo _x000a_Subdireccion de Cobranzas y Control Extensivo _x000a_Coordinación de Administración de Aplicativos de  Impuestos_x000a_Coordinación de Cobranzas  _x000a__x000a_NC - Subproceso Innovacion y Tecnologia _x000a_Direccion de Gestion de Innovacion y Tecnologia _x000a_Subdireccion de Innovacion_x000a__x000a_ELABORACIÓN 19062023"/>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s v="Inicio de la implementación de la solución tecnológica del Proyecto."/>
    <s v="Plan de trabajo de implementación de la solución tecnológica."/>
    <n v="1"/>
    <d v="2024-03-01T00:00:00"/>
    <d v="2024-09-30T00:00:00"/>
    <n v="30.428571428571427"/>
    <n v="0"/>
    <n v="0"/>
    <x v="1"/>
    <s v="DGI _x000a_NC - Subproceso Administracion de Cartera _x000a_NC - Subproceso  Recaudo-Devoluciones  _x000a_Dirección de Gestión de Impuestos _x000a_Subdirección de Recaudo _x000a_Subdireccion de Cobranzas y Control Extensivo _x000a_Coordinación de Administración de Aplicativos de  Impuestos_x000a_Coordinación de Cobranzas  _x000a__x000a_NC - Subproceso Innovacion y Tecnologia _x000a_Direccion de Gestion de Innovacion y Tecnologia _x000a_Subdireccion de Innovacion_x000a__x000a_ELABORACIÓN 19062023"/>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s v="Inicio de la implementación de la solución tecnológica del Proyecto."/>
    <s v="Seguimiento trimestral a la implementación de la solución Tecnológica"/>
    <n v="4"/>
    <d v="2024-10-01T00:00:00"/>
    <d v="2025-09-03T00:00:00"/>
    <n v="48.142857142857146"/>
    <n v="0"/>
    <n v="0"/>
    <x v="1"/>
    <s v="DGI _x000a_NC - Subproceso Administracion de Cartera _x000a_NC - Subproceso  Recaudo-Devoluciones  _x000a_Dirección de Gestión de Impuestos _x000a_Subdirección de Recaudo _x000a_Subdireccion de Cobranzas y Control Extensivo _x000a_Coordinación de Administración de Aplicativos de  Impuestos_x000a_Coordinación de Cobranzas  _x000a__x000a_NC - Subproceso Innovacion y Tecnologia _x000a_Direccion de Gestion de Innovacion y Tecnologia _x000a_Subdireccion de Innovacion_x000a__x000a_ELABORACIÓN 19062023"/>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s v="Inicio de la implementación de la solución tecnológica del Proyecto."/>
    <s v="Puesta en producción de la solución"/>
    <n v="1"/>
    <d v="2025-10-01T00:00:00"/>
    <d v="2027-12-31T00:00:00"/>
    <n v="117.28571428571429"/>
    <n v="0"/>
    <n v="0"/>
    <x v="1"/>
    <s v="DGI _x000a_NC - Subproceso Administracion de Cartera _x000a_NC - Subproceso  Recaudo-Devoluciones  _x000a_Dirección de Gestión de Impuestos _x000a_Subdirección de Recaudo _x000a_Subdireccion de Cobranzas y Control Extensivo _x000a_Coordinación de Administración de Aplicativos de  Impuestos_x000a_Coordinación de Cobranzas  _x000a__x000a_NC - Subproceso Innovacion y Tecnologia _x000a_Direccion de Gestion de Innovacion y Tecnologia _x000a_Subdireccion de Innovacion_x000a__x000a_ELABORACIÓN 19062023"/>
  </r>
  <r>
    <x v="4"/>
    <x v="0"/>
    <s v="Auditoria de Cumplimiento Intersectorial Estampilla pro Universidad Nacional de Colombia y demás universidades públicas. Vigencias 2014 a junio 30 de 2022"/>
    <s v="17  03 004   "/>
    <s v="HALLAZGO No. 7. RETENCIÓN CONTRIBUCIÓN ESTAMPILLA ENTIDADES DEL ORDEN NACIONAL (F) (D)_x000a__x000a_Recursos dejados de retener por parte de algunos agentes retenedores, por concepto de la contribución estampilla Pro Universidad Nacional de Colombia y demás universidades estatales de Colombia, y que no fueron reportados por el MEN a la DIAN para su respectiva determinación y prescribió la acción de cobro en cuantía de $10.706.743.758.(…) _x000a__x000a__x000a_(…)Caso Nro. 1 - Agente retenedor Banco Agrario - NIT 800.037.800 _x000a_ (…)_x000a__x000a_(…)Caso Nro. 2 - Agente retenedor Ejército Nacional - NIT 800.131.297 (…)_x000a__x000a_(…)Caso Nro. 3 – Agente retenedor Financiera de Desarrollo Nacional - FDN NIT 800.509.022 (…)_x000a_(…)Caso Nro. 4 – Agente retenedor Cormagdalena - NIT 829.000.127 _x000a_(…) Caso Nro. 5 – Agente retenedor DNP- NIT 899.999.011(..)_x000a_(…) Caso Nro. 6 – Agente retenedor ECOPETROL - NIT 899.999.068 (…)Caso Nro. 7 Agente retenedor Unidad Nacional para la Gestión del Riesgo - UNGRD– NIT 900.478.966 (…)_x000a_(…)Caso Nro. 8 Agente retenedor Indumil – NIT 899.999.966 (…)_x000a__x000a_(…)El presente hallazgo tiene incidencia fiscal en cuantía de $10.706.743.758 en los términos establecidos en el artículo 6 de la Ley 610 de 200034 modificado por el artículo 126 del Decreto ley 403 del 16 de marzo de 2020; y posible incidencia disciplinaria al tenor de lo contemplado en la Ley 734 de 200235 artículos 34 y 35 (…)"/>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1. Definir la agenda de los temas a abordar en las mesas de trabajo y el cronograma para su desarrollo._x000a__x000a_"/>
    <s v="Acta de agenda de reunión y cronograma acordado."/>
    <n v="1"/>
    <d v="2023-01-30T00:00:00"/>
    <d v="2023-02-28T00:00:00"/>
    <n v="4"/>
    <n v="1"/>
    <n v="1"/>
    <x v="0"/>
    <s v="DGF_x000a_NC - Subproceso Fiscalización y Liquidación_x000a_Dirección de Gestión de Fiscalización_x000a_Subdirección de Fiscalización Tributaria_x000a__x000a_MEN_x000a_Ministerio de Educación Nacional_x000a_Subdirección de Gestión Financiera_x000a_"/>
  </r>
  <r>
    <x v="4"/>
    <x v="0"/>
    <m/>
    <s v="17  03 004   "/>
    <m/>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2. Expedir documento para formalizar los acuerdos a que se llegue en las mesas de trabajo."/>
    <s v="Documento"/>
    <n v="1"/>
    <d v="2023-03-01T00:00:00"/>
    <d v="2023-08-31T00:00:00"/>
    <n v="26.142857142857142"/>
    <n v="0"/>
    <n v="0"/>
    <x v="1"/>
    <s v="DGF_x000a_NC - Subproceso Fiscalización y Liquidación_x000a_Dirección de Gestión de Fiscalización_x000a_Subdirección de Fiscalización Tributaria_x000a__x000a_MEN_x000a_Ministerio de Educación Nacional_x000a_Subdirección de Gestión Financiera_x000a_"/>
  </r>
  <r>
    <x v="4"/>
    <x v="0"/>
    <m/>
    <s v="17  03 004   "/>
    <m/>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3. Seguimiento conjunto al cumplimiento de los acuerdos."/>
    <s v="Informe bimestral de cumplimiento de los acuerdos."/>
    <n v="2"/>
    <d v="2023-09-01T00:00:00"/>
    <d v="2023-12-31T00:00:00"/>
    <n v="17.285714285714285"/>
    <n v="0"/>
    <n v="0"/>
    <x v="1"/>
    <s v="DGF_x000a_NC - Subproceso Fiscalización y Liquidación_x000a_Dirección de Gestión de Fiscalización_x000a_Subdirección de Fiscalización Tributaria_x000a__x000a__x000a_MEN_x000a_Ministerio de Educación Nacional_x000a_Subdirección de Gestión Financiera_x000a_"/>
  </r>
  <r>
    <x v="4"/>
    <x v="0"/>
    <s v="Auditoria de Cumplimiento Intersectorial Estampilla pro Universidad Nacional de Colombia y demás universidades públicas. Vigencias 2014 a junio 30 de 2022"/>
    <s v="17  03 004   "/>
    <s v="HALLAZGO No.8. LIQUIDACIÓN RETENCIÓN CONTRIBUCIÓN ESTAMPILLA (F) (D)_x000a__x000a_El agente retenedor INVIAS realizó la retención y traslado de la contribución sin aplicar la tarifa que correspondía a la base gravable del contrato, sin que el MEN revisara y trasladara a la DIAN. _x000a__x000a_En otro caso Aeronáutica Civil no efectúo la retención en una adición, el MEN informó a la DIAN y la DIAN no efectúo el proceso de fiscalización, ocasionando pérdida de recursos por $49.419.686.(…)_x000a__x000a_(…)Caso 1 Invias _x000a_Agente Retenedor INVIAS con NIT 800.215.807– Un (1) contrato de obra sobre el que efectuó el pago de la retención por menor valor en cuantía de $40.985.779 y no se encontró en proceso de fiscalización en la DIAN.(…)_x000a__x000a_(…)Caso 2 Aeronáutica Civil _x000a_Agente Retenedor Aeronáutica Civil con NIT 899.999.059 – Un (1) contrato de obra o conexos donde el contribuyente no ha efectuado el pago de la retención por $8.433.907 y no se encontró en proceso de fiscalización en la DIAN (…)_x000a__x000a_El presente hallazgo tiene incidencia fiscal en cuantía de $49.419.686 en los términos establecidos en el artículo 6 de la Ley 610 de 200042 modificado por el artículo 126 del Decreto 403 del 16 de marzo de 2020; y con presunta incidencia disciplinaria en virtud del artículo 38 de la Ley 1952 del 28 de enero de 2019."/>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4"/>
    <x v="0"/>
    <m/>
    <s v="17  03 004   "/>
    <m/>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0"/>
    <n v="0"/>
    <x v="1"/>
    <s v="DGF_x000a_NC - Subproceso Fiscalización y Liquidación_x000a_Subdirección de Fiscalización Tributaria"/>
  </r>
  <r>
    <x v="4"/>
    <x v="0"/>
    <m/>
    <s v="17  03 004   "/>
    <m/>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0"/>
    <n v="0"/>
    <x v="1"/>
    <s v="DGF_x000a_NC - Subproceso Fiscalización y Liquidación_x000a_Subdirección de Fiscalización Tributaria"/>
  </r>
  <r>
    <x v="4"/>
    <x v="0"/>
    <s v="Auditoria de Cumplimiento Intersectorial Estampilla pro Universidad Nacional de Colombia y demás universidades públicas. Vigencias 2014 a junio 30 de 2022"/>
    <s v="17  03 004   "/>
    <s v="HALLAZGO No.10 LIQUIDACIÓN VALOR PRESUNTO RESOLUCIONES 900014 Y 900019 – ECOPETROL NIT. 899.999.068 (F-D) _x000a__x000a_“El MEN determinó el valor dejado de retener por parte de Ecopetrol S.A por concepto de contribución “Estampilla pro Unal y demás universidades Estatales de Colombia”, utilizando diferentes tarifas para un mismo contrato; en razón a ello, la liquidación remitida a la DIAN se calculó por un menor valor en cuantía de $31.601.841.818._x000a_ _x000a_Por su parte, la DIAN profirió las Resoluciones 900014 y 900019 sin verificar la liquidación remitida por el MEN, para efectos de la determinación del valor exacto que el contribuyente adeuda al Fondo Nacional de las Universidades Estatales de Colombia, respecto de la mencionada contribución, en consecuencia, los actos administrativos que encuentran en firme presentan un menor valor por $31.601.841.818. (…)”_x000a__x000a_(…)este hallazgo se presenta con incidencia fiscal de conformidad con el artículo 6 de la Ley 610 de 2000 en cuantía de $31.601.841.818 y con presunta incidencia disciplinaria en virtud del artículo 38 de la Ley 1952 del 28 de enero de 2019.(…)”"/>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4"/>
    <x v="0"/>
    <m/>
    <s v="17  03 004   "/>
    <m/>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0"/>
    <n v="0"/>
    <x v="1"/>
    <s v="DGF_x000a_NC - Subproceso Fiscalización y Liquidación_x000a_Subdirección de Fiscalización Tributaria"/>
  </r>
  <r>
    <x v="4"/>
    <x v="0"/>
    <m/>
    <s v="17  03 004   "/>
    <m/>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0"/>
    <n v="0"/>
    <x v="1"/>
    <s v="DGF_x000a_NC - Subproceso Fiscalización y Liquidación_x000a_Subdirección de Fiscalización Tributaria"/>
  </r>
  <r>
    <x v="4"/>
    <x v="0"/>
    <s v="Auditoria de Cumplimiento Intersectorial Estampilla pro Universidad Nacional de Colombia y demás universidades públicas. Vigencias 2014 a junio 30 de 2022"/>
    <s v="17  03 004   "/>
    <s v="HALLAZGO No. 11. RETENCIÓN CONTRIBUCIÓN Y LIQUIDACIÓN DE INTERESES MORATORIOS POR ESTAMPILLA TRANSELCA NIT 802.007.669 (F) Y (D) _x000a__x000a_Deficiencias en la gestión de la DIAN en su función de fiscalización, toda vez, que no realizó de manera adecuada la verificación de los recursos cancelados por parte del agente retenedor Transelca con NIT 802.007.669, por concepto de intereses moratorios de la contribución estampilla Pro Universidad Nacional de Colombia y demás universidades estatales de Colombia, que, además, fueron validados y certificados por el MEN, ocasionando pérdida de recursos por $20.059.104._x000a__x000a_(..) No se evidencian liquidaciones adicionales realizadas por el MEN o la DIAN con el fin de verificar los valores calculados por el agente retenedor, únicamente correo electrónico remitido por el MEN a la DIAN del 12 de agosto de 2019 en el cual señala: “(…) para los presuntos saldos pendientes por trasladar del primer y segundo semestre del 2015 realizo 2 consignaciones por valor $158.581.535 y $123.713.300 el 20 de junio del 2019, no obstante persistía un presunto saldo pendiente por trasladar por valor $72.875 de los contratos 4400008774 y 4400008775, el cual fue cancelado de la siguiente manera: _x000a__x000a_Una consignación por valor $140.121 de fecha 25 de julio de 2019 y una compensación por un mayor valor trasladado, realizada el 30 de julio de 2019, para un valor total de $170.120.”_x000a__x000a_(…)Con lo anterior no se evidencia una gestión eficiente y efectiva en las acciones adelantadas por las entidades tendientes a obtener el recaudo de las sumas que corresponden a la Contribución de la Estampilla Pro Universidad Nacional de Colombia y demás universidades estatales de Colombia y los respectivos intereses moratorios. _x000a__x000a_El presente hallazgo tiene con incidencia fiscal en cuantía de $20.059.104 en los términos establecidos en el artículo 6 de la Ley 610 de 2000 modificado por el artículo 126 del Decreto 403 del 16 de marzo de 2020; con presunta incidencia disciplinaria en virtud del artículo 38 de la Ley 1952 del 28 de enero de 2019. (…)”"/>
    <s v="(…)debilidades de la DIAN en su función de fiscalización, frente a la verificación de los recursos cancelados por parte del agente retenedor (…) que no cubrían la totalidad de los intereses moratorios y la contribución estampilla (…)”"/>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4"/>
    <x v="0"/>
    <m/>
    <s v="17  03 004   "/>
    <m/>
    <s v="(…)debilidades de la DIAN en su función de fiscalización, frente a la verificación de los recursos cancelados por parte del agente retenedor (…) que no cubrían la totalidad de los intereses moratorios y la contribución estampilla (…)”"/>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0"/>
    <n v="0"/>
    <x v="1"/>
    <s v="DGF_x000a_NC - Subproceso Fiscalización y Liquidación_x000a_Subdirección de Fiscalización Tributaria"/>
  </r>
  <r>
    <x v="4"/>
    <x v="0"/>
    <m/>
    <s v="17  03 004   "/>
    <m/>
    <s v="(…)debilidades de la DIAN en su función de fiscalización, frente a la verificación de los recursos cancelados por parte del agente retenedor (…) que no cubrían la totalidad de los intereses moratorios y la contribución estampilla (…)”"/>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0"/>
    <n v="0"/>
    <x v="1"/>
    <s v="DGF_x000a_NC - Subproceso Fiscalización y Liquidación_x000a_Subdirección de Fiscalización Tributaria"/>
  </r>
  <r>
    <x v="4"/>
    <x v="0"/>
    <s v="Auditoria de Cumplimiento Intersectorial Estampilla pro Universidad Nacional de Colombia y demás universidades públicas. Vigencias 2014 a junio 30 de 2022"/>
    <s v="17  03 004   "/>
    <s v="HALLAZGO No. 15 SEGUIMIENTO PROCESO DE FISCALIZACIÓN DE LA CONTRIBUCIÓN ESTAMPILLA _x000a__x000a_“Deficiencias en la calidad de la información que hace parte del seguimiento que realiza la DIAN al proceso de fiscalización sobre la contribución parafiscal “Estampilla pro Unal y demás universidades estatales de Colombia”, el cual se realiza de forma manual y presenta inconsistencias en los informes presentados por las diferentes Direcciones Seccionales, lo que no permite reconocer riesgos y generar alertas oportunas para mitigar los mismos, además de inducir a error tanto a otros funcionarios como a los usuarios de la información._x000a__x000a_(…)En atención a los procedimientos referidos, y en especial a lo señalado en el Memorando 106 de 2020 emitido por la DIAN, cada una de las seccionales de esta entidad, adelantan el seguimiento y control de los procesos de fiscalización relacionados con la estampilla pro universidades a su cargo, registrando las actividades en una base de datos Excel denominada “Matriz contribución Estampilla MEN”, que contiene además un instructivo para su adecuado diligenciamiento, incluyendo múltiples casillas, entre estas una para la marcación del estado actual de la obligación, valores, periodo de obligación, entre otras.(…)”_x000a__x000a_(…)se evidenció que las diferentes seccionales no atienden lo dispuesto en los procedimientos referidos para el registro y control de los expedientes sujetos a actividades de fiscalización, consolidados en la citada matriz, así (…)”"/>
    <s v="“deficiencias en el seguimiento por errores en el registro de la matriz de consolidación de los datos de este proceso (…)”"/>
    <s v="1. Estructurar los reportes periódicos que la Dirección Operativa de Grandes Contribuyentes y las Direcciones Seccionales deben efectuar sobre las actuaciones proferidas en desarrollo de los procesos de investigación y determinación de la contribución._x000a_"/>
    <s v="Establecer el formato y periodicidad de reporte de las actuaciones proferidas en desarrollo de la investigación y determinación de la contribución"/>
    <s v="Formato  y memorando."/>
    <n v="1"/>
    <d v="2023-01-16T00:00:00"/>
    <d v="2023-05-31T00:00:00"/>
    <n v="19.285714285714285"/>
    <n v="1"/>
    <n v="1"/>
    <x v="0"/>
    <s v="DGF_x000a_NC - Subproceso Fiscalización y Liquidación_x000a_Subdirección de Fiscalización Tributaria"/>
  </r>
  <r>
    <x v="4"/>
    <x v="0"/>
    <m/>
    <s v="17  03 004   "/>
    <m/>
    <s v="“deficiencias en el seguimiento por errores en el registro de la matriz de consolidación de los datos de este proceso (…)”"/>
    <s v="2. Revisar y ajustar matriz de seguimiento."/>
    <s v="Realizar los ajustes a la matriz de seguimiento para ajustarla al formato definido en la acción 1 e implementar las mejoras a que haya lugar"/>
    <s v="Matriz ajustada"/>
    <n v="1"/>
    <d v="2023-06-01T00:00:00"/>
    <d v="2023-06-30T00:00:00"/>
    <n v="4.1428571428571432"/>
    <n v="1"/>
    <n v="1"/>
    <x v="0"/>
    <s v="DGF_x000a_NC - Subproceso Fiscalización y Liquidación_x000a_Subdirección de Fiscalización Tributaria"/>
  </r>
  <r>
    <x v="4"/>
    <x v="0"/>
    <m/>
    <s v="17  03 004   "/>
    <m/>
    <s v="“deficiencias en el seguimiento por errores en el registro de la matriz de consolidación de los datos de este proceso (…)”"/>
    <s v="3. Socializar con la Dirección Operativa de Granes Contribuyentes y las Direcciones Seccionales los ajustes realizados en las acciones de mejora 1 y 2."/>
    <s v="Efectuar socialización del reporte y memorando a que hace referencia la actividad de la acción de mejora 1 a la Dirección Operativa de Grandes Contribuyentes y a las Direcciones Seccionales"/>
    <s v="Actividad de socialización"/>
    <n v="1"/>
    <d v="2023-07-01T00:00:00"/>
    <d v="2023-07-31T00:00:00"/>
    <n v="4.2857142857142856"/>
    <n v="0"/>
    <n v="0"/>
    <x v="1"/>
    <s v="DGF_x000a_NC - Subproceso Fiscalización y Liquidación_x000a_Subdirección de Fiscalización Tributaria"/>
  </r>
  <r>
    <x v="1"/>
    <x v="1"/>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n v="1"/>
    <x v="0"/>
    <s v="DGC_x000a_NC - Subproceso de Operación Logística _x000a_Dirección de Gestión Corporativa_x000a_Subdirección Logística_x000a__x000a_ACTUALIZADO_x000a_30112021"/>
  </r>
  <r>
    <x v="1"/>
    <x v="1"/>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n v="1"/>
    <x v="0"/>
    <s v="DGC_x000a_NC - Subproceso de Operación Logística _x000a_Dirección de Gestión Corporativa_x000a_Subdirección Logística_x000a__x000a_ACTUALIZADO_x000a_30112021"/>
  </r>
  <r>
    <x v="1"/>
    <x v="1"/>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s v="muestra"/>
    <d v="2017-10-01T00:00:00"/>
    <d v="2018-12-31T00:00:00"/>
    <n v="65.142857142857139"/>
    <n v="1"/>
    <n v="1"/>
    <x v="0"/>
    <s v="DGC_x000a_NC - Subproceso de Operación Logística _x000a_Dirección de Gestión Corporativa_x000a_Subdirección Logística_x000a__x000a_ACTUALIZADO_x000a_30112021"/>
  </r>
  <r>
    <x v="1"/>
    <x v="1"/>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n v="1"/>
    <x v="0"/>
    <s v="DGC_x000a_DS - Subproceso de Operación Logística _x000a_Despacho del Director Seccional _x000a__x000a_ACTUALIZADO_x000a_30112021"/>
  </r>
  <r>
    <x v="1"/>
    <x v="1"/>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n v="1"/>
    <x v="0"/>
    <s v="DGC_x000a_NC - Subproceso de Operación Logística _x000a_Dirección de Gestión Jurídica_x000a__x000a_ACTUALIZADO_x000a_30112021"/>
  </r>
  <r>
    <x v="1"/>
    <x v="1"/>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n v="1"/>
    <x v="0"/>
    <s v="DGC_x000a_NC - Subproceso de Operación Logística_x000a_Subdirección de Fiscalización Aduanera_x000a__x000a_ACTUALIZADO_x000a_30112021"/>
  </r>
  <r>
    <x v="1"/>
    <x v="1"/>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n v="1"/>
    <x v="0"/>
    <s v="DGC_x000a_NC - Subproceso de Operación Logística_x000a_Subdirector de Operativa Policial"/>
  </r>
  <r>
    <x v="1"/>
    <x v="1"/>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n v="1"/>
    <x v="0"/>
    <s v="DGC_x000a_NC - Subproceso de Operación Logística_x000a_Subdirector de Operativa Policial"/>
  </r>
  <r>
    <x v="1"/>
    <x v="1"/>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n v="1"/>
    <x v="0"/>
    <s v="DGC_x000a_NC - Subproceso de Operación Logística_x000a_Subdirección de Fiscalización Aduanera_x000a_ACTUALIZADO_x000a_30112021"/>
  </r>
  <r>
    <x v="1"/>
    <x v="1"/>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n v="1"/>
    <x v="0"/>
    <s v="DGC_x000a_NC - Subproceso de Operación Logística _x000a_Dirección de Gestión Corporativa_x000a_Subdirección Logística_x000a__x000a_ACTUALIZADO_x000a_30112021"/>
  </r>
  <r>
    <x v="1"/>
    <x v="1"/>
    <m/>
    <m/>
    <m/>
    <m/>
    <s v="2.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n v="1"/>
    <x v="0"/>
    <s v="DGC_x000a_DS - Subproceso de Operación Logística _x000a_Direcciones Seccionales a Nivel Nacional _x000a__x000a_ACTUALIZADO_x000a_30112021"/>
  </r>
  <r>
    <x v="1"/>
    <x v="1"/>
    <m/>
    <m/>
    <m/>
    <m/>
    <s v="3.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n v="1"/>
    <x v="0"/>
    <s v="DGC_x000a_DS - Subproceso de Operación Logística _x000a_Direcciones Seccionales a Nivel Nacional _x000a__x000a_ACTUALIZADO_x000a_30112021"/>
  </r>
  <r>
    <x v="1"/>
    <x v="1"/>
    <m/>
    <m/>
    <s v="Hallazgo 11. Ausencia de integridad y congruencia en la información,desde el ingreso de la mercancía aprehendida a bodega, hasta el egreso de la misma para su destrucción, que permiten identificar presuntos faltantes por un valor de $ 199.106.806&quot;. "/>
    <m/>
    <s v="4.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n v="1"/>
    <x v="0"/>
    <s v="DGC_x000a_NC - Subproceso de Operación Logística _x000a_Dirección de Gestión Corporativa_x000a_Subdirección Logística_x000a__x000a_ACTUALIZADO_x000a_30112021"/>
  </r>
  <r>
    <x v="1"/>
    <x v="1"/>
    <m/>
    <m/>
    <m/>
    <m/>
    <s v="5.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n v="1"/>
    <x v="0"/>
    <s v="DGC_x000a_DS - Subproceso de Operación Logística _x000a_Direccion Seccional de Impuestos y Aduanas de San Andrés_x000a_División Administrativa y Financiera _x000a__x000a_ACTUALIZADO_x000a_30112021"/>
  </r>
  <r>
    <x v="1"/>
    <x v="1"/>
    <m/>
    <m/>
    <m/>
    <m/>
    <s v="6.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n v="1"/>
    <x v="0"/>
    <s v="DGC_x000a_NC - Subproceso de Operación Logística _x000a_Dirección de Gestión Corporativa_x000a_Subdirección Logística_x000a__x000a_ACTUALIZADO_x000a_30112021"/>
  </r>
  <r>
    <x v="1"/>
    <x v="1"/>
    <m/>
    <m/>
    <s v="Hallazgo 12. Diferencias físicas entre lo observado y lo registrado en los documentos soporte (DIIAM/DIM/DEM/Reporte de inventario de mercancías/Actas de aprehensión, Actas de inspección física, Actas de custodia). "/>
    <m/>
    <s v="7.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n v="1"/>
    <x v="0"/>
    <s v="DGC_x000a_NC - Subproceso de Operación Logística _x000a_Dirección de Gestión Corporativa_x000a_Subdirección Logística_x000a__x000a_ACTUALIZADO_x000a_30112021"/>
  </r>
  <r>
    <x v="1"/>
    <x v="1"/>
    <m/>
    <m/>
    <m/>
    <m/>
    <s v="8.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n v="1"/>
    <x v="0"/>
    <s v="DGC_x000a_NC - Subproceso de Operación Logística _x000a_Dirección de Gestión Corporativa_x000a_Subdirección Logística_x000a__x000a_ACTUALIZADO_x000a_30112021"/>
  </r>
  <r>
    <x v="1"/>
    <x v="1"/>
    <m/>
    <m/>
    <m/>
    <m/>
    <s v="9.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n v="1"/>
    <x v="0"/>
    <s v="DGC_x000a_NC - Subproceso de Operación Logística _x000a_Dirección de Gestión Corporativa_x000a_Subdirección Logística_x000a__x000a_ACTUALIZADO_x000a_30112021"/>
  </r>
  <r>
    <x v="1"/>
    <x v="1"/>
    <m/>
    <m/>
    <s v="Hallazgo 13. El aplicativo ADA se encuentra desactualizado y con vulnerabilidades de seguridad. "/>
    <m/>
    <m/>
    <m/>
    <s v="Archivo de roles de SIE actualizado generado por tecnologia."/>
    <n v="1"/>
    <d v="2017-11-01T00:00:00"/>
    <d v="2017-12-31T00:00:00"/>
    <n v="8.5714285714285712"/>
    <n v="1"/>
    <n v="1"/>
    <x v="0"/>
    <s v="DGC_x000a_NC - Subproceso Innovación y Tecnología_x000a_Dirección de Gestión de Innovación y Tecnología_x000a_Coordinación para el apoyo a los sistemas de información._x000a__x000a_ACTUALIZADO_x000a_30112021"/>
  </r>
  <r>
    <x v="1"/>
    <x v="1"/>
    <m/>
    <m/>
    <m/>
    <m/>
    <s v="10. Realizar los requerimientos detallados del sie ADA"/>
    <s v="Analizar de manera detallada los requerimientos del SIE ADA"/>
    <s v="Documento de requerimientos detallados"/>
    <n v="1"/>
    <d v="2017-10-01T00:00:00"/>
    <d v="2019-12-31T00:00:00"/>
    <n v="117.28571428571429"/>
    <n v="1"/>
    <n v="1"/>
    <x v="0"/>
    <s v="DGC_x000a_NC - Subproceso Innovación y Tecnología_x000a_Dirección de Gestión de Innovación y Tecnología_x000a_Coordinación para el apoyo a los sistemas de información._x000a__x000a_ACTUALIZADO_x000a_30112021"/>
  </r>
  <r>
    <x v="1"/>
    <x v="1"/>
    <m/>
    <m/>
    <m/>
    <m/>
    <s v="11.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n v="1"/>
    <x v="0"/>
    <s v="DGC_x000a_NC - Subproceso Innovación y Tecnología_x000a_Dirección de Gestión de Innovación y Tecnología_x000a_Coordinación para el apoyo a los sistemas de información._x000a__x000a_ACTUALIZADO_x000a_30112021"/>
  </r>
  <r>
    <x v="1"/>
    <x v="1"/>
    <m/>
    <m/>
    <s v="Hallazgo 14. Incumplimiento a las politicas de seguridad de la información en el uso personal e instransferible de las cuentas de usuario y el uso de medios removibles&quot;. "/>
    <m/>
    <s v="12. Adelantar el proceso de contratación de la solución tecnológica."/>
    <s v="Estrategia de Digitalización de los Sistemas de Información de la DIAN, dentro del plan de modernización tecnologica(ley 1819 DE 2016)"/>
    <s v="Informe de avance del proceso de contratación"/>
    <n v="1"/>
    <d v="2022-07-31T00:00:00"/>
    <d v="2024-03-31T00:00:00"/>
    <n v="87"/>
    <n v="0.18"/>
    <n v="0.18"/>
    <x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r>
  <r>
    <x v="1"/>
    <x v="1"/>
    <m/>
    <m/>
    <m/>
    <m/>
    <s v="13. Inicio de la implementación de la solución tecnológica del Proyecto."/>
    <s v="Estrategia de Digitalización de los Sistemas de Información de la DIAN, dentro del plan de modernización tecnologica(ley 1819 DE 2016)"/>
    <s v="Plan de trabajo de implementación de la solución tecnológica."/>
    <n v="1"/>
    <d v="2022-12-31T00:00:00"/>
    <d v="2025-06-30T00:00:00"/>
    <n v="130.28571428571428"/>
    <n v="0"/>
    <n v="0"/>
    <x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r>
  <r>
    <x v="1"/>
    <x v="1"/>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14. Implantación de la solución tecnológica"/>
    <s v="Estrategia de Digitalización de los Sistemas de Información de la DIAN, dentro del plan de modernización tecnologica(ley 1819 DE 2016)"/>
    <s v="Solución en producción"/>
    <n v="1"/>
    <d v="2024-01-01T00:00:00"/>
    <d v="2025-12-31T00:00:00"/>
    <n v="104.28571428571429"/>
    <n v="0"/>
    <n v="0"/>
    <x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r>
  <r>
    <x v="1"/>
    <x v="1"/>
    <m/>
    <m/>
    <m/>
    <m/>
    <s v="15.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n v="1"/>
    <x v="0"/>
    <s v="DGC_x000a_NC - Subproceso Innovación y Tecnología_x000a_Subdirección de Gestión de Tecnología de Información y Telecomunicaciones_x000a_Coordinación de soprote Técnico al Usuario_x000a__x000a_ACTUALIZADO_x000a_30112021"/>
  </r>
  <r>
    <x v="1"/>
    <x v="1"/>
    <m/>
    <m/>
    <m/>
    <m/>
    <s v="16.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n v="1"/>
    <x v="0"/>
    <s v="DGC_x000a_NC - Subproceso Innovación y Proyectos_x000a_Dirección de Gestión de Innovación y Tecnología_x000a_Coordinación para el apoyo a los sistemas de información._x000a__x000a_ACTUALIZADO_x000a_30112021"/>
  </r>
  <r>
    <x v="1"/>
    <x v="1"/>
    <m/>
    <m/>
    <m/>
    <m/>
    <s v="17.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n v="1"/>
    <x v="0"/>
    <s v="DGC_x000a_NC - Subproceso Innovación y Proyectos_x000a_Dirección de Gestión de Innovación y Tecnología_x000a__x000a_ACTUALIZADO_x000a_30112021"/>
  </r>
  <r>
    <x v="1"/>
    <x v="1"/>
    <m/>
    <m/>
    <m/>
    <m/>
    <s v="18.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n v="1"/>
    <x v="0"/>
    <s v="DGC_x000a_NC - Subproceso de Operación Logística_x000a_Subdirección de Representación Externa_x000a__x000a_ACTUALIZADO_x000a_30112021"/>
  </r>
  <r>
    <x v="1"/>
    <x v="1"/>
    <m/>
    <m/>
    <m/>
    <m/>
    <s v="19.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n v="1"/>
    <x v="0"/>
    <s v="DGC_x000a_NC - Subproceso  Innovacion y Tecnologia_x000a_Oficina de seguridad de la Información _x000a__x000a_ACTUALIZADO_x000a_30112021"/>
  </r>
  <r>
    <x v="1"/>
    <x v="1"/>
    <m/>
    <m/>
    <m/>
    <m/>
    <s v="20.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n v="1"/>
    <x v="0"/>
    <s v="DGC_x000a_NC - Subproceso de Operación Logística _x000a_Dirección de Gestión Corporativa_x000a_Subdirección Logística_x000a__x000a_ACTUALIZADO_x000a_30112021"/>
  </r>
  <r>
    <x v="1"/>
    <x v="1"/>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1.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n v="1"/>
    <x v="0"/>
    <s v="DGC_x000a_DS - Subproceso de Operación Logística _x000a_Dirección Seccional de Impuestos y Aduanas de Riohacha_x000a_Division Administrativa y Financiera_x000a__x000a_ACTUALIZADO_x000a_30112021"/>
  </r>
  <r>
    <x v="1"/>
    <x v="1"/>
    <m/>
    <m/>
    <m/>
    <m/>
    <s v="2.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n v="1"/>
    <x v="0"/>
    <s v="DGC_x000a_DS - Subproceso de Operación Logística _x000a_Dirección Seccional de Impuestos y Aduanas de San Andrés_x000a_Division Administrativa y Financiera_x000a__x000a_ACTUALIZADO_x000a_30112021"/>
  </r>
  <r>
    <x v="1"/>
    <x v="1"/>
    <m/>
    <m/>
    <m/>
    <m/>
    <s v="3. Gestionar la disposición de las mercancías con situación jurídica definida a favor de la Nación, existentes a septiembre a 30 de 2017 en la Dirección Seccional de Aduanas de _x000a_Cartagena."/>
    <s v="Disminuir inventarios de mercancias que redundan en los costos de almacenamiento"/>
    <s v="Valor de la mercancia egresada"/>
    <n v="11623780528.950001"/>
    <d v="2017-11-01T00:00:00"/>
    <d v="2023-12-31T00:00:00"/>
    <n v="321.57142857142856"/>
    <n v="0.9929"/>
    <n v="0.9929"/>
    <x v="1"/>
    <s v="DGC_x000a_DS - Subproceso de Operación Logística _x000a_Dirección Seccional de Aduanas de Cartagena_x000a_Jefe de la División Administrativa y Financiera_x000a_GIT de Operación Logística_x000a__x000a_ACTUALIZADO_x000a_30112021"/>
  </r>
  <r>
    <x v="1"/>
    <x v="1"/>
    <m/>
    <m/>
    <m/>
    <m/>
    <s v="4.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4-07-31T00:00:00"/>
    <n v="352"/>
    <n v="0.871"/>
    <n v="0.871"/>
    <x v="1"/>
    <s v="DGC_x000a_DS - Subproceso de Operación Logística _x000a_Dirección Seccional de Impuestos y Aduanas de Arauca_x000a_División Administrativa y Financiera_x000a__x000a_ACTUALIZADO_x000a_30112021"/>
  </r>
  <r>
    <x v="1"/>
    <x v="1"/>
    <m/>
    <m/>
    <m/>
    <m/>
    <s v="5.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n v="1"/>
    <x v="0"/>
    <s v="DGC_x000a_NC - Subproceso de Operación Logística _x000a_Dirección de Gestión Corporativa_x000a_Subdirección Logística_x000a__x000a_ACTUALIZADO_x000a_30112021"/>
  </r>
  <r>
    <x v="1"/>
    <x v="1"/>
    <m/>
    <m/>
    <m/>
    <m/>
    <s v="6.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n v="1"/>
    <x v="0"/>
    <s v="DGC_x000a_NC - Subproceso de Operación Logística _x000a_Dirección de Gestión Corporativa_x000a_Subdirección Logística_x000a__x000a_ACTUALIZADO_x000a_30112021"/>
  </r>
  <r>
    <x v="1"/>
    <x v="1"/>
    <m/>
    <m/>
    <m/>
    <m/>
    <s v="7.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n v="1"/>
    <x v="0"/>
    <s v="DGC_x000a_DS - Subproceso de Operación Logística_x000a_Direcciones Seccionales a nivel nacional _x000a__x000a_ACTUALIZADO_x000a_30112021"/>
  </r>
  <r>
    <x v="1"/>
    <x v="1"/>
    <s v="INSP. 1707022422_x000a_H1,2,3,4"/>
    <s v="RF1"/>
    <s v="ID del hallazgo I. Fallas en la validación del cumplimiento de los requisitos para determinar la modalidad de chatarrización, en contravía de lo establecido en el procedimiento PR-CO-0380 “Chatarrización de Mercancías” versión 1."/>
    <s v="ID del Riesgo de Corrupción :  RFC 1. Pérdida y/o cambio de la mercancía aprehendida, decomisada o en abandono a favor de la Nación, dispuesta a través del procedimiento de chatarrización, para beneficio propio o de terceros"/>
    <s v="1. Validar que se cumplan los requisitos previos a la generación de la resolución de chatarrización de mercancías"/>
    <s v="Revisar de manera aleatoria las listas de chequeo y documentos soportes remitidas por las Direcciones Seccionales _x000a_ de Aduanas de Cúcuta, Dirección Seccional de Aduanas de Bogotá, Dirección Seccional de Impuestos y Aduanas de Buenaventura, Dirección Seccional de Impuestos y Aduanas de Bucaramanga y Dirección Seccional de Impuestos y Aduanas de Maicao, correspondiente a cada acto administrativo."/>
    <s v="Informe de la muestra "/>
    <n v="0.3"/>
    <d v="2020-08-18T00:00:00"/>
    <d v="2020-12-31T00:00:00"/>
    <n v="19.285714285714285"/>
    <n v="1"/>
    <n v="1"/>
    <x v="0"/>
    <s v="DGC_x000a_DS - Subproceso de Operación Logística _x000a_Dirección Seccional de Aduanas de Cúcuta_x000a_Dirección Seccional de Aduanas de Bogotá_x000a_Dirección Seccional de Impuestos y Aduanas de Buenaventura_x000a_Dirección Seccional de Impuestos y Aduanas de Bucaramanga_x000a_Dirección Seccional de Impuestos y Aduanas de Maicao_x000a__x000a_NC - Subproceso de Operación Logística _x000a_Dirección de Gestión Corporativa_x000a_Subdirección Logística_x000a_Coordinacion de Chatarización y Destrucciones_x000a__x000a_ACTUALIZADO_x000a_30112021"/>
  </r>
  <r>
    <x v="1"/>
    <x v="1"/>
    <m/>
    <m/>
    <s v="ID del hallazgo II. Fallas en la validación del cumplimiento de los requisitos para determinar la modalidad de chatarrización mediante la inclusión en el proceso de Material NO ferroso, en contravía de lo establecido en el procedimiento PR-CO-0380 “Chatarrización de Mercancías” versión 1, el instructivo IN-CO-0169 “TRÁMITES PARA LA DISPOSICIÓN DE AUTOMOTORES Y MAQUINARIA AMARILLA”._x000a_"/>
    <m/>
    <s v="2. Verificar que la mercancía a incluir en los proyectos de chatarrización cumpla con las características para la modalidad"/>
    <s v="Revisión y cruce de informacion de la mercancia a incluir en proyectos  de chatarrizacion remitida por la Dirección Seccional  frente a la herramienta tecnológica"/>
    <s v="Consolidado de la información ( revision inicial  a la mercancia por lote). "/>
    <n v="1"/>
    <d v="2020-08-18T00:00:00"/>
    <d v="2020-12-31T00:00:00"/>
    <n v="19.285714285714285"/>
    <n v="1"/>
    <n v="1"/>
    <x v="0"/>
    <s v="DGC_x000a_NC - Subproceso de Operación Logística _x000a_Dirección de Gestión Corporativa_x000a_Subdirección Logística_x000a_Coordinación de Chatarización y Destrucciones_x000a__x000a_ACTUALIZADO_x000a_30112021"/>
  </r>
  <r>
    <x v="1"/>
    <x v="1"/>
    <m/>
    <m/>
    <s v="ID del hallazgo III. Fallas en la Validación del cumplimiento de los requisitos y formalidades en la documentación para ejecutar la chatarrización, en contravía de lo establecido en el procedimiento PR-CO-0380 “Chatarrización de Mercancías” versión 1, el instructivo IN-CO-0169 “TRÁMITES PARA LA DISPOSICIÓN DE AUTOMOTORES Y MAQUINARIA AMARILLA” versión 1._x000a_"/>
    <m/>
    <s v="3. Asegurar el cumplimiento de los controles durante el flujo de los eventos de chatarrización"/>
    <s v="Generar sistema de controles administrativos para el seguimiento y verificación del cumplimiento del flujo de chatarrización"/>
    <s v="Informe  de eventos mensual."/>
    <n v="5"/>
    <d v="2020-08-18T00:00:00"/>
    <d v="2020-12-31T00:00:00"/>
    <n v="19.285714285714285"/>
    <n v="1"/>
    <n v="1"/>
    <x v="0"/>
    <s v="DGC_x000a_NC - Subproceso de Operación Logística _x000a_Dirección de Gestión Corporativa_x000a_Subdirección Logística_x000a_Coordinación de Chatarización y Destrucciones_x000a__x000a_ACTUALIZADO_x000a_30112021"/>
  </r>
  <r>
    <x v="1"/>
    <x v="1"/>
    <m/>
    <m/>
    <s v="ID del hallazgo IV. Fallas en la supervisión y seguimiento al cumplimiento de las obligaciones contractuales de la empresa Recuperaciones Naranjo Reciclyn SAS, en contravía de lo establecido en el contrato No. 134-2017 y sus documentos anexos."/>
    <m/>
    <s v="4. Verificar por medio de control administrativo el cumplimiento de la obligación referente a la generación, envío y publicación del informe de supervisión del contrato de chatarrización"/>
    <s v="Generar sistema de controles administrativos frente al cumplimiento de la supervisión del contrato de chatarrización"/>
    <s v="Informe de emision y publicación de informe de supervisión."/>
    <n v="5"/>
    <d v="2020-08-18T00:00:00"/>
    <d v="2020-12-31T00:00:00"/>
    <n v="19.285714285714285"/>
    <n v="1"/>
    <n v="1"/>
    <x v="0"/>
    <s v="DGC_x000a_NC - Subproceso de Operación Logística _x000a_Dirección de Gestión Corporativa_x000a_Subdirección Logística_x000a_Coordinación de Chatarización y Destrucciones_x000a__x000a_ACTUALIZADO_x000a_30112021"/>
  </r>
  <r>
    <x v="1"/>
    <x v="1"/>
    <m/>
    <m/>
    <m/>
    <m/>
    <s v="5. Ajustar el procedimiento de disposición de mercancías y documentos en lo referente a la chatarrización de mercancías de acuerdo a las necesidades de la Entidad."/>
    <s v="Revisar, actualizar y publicar el procedimiento y documentos en lo referente a la chatarrización de mercancías de acuerdo a las necesidades de la Entidad."/>
    <s v="Publicación del Procedimiento de disposición de mercancías y documentos en lo referente a la chatarrización de mercancías de acuerdo a las necesidades de la Entidad."/>
    <n v="1"/>
    <d v="2020-08-21T00:00:00"/>
    <d v="2020-12-31T00:00:00"/>
    <n v="18.857142857142858"/>
    <n v="1"/>
    <n v="1"/>
    <x v="0"/>
    <s v="DGC_x000a_NC - Subproceso de Operación Logística _x000a_Dirección de Gestión Corporativa_x000a_Subdirección Logística_x000a_Coordinación de Chatarización y Destrucciones_x000a__x000a_ACTUALIZADO_x000a_30112021"/>
  </r>
  <r>
    <x v="1"/>
    <x v="1"/>
    <m/>
    <m/>
    <m/>
    <m/>
    <s v="6. Definir viabilidad del acompañamiento de la POLFA en las etapas del procedimiento de chatarrización de mercancías"/>
    <s v="Realizar requerimiento a la POLFA y de manera conjunta establecer parametros y necesidades de acompañamiento en los eventos de chatarrización de mercancías"/>
    <s v="Respuesta división de POLFA, respecto al acompañamiento de la en los eventos de chatarrización"/>
    <n v="1"/>
    <d v="2020-09-08T00:00:00"/>
    <d v="2020-10-31T00:00:00"/>
    <n v="7.5714285714285712"/>
    <n v="1"/>
    <n v="1"/>
    <x v="0"/>
    <s v="DGC_x000a_NC - Subproceso de Operación Logística _x000a_Dirección de Gestión Corporativa_x000a_Subdirección Logística_x000a_Coordinación de Chatarización y Destrucciones_x000a__x000a_ACTUALIZADO_x000a_30112021"/>
  </r>
  <r>
    <x v="1"/>
    <x v="1"/>
    <s v="INSP. 1707022432_x000a_H1,2"/>
    <s v="RFC1"/>
    <s v="ID del hallazgo I. La Subdirección de Gestión Comercial y las Direcciones Seccionales evaluadas, disponen por la modalidad de donación, mercancías aprehendidas, decomisadas o abandonadas a favor de la Nación sin el lleno de los requisitos, en contravía de lo dispuesto en la Ley 1762 de 2015, el Decreto 1165 de 2019, Resolución 46 de 2019 y procedimiento PR-CO-0309 &quot;Donación de mercancías&quot; versión 1, evidenciado en: 1) Fallas en los controles de supervisión y seguimiento al proceso, 2) Falta de aplicación de las disposiciones legales y normativas para autorizar las donaciones y 3) Desactualización procedimiento PR-CO-0309 &quot;Donación de mercancías“._x000a_"/>
    <s v="ID del Riesgo de Corrupción:  RFC 1. Discrecionalidad en el desarrollo de las actividades del procedimiento de donación de mercancías, para beneficio propio o de terceros  "/>
    <s v="1. Verificar mensualmente el cumplimiento de requisitos y actividades que soportan el proyecto de donación al interior de las Direcciones Seccionales."/>
    <s v="Revisar el cumplimiento de las actividades, conformación de eventos y documentos soporte previstos en el instructivo IN-ADF-0214 &quot;Donación de Mercancías ADA y Bienes Adjudicados a la Nación&quot;, para cual se tomará una muestra del 10%  de los proyectos de Donación que se reciban en el mes de las siguientes Direcciones Seccionales: de Aduanas de Cali, Aduanas de Medellin, Impuestos y Aduanas de Bucaramanga, Aduanas de Cartagena, Impuestos y Aduanas de Ipiales,Impuestos y Aduanas de Puerto Carreño, Impuestos y Aduanas de Leticia, Impuestos y Aduanas de Maicao, Impuestos y Aduanas de Pereira, Impuestos y Aduanas de Puerto Asis,  Impuestos y Aduanas de Santa Marta, Impuestos y Aduanas de Valledupar, Aduanas de Bogotá, Impuestos y Aduanas de Yopal. "/>
    <s v="Planilla consolidada de revisión de requisitos mensual."/>
    <n v="8"/>
    <d v="2021-05-01T00:00:00"/>
    <d v="2021-12-31T00:00:00"/>
    <n v="34.857142857142854"/>
    <n v="1"/>
    <n v="1"/>
    <x v="0"/>
    <s v="DGC_x000a_NC - Subproceso de Operación Logística _x000a_Dirección de Gestión Corporativa_x000a_Subdirección Logística_x000a_Coordinación de Gestión Social y Comercialización_x000a__x000a_ACTUALIZADO_x000a_30112021"/>
  </r>
  <r>
    <x v="1"/>
    <x v="1"/>
    <m/>
    <m/>
    <m/>
    <m/>
    <s v="2. Realizar seguimiento de forma quincenal a los Inventarios de mercancias perecederas, mediante listado que será remitido a las Direcciones Seccionales. "/>
    <s v="Generar alertas a las Direcciones Seccionales para la ágil y oportuna disposición de mercancía perecedera ."/>
    <s v="Informe de gestión mensual de perecederos."/>
    <n v="8"/>
    <d v="2021-05-01T00:00:00"/>
    <d v="2021-12-31T00:00:00"/>
    <n v="34.857142857142854"/>
    <n v="1"/>
    <n v="1"/>
    <x v="0"/>
    <s v="DGC_x000a_NC - Subproceso de Operación Logística _x000a_Dirección de Gestión Corporativa_x000a_Subdirección Logística_x000a_Coordinación de Optimización Logistica_x000a_Coordinación de Gestión Social y Comercialización_x000a__x000a_ACTUALIZADO_x000a_30112021"/>
  </r>
  <r>
    <x v="1"/>
    <x v="1"/>
    <m/>
    <m/>
    <m/>
    <m/>
    <s v="3. Realizar seguimiento y verificación a la información registrada en el sistema ADA versus la resolución de Donación y sus egresos."/>
    <s v="Revisar la información registrada en el ADA versus la resolución de Donación y sus egresos mediante una muestra equivalente al 10% del total de las resoluciones de donación que se expidan en el mes correspondientes a las Direcciones Seccionales de: Aduanas de Cali, Aduanas de Medellin, Impuestos y Aduanas de Bucaramanga, Aduanas de Cartagena, Impuestos y Aduanas de Ipiales,Impuestos y Aduanas de Puerto Carreño, Impuestos y Aduanas de Leticia, Impuestos y Aduanas de Maicao, Impuestos y Aduanas de Pereira, Impuestos y Aduanas de Puerto Asis,  Impuestos y Aduanas de Santa Marta, Impuestos y Aduanas de Valledupar, Aduanas de Bogotá, Impuestos y Aduanas de Yopal.   fin de mitigar errores de digitación en el sistema ADA, garantizando la coherencia de la información."/>
    <s v="Reporte mensual de Donaciones"/>
    <n v="8"/>
    <d v="2021-05-01T00:00:00"/>
    <d v="2021-12-31T00:00:00"/>
    <n v="34.857142857142854"/>
    <n v="1"/>
    <n v="1"/>
    <x v="0"/>
    <s v="DGC_x000a_NC - Subproceso de Operación Logística _x000a_Dirección de Gestión Corporativa_x000a_Subdirección Logística_x000a_Coordinación de Optimización Logistica_x000a_Coordinación de Gestión Social y Comercialización_x000a__x000a_ACTUALIZADO_x000a_30112021"/>
  </r>
  <r>
    <x v="1"/>
    <x v="1"/>
    <m/>
    <m/>
    <m/>
    <m/>
    <s v="4. Revisión periodica el procedimiento, instructivo y formato 2305 relacionados con la modalidad de Donación."/>
    <s v="Realizar verificación semestral del procedimiento, instructivo y formato 2305 relacionados con la modalidad de Donación."/>
    <s v="Informe semestral(junio-diciembre)"/>
    <n v="2"/>
    <d v="2021-05-01T00:00:00"/>
    <d v="2021-12-30T00:00:00"/>
    <n v="34.714285714285715"/>
    <n v="1"/>
    <n v="1"/>
    <x v="0"/>
    <s v="DGC_x000a_NC - Subproceso de Operación Logística _x000a_Dirección de Gestión Corporativa_x000a_Subdirección Logística_x000a_Coordinación de Optimización Logistica_x000a_Coordinación de Gestión Social y Comercialización_x000a__x000a_ACTUALIZADO_x000a_30112021"/>
  </r>
  <r>
    <x v="1"/>
    <x v="1"/>
    <m/>
    <m/>
    <s v="ID del hallazgo II. Existe falta de congruencia, integridad, completitud y controles de la información registrada en los sistemas de información y/o tablas de Excel u otros medios digitales, así como falta de validación de los campos en el sistema de información ADA, en contravía de lo dispuesto en la norma internacional ISO 25000 en referencia a la calidad de los datos y de los propósitos de la política de gobierno digital definida en el Decreto 1008 del 14/06/2018.   "/>
    <m/>
    <s v="5. Proferir memorando formalizando la base de control ofrecimientos."/>
    <s v="Proyectar y expedir memorando formalizando la implementación de la base de control ofrecimientos."/>
    <s v="Memorando"/>
    <n v="1"/>
    <d v="2021-05-01T00:00:00"/>
    <d v="2021-05-31T00:00:00"/>
    <n v="4.2857142857142856"/>
    <n v="1"/>
    <n v="1"/>
    <x v="0"/>
    <s v="DGC_x000a_NC - Subproceso de Operación Logística _x000a_Dirección de Gestión Corporativa_x000a_Subdirección Logística_x000a_Coordinación de Optimización Logistica_x000a_Coordinación de Gestión Social y Comercialización_x000a__x000a_ACTUALIZADO_x000a_30112021"/>
  </r>
  <r>
    <x v="1"/>
    <x v="1"/>
    <m/>
    <m/>
    <m/>
    <m/>
    <s v="6. Socializar memorando y base de control implementada."/>
    <s v="Realizar capacitación a los funcionarios de la Subdirección de Gestión Comercial"/>
    <s v="Control de asistencia a capacitación"/>
    <n v="1"/>
    <d v="2021-06-01T00:00:00"/>
    <d v="2021-06-30T00:00:00"/>
    <n v="4.1428571428571432"/>
    <n v="1"/>
    <n v="1"/>
    <x v="0"/>
    <s v="DGC_x000a_NC - Subproceso de Operación Logística _x000a_Dirección de Gestión Corporativa_x000a_Subdirección Logística_x000a_Coordinación de Optimización Logistica_x000a_Coordinación de Gestión Social y Comercialización_x000a__x000a_ACTUALIZADO_x000a_30112021"/>
  </r>
  <r>
    <x v="1"/>
    <x v="1"/>
    <m/>
    <m/>
    <m/>
    <m/>
    <s v="7. Capacitar a funcionarios del proceso de comercialización a Nivel Nacional sobre lineamientos de disposición de mercancias altamente perecederas."/>
    <s v="Realizar Capacitación a los funcionarios de las Direcciones Seccionales que pertenecen al proceso de Comercialización acerca de la disposición de mercancias altamente perecederas."/>
    <s v="Control de asistencia a capacitación"/>
    <n v="1"/>
    <d v="2021-06-01T00:00:00"/>
    <d v="2021-07-30T00:00:00"/>
    <n v="8.4285714285714288"/>
    <n v="1"/>
    <n v="1"/>
    <x v="0"/>
    <s v="DGC_x000a_NC - Subproceso de Operación Logística _x000a_Dirección de Gestión Corporativa_x000a_Subdirección Logística_x000a_Coordinación de Optimización Logistica_x000a_Coordinación de Gestión Social y Comercialización_x000a__x000a_ACTUALIZADO_x000a_30112021"/>
  </r>
  <r>
    <x v="1"/>
    <x v="1"/>
    <s v="INSP. 1707022436_x000a_H1_x000a__x000a_Eficacia de la notificación en los mandamientos de pago_x000a_"/>
    <s v="RG1"/>
    <s v="Acción u omisión para demorar la notificación del mandamiento de pago"/>
    <s v="RG 1. Acción u omisión para demorar la notificación del mandamiento de pago_x000a__x000a_ID del Riesgo de Corrupción: N/A"/>
    <s v="Generar una capacitación sobre el procedimiento PR-ADF-0159 e Instructivos IN-ADF-0025 e instructivo  IN-ADF-0033, previa actualización. _x000a_"/>
    <s v="Realizar una capacitación del procedimiento de notificaciones tanto para el proceso de notificación, como para el proceso de cobro para dar claridad sobre la fecha de notificación."/>
    <s v="FT-GH-1722 Registro Capacitación Interna"/>
    <n v="1"/>
    <d v="2021-09-15T00:00:00"/>
    <d v="2021-12-31T00:00:00"/>
    <n v="15.285714285714286"/>
    <n v="1"/>
    <n v="1"/>
    <x v="0"/>
    <s v="DGC_x000a_NC - Subproceso de Recursos Administrativos_x000a_Coordinación de Correspondencia y Notificaciones_x000a__x000a_ACTUALIZADO_x000a_30112021"/>
  </r>
  <r>
    <x v="1"/>
    <x v="1"/>
    <m/>
    <m/>
    <m/>
    <m/>
    <s v="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Efectuar un seguimiento periódico en el cual se realice la verificación de la información de la notificación registrada vs. los soportes respectivos."/>
    <s v="Informe Gerencial firmado por los responsables, en donde se describa la verificación realizada y los controles aplicados"/>
    <n v="3"/>
    <d v="2021-10-01T00:00:00"/>
    <d v="2022-10-31T00:00:00"/>
    <n v="56.428571428571431"/>
    <n v="1"/>
    <n v="1"/>
    <x v="0"/>
    <s v="DGC_x000a_NC - Subproceso de Recursos Administrativos_x000a_Coordinación de Correspondencia y Notificaciones_x000a__x000a_ACTUALIZADO_x000a_30112021"/>
  </r>
  <r>
    <x v="1"/>
    <x v="1"/>
    <m/>
    <m/>
    <m/>
    <m/>
    <s v="Incluir una funcionalidad que permita el cargue automático de las fechas de notificación y ejecutoria del aplicativo de notificaciones al aplicativo de Cobranzas, toda vez que se encuentra en desarrollo el nuevo sistema de Administración de Cartera, dentro del Plan de Modernización Tecnológica de la Entidad."/>
    <s v="Desarrollar o adquirir la solución tecnológica "/>
    <s v="Documento"/>
    <n v="1"/>
    <d v="2021-01-01T00:00:00"/>
    <d v="2021-12-31T00:00:00"/>
    <n v="52"/>
    <n v="1"/>
    <n v="1"/>
    <x v="0"/>
    <s v="DGC_x000a_NC - Subproceso Recaudo - Devoluciones_x000a_Dirección de Gestión de Impuestos_x000a_Subdirección de Gestión de Recaudo_x000a__x000a_NC-Subproceso Administracion de Cartera_x000a_Subdireccion de Gestión de Cobranzas _x000a_Coordinación de Administración de Aplicativos de Impuestos_x000a__x000a_NC - Subproceso Innovación y Tecnología _x000a_Dirección de Gestión de Innovación y Tecnología_x000a__x000a_ACTUALIZADO_x000a_30112021"/>
  </r>
  <r>
    <x v="1"/>
    <x v="1"/>
    <m/>
    <m/>
    <m/>
    <m/>
    <m/>
    <s v="Contratar la solución tecnológica"/>
    <s v="Contrato firmado"/>
    <n v="1"/>
    <d v="2022-08-01T00:00:00"/>
    <d v="2023-12-29T00:00:00"/>
    <n v="73.571428571428569"/>
    <n v="0.28000000000000003"/>
    <n v="0.28000000000000003"/>
    <x v="1"/>
    <s v="DGC_x000a_NC - Subproceso Innovación y Tecnología _x000a_Dirección de Gestión de Innovación y Tecnología_x000a_Subdirección de Innovación y Proyectos_x000a__x000a_ACTUALIZADO_x000a_30112021"/>
  </r>
  <r>
    <x v="1"/>
    <x v="1"/>
    <m/>
    <m/>
    <m/>
    <m/>
    <m/>
    <s v="Inicio de la implementación de la solución tecnológica del Proyecto."/>
    <s v="Documento Plan de Trabajo"/>
    <n v="1"/>
    <d v="2024-01-01T00:00:00"/>
    <d v="2024-07-31T00:00:00"/>
    <n v="30.285714285714285"/>
    <n v="0"/>
    <n v="0"/>
    <x v="1"/>
    <s v="DGC_x000a_NC-Subproceso Administracion de Cartera_x000a_Subdireccion de Gestión de Cobranzas _x000a_Coordinación de Administración de Aplicativos de Impuestos_x000a__x000a_NC - Subproceso Innovación y Tecnología _x000a_Dirección de Gestión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1"/>
    <x v="1"/>
    <m/>
    <m/>
    <m/>
    <m/>
    <m/>
    <m/>
    <s v="Informe de seguimiento trimestral y/o actas de reunión"/>
    <n v="4"/>
    <d v="2024-08-01T00:00:00"/>
    <d v="2025-07-31T00:00:00"/>
    <n v="52"/>
    <n v="0"/>
    <n v="0"/>
    <x v="1"/>
    <s v="DGC_x000a_NC-Subproceso Administracion de Cartera_x000a_Subdireccion de Gestión de Cobranzas _x000a_Coordinación de Administración de Aplicativos de Impuestos_x000a__x000a_NC - Subproceso Innovación y Tecnología _x000a_Dirección de Gestión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1"/>
    <x v="1"/>
    <m/>
    <m/>
    <m/>
    <m/>
    <m/>
    <s v="Implantación de la solución tecnológica"/>
    <s v="Documento de aprobación de puesta en producción "/>
    <n v="1"/>
    <d v="2025-08-01T00:00:00"/>
    <d v="2025-12-31T00:00:00"/>
    <n v="21.714285714285715"/>
    <n v="0"/>
    <n v="0"/>
    <x v="1"/>
    <s v="DGC_x000a_NC-Subproceso Administracion de Cartera_x000a_Subdireccion de Gestión de Cobranzas _x000a_Coordinación de Administración de Aplicativos de Impuestos_x000a__x000a_NC - Subproceso Innovación y Tecnología _x000a_Dirección de Gestión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1"/>
    <x v="1"/>
    <m/>
    <m/>
    <m/>
    <m/>
    <s v="Generar capacitación  sobre el procedimiento  PR-ADF-0159, dirigido a las áreas productoras de actos administrativos, donde se socialice los términos de entrega de los actos administrativos y los términos para dar inicio a la notificación, comunicación y/o publicación"/>
    <s v="Capacitación  dirigida a las áreas productoras de actos administrativos sobre el procedimiento  de notificaciones enfatizando en los términos para la entrega en oportunidad de los actos administrativos y  dar inicio a la   notificación, comunicación y/o publicación._x000a_"/>
    <s v="FT-GH-1722 Registro Capacitación Interna"/>
    <n v="1"/>
    <d v="2021-09-15T00:00:00"/>
    <d v="2021-12-31T00:00:00"/>
    <n v="15.285714285714286"/>
    <n v="1"/>
    <n v="1"/>
    <x v="0"/>
    <s v="DGC_x000a_NC - Subproceso Recaudo - Devoluciones_x000a_Dirección de Gestión de Impuestos_x000a_Subdirección de Gestión de Recaudo_x000a__x000a_NC-Subproceso Administracion de Cartera_x000a_Subdireccion de Gestión de Cobranzas _x000a_Coordinación de Administración de Aplicativos de Impuestos_x000a__x000a_NC - Subproceso Innovación y Tecnología _x000a_Dirección de Gestión de Innovación y Tecnología_x000a__x000a_ACTUALIZADO_x000a_30112021"/>
  </r>
  <r>
    <x v="1"/>
    <x v="1"/>
    <m/>
    <m/>
    <m/>
    <m/>
    <s v="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_x000a_"/>
    <s v="Efectuar un seguimiento periódico en el cual se realice la verificación de la fecha de expedición del acto administrativo con la fecha de recepción de la planilla de remisión."/>
    <s v="Informe Gerencial firmado por los responsables, en donde se describa la verificación realizada y los controles aplicados"/>
    <n v="3"/>
    <d v="2021-10-01T00:00:00"/>
    <d v="2022-10-31T00:00:00"/>
    <n v="56.428571428571431"/>
    <n v="1"/>
    <n v="1"/>
    <x v="0"/>
    <s v="DGC_x000a_NC - Subproceso de Recursos Administrativos_x000a_Coordinación de Correspondencia y Notificaciones_x000a__x000a_ACTUALIZADO_x000a_30112021"/>
  </r>
  <r>
    <x v="1"/>
    <x v="1"/>
    <m/>
    <m/>
    <m/>
    <m/>
    <s v="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fectuar un seguimiento y Control a los actos administrativos registrados en el Aplicativo notificar,  que permitan determinar pendientes por culminar en el Aplicativo Notificar (tanto de inclusión de información, como ejecución del procedimiento)_x000a_"/>
    <s v="Informe Gerencial firmado por los responsables, en donde se describa la verificación realizada y los controles aplicados. Adjuntando las evidencias respectivas."/>
    <n v="6"/>
    <d v="2021-10-01T00:00:00"/>
    <d v="2022-03-31T00:00:00"/>
    <n v="25.857142857142858"/>
    <n v="1"/>
    <n v="1"/>
    <x v="0"/>
    <s v="DGC_x000a_NC - Subproceso de Recursos Administrativos_x000a_Coordinación de Correspondencia y Notificaciones_x000a__x000a_ACTUALIZADO_x000a_30112021"/>
  </r>
  <r>
    <x v="1"/>
    <x v="1"/>
    <m/>
    <m/>
    <m/>
    <m/>
    <s v="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Modificar el procedimiento PR-CA-0270 Mandamiento de Pago"/>
    <s v="Documento publicado"/>
    <n v="1"/>
    <d v="2021-10-01T00:00:00"/>
    <d v="2022-06-30T00:00:00"/>
    <n v="38.857142857142854"/>
    <n v="1"/>
    <n v="1"/>
    <x v="0"/>
    <s v="DGC_x000a_NC - Subproceso  Recaudo-Devoluciones_x000a_Subdirección Cobranzas_x000a_Coordinación  de Cobranzas_x000a__x000a_ACTUALIZADO_x000a_30112021"/>
  </r>
  <r>
    <x v="1"/>
    <x v="1"/>
    <m/>
    <m/>
    <m/>
    <m/>
    <s v="Generar una capacitación sobre el uso de formas de captura y consulta del Aplicativo Notificar, que permiten agilizar la captura y entrega de los actos administrativos, de forma oportuna. (áreas productoras de actos administrativos)."/>
    <s v="Capacitación  dirigida a las áreas productoras de actos administrativos sobre el uso de formas de captura y consulta de Aplicativo Notificar, los cuales permiten agilizar la captura y entrega de los actos administrativos de forma oportuna._x000a_"/>
    <s v="FT-GH-1722 Registro Capacitación Interna"/>
    <n v="1"/>
    <d v="2021-09-15T00:00:00"/>
    <d v="2021-12-31T00:00:00"/>
    <n v="15.285714285714286"/>
    <n v="1"/>
    <n v="1"/>
    <x v="0"/>
    <s v="DGC_x000a_NC - Subproceso de Recursos Administrativos_x000a_Coordinación de Correspondencia y Notificaciones_x000a__x000a_ACTUALIZADO_x000a_30112021"/>
  </r>
  <r>
    <x v="1"/>
    <x v="1"/>
    <m/>
    <m/>
    <m/>
    <m/>
    <s v="Generar una capacitación sobre el uso de los diferentes roles del Aplicativo Notificar, dirigido a las áreas de documentación o quien hace sus veces._x000a_"/>
    <s v="Capacitación  dirigida a las áreas de documentación o quien haga sus veces, sobre el uso de los diferentes rolos del Aplicativo Notificar."/>
    <s v="FT-GH-1722 Registro Capacitación Interna"/>
    <n v="1"/>
    <d v="2021-09-15T00:00:00"/>
    <d v="2021-12-31T00:00:00"/>
    <n v="15.285714285714286"/>
    <n v="1"/>
    <n v="1"/>
    <x v="0"/>
    <s v="DGC_x000a_NC - Subproceso de Recursos Administrativos_x000a_Coordinación de Correspondencia y Notificaciones_x000a__x000a_ACTUALIZADO_x000a_30112021"/>
  </r>
  <r>
    <x v="1"/>
    <x v="1"/>
    <s v="INSP. 1707022439_x000a_H1"/>
    <s v="RG1_x000a__x000a_RF1"/>
    <s v="ID del hallazgo I. Fallas en la validación del cumplimiento de los requisitos para determinar la modalidad de disposición de mercancías, en contravía de lo establecido en los procedimientos PR-CO-0312 “Determinación de Modalidad de Disposición de Mercancía” (Versión 1) o PR-ADF-0312 “Disposición de Mercancías ADA y Bienes Adjudicados a la Nación” (Versión 2) y sus correspondientes instructivos"/>
    <s v="ID del Riesgo de Gestión  :  RG 1. “Determinación de la modalidad de disposición de la mercancía aprehendida, decomisada o en abandono – ADA y de los bienes adjudicados a la nación sin el cumplimiento de los requisitos establecidos”"/>
    <s v="1. Solicitud de recursos presupuestales para avalúo de las mercancías, indispensable  para su disposición a través de la venta."/>
    <s v="Proyectar solicitud de recursos presupuestales para realizar avalúos."/>
    <s v="Oficio de solicitud de recursos"/>
    <n v="1"/>
    <d v="2022-03-01T00:00:00"/>
    <d v="2022-03-31T00:00:00"/>
    <n v="4.2857142857142856"/>
    <n v="1"/>
    <n v="1"/>
    <x v="0"/>
    <s v="DGC_x000a_NC - Subproceso de Operación Logística _x000a_Subdirección Logística_x000a_Coordinación de Gestión Social y Comercialización_x000a_Coordinación Chatarrización y Destrucción_x000a_Coordinación de Optimización Logística"/>
  </r>
  <r>
    <x v="1"/>
    <x v="1"/>
    <m/>
    <m/>
    <m/>
    <m/>
    <s v="2. Reiterar solicitudes y propender por adelantar mesas de trabajo  con el Ministerio de Transporte para solucionar las limitaciones que se tienen frente a la ficha técnica de homologación para los vehículos de transporte y la inscripción ante los organismos de tránsito de la maquinaria amarilla."/>
    <s v="Proyectar oficio y propender por adelantar mesas de trabajo,  reiterando la necesidad de superar las limitaciones antes descritas."/>
    <s v="Oficio - Actas Mesas de Trabajo"/>
    <n v="1"/>
    <d v="2022-03-01T00:00:00"/>
    <d v="2022-11-30T00:00:00"/>
    <n v="39.142857142857146"/>
    <n v="1"/>
    <n v="1"/>
    <x v="0"/>
    <s v="DGC_x000a_NC - Subproceso de Operación Logística _x000a_Subdirección Logística_x000a_Coordinación de Gestión Social y Comercialización_x000a_Coordinación Chatarrización y Destrucción_x000a_Coordinación de Optimización Logística"/>
  </r>
  <r>
    <x v="1"/>
    <x v="1"/>
    <m/>
    <m/>
    <m/>
    <m/>
    <s v="3. Capacitación a funcionarios de las Direcciones Seccionales del Subproceso de Operación Logística sobre el procedimiento de disposición de Mercancías. Priorizando las Direcciones Seccionales Auditadas."/>
    <s v="Realizar capacitación a cargo de las Direcciones Seccionales a los funcionarios que pertenecen al GIT de Operación logística o quien haga sus veces, con la socialización de las presentaciones acerca del  procedimiento de disposición de mercancías realizadas por la Subdirección."/>
    <s v="Registro de asistencia a la capacitación y su memoria descriptiva."/>
    <n v="1"/>
    <d v="2022-04-01T00:00:00"/>
    <d v="2022-05-31T00:00:00"/>
    <n v="8.5714285714285712"/>
    <n v="1"/>
    <n v="1"/>
    <x v="0"/>
    <s v="DGC_x000a_NC - Subproceso de Operación Logística _x000a_Direcciones Seccionales "/>
  </r>
  <r>
    <x v="1"/>
    <x v="1"/>
    <m/>
    <m/>
    <m/>
    <m/>
    <s v="4. Capacitación a funcionarios del Subproceso de Operación Logística respecto de archivo y conformación de los expedientes de conformidad con las normas archivísticas."/>
    <s v="Realizar capacitación a cargo de las Direcciones Seccionales a los funcionarios que pertenecen al GIT de Operación logística o quien haga sus veces, con la socialización de las presentaciones acerca de la conformación de expedientes y archivo, relizadas por la Coordinación de documentación de la Subdirección Administrativa."/>
    <s v="Registro de asistencia a la capacitación y su memoria descriptiva."/>
    <n v="1"/>
    <d v="2022-05-01T00:00:00"/>
    <d v="2022-05-31T00:00:00"/>
    <n v="4.2857142857142856"/>
    <n v="1"/>
    <n v="1"/>
    <x v="0"/>
    <s v="DGC_x000a_NC - Subproceso de Operación Logística _x000a_Direcciones Seccionales "/>
  </r>
  <r>
    <x v="1"/>
    <x v="1"/>
    <m/>
    <m/>
    <m/>
    <m/>
    <s v="5. Revisar y actualizar el procedimiento PR_ADF 312 Disposición de Mercancias ADA y Bienes Adjudicados a la Nación "/>
    <s v="Ajustar el Procedimiento PR_ADF 312 para incluir tiempos maximos"/>
    <s v="Procedimiento actualizado y publicado."/>
    <n v="1"/>
    <d v="2022-03-01T00:00:00"/>
    <d v="2022-08-31T00:00:00"/>
    <n v="26.142857142857142"/>
    <n v="1"/>
    <n v="1"/>
    <x v="0"/>
    <s v="DGC_x000a_NC - Subproceso de Operación Logística _x000a_Subdirección Logística_x000a_Coordinación de Gestión Social y Comercializació"/>
  </r>
  <r>
    <x v="1"/>
    <x v="1"/>
    <m/>
    <m/>
    <m/>
    <m/>
    <s v="6. Revisar y actualizar el formato de disposición de mercancias FT_ADF 2305"/>
    <s v="Ajustar el formato 2305 para incluir fecha de diligenciamiento."/>
    <s v="Formato FT_ADF 2305 actualizado y publicado."/>
    <n v="1"/>
    <d v="2022-03-01T00:00:00"/>
    <d v="2022-04-30T00:00:00"/>
    <n v="8.5714285714285712"/>
    <n v="1"/>
    <n v="1"/>
    <x v="0"/>
    <s v="DGC_x000a_NC - Subproceso de Operación Logística _x000a_Subdirección Logística_x000a_Coordinación de Gestión Social y Comercializació"/>
  </r>
  <r>
    <x v="1"/>
    <x v="1"/>
    <m/>
    <m/>
    <m/>
    <m/>
    <s v="7. Verificar la calidad de los registros incluidos en el sistema ADA, priorizando las Direcciones Seccionales Auditadas."/>
    <s v="Verificar una muestra del 10% de los eventos de disposición del mes para determinar que cuenten con los documentos debidamente registrados en el sistema. La muestra sera remitida por la Subdirección."/>
    <s v="Reporte mensual de las Direcciones Seccionales de Bogotá, Bucaramanga, Buenaventura y cali."/>
    <n v="24"/>
    <d v="2022-03-01T00:00:00"/>
    <d v="2022-08-31T00:00:00"/>
    <n v="26.142857142857142"/>
    <n v="1"/>
    <n v="1"/>
    <x v="0"/>
    <s v="DGC_x000a_NC - Subproceso de Operación Logística _x000a_Dirección Seccional de Aduanas de Bogotá_x000a_Dirección Seccional de Aduanas de Cali_x000a_Dirección Seccional  de impuestos y Aduanas de Buenaventura_x000a_Dirección Seccional de Impuestos y Aduanas de Bucaramanga_x000a_División  de Gestión Administrativa y Financiera_x000a_GIT de Operación Logística"/>
  </r>
  <r>
    <x v="1"/>
    <x v="1"/>
    <m/>
    <m/>
    <m/>
    <m/>
    <s v="8. Proferir memorando con linemientos que permitan el control efectivo a la emisión y alcance de los autos comisorios, con el fin de que las actuaciones sucedan en forma cronológica, dentro de las facultades y competencias asignadas. "/>
    <s v="Proyectar y expedir memorando para asegurar el cumplimiento de los lineamientos en relación a la expedición de autos comisorios."/>
    <s v="Memorando "/>
    <n v="1"/>
    <d v="2022-03-01T00:00:00"/>
    <d v="2022-04-30T00:00:00"/>
    <n v="8.5714285714285712"/>
    <n v="1"/>
    <n v="1"/>
    <x v="0"/>
    <s v="DGC_x000a_NC - Subproceso de Operación Logística _x000a_Subdirección Logística_x000a_Coordinación de Gestión Social y Comercialización_x000a_Coordinación Chatarrización y Destrucción_x000a_Coordinación de Optimización Logística"/>
  </r>
  <r>
    <x v="1"/>
    <x v="1"/>
    <m/>
    <m/>
    <m/>
    <m/>
    <s v="9. Realizar seguimiento al cumplimiento del memorando de lineamientos de autos comisorios, revisar que la facultad delegada se cumpla en el ambito temporal y geográfico que se indica en el auto."/>
    <s v="Verificar  que los autos comisorios proferidos en el periodo cumplan con las condiciones de oportunidad, alcance, y la labor a realizar a partir de una muestra del total de los autos comisorios proferidos en  el periodo, para las Direcciones Seccionales evaluadas por la Agencia."/>
    <s v="Informe de revisión autos comisorios trimestral."/>
    <n v="8"/>
    <d v="2022-03-01T00:00:00"/>
    <d v="2022-08-30T00:00:00"/>
    <n v="26"/>
    <n v="1"/>
    <n v="1"/>
    <x v="0"/>
    <s v="DGC_x000a_NC - Subproceso de Operación Logística _x000a_Dirección Seccional de Aduanas de Bogotá_x000a_Dirección Seccional de Aduanas de Cali_x000a_Dirección Seccional  de impuestos y Aduanas de Buenaventura_x000a_Dirección Seccional de Impuestos y Aduanas de Bucaramanga_x000a_División  de Gestión Administrativa y Financiera_x000a_GIT de Operación Logística"/>
  </r>
  <r>
    <x v="1"/>
    <x v="1"/>
    <m/>
    <m/>
    <m/>
    <m/>
    <s v="10. Diseñar y ejecutar un plan de trabajo con las actividades para adelantar la toma fisica de inventario conjuntamente entre la Dirección Seccional y la Subdirección Logistica, a los casos señalados por la Agencia ITRC."/>
    <s v="Realizar inventario fisico a los DIM 39031160008,39032158696,39032158697,39032160569,39032160570,39032160660 de la dirección seccional de Aduana de Bogotá y 45351100414 de la Dirección Seccional de Impuestos y Aduanas de Buenaventura"/>
    <s v="Informe de las Direcciones Seccionales de Bogotá y  Buenaventura."/>
    <n v="2"/>
    <d v="2022-03-01T00:00:00"/>
    <d v="2022-05-31T00:00:00"/>
    <n v="13"/>
    <n v="1"/>
    <n v="1"/>
    <x v="0"/>
    <s v="DGC_x000a_NC - Subproceso de Operación Logística _x000a_Subdirección Logística_x000a_Coordinación de optimización Logística_x000a_Dirección Seccional de Aduanas de Bogotá_x000a_Dirección Seccional de Impuestos y Aduanas de Buenaventura_x000a_GIT de Operación Logística"/>
  </r>
  <r>
    <x v="1"/>
    <x v="1"/>
    <m/>
    <m/>
    <m/>
    <m/>
    <s v="11. Realizar verificación aleatoria de acuerdo con el presupuesto asignado, a los archivos documentales de por lo menos dos Direcciones Seccionales evaluadas por la Agencia."/>
    <s v="Revisar con base en la muestra seleccionada por la Subdirección Logística, los archivos de los documentos correspondientes a cada uno de los eventos."/>
    <s v="Informe y listas de Chequeo"/>
    <n v="2"/>
    <d v="2022-02-15T00:00:00"/>
    <d v="2022-12-15T00:00:00"/>
    <n v="43.285714285714285"/>
    <n v="1"/>
    <n v="1"/>
    <x v="0"/>
    <s v="DGC_x000a_NC - Subproceso de Operación Logística _x000a_Subdirección Logística_x000a_Coordinación de Gestión Social y Comercialización"/>
  </r>
  <r>
    <x v="5"/>
    <x v="1"/>
    <s v="INSP.1707022407_x000a_H 1,2,3,4,5,6,7"/>
    <s v="RF1"/>
    <s v="ID del hallazgo I. Aplicación errada de las decisiones de control administrativo en los sistemas de información que procesan y ejecutan el control de perfilamiento aduanero        "/>
    <s v="ID del Riesgo de Corrupción :  RFC 1.  Alteración a los sistemas de información, para obtener beneficio propio o de terceros, evidenciado en la modificación de la información de las declaraciones de importación para suplantar la identidad de usuarios aduaneros y afectar el control de la DIAN a través del perfilamiento de riesgo aduanero (selectividad importaciones)."/>
    <s v="HI. Solicitar Ajustes al software de selectividad Aduanera relacionado con el tema del nivel de riesgo."/>
    <s v="Ajustar las validaciones de los porcentajes relacionados con levante automático"/>
    <s v="Oficio N°100219354-00171 de 24/10/2016.Informando la situación presentada."/>
    <n v="1"/>
    <d v="2018-01-30T00:00:00"/>
    <d v="2018-03-10T00:00:00"/>
    <n v="5.5714285714285712"/>
    <n v="1"/>
    <n v="1"/>
    <x v="0"/>
    <s v="DGEA_x000a_NC - Subproceso Gestión de Riesgo y Programas_x000a_Dirección de Gestión Estratégica y de Analítica_x000a_Subdirección de Análisis de Riesgo y Programas_x000a_Coordinación de Riesgos de Cumplimiento TAC_x000a__x000a_ACTUALIZACIÓN_x000a_30112021"/>
  </r>
  <r>
    <x v="5"/>
    <x v="1"/>
    <m/>
    <m/>
    <m/>
    <m/>
    <s v="HI. Realizar los ajustes a selectividad Aduanera, de acuerdo a los requerimientos del área de Riesgos."/>
    <s v="Implementar los ajustes relacionados con controles en  selectividad aduanera"/>
    <s v="Formato de Aceptación de pruebas de funcionalidad y salida a aproducción"/>
    <n v="1"/>
    <d v="2017-04-01T00:00:00"/>
    <d v="2017-07-15T00:00:00"/>
    <n v="15"/>
    <n v="1"/>
    <n v="1"/>
    <x v="0"/>
    <s v="DGEA_x000a_NC - Subproceso de Innovación y Tecnologia _x000a_Dirección de Gestión Innovación y Tecnologia_x000a_Subdirección de Soluciones y Desarrollo _x000a__x000a_NC - Subproceso Gestión de Riesgo y Programas_x000a_Dirección de Gestión Estratégica y de Analítica_x000a_Subdirección de Análisis de Riesgo y Programas_x000a_Coordinación de Riesgos de Cumplimiento TAC_x000a__x000a_ACTUALIZACIÓN_x000a_30112021"/>
  </r>
  <r>
    <x v="5"/>
    <x v="1"/>
    <m/>
    <m/>
    <s v="ID del hallazgo II. Desconocimiento frente al versionamiento de los archivos base – código fuente, del web Service que traduce la información del SIE Siglo XXI a MUISCA Modulo Selectividad        "/>
    <m/>
    <s v="HI. Desplegar en producción el software ajustado del sistema de información selectividad aduanera."/>
    <s v="Implementar los ajustes relacionados con el tema del nivel de riesgo,"/>
    <s v="Acta de Comité de Gestión de Cambios de Tecnología"/>
    <n v="1"/>
    <d v="2017-09-01T00:00:00"/>
    <d v="2017-10-31T00:00:00"/>
    <n v="8.5714285714285712"/>
    <n v="1"/>
    <n v="1"/>
    <x v="0"/>
    <s v="DGEA_x000a_NC - Subproceso de Innovación y Tecnologia _x000a_Dirección de Gestión Innovación y Tecnologia_x000a_Subdirección de Soluciones y Desarrollo_x000a__x000a_ACTUALIZACIÓN_x000a_30112021"/>
  </r>
  <r>
    <x v="5"/>
    <x v="1"/>
    <m/>
    <m/>
    <m/>
    <m/>
    <s v="HI. Realizar los ajustes necesarios para implementar el módulo de selectividad en el nuevo sistema de información LUCIA."/>
    <s v="Adecuar el nuevo sistema de información LUCIA a las necesidades de la DIAN en el tema de selectividad aduanera"/>
    <s v="Formato de Aceptación de pruebas de funcionalidad y salida a aproducción"/>
    <n v="1"/>
    <d v="2016-11-01T00:00:00"/>
    <d v="2016-11-30T00:00:00"/>
    <n v="4.1428571428571432"/>
    <n v="1"/>
    <n v="1"/>
    <x v="0"/>
    <s v="DGEA_x000a_NC - Subproceso de Innovación y Tecnologia _x000a_Dirección de Gestión Innovación y Tecnologia_x000a_Subdirección de Soluciones y Desarrollo _x000a__x000a_NC - Subproceso Gestión de Riesgo y Programas_x000a_Dirección de Gestión Estratégica y de Analítica_x000a_Subdirección de Análisis de Riesgo y Programas_x000a_Coordinación de Riesgos de Cumplimiento TAC_x000a__x000a_ACTUALIZACIÓN_x000a_30112021"/>
  </r>
  <r>
    <x v="5"/>
    <x v="1"/>
    <m/>
    <m/>
    <s v="ID del hallazgo III. Fallas de integridad en la información y vulnerabilidad en las seguridades implementadas en el aplicativo Syga Importaciones y en el Web Service que no son detectadas por el sistema, así como falta de validaciones en el sistema Muisca para el rechazo de información inconsistente.        "/>
    <m/>
    <s v="HI. Desplegar en producción el nuevo sistema de selectividad LUCIA"/>
    <s v="Implementar los ajustes en el sistema LUCIA."/>
    <s v="Formato de Aceptación de pruebas de funcionalidad y salida a aproducción"/>
    <n v="1"/>
    <d v="2016-11-01T00:00:00"/>
    <d v="2016-11-30T00:00:00"/>
    <n v="4.1428571428571432"/>
    <n v="1"/>
    <n v="1"/>
    <x v="0"/>
    <s v="DGEA_x000a_NC - Subproceso de Innovación y Tecnologia _x000a_Dirección de Gestión Innovación y Tecnologia_x000a_Subdirección de Soluciones y Desarrollo_x000a__x000a_ACTUALIZACIÓN_x000a_30112021"/>
  </r>
  <r>
    <x v="5"/>
    <x v="1"/>
    <m/>
    <m/>
    <m/>
    <m/>
    <s v="HI. Definir los controles que debe tener el sistema LUCÏA para Selectividad _x000a__x000a_Nota: Con ésta acción se cierra la acción 7 descrita en la Inspección 7._x000a_"/>
    <s v="Migrar los 14 NIT relacionados con el hallazgo al sistema de selectividad aduanera LUCIA para que sus operraciones sean seleccionadas para inspección física._x000a__x000a_Nota: Con ésta acción se cierra la acción 7 descrita en la Inspección 7._x000a_"/>
    <s v="Migración de los NIT (14) denunciados con declaraciones automáticas al sistema Lucia "/>
    <n v="1"/>
    <d v="2017-10-19T00:00:00"/>
    <d v="2017-10-19T00:00:00"/>
    <n v="0"/>
    <n v="1"/>
    <n v="1"/>
    <x v="0"/>
    <s v="DGEA_x000a_NC - Subproceso Gestión de Riesgo y Programas _x000a_Dirección de Gestión Estratégica y de Analítica _x000a_Subdirección de Análisis de Riesgo y Programas _x000a_Coordinación de Riesgos de Cumplimiento TAC_x000a__x000a_ACTUALIZACIÓN_x000a_30112021"/>
  </r>
  <r>
    <x v="5"/>
    <x v="1"/>
    <m/>
    <m/>
    <m/>
    <m/>
    <s v="HII. Levantar el inventarIo del web service que permita conocer e identificar el versionamiento actual."/>
    <s v="Mantener debidamente referenciada la información del web service."/>
    <s v="Documento del Inventario del web service actualizado."/>
    <s v="Depende del número de actualizaciones realizadas al web service"/>
    <d v="2018-01-01T00:00:00"/>
    <d v="2018-12-31T00:00:00"/>
    <n v="52"/>
    <n v="1"/>
    <n v="1"/>
    <x v="0"/>
    <s v="DGEA_x000a_NC - Subproceso de Innovación y Tecnologia _x000a_Dirección de Gestión Innovación y Tecnologia_x000a_Subdirección de Soluciones y Desarrollo_x000a__x000a_ACTUALIZACIÓN_x000a_30112021"/>
  </r>
  <r>
    <x v="5"/>
    <x v="1"/>
    <m/>
    <m/>
    <s v="ID del hallazgo IV. Errores en los controles de validación del SIE Muisca Selectividad        _x000a_"/>
    <m/>
    <s v="HII. Generar documentación técnica del sistema de información SXXI importaciones"/>
    <s v="Mantener debidamente documentado el sistema de información con un enfoque técnico."/>
    <s v="Manual técnico del sistema de información Siglo XXI."/>
    <n v="1"/>
    <d v="2018-01-01T00:00:00"/>
    <d v="2020-10-31T00:00:00"/>
    <n v="147.71428571428572"/>
    <n v="1"/>
    <n v="1"/>
    <x v="0"/>
    <s v="DGEA_x000a_NC - Subproceso de Innovación y Tecnologia _x000a_Dirección de Gestión Innovación y Tecnologia _x000a_Subdirección de Soluciones y Desarrollo_x000a__x000a_ACTUALIZACIÓN_x000a_30112021"/>
  </r>
  <r>
    <x v="5"/>
    <x v="1"/>
    <m/>
    <m/>
    <m/>
    <m/>
    <s v="HIII R12 y R13 - Depuración del ambiente de pruebas que soporta el Sistema de Información Siglo XXI con énfasis en las vulnerabilidades tales como SQL, Injection."/>
    <s v="Optimizar el ambiente de pruebas"/>
    <s v="Informe de Actividades"/>
    <n v="1"/>
    <d v="2018-01-02T00:00:00"/>
    <d v="2018-10-31T00:00:00"/>
    <n v="43.142857142857146"/>
    <n v="1"/>
    <n v="1"/>
    <x v="0"/>
    <s v="DGEA_x000a_NC - Subproceso de Innovación y Tecnologia _x000a_Dirección de Gestión Innovación y Tecnologia_x000a_Subdirección de Soluciones y Desarrollo_x000a__x000a_ACTUALIZACIÓN_x000a_30112021"/>
  </r>
  <r>
    <x v="5"/>
    <x v="1"/>
    <m/>
    <m/>
    <m/>
    <m/>
    <s v="HIII R12 y R13 - Depuración del ambiente de producción que soporta el Sistema de Información Siglo XXI con énfasis en las vulnerabilidades tales como SQL, Injection."/>
    <s v="Optimizar el ambiente de producción"/>
    <s v="Informe de Actividades"/>
    <n v="1"/>
    <d v="2018-01-02T00:00:00"/>
    <d v="2018-10-31T00:00:00"/>
    <n v="43.142857142857146"/>
    <n v="1"/>
    <n v="1"/>
    <x v="0"/>
    <s v="DGEA_x000a_NC - Subproceso de Innovación y Tecnologia _x000a_Dirección de Gestión Innovación y Tecnologia _x000a_Subdirección de Infraestructura Tecnológica y de Operaciones_x000a__x000a_ACTUALIZACIÓN_x000a_30112021"/>
  </r>
  <r>
    <x v="5"/>
    <x v="1"/>
    <m/>
    <m/>
    <s v="ID del hallazgo V. La herramienta IMPERVA se encuentra subutilizada y no es tenida en cuenta para apoyar los controles de monitoreo y seguimiento sobre las transacciones de bases de datos del SIE Muisca Selectividad.        "/>
    <m/>
    <s v="HII - R28. Realizar Migración del sistema de información  Siglo XXI a herramientas tecnológicas más recientes."/>
    <s v="Minimizar vulnerabilidades de seguridad en el sistema de información Siglo XXI."/>
    <s v="Sistema de información siglo XXI migrado."/>
    <n v="1"/>
    <d v="2018-08-01T00:00:00"/>
    <d v="2022-03-31T00:00:00"/>
    <n v="191.14285714285714"/>
    <n v="1"/>
    <n v="1"/>
    <x v="0"/>
    <s v="DGEA_x000a_NC - Subproceso de Innovación y Tecnologia _x000a_Dirección de Gestión Innovación y Tecnologia _x000a_Subdirección de Soluciones y Desarrollo_x000a__x000a_ACTUALIZACIÓN_x000a_30112021"/>
  </r>
  <r>
    <x v="5"/>
    <x v="1"/>
    <m/>
    <m/>
    <m/>
    <m/>
    <s v="Realizar las pruebas funcionales de la migración realizada"/>
    <s v="Elaboración del plan de pruebas"/>
    <s v="Plan de pruebas aprobado por el usuario"/>
    <n v="1"/>
    <d v="2019-07-01T00:00:00"/>
    <d v="2019-07-30T00:00:00"/>
    <n v="4.1428571428571432"/>
    <n v="1"/>
    <n v="1"/>
    <x v="0"/>
    <s v="DGEA_x000a_NC - Subproceso Operación Aduanera_x000a_Dirección de Gestión de Aduanas _x000a_Subdirección de Servicios y facilitación al Comercio Exterior _x000a__x000a_NC - Subproceso Gestión de Riesgo y Programas _x000a_Dirección de Gestión Estratégica y de Analítica _x000a_Subdirección de Análisis de Riesgo y Programas _x000a_Coordinación de Riesgos de Cumplimiento TAC _x000a__x000a_NC - Subproceso de Innovación y Tecnologia _x000a_Dirección de Gestión Innovación y Tecnologia _x000a_Subdirección de Soluciones y Desarrollo_x000a__x000a_ACTUALIZACIÓN_x000a_30112021_x000a__x000a_"/>
  </r>
  <r>
    <x v="5"/>
    <x v="1"/>
    <m/>
    <m/>
    <m/>
    <m/>
    <m/>
    <s v="Realizar las pruebas de la Migración"/>
    <s v="Formato de aceptación de pruebas y salida a producción"/>
    <n v="1"/>
    <d v="2019-08-01T00:00:00"/>
    <d v="2022-04-29T00:00:00"/>
    <n v="143.14285714285714"/>
    <n v="1"/>
    <n v="1"/>
    <x v="0"/>
    <s v="DGEA_x000a_NC - Subproceso Operación Aduanera_x000a_Dirección de Gestión de Aduanas _x000a_Subdirección de Servicios y facilitación al Comercio Exterior _x000a__x000a_NC - Subproceso Gestión de Riesgo y Programas _x000a_Dirección de Gestión Estratégica y de Analítica _x000a_Subdirección de Análisis de Riesgo y Programas _x000a_Coordinación de Riesgos de Cumplimiento TAC _x000a__x000a_NC - Subproceso de Innovación y Tecnologia _x000a_Dirección de Gestión Innovación y Tecnologia _x000a_Subdirección de Soluciones y Desarrollo_x000a__x000a_ACTUALIZACIÓN_x000a_30112021_x000a__x000a_"/>
  </r>
  <r>
    <x v="5"/>
    <x v="1"/>
    <m/>
    <m/>
    <s v="ID del hallazgo VI. Posibilidad de cambios de información que no son detectados por los aplicativos Syga Importaciones, ni por Muisca Selectividad que abren la posibilidad a inyección de datos, por el desconocimiento técnico por parte de la Subdirección de Gestión de Tecnología de Información y Telecomunicaciones, en la funcionalidad, almacenamiento y mantenimiento de los archivos y el software desarrollado para la transmisión de declaraciones de importación mediante la opción de EDIFAC del aplicativo Syga Importaciones.        "/>
    <m/>
    <s v="Desplegar en producción escalonada la migración del sistema"/>
    <s v="Sistema funcionando"/>
    <s v="Formato de aceptación de pruebas y salida a producción"/>
    <n v="1"/>
    <d v="2020-04-01T00:00:00"/>
    <d v="2023-09-30T00:00:00"/>
    <n v="182.42857142857142"/>
    <n v="0.8"/>
    <n v="0.8"/>
    <x v="1"/>
    <s v="DGEA_x000a_NC - Subproceso de Innovación y Tecnologia _x000a_Dirección de Gestión Innovación y Tecnologia _x000a_Subdirección de Soluciones y Desarrollo _x000a_Subdirección de Infraestructura Tecnologica y Operaciones_x000a__x000a_ACTUALIZACIÓN_x000a_30112021"/>
  </r>
  <r>
    <x v="5"/>
    <x v="1"/>
    <m/>
    <m/>
    <m/>
    <m/>
    <s v="HV - Contextualizar a los usuarios sobre los resultados y políticas generadas por la herramienta IMPERVA."/>
    <s v="Optimizar la usabilidad de la herramienta IMPERVA"/>
    <s v="Formato_1674_Control registro asistencia reuniones diligenciado "/>
    <n v="1"/>
    <d v="2018-02-01T00:00:00"/>
    <d v="2018-02-28T00:00:00"/>
    <n v="3.8571428571428572"/>
    <n v="1"/>
    <n v="1"/>
    <x v="0"/>
    <s v="DGEA_x000a_NC - Subproceso de Innovación y Tecnologia _x000a_Dirección de Gestión Innovación y Tecnologia _x000a_Subdirección de Soluciones y Desarrollo _x000a_Subdirección de Infraestructura Tecnologica y Operaciones_x000a__x000a_ACTUALIZACIÓN_x000a_30112021"/>
  </r>
  <r>
    <x v="5"/>
    <x v="1"/>
    <m/>
    <m/>
    <m/>
    <m/>
    <s v="HVI - Realizar un estudio de diagnóstico para determinar las posibles modificaciones en los datos de los archivos EDIFAC, y en las transacciones de datos que soportan Siglo XXI, Web Service y LUCIA. Así mismo, considerar la viabilidad de eliminar la digitación por parte del usuario externo respecto a la información como número y fecha de la declaración y número del autoadhesivo generado por el banco al momento de solicitar el levante y definir un cronograma de trabajo."/>
    <s v="Evitar modificaciones no autorizadas a los datos del archivo EDIFAC."/>
    <s v="Informe del diagnóstico_x000a__x000a_Cronograma de trabajo"/>
    <n v="2"/>
    <d v="2018-02-01T00:00:00"/>
    <d v="2019-07-31T00:00:00"/>
    <n v="77.857142857142861"/>
    <n v="1"/>
    <n v="1"/>
    <x v="0"/>
    <s v="DGEA_x000a_NC - Subproceso de Innovación y Tecnologia _x000a_Dirección de Gestión Innovación y Tecnologia _x000a_Subdirección de Soluciones y Desarrollo_x000a__x000a_ACTUALIZACIÓN_x000a_30112021"/>
  </r>
  <r>
    <x v="5"/>
    <x v="1"/>
    <m/>
    <m/>
    <s v="ID del hallazgo VII. Existe el perfil denominado “Nuevo Perfil Causales Generales”, con incidencia en la administración de validaciones Syga Importaciones, que están relacionadas directamente en el perfilamiento de riesgos. "/>
    <m/>
    <s v="R14. Realizar análisis de la información registrada en Siglo XXI versús la información registrada en el sistema de  de selectividad aduanera. _x000a__x000a_Nota: Esta acción se traslada de la accion 6 descrita en la inspección 7 "/>
    <s v="Determinar la consistencia de la información registrada en Siglo XXI con la información registrada en el sistema de selectividad aduanera._x000a__x000a_Nota: Esta acción se traslada de la accion 6 descrita en la inspección 7_x000a_"/>
    <s v="Informe Semestral"/>
    <n v="2"/>
    <d v="2018-01-01T00:00:00"/>
    <d v="2019-01-31T00:00:00"/>
    <n v="56.428571428571431"/>
    <n v="1"/>
    <n v="1"/>
    <x v="0"/>
    <s v="DGEA_x000a_NC - Subproceso Gestión de Riesgo y Programas _x000a_Dirección de Gestión Estratégica y de Analítica _x000a_Subdirección de Análisis de Riesgo y Programas _x000a_Coordinación de Riesgos de Cumplimiento TAC_x000a__x000a_ACTUALIZACIÓN_x000a_30112021"/>
  </r>
  <r>
    <x v="5"/>
    <x v="1"/>
    <m/>
    <m/>
    <m/>
    <m/>
    <s v="HVII. Solicitar la no usabilidad del perfil &quot;Nuevo perfil causales generales&quot;, en el sistema de información Siglo XXI a efectos de no permitir la modificación de las reglas procedimentales."/>
    <s v="No permitir modifiaciones de las reglas procedimentales programas dentro del sistema de información Sglo XXI"/>
    <s v="Requerimiento"/>
    <n v="1"/>
    <d v="2018-01-01T00:00:00"/>
    <d v="2018-02-28T00:00:00"/>
    <n v="8.2857142857142865"/>
    <n v="1"/>
    <n v="1"/>
    <x v="0"/>
    <s v="DGEA_x000a_NC - Subproceso Operación Aduanera _x000a_Subdirección de Operación Aduanera  _x000a__x000a_ACTUALIZACIÓN_x000a_30112021"/>
  </r>
  <r>
    <x v="5"/>
    <x v="1"/>
    <m/>
    <m/>
    <m/>
    <m/>
    <s v="R24,Revisar los procedimientos del subproceso de Construcción de los  Sistemas de Información para verificar que se contemple el tema de seguridad de la información."/>
    <s v="Involucrar temas de seguridad de la información en el desarrollo de sofware"/>
    <s v="Informe resultado de la revisión. "/>
    <n v="1"/>
    <d v="2018-01-01T00:00:00"/>
    <d v="2020-11-30T00:00:00"/>
    <n v="152"/>
    <n v="1"/>
    <n v="1"/>
    <x v="0"/>
    <s v="DGEA_x000a_NC - Subproceso de Innovación y Tecnologia _x000a_Dirección de Gestión Innovación y Tecnologia _x000a_Subdirección de Soluciones y Desarrollo_x000a__x000a_ACTUALIZACIÓN_x000a_30112021"/>
  </r>
  <r>
    <x v="5"/>
    <x v="1"/>
    <s v="INSP. 1707022425_x000a_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n v="1"/>
    <x v="0"/>
    <s v="DGEA_x000a_NC - Subproceso de Innovación y Tecnologia _x000a_Dirección de Gestión Innovación y Tecnologia _x000a_Subdirección de Soluciones y Desarrollo _x000a_Subdirección de Infraestructura Tecnologica y Operaciones_x000a__x000a_ACTUALIZACIÓN_x000a_30112021"/>
  </r>
  <r>
    <x v="5"/>
    <x v="1"/>
    <m/>
    <m/>
    <m/>
    <m/>
    <m/>
    <s v="Publicar el procedimiento actualizado "/>
    <s v="Procedimiento Publicado"/>
    <n v="1"/>
    <d v="2021-12-01T00:00:00"/>
    <d v="2021-12-31T00:00:00"/>
    <n v="4.2857142857142856"/>
    <n v="1"/>
    <n v="1"/>
    <x v="0"/>
    <s v="DGEA_x000a_NC - Subproceso Administración Sistema de Gestión _x000a_Subdirección de Procesos_x000a__x000a_ACTUALIZACIÓN_x000a_30112021"/>
  </r>
  <r>
    <x v="5"/>
    <x v="1"/>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n v="1"/>
    <x v="0"/>
    <s v="DGEA_x000a_NC - Subproceso Administración Sistema de Gestión _x000a_Subdirección de Procesos_x000a__x000a_ACTUALIZACIÓN_x000a_30112021"/>
  </r>
  <r>
    <x v="5"/>
    <x v="1"/>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0.78"/>
    <n v="0.78"/>
    <x v="1"/>
    <s v="DGEA_x000a_NC - Subproceso Administración Sistema de Gestión _x000a_Subdirección de Procesos_x000a__x000a_ACTUALIZACIÓN_x000a_30112021"/>
  </r>
  <r>
    <x v="5"/>
    <x v="1"/>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0.17"/>
    <n v="0.17"/>
    <x v="1"/>
    <s v="DGEA_x000a_NC - Subproceso Administración Sistema de Gestión _x000a_Subdirección de Procesos_x000a__x000a_ACTUALIZACIÓN_x000a_30112021"/>
  </r>
  <r>
    <x v="5"/>
    <x v="1"/>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n v="1"/>
    <x v="0"/>
    <s v="DGEA_x000a_NC - Subproceso Innovación y Tecnología _x000a_Subdirección de Innovación y Proyectos_x000a_Subdirección de infraestructura Tecnológica y de Operaciones _x000a__x000a_ACTUALIZACIÓN_x000a_30112021"/>
  </r>
  <r>
    <x v="5"/>
    <x v="1"/>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n v="1"/>
    <x v="0"/>
    <s v="DGEA_x000a_NC - Subproceso Administración Sistema de Gestión _x000a_Subdirección de Procesos_x000a__x000a_ACTUALIZACIÓN_x000a_30112021"/>
  </r>
  <r>
    <x v="5"/>
    <x v="1"/>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n v="1"/>
    <x v="0"/>
    <s v="DGEA_x000a_NC - Subproceso Innovación y Tecnología _x000a_Subdirección de Innovación y Proyectos_x000a_Subdirección de infraestructura Tecnológica y de Operaciones _x000a__x000a_ACTUALIZACIÓN_x000a_30112021"/>
  </r>
  <r>
    <x v="5"/>
    <x v="1"/>
    <m/>
    <m/>
    <m/>
    <m/>
    <m/>
    <s v="Publicar el procedimiento actualizado "/>
    <s v="Procedimiento Publicado"/>
    <n v="1"/>
    <d v="2021-12-01T00:00:00"/>
    <d v="2021-12-31T00:00:00"/>
    <n v="4.2857142857142856"/>
    <n v="1"/>
    <n v="1"/>
    <x v="0"/>
    <s v="DGEA_x000a_NC - Subproceso Administración Sistema de Gestión _x000a_Subdirección de Procesos_x000a__x000a_ACTUALIZACIÓN_x000a_30112021"/>
  </r>
  <r>
    <x v="5"/>
    <x v="1"/>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n v="1"/>
    <x v="0"/>
    <s v="DGEA_x000a_NC - Subproceso Innovación y Tecnología_x000a_Dirección de Gestión de Innovación y Tecnología_x000a__x000a_ACTUALIZACIÓN_x000a_30112021"/>
  </r>
  <r>
    <x v="5"/>
    <x v="1"/>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n v="1"/>
    <x v="0"/>
    <s v="DGEA_x000a_NC - Subproceso Administración Sistema de Gestión _x000a_Subdirección de Procesos_x000a__x000a_ACTUALIZACIÓN_x000a_30112021"/>
  </r>
  <r>
    <x v="5"/>
    <x v="1"/>
    <m/>
    <m/>
    <m/>
    <m/>
    <m/>
    <s v="Publicar y socializar el procedimiento actualizado "/>
    <s v="Procedimiento Publicado"/>
    <n v="1"/>
    <d v="2022-02-01T00:00:00"/>
    <d v="2022-03-01T00:00:00"/>
    <n v="4"/>
    <n v="1"/>
    <n v="1"/>
    <x v="0"/>
    <s v="DGEA_x000a_NC - Subproceso Administración Sistema de Gestión _x000a_Subdirección de Procesos_x000a__x000a_ACTUALIZACIÓN_x000a_30112021"/>
  </r>
  <r>
    <x v="6"/>
    <x v="1"/>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n v="1"/>
    <x v="0"/>
    <s v="DGJ_x000a_NC - Subproceso de Gestión Jurídica_x000a_Subdirector de Recursos Jurídicos"/>
  </r>
  <r>
    <x v="6"/>
    <x v="1"/>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n v="1"/>
    <x v="0"/>
    <s v="DGJ_x000a_NC - Subproceso de Gestión Jurídica_x000a_Subdirector de Recursos Jurídicos"/>
  </r>
  <r>
    <x v="6"/>
    <x v="1"/>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n v="1"/>
    <x v="0"/>
    <s v="DGJ_x000a_NC - Subproceso de Gestión Jurídica_x000a_Subdirector de Recursos Jurídicos"/>
  </r>
  <r>
    <x v="6"/>
    <x v="1"/>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n v="1"/>
    <x v="0"/>
    <s v="DGJ_x000a_NC - Subproceso de Gestión Jurídica_x000a_Subdirector de Recursos Jurídicos"/>
  </r>
  <r>
    <x v="6"/>
    <x v="1"/>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n v="1"/>
    <x v="0"/>
    <s v="DGJ_x000a_NC - Subproceso de Gestión Jurídica_x000a_Subdirector de Recursos Jurídicos"/>
  </r>
  <r>
    <x v="6"/>
    <x v="1"/>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n v="1"/>
    <x v="0"/>
    <s v="DGJ_x000a_NC - Subproceso de Gestión Jurídica_x000a_Subdirector de Recursos Jurídicos"/>
  </r>
  <r>
    <x v="6"/>
    <x v="1"/>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n v="1"/>
    <x v="0"/>
    <s v="DGJ_x000a_NC - Subproceso de Gestión Jurídica_x000a_Subdirector de Recursos Jurídicos"/>
  </r>
  <r>
    <x v="6"/>
    <x v="1"/>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n v="1"/>
    <x v="0"/>
    <s v="DGJ_x000a_NC - Subproceso de Gestión Jurídica_x000a_Subdirector de Recursos Jurídicos"/>
  </r>
  <r>
    <x v="6"/>
    <x v="1"/>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n v="1"/>
    <x v="0"/>
    <s v="DGJ_x000a_NC - Subproceso de Gestión Jurídica_x000a_Subdirección de Asuntos Penales"/>
  </r>
  <r>
    <x v="6"/>
    <x v="1"/>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n v="1"/>
    <x v="0"/>
    <s v="DGJ_x000a_NC - Subproceso de Gestión Jurídica_x000a_Subdirección de Asuntos Penales"/>
  </r>
  <r>
    <x v="6"/>
    <x v="1"/>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n v="1"/>
    <x v="0"/>
    <s v="DGJ_x000a_NC - Subproceso de Fiscalización y Liquidación_x000a_Subdirección de Operación Aduanera y Subdirección Operativa Policial. "/>
  </r>
  <r>
    <x v="6"/>
    <x v="1"/>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n v="1"/>
    <x v="0"/>
    <s v="DGJ_x000a_NC - Subproceso de Fiscalización y Liquidación_x000a_Directores Seccionales_x000a_Jefes de división de unidades aprehensoras o quienes hagan sus veces"/>
  </r>
  <r>
    <x v="6"/>
    <x v="1"/>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n v="1"/>
    <x v="0"/>
    <s v="DGJ_x000a_NC - Subproceso de Gestión Jurídica_x000a_Subdirección de Asuntos Penales_x000a__x000a_NC - Subproceso de Fiscalización y Liquidación_x000a_Subdirección de Fiscalización Aduanera"/>
  </r>
  <r>
    <x v="6"/>
    <x v="1"/>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n v="1"/>
    <x v="0"/>
    <s v="DGJ_x000a_NC - Subproceso de Gestión Jurídica_x000a_Subdirección de Asuntos Penales_x000a__x000a_NC - Subproceso de Innovación y Tecnología_x000a_Subdirección de Soluciones y Desarrollo"/>
  </r>
  <r>
    <x v="6"/>
    <x v="1"/>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n v="1"/>
    <x v="0"/>
    <s v="DGJ_x000a_NC - Subproceso de Innovación y Tecnología_x000a_Subdirección de Soluciones y Desarrollo"/>
  </r>
  <r>
    <x v="6"/>
    <x v="1"/>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n v="1"/>
    <x v="0"/>
    <s v="DGJ_x000a_NC - Subproceso de Gestión Jurídica_x000a_Subdirección de Asuntos Penales"/>
  </r>
  <r>
    <x v="6"/>
    <x v="1"/>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n v="1"/>
    <x v="0"/>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r>
  <r>
    <x v="6"/>
    <x v="1"/>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n v="1"/>
    <x v="0"/>
    <s v="DGJ_x000a_NC - Subproceso de Gestión Jurídica_x000a_Subdirección de Asuntos Penales"/>
  </r>
  <r>
    <x v="6"/>
    <x v="1"/>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n v="1"/>
    <x v="0"/>
    <s v="DGJ_x000a_NC - Subproceso de Gestión Jurídica_x000a_Subdirección de Asuntos Penales"/>
  </r>
  <r>
    <x v="0"/>
    <x v="1"/>
    <s v="INSP. 1707022416_x000a_H 1, 2, 3"/>
    <s v="RG1"/>
    <s v="ID del hallazgo I. Fallas en el seguimiento y control por parte de la Dirección de Impuestos y Aduanas Nacionales - DIAN al cumplimiento de los términos establecidos en el numeral 3.3 “Tiempo y condiciones para la expedición del apoyo” del procedimiento PR-OA-0190 “Expedición de Apoyo Técnico” versión 2."/>
    <s v="ID del Riesgo de Corrupción :  RFC 003 Manipulación de la información, actuaciones administrativas y de bienes aprehendidos, para favorecimiento propio y/o de terceros."/>
    <s v="Implementación de directrices y lineamientos para el control de tiempos de expedición de los apoyos técnicos"/>
    <s v="Elaborar y socializar el Momerando para el control de los tiempos de expedición de los estudios técnicos. "/>
    <s v="Expedición de Memorando"/>
    <n v="1"/>
    <d v="2020-02-01T00:00:00"/>
    <d v="2020-03-30T00:00:00"/>
    <n v="8.2857142857142865"/>
    <n v="1"/>
    <n v="1"/>
    <x v="0"/>
    <s v="DGA_x000a_NC – Subproceso Operación Aduanera_x000a_Dirección de Gestion de Aduanas_x000a_Subdirección Técnica Aduanera _x000a_Subdirección de Operación Aduanera_x000a__x000a_ACTUALIZADO_x000a_30112021"/>
  </r>
  <r>
    <x v="0"/>
    <x v="1"/>
    <m/>
    <m/>
    <m/>
    <m/>
    <s v="Implementación del control de tiempos en la expedición de los estudios ténicos."/>
    <s v="Actualizar e incluir la opción para el control de tiempos para la expedición de los estudios técnicos. "/>
    <s v="Procedimiento PR-OA-0190 actualizado "/>
    <n v="1"/>
    <d v="2020-02-01T00:00:00"/>
    <d v="2020-05-30T00:00:00"/>
    <n v="17"/>
    <n v="1"/>
    <n v="1"/>
    <x v="0"/>
    <s v="DGA_x000a_NC – Subproceso Operación Aduanera_x000a_Dirección de Gestion de Aduanas_x000a_Subdirección Técnica Aduanera _x000a__x000a_ACTUALIZADO_x000a_30112021"/>
  </r>
  <r>
    <x v="0"/>
    <x v="1"/>
    <m/>
    <m/>
    <m/>
    <m/>
    <s v="Obtención de un servicio informático que permita el seguimiento y control de los insumos y la conformación de expedientes."/>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3-01T00:00:00"/>
    <d v="2020-10-15T00:00:00"/>
    <n v="32.571428571428569"/>
    <n v="1"/>
    <n v="1"/>
    <x v="0"/>
    <s v="DGA_x000a_NC - Subproceso Fiscalización y Liquidación_x000a_Dirección de Gestión de Fiscalizacion_x000a_Subdirección de Fiscalización Aduanera_x000a__x000a_ACTUALIZADO_x000a_30112021"/>
  </r>
  <r>
    <x v="0"/>
    <x v="1"/>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10-16T00:00:00"/>
    <d v="2020-11-16T00:00:00"/>
    <n v="4.4285714285714288"/>
    <n v="1"/>
    <n v="1"/>
    <x v="0"/>
    <s v="DGA_x000a_NC - Subproceso Fiscalización y Liquidación_x000a_Dirección de Gestión de Fiscalizacion_x000a_Subdirección de Fiscalización Aduanera_x000a__x000a_NC - Subproceso Innovación y Tecnología_x000a_Dirección de Gestión de Innovación y Tecnología_x000a__x000a_ACTUALIZADO_x000a_30112021"/>
  </r>
  <r>
    <x v="0"/>
    <x v="1"/>
    <m/>
    <m/>
    <s v="ID del hallazgo II. Incumplimientos en los controles establecidos en los procedimientos: PR-OA-0190 “Expedición de apoyo técnico” versión 2, PR-OA-0188 “Nacionalización de mercancías” Versión 3 y PR-FL -0225 “Aprehensión y Definición de Situación Jurídica de Mercancías” Versión 1."/>
    <m/>
    <m/>
    <s v="Realizar plan de trabajo para la solución de las situaciones objeto del hallazgo, conforme a la solicitud presentada en centro de despacho"/>
    <s v="Plan de Trabajo"/>
    <n v="1"/>
    <d v="2020-11-17T00:00:00"/>
    <d v="2021-02-16T00:00:00"/>
    <n v="13"/>
    <n v="1"/>
    <n v="1"/>
    <x v="0"/>
    <s v="DGA_x000a_NC - Subproceso Innovación y Tecnología_x000a_Dirección de Gestión de Innovación y Tecnología_x000a__x000a_ACTUALIZADO_x000a_30112021"/>
  </r>
  <r>
    <x v="0"/>
    <x v="1"/>
    <m/>
    <m/>
    <m/>
    <m/>
    <m/>
    <s v="Realizar reuniones trimestrales de seguimiento y cumplimiento del plan de trabajo"/>
    <s v="Control de Asistencia de Reuniones"/>
    <n v="3"/>
    <d v="2021-03-17T00:00:00"/>
    <d v="2021-12-31T00:00:00"/>
    <n v="41.285714285714285"/>
    <n v="1"/>
    <n v="1"/>
    <x v="0"/>
    <s v="DGA_x000a_NC - Subproceso Innovación y Tecnología_x000a_Dirección de Gestión de Innovación y Tecnología_x000a__x000a_ACTUALIZADO_x000a_30112021"/>
  </r>
  <r>
    <x v="0"/>
    <x v="1"/>
    <m/>
    <m/>
    <m/>
    <m/>
    <m/>
    <s v="Implementación de la solución definida "/>
    <s v="Solución implementada"/>
    <n v="1"/>
    <d v="2021-03-17T00:00:00"/>
    <d v="2022-05-31T00:00:00"/>
    <n v="62.857142857142854"/>
    <n v="1"/>
    <n v="1"/>
    <x v="0"/>
    <s v="DGA_x000a_NC - Subproceso Fiscalización y Liquidación_x000a_Dirección de Gestión de Fiscalizacion_x000a_Subdirección de Fiscalización Aduanera_x000a__x000a_NC - Subproceso Innovación y Tecnología_x000a_Dirección de Gestión de Innovación y Tecnología_x000a__x000a_ACTUALIZADO_x000a_30112021"/>
  </r>
  <r>
    <x v="0"/>
    <x v="1"/>
    <m/>
    <m/>
    <m/>
    <m/>
    <s v="Revisión de directrices para la delimitación de los autos comisorios  "/>
    <s v="Realizar reunión centre las  Direcciones de Gestión de Aduanas, Policía Fiscal y Aduanera y  Fiscalización para acordar los ajustes del Memorando 150 del 23 de mayo de 2016 y dejar evidencia de la asistencia a la reunión._x000a__x000a_Proferir Memorando Conjunto_x000a_"/>
    <s v="Proyecto de ajuste del Memorando 150"/>
    <n v="1"/>
    <d v="2020-03-01T00:00:00"/>
    <d v="2020-03-30T00:00:00"/>
    <n v="4.1428571428571432"/>
    <n v="1"/>
    <n v="1"/>
    <x v="0"/>
    <s v="DGA_x000a_NC - Subproceso Fiscalización y Liquidación_x000a_Dirección de Gestión de Fiscalizacion_x000a_Subdirección de Fiscalización Aduanera_x000a__x000a_NC – Subproceso Operación Aduanera_x000a_Dirección de Gestión de Aduanas_x000a_Dirección de Gestión de Policía Fiscal y Aduanera_x000a__x000a_ACTUALIZADO_x000a_30112021"/>
  </r>
  <r>
    <x v="0"/>
    <x v="1"/>
    <m/>
    <m/>
    <s v="ID del hallazgo III. Fallas en el control al cumplimiento de las obligaciones aduaneras y al cumplimiento de los requisitos legales vigentes para la obtención del levante de las mercancías debidamente presentadas a su ingreso al territorio aduanero nacional, en contravía de lo establecido en los procedimientos: PR-FL-0263 “Determinación e imposición de sanciones aduaneras” Versión 1 y PR-OA-0188 “Nacionalización de mercancías” Versión 3."/>
    <m/>
    <s v="Realización periodica de seguimiento a actuaciones derivadas de autos comisorios"/>
    <s v="Expedir y socializar el Memorando a las Direcciones Seccionales"/>
    <s v="Memorando Ajustado "/>
    <n v="1"/>
    <d v="2020-04-01T00:00:00"/>
    <d v="2020-05-30T00:00:00"/>
    <n v="8.4285714285714288"/>
    <n v="1"/>
    <n v="1"/>
    <x v="0"/>
    <s v="DGA_x000a_NC - Subproceso Fiscalización y Liquidación_x000a_Dirección de Gestión de Fiscalizacion_x000a_Subdirección de Fiscalización Aduanera_x000a__x000a_ACTUALIZADO_x000a_30112021"/>
  </r>
  <r>
    <x v="0"/>
    <x v="1"/>
    <m/>
    <m/>
    <m/>
    <m/>
    <s v="Capacitación a los funcionarios inspectores frente a productos que se encuentran identificados como de Prohibida Importación."/>
    <s v="Capacitar a los funcionarios inspectores trimestralmente en lo referente a mercancías de prohibida importación"/>
    <s v="Formato de 1674 Control Registro de Asistencia a Reuniones  y/o formato FT-GH-1772_x000a_Registro de Asistencia Capacitación Interna"/>
    <n v="4"/>
    <d v="2020-02-01T00:00:00"/>
    <d v="2020-12-31T00:00:00"/>
    <n v="47.714285714285715"/>
    <n v="1"/>
    <n v="1"/>
    <x v="0"/>
    <s v="DGA_x000a_NC – Subproceso Operación Aduanera_x000a_Dirección de Gestión de Aduanas_x000a_Subdirección de Operación Aduanera_x000a__x000a_ACTUALIZADO_x000a_30112021"/>
  </r>
  <r>
    <x v="0"/>
    <x v="1"/>
    <m/>
    <m/>
    <m/>
    <m/>
    <s v="Verificación de casos proximos a vencerse para garantizar que se expidan los actos administrativos en oportunidad"/>
    <s v="Identificar los casos próximos a vencerse y adelantar las actuaciones que correspondan dentro del término normativo"/>
    <s v="Oficio"/>
    <n v="1"/>
    <d v="2020-03-01T00:00:00"/>
    <d v="2020-12-31T00:00:00"/>
    <n v="43.571428571428569"/>
    <n v="1"/>
    <n v="1"/>
    <x v="0"/>
    <s v="DGA_x000a_DS - Subproceo Operación Aduanera_x000a_Dirección Seccional de Aduanas: _x000a_Bogotá Aeropuerto El Dorado, Medellín y Buenaventura_x000a__x000a_ACTUALIZADO_x000a_30112021_x000a_"/>
  </r>
  <r>
    <x v="0"/>
    <x v="1"/>
    <m/>
    <m/>
    <m/>
    <m/>
    <s v="Actualización del PR-OA-0188 &quot;Nacionalización de mercancías&quot;, estableciendo la obligatoriedad de las suscripciones de las actas de inspección por parte del inspector, declarante y jefe de bodega o depósito en los términos establecidos en los artículos 182 y 177 del Decreto 1165 de 2019."/>
    <s v="Realizar actualización del PR-OA-0188 &quot;Nacionalización de mercancías&quot; en los terminos establecidos en el Decreto 1165 de 2019."/>
    <s v="Procedimiento actualizado."/>
    <n v="1"/>
    <d v="2020-02-01T00:00:00"/>
    <d v="2020-06-30T00:00:00"/>
    <n v="21.428571428571427"/>
    <n v="1"/>
    <n v="1"/>
    <x v="0"/>
    <s v="DGA_x000a_NC – Subproceso Operación Aduanera_x000a_Dirección de Gestión de Aduanas_x000a_Subdirección de Operación Aduanera_x000a__x000a_ACTUALIZADO_x000a_30112021"/>
  </r>
  <r>
    <x v="0"/>
    <x v="1"/>
    <s v="INSP. 1707022417 _x000a_H 1,2,3,4_x000a__x000a_Reconocimiento de Carga"/>
    <s v="RF1"/>
    <s v="Hallazgo 1. Fallas en el seguimiento y control por parte de la Dirección de Impuestos y Aduanas Nacionales - DIAN al cumplimiento de lo establecido en el procedimiento de Reconocimiento de carga Código PR-OA-0177 Versión 2 y en el artículo 73-1 de la Resolución 4240 de 2000"/>
    <s v="ID del Riesgo de Corrupción :  RFC006 Direccionamiento de las actividades de control a la carga que ingresa al Territorio Aduanero Nacional (TAN) para beneficio propio o de terceros"/>
    <s v="Contar con un sistema que permita el perfilamiento pare el reconocimiento de carga."/>
    <s v="Definir estrategia de digitalización del proyecto"/>
    <s v="Documento de estrategia"/>
    <n v="1"/>
    <d v="2019-12-01T00:00:00"/>
    <d v="2020-06-30T00:00:00"/>
    <n v="30.285714285714285"/>
    <n v="1"/>
    <n v="1"/>
    <x v="0"/>
    <s v="DGA_x000a_NC- Subproceso Operación Aduanera_x000a_Subdirección de Innovación y Proyectos_x000a_Subdirección de Operación Aduanera _x000a__x000a_ACTUALIZADO_x000a_30112021_x000a__x000a_REFORMULADO_x000a_09122022"/>
  </r>
  <r>
    <x v="0"/>
    <x v="1"/>
    <m/>
    <m/>
    <m/>
    <m/>
    <m/>
    <s v="Priorizar y detallar requerimientos funcionales necesarios para la solución del Proyecto "/>
    <s v="Documento de requerimientos funcionales"/>
    <n v="1"/>
    <d v="2020-07-01T00:00:00"/>
    <d v="2020-12-31T00:00:00"/>
    <n v="26.142857142857142"/>
    <n v="1"/>
    <n v="1"/>
    <x v="0"/>
    <s v="DGA_x000a_NC- Subproceso Operación Aduanera_x000a_Subdirección de Innovación y Proyectos_x000a_Subdirección de Operación Aduanera _x000a__x000a_ACTUALIZADO_x000a_30112021_x000a__x000a_REFORMULADO_x000a_09122022"/>
  </r>
  <r>
    <x v="0"/>
    <x v="1"/>
    <m/>
    <m/>
    <m/>
    <m/>
    <m/>
    <s v="Desarrollar o adquirir la solución tecnológica del Proyecto "/>
    <s v="Documento"/>
    <n v="1"/>
    <d v="2021-01-01T00:00:00"/>
    <d v="2022-07-31T00:00:00"/>
    <n v="82.285714285714292"/>
    <n v="1"/>
    <n v="1"/>
    <x v="0"/>
    <s v="DGA_x000a_NC- Subproceso Operación Aduanera_x000a_Subdirección de Innovación y Proyectos_x000a_Subdirección de Operación Aduanera _x000a__x000a_ACTUALIZADO_x000a_30112021_x000a__x000a_REFORMULADO_x000a_09122022"/>
  </r>
  <r>
    <x v="0"/>
    <x v="1"/>
    <m/>
    <m/>
    <m/>
    <m/>
    <m/>
    <s v="Inicio de la implementación de la solución tecnológica del proyecto"/>
    <s v="Seguimiento trimestral al plan de trabajo"/>
    <n v="4"/>
    <d v="2023-01-01T00:00:00"/>
    <d v="2023-12-31T00:00:00"/>
    <n v="52"/>
    <n v="0"/>
    <n v="0"/>
    <x v="1"/>
    <s v="DGA_x000a_NC- Subproceso Operación Aduanera_x000a_Subdirección de Innovación y Proyectos_x000a_Subdirección de Operación Aduanera _x000a__x000a_ACTUALIZADO_x000a_30112021_x000a__x000a_REFORMULADO_x000a_09122022"/>
  </r>
  <r>
    <x v="0"/>
    <x v="1"/>
    <m/>
    <m/>
    <m/>
    <m/>
    <m/>
    <s v="Implantación de la solución tecnológica del proyecto"/>
    <s v="Puesta en producción de la solución"/>
    <n v="1"/>
    <d v="2024-01-01T00:00:00"/>
    <d v="2024-12-31T00:00:00"/>
    <n v="52.142857142857146"/>
    <n v="0"/>
    <n v="0"/>
    <x v="1"/>
    <s v="DGA_x000a_NC- Subproceso Operación Aduanera_x000a_Subdirección de Innovación y Proyectos_x000a_Subdirección de Operación Aduanera _x000a__x000a_ACTUALIZADO_x000a_30112021_x000a__x000a_REFORMULADO_x000a_09122022"/>
  </r>
  <r>
    <x v="0"/>
    <x v="1"/>
    <m/>
    <m/>
    <m/>
    <m/>
    <s v="Expedición de Memorando que contenga lineamientos para perfilamiento "/>
    <s v="Expedir memorando con los lineamientos para el perfilamiento de carga"/>
    <s v="Memorando Firmado"/>
    <n v="1"/>
    <d v="2020-01-01T00:00:00"/>
    <d v="2020-02-15T00:00:00"/>
    <n v="6.4285714285714288"/>
    <n v="1"/>
    <n v="1"/>
    <x v="0"/>
    <s v="DGA_x000a_NC – Subproceso Operación Aduanera_x000a_Dirección de Gestión de Aduanas_x000a__x000a_NC - Subproceso Planeacion y Cumplimiento_x000a_Dirección de Gestión Estratégica y de Analítica_x000a__x000a_ACTUALIZADO_x000a_30112021"/>
  </r>
  <r>
    <x v="0"/>
    <x v="1"/>
    <m/>
    <m/>
    <s v="Hallazgo 2.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m/>
    <m/>
    <s v="Expedir memorando con los lineamientos para el perfilamiento de carga"/>
    <s v="Listado de asistencia a la jornada de socialización"/>
    <n v="1"/>
    <d v="2020-02-16T00:00:00"/>
    <d v="2020-03-15T00:00:00"/>
    <n v="4"/>
    <n v="1"/>
    <n v="1"/>
    <x v="0"/>
    <s v="DGA_x000a_NC – Subproceso Operación Aduanera_x000a_Dirección de Gestión de Aduanas_x000a_Subdirección de Operación Aduanera_x000a__x000a_ACTUALIZADO_x000a_30112021_x000a__x000a_REFORMULADO_x000a_09122022"/>
  </r>
  <r>
    <x v="0"/>
    <x v="1"/>
    <m/>
    <m/>
    <m/>
    <m/>
    <s v="Actualización la matriz de Riesgos del proceso de Operación Aduanera "/>
    <s v="Actualizar la matriz de riesgos del Proceso de Operación Aduanera "/>
    <s v="Matriz de Riesgos actualizada "/>
    <n v="1"/>
    <d v="2020-01-01T00:00:00"/>
    <d v="2022-06-30T00:00:00"/>
    <n v="130.14285714285714"/>
    <n v="1"/>
    <n v="1"/>
    <x v="0"/>
    <s v="DGA_x000a_NC – Subproceso Operación Aduanera_x000a_Dirección de Gestión de Aduanas_x000a__x000a_NC - Subproceso Planeacion y Cumplimiento_x000a_Dirección de Gestión Estratégica y de Analítica_x000a__x000a_ACTUALIZADO_x000a_30112021"/>
  </r>
  <r>
    <x v="0"/>
    <x v="1"/>
    <m/>
    <m/>
    <m/>
    <m/>
    <s v="Registro en el acta de inmovilización de los motivos de inmovilización de carga por más de cinco (5) días."/>
    <s v=" Establecer lineamientos para las Direcciones Seccionales en donde se indique la obligatoriedad de registrar los motivos de inmovilización de carga por mas de cinco (5) días"/>
    <s v="Oficio"/>
    <n v="1"/>
    <d v="2020-01-01T00:00:00"/>
    <d v="2020-02-28T00:00:00"/>
    <n v="8.2857142857142865"/>
    <n v="1"/>
    <n v="1"/>
    <x v="0"/>
    <s v="DGA_x000a_NC – Subproceso Operación Aduanera_x000a_Dirección de Gestión de Aduanas_x000a_Subdirección de Operación Aduanera_x000a__x000a_ACTUALIZADO_x000a_30112021_x000a__x000a_REFORMULADO_x000a_09122022"/>
  </r>
  <r>
    <x v="0"/>
    <x v="1"/>
    <m/>
    <m/>
    <m/>
    <m/>
    <m/>
    <s v="Realizar seguimiento mensual del (5%) dando cumplimiento del oficio mencionado en la acción 2 de este plan"/>
    <s v="Informe de seguimiento"/>
    <n v="4"/>
    <d v="2020-03-01T00:00:00"/>
    <d v="2020-06-30T00:00:00"/>
    <n v="17.285714285714285"/>
    <n v="1"/>
    <n v="1"/>
    <x v="0"/>
    <s v="DGA_x000a_DS- Subproceso Operación Aduanera_x000a_Subdirección de Operación Aduanera _x000a_Coordinación de Riesgos de Cumplimiento  Tributario, Aduanero y Cambiario_x000a__x000a_ACTUALIZADO_x000a_30112021_x000a__x000a_REFORMULADO_x000a_09122022"/>
  </r>
  <r>
    <x v="0"/>
    <x v="1"/>
    <m/>
    <m/>
    <m/>
    <m/>
    <s v="Definición de lineamientos para la adopción de medidas cautelares."/>
    <s v="Expedir Memorando con el lineamiento para adoptar medidas cautelares (artículo 597 Decreto 1165 de 2019) independientemente de la cuantía del avalúo de la mercancía. "/>
    <s v="Memorando"/>
    <n v="1"/>
    <d v="2020-01-01T00:00:00"/>
    <d v="2020-01-31T00:00:00"/>
    <n v="4.2857142857142856"/>
    <n v="1"/>
    <n v="1"/>
    <x v="0"/>
    <s v="DGA_x000a_NC – Subproceso Operación Aduanera_x000a_Dirección de Gestión de Aduanas_x000a_Subdirección de Operación Aduanera_x000a__x000a_ACTUALIZADO_x000a_30112021_x000a__x000a_REFORMULADO_x000a_09122022"/>
  </r>
  <r>
    <x v="0"/>
    <x v="1"/>
    <m/>
    <m/>
    <s v="Hallazgo 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
    <m/>
    <s v="Capacitación a funcionarios sobre el procedimiento PR-FI-0156 en cada una de las Direcciones Seccionales. "/>
    <s v="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Informe capacitaciones"/>
    <n v="4"/>
    <d v="2020-03-01T00:00:00"/>
    <d v="2020-06-30T00:00:00"/>
    <n v="17.285714285714285"/>
    <n v="1"/>
    <n v="1"/>
    <x v="0"/>
    <s v="DGA_x000a_DS - Subproceso Operación Aduanera_x000a_Direcciones Seccionales de Aduanas de:_x000a_Barranquilla, Bogotá Aeropuerto El Dorado y Cartagena_x000a__x000a_ACTUALIZADO_x000a_30112021_x000a__x000a_REFORMULADO _x000a_09122022_x000a_"/>
  </r>
  <r>
    <x v="0"/>
    <x v="1"/>
    <m/>
    <m/>
    <m/>
    <m/>
    <s v="Verificación del cumplimiento de la adecuada revisión de los documentos soportes para la movilización de la carga.    "/>
    <s v="Realizar seguimiento mensual de muestras aleatorias de por lo menos el (5%) de los documentos soportes para la movilización de la carga"/>
    <s v="Informe de seguimiento"/>
    <n v="4"/>
    <d v="2020-03-01T00:00:00"/>
    <d v="2020-06-30T00:00:00"/>
    <n v="17.285714285714285"/>
    <n v="1"/>
    <n v="1"/>
    <x v="0"/>
    <s v="DGA_x000a_DS - Subproceso Operación Aduanera_x000a_Direcciones Seccionales de Aduanas de:_x000a_Barranquilla, Bogotá Aeropuerto El Dorado y Cartagena_x000a__x000a_ACTUALIZADO_x000a_30112021_x000a__x000a_REFORMULADO _x000a_09122022_x000a_"/>
  </r>
  <r>
    <x v="0"/>
    <x v="1"/>
    <m/>
    <m/>
    <m/>
    <m/>
    <s v="Creación de una carpeta pública en un servidor bajo el dominio, gestión y control de la Subdirección de Gestión de Tecnología de Información y Telecomunicaciones"/>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Número de Solicitud PST "/>
    <n v="1"/>
    <d v="2020-01-01T00:00:00"/>
    <d v="2020-01-30T00:00:00"/>
    <n v="4.1428571428571432"/>
    <n v="1"/>
    <n v="1"/>
    <x v="0"/>
    <s v="DGA_x000a_DS - Subproceso Operación Aduanera_x000a_Dirección Seccional de Aduanas Bogotá Aeropuerto El Dorado_x000a__x000a_ACTUALIZADO_x000a_30112021_x000a__x000a_REFORMULADO _x000a_09122022"/>
  </r>
  <r>
    <x v="0"/>
    <x v="1"/>
    <m/>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arpeta pública en servidor de nivel central"/>
    <n v="1"/>
    <d v="2020-02-01T00:00:00"/>
    <d v="2020-02-28T00:00:00"/>
    <n v="3.8571428571428572"/>
    <n v="1"/>
    <n v="1"/>
    <x v="0"/>
    <s v="DGA_x000a_NC - Subproceso Innovación y Tecnología_x000a_Dirección de Gestión de Innovación y Tecnología_x000a_Subdirección de Innovación y Proyectos_x000a_Subdirección de infraestructura Tecnológica y de Operaciones_x000a__x000a_ACTUALIZADO_x000a_30112021 _x000a__x000a_REFORMULADO_x000a_09122022"/>
  </r>
  <r>
    <x v="0"/>
    <x v="1"/>
    <m/>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Información migrada"/>
    <n v="1"/>
    <d v="2020-02-01T00:00:00"/>
    <d v="2020-02-28T00:00:00"/>
    <n v="3.8571428571428572"/>
    <n v="1"/>
    <n v="1"/>
    <x v="0"/>
    <s v="DGA_x000a_NC - Subproceso Innovación y Tecnología_x000a_Dirección de Gestión de Innovación y Tecnología_x000a_Subdirección de infraestructura Tecnológica y de Operaciones _x000a__x000a_DS- Subproceso Operación Aduanera_x000a_Dirección Seccional de Aduanas de Bogotá Aeropuerto El Dorado_x000a__x000a_ACTUALIZADO_x000a_30112021"/>
  </r>
  <r>
    <x v="0"/>
    <x v="1"/>
    <m/>
    <m/>
    <s v="Hallazgo 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m/>
    <m/>
    <s v="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Memorando"/>
    <n v="1"/>
    <d v="2020-01-01T00:00:00"/>
    <d v="2020-02-28T00:00:00"/>
    <n v="8.2857142857142865"/>
    <n v="1"/>
    <n v="1"/>
    <x v="0"/>
    <s v="DGA_x000a_DS - Subproceso Operación Aduanera_x000a_Dirección Seccional de Aduanas Bogotá Aeropuerto El Dorado_x000a__x000a_ACTUALIZADO_x000a_30112021_x000a__x000a_REFORMULADO _x000a_09122022"/>
  </r>
  <r>
    <x v="0"/>
    <x v="1"/>
    <m/>
    <m/>
    <m/>
    <m/>
    <m/>
    <s v="Realizar acuerdos de confidencialidad a los funcionarios que tendran acceso a la carpeta pública. "/>
    <s v="Informe de los acuerdos de confidencialidad suscritos"/>
    <n v="1"/>
    <d v="2020-03-01T00:00:00"/>
    <d v="2020-06-30T00:00:00"/>
    <n v="17.285714285714285"/>
    <n v="1"/>
    <n v="1"/>
    <x v="0"/>
    <s v="DGA_x000a_DS - Subproceso Operación Aduanera_x000a_Dirección Seccional de Aduanas Bogotá Aeropuerto El Dorado_x000a__x000a_ACTUALIZADO_x000a_30112021_x000a__x000a_REFORMULADO _x000a_09122022"/>
  </r>
  <r>
    <x v="0"/>
    <x v="1"/>
    <m/>
    <m/>
    <m/>
    <m/>
    <m/>
    <s v="Realizar acuerdos de confidencialidad a los funcionarios que tendran acceso a la carpeta pública. "/>
    <s v="Oficio-Documento de entrega de los Acuerdos de confidencialidad a la Coordinación de Historias Laborales."/>
    <n v="1"/>
    <d v="2020-07-01T00:00:00"/>
    <d v="2020-08-30T00:00:00"/>
    <n v="8.5714285714285712"/>
    <n v="1"/>
    <n v="1"/>
    <x v="0"/>
    <s v="DGA_x000a_DS - Subproceso Operación Aduanera_x000a_Dirección Seccional de Aduanas Bogotá Aeropuerto El Dorado_x000a__x000a_ACTUALIZADO_x000a_30112021_x000a__x000a_REFORMULADO _x000a_09122022"/>
  </r>
  <r>
    <x v="0"/>
    <x v="1"/>
    <m/>
    <m/>
    <m/>
    <m/>
    <s v="Actualizar y depurar los roles activos de la Entidad en especial los detectados en la División de Gestión de Control Carga de la Dirección Seccional de Aduanas de Bogotá, así como para los GIT de Control Carga de las Direcciones Seccionales de Aduanas de Cartagena y Barranquilla"/>
    <s v="Realizar verificación de los roles asignados a los funcionarios de la planta de personal de la División y GIT Control Carga y enviar solicitud de actualización. "/>
    <s v="Solicitud a la Subdirección de Gestión de Tecnología con el listado actualizado de roles para ser depurado. "/>
    <n v="1"/>
    <d v="2020-01-01T00:00:00"/>
    <d v="2020-02-28T00:00:00"/>
    <n v="8.2857142857142865"/>
    <n v="1"/>
    <n v="1"/>
    <x v="0"/>
    <s v="DGA_x000a_DS - Subproceso Operación Aduanera_x000a_Dirección Seccional de Aduanas Bogotá Aeropuerto El Dorado_x000a__x000a_ACTUALIZADO_x000a_30112021_x000a__x000a_REFORMULADO _x000a_09122022"/>
  </r>
  <r>
    <x v="0"/>
    <x v="1"/>
    <m/>
    <m/>
    <m/>
    <m/>
    <m/>
    <s v="Realizar la actualización de los roles asignados en los sistemas de información, de acuerdo al listado suministrado por las Direcciones Seccionales"/>
    <s v="Reporte de asignación de roles actualizado"/>
    <n v="1"/>
    <d v="2020-03-01T00:00:00"/>
    <d v="2020-06-30T00:00:00"/>
    <n v="17.285714285714285"/>
    <n v="1"/>
    <n v="1"/>
    <x v="0"/>
    <s v="DGA_x000a_NC - Subproceso Innovación y Tecnología_x000a_Dirección de Gestión de Innovación y Tecnología_x000a__x000a_ACTUALIZADO_x000a_30112021_x000a__x000a_REFORMULADO_x000a_09122022"/>
  </r>
  <r>
    <x v="0"/>
    <x v="1"/>
    <s v="INSP. 1707022418 _x000a_H 1,2,3,4,5,6,7_x000a__x000a_Tránsito Aduanero"/>
    <s v="RF1"/>
    <s v="ID del 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n v="1"/>
    <x v="0"/>
    <s v="DGA_x000a_NC - Subproceso Seguridad de la Información_x000a_Oficina de Seguridad de la Información_x000a__x000a_ACTUALIZADO_x000a_30112021"/>
  </r>
  <r>
    <x v="0"/>
    <x v="1"/>
    <m/>
    <m/>
    <s v="ID del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
    <m/>
    <s v="2. Realizar seguimiento a las tareas del plan de trabajo."/>
    <s v="Realizar seguimiento a las tareas del plan de trabajo."/>
    <s v="Reunión seguimiento"/>
    <n v="2"/>
    <d v="2020-09-01T00:00:00"/>
    <d v="2021-02-01T00:00:00"/>
    <n v="21.857142857142858"/>
    <n v="1"/>
    <n v="1"/>
    <x v="0"/>
    <s v="DGA_x000a_NC - Subproceso Seguridad de la Información_x000a_Oficina de Seguridad de la Información_x000a_ _x000a_NC - Subproceso Comunicaciones_x000a_Oficina de Comunicaciones_x000a__x000a_NC - Subproceso Innovación y Tecnología_x000a_Dirección de Gestión de Innovación y Tecnología_x000a__x000a_NC - Subproceso Desarrollo del Talento Humano_x000a_Dirección Gestión Corporativa_x000a_Subdirección Escuela de Impuestos y Aduanas_x000a__x000a_ACTUALIZADO_x000a_30112021"/>
  </r>
  <r>
    <x v="0"/>
    <x v="1"/>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n v="1"/>
    <x v="0"/>
    <s v="DGA_x000a_NC - Subproceso Seguridad de la Información_x000a_Oficina de Seguridad de la Información_x000a__x000a_ACTUALIZADO_x000a_30112021"/>
  </r>
  <r>
    <x v="0"/>
    <x v="1"/>
    <m/>
    <m/>
    <s v="ID del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n v="1"/>
    <x v="0"/>
    <s v="DGA_x000a_NC - Subproceso Seguridad de la Información_x000a_Oficina de Seguridad de la Información_x000a__x000a_ACTUALIZADO_x000a_30112021"/>
  </r>
  <r>
    <x v="0"/>
    <x v="1"/>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n v="1"/>
    <x v="0"/>
    <s v="DGA_x000a_DS - Subproceso Operación Aduanera_x000a_Direcciones Seccionales de Impuestos y Aduanas de Buenaventura_x000a_Direccion Seccional de Aduanas de:_x000a_Bogota Aeropuerto el Dorado, Medellin y Cali_x000a__x000a_ACTUALIZADO_x000a_30112021"/>
  </r>
  <r>
    <x v="0"/>
    <x v="1"/>
    <m/>
    <m/>
    <s v="ID del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
    <m/>
    <s v="6. Contar con un sistema que permita el perfilamiento pare el reconocimiento de carga."/>
    <s v="Definir estrategia de digitalización del proyecto"/>
    <s v="Documento de estrategia"/>
    <n v="1"/>
    <d v="2019-12-01T00:00:00"/>
    <d v="2020-06-30T00:00:00"/>
    <n v="30.285714285714285"/>
    <n v="1"/>
    <n v="1"/>
    <x v="0"/>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1"/>
    <m/>
    <m/>
    <m/>
    <m/>
    <m/>
    <s v="Priorizar y detallar requerimientos funcionales necesarios para la solución del Proyecto "/>
    <s v="Documento de requerimientos funcionales"/>
    <n v="1"/>
    <d v="2020-07-01T00:00:00"/>
    <d v="2020-12-31T00:00:00"/>
    <n v="26.142857142857142"/>
    <n v="1"/>
    <n v="1"/>
    <x v="0"/>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1"/>
    <m/>
    <m/>
    <s v="ID del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
    <m/>
    <m/>
    <s v="Desarrollar o adquirir la solución tecnológica del Proyecto "/>
    <s v="Documento"/>
    <n v="1"/>
    <d v="2021-01-01T00:00:00"/>
    <d v="2022-07-31T00:00:00"/>
    <n v="82.285714285714292"/>
    <n v="1"/>
    <n v="1"/>
    <x v="0"/>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1"/>
    <m/>
    <m/>
    <m/>
    <m/>
    <m/>
    <s v="Inicio de la implementación de la solución tecnológica del proyecto"/>
    <s v="Seguimiento trimestral al plan de trabajo"/>
    <n v="4"/>
    <d v="2023-01-01T00:00:00"/>
    <d v="2023-12-31T00:00:00"/>
    <n v="52"/>
    <n v="0"/>
    <n v="0"/>
    <x v="1"/>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1"/>
    <m/>
    <m/>
    <m/>
    <m/>
    <m/>
    <s v="Implantación de la solución tecnológica del proyecto"/>
    <s v="Puesta en producción de la solución"/>
    <n v="1"/>
    <d v="2024-01-01T00:00:00"/>
    <d v="2024-12-31T00:00:00"/>
    <n v="52.142857142857146"/>
    <n v="0"/>
    <n v="0"/>
    <x v="1"/>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1"/>
    <m/>
    <m/>
    <s v="ID del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m/>
    <s v="7. Actualizar el procedimiento PR­-OA­0178 “Autorización de Tránsito Aduanero Nacional “ "/>
    <s v="Revisar y actualizar el procedimiento PR­-OA­-0178 “Autorización de Tránsito Aduanero Nacional “ "/>
    <s v="Procedimiento actualizado"/>
    <n v="1"/>
    <d v="2020-01-01T00:00:00"/>
    <d v="2020-07-31T00:00:00"/>
    <n v="30.285714285714285"/>
    <n v="1"/>
    <n v="1"/>
    <x v="0"/>
    <s v="DGA_x000a_NC – Subproceso Operación Aduanera_x000a_Dirección de Gestión de Aduanas_x000a_Subdirección de Operación Aduanera_x000a__x000a_ACTUALIZADO_x000a_30112021"/>
  </r>
  <r>
    <x v="0"/>
    <x v="1"/>
    <m/>
    <m/>
    <m/>
    <m/>
    <s v="8. Actualizar la matriz de riesgos del Proceso de Operación Aduanera "/>
    <s v="Actualizar las matriz de operación aduanera."/>
    <s v="Matriz de Riesgos actualizada "/>
    <n v="1"/>
    <d v="2020-01-01T00:00:00"/>
    <d v="2022-06-30T00:00:00"/>
    <n v="130.14285714285714"/>
    <n v="1"/>
    <n v="1"/>
    <x v="0"/>
    <s v="DGA_x000a_NC – Subproceso Operación Aduanera_x000a_Dirección de Gestión de Aduanas_x000a_Subdirección de Operación Aduanera_x000a__x000a_NC - Subproceso Planeacion y Cumplimiento_x000a_Dirección de Gestión de Estratégica y Analítica_x000a_Subdireccion de Procesos_x000a__x000a_ACTUALIZADO_x000a_30112021"/>
  </r>
  <r>
    <x v="0"/>
    <x v="1"/>
    <m/>
    <m/>
    <s v="ID del hallazgo VII. Autorizaciones de tránsitos aduaneros nacionales en la Dirección Seccional de Impuestos y Aduanas de Buenaventura sin el cumplimiento de requisitos, en contravía de lo establecido en el procedimiento PR-OA-0178 “Autorización de tránsito aduanero nacional” versión 2 y los artículos 209, 396 y 397, del Decreto 390 de 2016"/>
    <m/>
    <s v="9. Colocar en producción el servicio Informático Electrónico de Tránsito Aduanero (MUISCA) a nivel Nacional "/>
    <s v="Implementación del servicio"/>
    <s v="Servicio implementado"/>
    <n v="1"/>
    <d v="2020-04-15T00:00:00"/>
    <d v="2020-07-31T00:00:00"/>
    <n v="15.285714285714286"/>
    <n v="1"/>
    <n v="1"/>
    <x v="0"/>
    <s v="DGA_x000a_NC – Subproceso Operación Aduanera_x000a_Dirección de Gestión de Aduanas_x000a_Subdirección de Operación Aduanera_x000a__x000a_ACTUALIZADO_x000a_30112021"/>
  </r>
  <r>
    <x v="0"/>
    <x v="1"/>
    <m/>
    <m/>
    <m/>
    <m/>
    <s v="10. 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n v="1"/>
    <x v="0"/>
    <s v="DGA_x000a_NC – Subproceso Operación Aduanera_x000a_Dirección de Gestión de Aduanas_x000a_Subdirección de Operación Aduanera_x000a__x000a_DS - Subproceso Operación Aduanera_x000a_Dirección Seccional de Aduanas de Bogota Aeropuerto El Dorado_x000a_Divisón de Control de Carga_x000a__x000a_ACTUALIZADO_x000a_30112021"/>
  </r>
  <r>
    <x v="0"/>
    <x v="1"/>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n v="1"/>
    <x v="0"/>
    <s v="DGA_x000a_DS -  Subproceso Operación Aduanera_x000a_Direcciones Seccionales de Aduanas de:_x000a_Medellín, Barranquilla, Bogotá y Cali_x000a__x000a_ACTUALIZADO_x000a_30112021_x000a__x000a_REFORMULADO_x000a_09122022"/>
  </r>
  <r>
    <x v="0"/>
    <x v="1"/>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n v="1"/>
    <x v="0"/>
    <s v="DGA_x000a_NC – Subproceso Operación Aduanera_x000a_Subdirección de Registro y Control Aduanero_x000a__x000a_ACTUALIZADO_x000a_30112021_x000a__x000a_REFORMULADO_x000a_09122022"/>
  </r>
  <r>
    <x v="0"/>
    <x v="1"/>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n v="1"/>
    <x v="0"/>
    <s v="DGA_x000a_NC – Subproceso Operación Aduanera_x000a_Subdirección de Operación Aduanera_x000a__x000a_ACTUALIZADO_x000a_30112021_x000a__x000a_REFORMULADO_x000a_09122022"/>
  </r>
  <r>
    <x v="0"/>
    <x v="1"/>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n v="1"/>
    <x v="0"/>
    <s v="DGA_x000a_NC – Subproceso Operación Aduanera_x000a_Subdirección de Registro y Control Aduanero_x000a__x000a_ACTUALIZADO_x000a_30112021_x000a__x000a_REFORMULADO_x000a_09122022"/>
  </r>
  <r>
    <x v="0"/>
    <x v="1"/>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n v="1"/>
    <x v="0"/>
    <s v="DGA_x000a_NC – Subproceso Operación Aduanera_x000a_Subdirección de Registro y Control Aduanero_x000a__x000a_ACTUALIZADO_x000a_30112021_x000a__x000a_REFORMULADO_x000a_09122022"/>
  </r>
  <r>
    <x v="0"/>
    <x v="1"/>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n v="1"/>
    <x v="0"/>
    <s v="DGA_x000a_NC – Subproceso Operación Aduanera_x000a_Subdirección de Registro y Control Aduanero_x000a__x000a_ACTUALIZADO_x000a_30112021_x000a__x000a_REFORMULADO_x000a_09122022"/>
  </r>
  <r>
    <x v="0"/>
    <x v="1"/>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n v="1"/>
    <x v="0"/>
    <s v="DGA_x000a_NC – Subproceso Operación Aduanera_x000a_Subdirección de Registro y Control Aduanero_x000a__x000a_ACTUALIZADO_x000a_30112021_x000a__x000a_REFORMULADO_x000a_09122022"/>
  </r>
  <r>
    <x v="0"/>
    <x v="1"/>
    <m/>
    <m/>
    <m/>
    <m/>
    <m/>
    <s v="Revisar aleatoriamente los informes de visitas de mantenimiento de requisitos realizadas, en cuanto al cumplimiento del procedimiento y a su contenido."/>
    <s v="Listado de selección "/>
    <n v="1"/>
    <d v="2022-07-01T00:00:00"/>
    <d v="2022-07-31T00:00:00"/>
    <n v="4.2857142857142856"/>
    <n v="1"/>
    <n v="1"/>
    <x v="0"/>
    <s v="DGA_x000a_NC – Subproceso Operación Aduanera_x000a_Subdirección de Registro y Control Aduanero_x000a__x000a_ACTUALIZADO_x000a_30112021_x000a__x000a_REFORMULADO_x000a_09122022"/>
  </r>
  <r>
    <x v="0"/>
    <x v="1"/>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n v="1"/>
    <x v="0"/>
    <s v="DGA_x000a_NC – Subproceso Operación Aduanera_x000a_Subdirección de Registro y Control Aduanero_x000a__x000a_ACTUALIZADO_x000a_30112021_x000a__x000a_REFORMULADO_x000a_09122022"/>
  </r>
  <r>
    <x v="0"/>
    <x v="1"/>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n v="1"/>
    <x v="0"/>
    <s v="DGA_x000a_NC – Subproceso Operación Aduanera_x000a_Subdirección de Operación Aduanera_x000a__x000a_ACTUALIZADO_x000a_30112021_x000a__x000a_REFORMULADO_x000a_09122022"/>
  </r>
  <r>
    <x v="0"/>
    <x v="1"/>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n v="1"/>
    <x v="0"/>
    <s v="DGA_x000a_DS- Subproceso Operación Aduanera_x000a_Dirección Seccional de Aduanas de Bogotá  _x000a__x000a_ACTUALIZADO_x000a_30112021"/>
  </r>
  <r>
    <x v="0"/>
    <x v="1"/>
    <m/>
    <m/>
    <m/>
    <m/>
    <m/>
    <s v="Realizar mesas de trabajo de retroalimentación semestral de los casos o situaciones mas representantivas o de mayor impacto "/>
    <s v="Planilla de asistencia y presentación de los temas tratados"/>
    <n v="2"/>
    <d v="2021-01-01T00:00:00"/>
    <d v="2021-12-31T00:00:00"/>
    <n v="52"/>
    <n v="1"/>
    <n v="1"/>
    <x v="0"/>
    <s v="DGA_x000a_DS - Subproceso Operación Aduanera_x000a_Dirección Seccional de Aduanas de Cali_x000a__x000a_ACTUALIZADO_x000a_30112021_x000a__x000a_REFORMULADO_x000a_09122022_x000a_"/>
  </r>
  <r>
    <x v="0"/>
    <x v="1"/>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n v="1"/>
    <x v="0"/>
    <s v="DGA_x000a_DS - Subproceso Operación Aduanera_x000a_Dirección Seccional de Aduanas de Barranquilla_x000a__x000a_ACTUALIZADO_x000a_30112021_x000a__x000a_REFORMULADO_x000a_09122022"/>
  </r>
  <r>
    <x v="0"/>
    <x v="1"/>
    <m/>
    <m/>
    <m/>
    <m/>
    <m/>
    <s v="Realizar mesas de trabajo de retroalimentación semestral de los casos o situaciones mas representantivas o de mayor impacto "/>
    <s v="Planilla de asistencia y presentación de los temas tratados"/>
    <n v="2"/>
    <d v="2021-01-01T00:00:00"/>
    <d v="2021-12-31T00:00:00"/>
    <n v="52"/>
    <n v="1"/>
    <n v="1"/>
    <x v="0"/>
    <s v="DGA_x000a_DS - Subproceso Operación Aduanera_x000a_Dirección Seccional de Aduanas de Medellín_x000a__x000a_ACTUALIZADO_x000a_30112021_x000a__x000a_REFORMULADO_x000a_09122022"/>
  </r>
  <r>
    <x v="0"/>
    <x v="1"/>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n v="1"/>
    <x v="0"/>
    <s v="DGA_x000a_NC – Subproceso Operación Aduanera_x000a_Subdirección de Operación Aduanera_x000a__x000a_ACTUALIZADO_x000a_30112021_x000a__x000a_REFORMULADO_x000a_09122022"/>
  </r>
  <r>
    <x v="0"/>
    <x v="1"/>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1"/>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1"/>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1"/>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1"/>
    <s v="INSP. 1707022435_x000a_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n v="1"/>
    <x v="0"/>
    <s v="DGA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r>
  <r>
    <x v="0"/>
    <x v="1"/>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n v="1"/>
    <x v="0"/>
    <s v="DGA_x000a_DS - Subproceso Operación Aduanera_x000a_Dirección Seccional de Impuestos y Aduanas de Santa Marta_x000a_Dirección Seccional de Impuestos y Aduanas de Buenaventura_x000a__x000a_ACTUALIZADO_x000a_30112021"/>
  </r>
  <r>
    <x v="0"/>
    <x v="1"/>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n v="1"/>
    <x v="0"/>
    <s v="DGA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r>
  <r>
    <x v="0"/>
    <x v="1"/>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n v="1"/>
    <x v="0"/>
    <s v="DGA_x000a_DS - Subproceso Operación Aduanera_x000a_DS- Subproceso: Fiscalización y Liquidación_x000a_Dirección Seccional de Aduanas Bogotá_x000a__x000a_ACTUALIZADO_x000a_30112021"/>
  </r>
  <r>
    <x v="0"/>
    <x v="1"/>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n v="1"/>
    <x v="0"/>
    <s v="DGA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r>
  <r>
    <x v="0"/>
    <x v="1"/>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n v="1"/>
    <x v="0"/>
    <s v="DGA_x000a_NC – Subproceso Operación Aduanera_x000a_Subdirección de Operación Aduanera_x000a__x000a_ACTUALIZADO_x000a_30112021"/>
  </r>
  <r>
    <x v="0"/>
    <x v="1"/>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n v="1"/>
    <x v="0"/>
    <s v="DGA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r>
  <r>
    <x v="0"/>
    <x v="1"/>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n v="1"/>
    <x v="0"/>
    <s v="DGA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r>
  <r>
    <x v="0"/>
    <x v="1"/>
    <m/>
    <m/>
    <m/>
    <m/>
    <s v="Puesta en producción de un Servicio Informático para el control del Decomiso"/>
    <s v="Levantar requerimientos funcionales del servicio solicitado"/>
    <s v="Documento con requerimientos funcionales"/>
    <n v="1"/>
    <d v="2022-01-01T00:00:00"/>
    <d v="2022-02-28T00:00:00"/>
    <n v="8.2857142857142865"/>
    <n v="1"/>
    <n v="1"/>
    <x v="0"/>
    <s v="DGA_x000a_NC - Subproceso Innovación y Tecnología_x000a_Subdirección de Soluciones y Desarrollo _x000a__x000a_ACTUALIZADO_x000a_30112021"/>
  </r>
  <r>
    <x v="0"/>
    <x v="1"/>
    <m/>
    <m/>
    <m/>
    <m/>
    <m/>
    <s v="Establecer el análisis y diseño de la solución"/>
    <s v="Documento con el análisis y diseño"/>
    <n v="1"/>
    <d v="2022-03-01T00:00:00"/>
    <d v="2022-04-30T00:00:00"/>
    <n v="8.5714285714285712"/>
    <n v="1"/>
    <n v="1"/>
    <x v="0"/>
    <s v="DGA_x000a_NC - Subproceso Innovación y Tecnología_x000a_Subdirección de Soluciones y Desarrollo _x000a__x000a_ACTUALIZADO_x000a_30112021"/>
  </r>
  <r>
    <x v="0"/>
    <x v="1"/>
    <m/>
    <m/>
    <m/>
    <m/>
    <m/>
    <s v="Desarrollar, probar e implementar la solución planeada"/>
    <s v="Puesta en producción de la solución"/>
    <n v="1"/>
    <d v="2022-05-01T00:00:00"/>
    <d v="2022-08-30T00:00:00"/>
    <n v="17.285714285714285"/>
    <n v="1"/>
    <n v="1"/>
    <x v="0"/>
    <s v="DGA_x000a_NC - Subproceso Innovación y Tecnología_x000a_Subdirección de Soluciones y Desarrollo _x000a__x000a_ACTUALIZADO_x000a_30112021"/>
  </r>
  <r>
    <x v="0"/>
    <x v="1"/>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n v="1"/>
    <x v="0"/>
    <s v="DGA_x000a_NC - Subproceso: Fiscalización y Liquidación_x000a_Subdirección de Fiscalización Aduanera_x000a__x000a_ACTUALIZADO_x000a_30112021"/>
  </r>
  <r>
    <x v="0"/>
    <x v="1"/>
    <m/>
    <m/>
    <m/>
    <m/>
    <m/>
    <s v="Socializar el lineamiento a todas las Divisiones de Fiscalización que ejecuten el proceso de decomiso."/>
    <s v="Correo electrónico"/>
    <n v="2"/>
    <d v="2022-01-03T00:00:00"/>
    <d v="2022-01-31T00:00:00"/>
    <n v="4"/>
    <n v="1"/>
    <n v="1"/>
    <x v="0"/>
    <s v="DGA_x000a_NC - Subproceso: Fiscalización y Liquidación_x000a_Subdirección de Fiscalización Aduanera_x000a__x000a_ACTUALIZADO_x000a_30112021"/>
  </r>
  <r>
    <x v="0"/>
    <x v="1"/>
    <m/>
    <m/>
    <m/>
    <m/>
    <s v="Revisión del procedimiento de Decomiso"/>
    <s v="Efectuar la revisión del procedimiento, tanto en sus acápites textuales como en el flujograma."/>
    <s v="Procedimiento Revisado"/>
    <n v="1"/>
    <d v="2022-01-03T00:00:00"/>
    <d v="2022-07-31T00:00:00"/>
    <n v="29.857142857142858"/>
    <n v="1"/>
    <n v="1"/>
    <x v="0"/>
    <s v="DGA_x000a_NC - Subproceso: Fiscalización y Liquidación_x000a_Subdirección de Fiscalización Aduanera_x000a__x000a_ACTUALIZADO_x000a_30112021"/>
  </r>
  <r>
    <x v="0"/>
    <x v="1"/>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0304-RG1: Autorizar o habilitar usuarios aduaneros sin la apropiada validación, verificación y evaluación de_x000a_los documentos soportes de la solicitud.(Errores en la sustanciación)._x000a_RFC1: Discrecionalidad en la toma de decisiones para favorecer a solicitantes del registro aduanero._x000a__x000a_0307-RG2: Actas informales y/o incompletas _x000a_RFC2:  Influenciar decisiones administrativas afectando el ejercicio y control al cumplimiento de las normas aduaneras._x000a__x000a_0333-RG1: Discrecionalidad en la verificación de los requisitos de Tráficos Postal y Envíos Urgentes_x000a_RFC1: Posible discreccionamiento de las actividades de contro a la carga en tráfico postal y Envíos Urgentes "/>
    <s v="Adelantar el proceso de contratación de la solución tecnológica."/>
    <s v="Informe de avance del proceso de contratación"/>
    <s v="Informe"/>
    <n v="1"/>
    <d v="2022-01-01T00:00:00"/>
    <d v="2022-07-31T00:00:00"/>
    <n v="30.142857142857142"/>
    <n v="1"/>
    <n v="1"/>
    <x v="0"/>
    <s v="DGA_x000a_NC - Subproceso Innovación y Tecnología_x000a_Dirección de Gestión de Innovación y Tecnología_x000a_Subdirección de Innovación y Proyectos_x000a__x000a_ACTUALIZADO_x000a_30112021"/>
  </r>
  <r>
    <x v="0"/>
    <x v="1"/>
    <m/>
    <m/>
    <m/>
    <m/>
    <s v="Inicio de la implementación de la solución tecnológica del Proyecto."/>
    <s v="Plan de trabajo de implementación de la solución tecnológica."/>
    <s v="Plan de Trabajo"/>
    <n v="1"/>
    <d v="2022-08-01T00:00:00"/>
    <d v="2022-12-31T00:00:00"/>
    <n v="21.714285714285715"/>
    <n v="1"/>
    <n v="1"/>
    <x v="0"/>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m/>
    <s v="Seguimiento trimestral al plan de trabajo"/>
    <s v="Informe de seguimiento y/o actas de reunión"/>
    <n v="4"/>
    <d v="2023-01-01T00:00:00"/>
    <d v="2023-12-31T00:00:00"/>
    <n v="52"/>
    <n v="0.32"/>
    <n v="0.32"/>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s v="Implantación de la solución tecnológica"/>
    <s v="Puesta en producción de la solución"/>
    <s v="Solución en producción"/>
    <n v="1"/>
    <d v="2024-01-01T00:00:00"/>
    <d v="2024-12-31T00:00:00"/>
    <n v="52.142857142857146"/>
    <n v="0"/>
    <n v="0"/>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s v="Adelantar el proceso de contratación de la solución tecnológica."/>
    <s v="Informe de avance del proceso de contratación"/>
    <s v="Informe"/>
    <n v="1"/>
    <d v="2022-01-01T00:00:00"/>
    <d v="2022-07-31T00:00:00"/>
    <n v="30.142857142857142"/>
    <n v="1"/>
    <n v="1"/>
    <x v="0"/>
    <s v="DGA_x000a_NC - Subproceso Innovación y Tecnología_x000a_Dirección de Gestión de Innovación y Tecnología_x000a_Subdirección de Innovación y Proyectos_x000a__x000a_ACTUALIZADO_x000a_30112021"/>
  </r>
  <r>
    <x v="0"/>
    <x v="1"/>
    <m/>
    <m/>
    <m/>
    <m/>
    <s v="Inicio de la implementación de la solución tecnológica del Proyecto."/>
    <s v="Plan de trabajo de implementación de la solución tecnológica."/>
    <s v="Plan de Trabajo"/>
    <n v="1"/>
    <d v="2022-08-01T00:00:00"/>
    <d v="2022-12-31T00:00:00"/>
    <n v="21.714285714285715"/>
    <n v="1"/>
    <n v="1"/>
    <x v="0"/>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m/>
    <s v="Seguimiento trimestral al plan de trabajo"/>
    <s v="Informe de seguimiento y/o actas de reunión"/>
    <n v="4"/>
    <d v="2023-01-01T00:00:00"/>
    <d v="2023-12-31T00:00:00"/>
    <n v="52"/>
    <n v="0.08"/>
    <n v="0.08"/>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s v="Implantación de la solución tecnológica"/>
    <s v="Puesta en producción de la solución"/>
    <s v="Solución en producción"/>
    <n v="1"/>
    <d v="2024-01-01T00:00:00"/>
    <d v="2024-12-31T00:00:00"/>
    <n v="52.142857142857146"/>
    <n v="0"/>
    <n v="0"/>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s v="Adelantar el proceso de contratación de la solución tecnológica."/>
    <s v="Informe de avance del proceso de contratación"/>
    <s v="Informe"/>
    <n v="1"/>
    <d v="2022-01-01T00:00:00"/>
    <d v="2022-07-31T00:00:00"/>
    <n v="30.142857142857142"/>
    <n v="1"/>
    <n v="1"/>
    <x v="0"/>
    <s v="DGA_x000a_NC - Subproceso Innovación y Tecnología_x000a_Dirección de Gestión de Innovación y Tecnología_x000a_Subdirección de Innovación y Proyectos_x000a__x000a_ACTUALIZADO_x000a_30112021"/>
  </r>
  <r>
    <x v="0"/>
    <x v="1"/>
    <m/>
    <m/>
    <m/>
    <m/>
    <s v="Inicio de la implementación de la solución tecnológica del Proyecto."/>
    <s v="Plan de trabajo de implementación de la solución tecnológica."/>
    <s v="Plan de Trabajo"/>
    <n v="1"/>
    <d v="2022-08-01T00:00:00"/>
    <d v="2022-12-31T00:00:00"/>
    <n v="21.714285714285715"/>
    <n v="1"/>
    <n v="1"/>
    <x v="0"/>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Registro y Control Aduanero_x000a__x000a_ACTUALIZADO_x000a_30112021"/>
  </r>
  <r>
    <x v="0"/>
    <x v="1"/>
    <m/>
    <m/>
    <m/>
    <m/>
    <m/>
    <s v="Seguimiento trimestral al plan de trabajo"/>
    <s v="Informe de seguimiento y/o actas de reunión"/>
    <n v="4"/>
    <d v="2023-01-01T00:00:00"/>
    <d v="2023-12-31T00:00:00"/>
    <n v="52"/>
    <n v="0.08"/>
    <n v="0.08"/>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Registro y Control Aduanero_x000a__x000a_ACTUALIZADO_x000a_30112021"/>
  </r>
  <r>
    <x v="0"/>
    <x v="1"/>
    <m/>
    <m/>
    <m/>
    <m/>
    <s v="Implantación de la solución tecnológica"/>
    <s v="Puesta en producción de la solución"/>
    <s v="Solución en producción"/>
    <n v="1"/>
    <d v="2024-01-01T00:00:00"/>
    <d v="2024-12-31T00:00:00"/>
    <n v="52.142857142857146"/>
    <n v="0"/>
    <n v="0"/>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Registro y Control Aduanero_x000a__x000a_ACTUALIZADO_x000a_30112021"/>
  </r>
  <r>
    <x v="0"/>
    <x v="1"/>
    <s v="INSP. 1707022443_x000a_H1,2,3,4,5,6,7,8_x000a__x000a_Indicar el nombre de la inspección tal como aparece en el encabezado del PPFC formalizado"/>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n v="1"/>
    <x v="0"/>
    <s v="DGA_x000a_NC – Subproceso Operación Aduanera_x000a_Dirección de Gestión de Aduanas_x000a_Subdirección de Operación Aduanera"/>
  </r>
  <r>
    <x v="0"/>
    <x v="1"/>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n v="1"/>
    <x v="0"/>
    <s v="DGA_x000a_NC – Subproceso Operación Aduanera_x000a_Dirección de Gestión de Aduanas_x000a_Subdirección de Operación Aduanera"/>
  </r>
  <r>
    <x v="0"/>
    <x v="1"/>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Inicio de la implementación de la solución tecnológica del Proyecto."/>
    <s v="Plan de trabajo de implementación de la solución tecnológica."/>
    <s v="Plan de Trabajo"/>
    <n v="1"/>
    <d v="2022-08-01T00:00:00"/>
    <d v="2023-06-30T00:00:00"/>
    <n v="47.571428571428569"/>
    <n v="1"/>
    <n v="1"/>
    <x v="0"/>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m/>
    <s v="Seguimiento trimestral al plan de trabajo"/>
    <s v="Informe de seguimiento y/o actas de reunión"/>
    <n v="4"/>
    <d v="2023-01-01T00:00:00"/>
    <d v="2023-12-31T00:00:00"/>
    <n v="52"/>
    <n v="0.32"/>
    <n v="0.32"/>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s v="ID del Hallazgo 5. Se encontraron ciento noventa y dos (192) documentos de treinta y nueve (39) expedientes que no contaron con un registro en el archivo de LOGS suministrado por la DIAN archivo “Anexo 1. CargaBquillaformatos.xlsx” del SIE de Tránsito. "/>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s v="Inicio de la implementación de la solución tecnológica del Proyecto."/>
    <s v="Plan de trabajo de implementación de la solución tecnológica."/>
    <s v="Plan de Trabajo"/>
    <n v="1"/>
    <d v="2022-08-01T00:00:00"/>
    <d v="2023-06-30T00:00:00"/>
    <n v="47.571428571428569"/>
    <n v="1"/>
    <n v="1"/>
    <x v="0"/>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m/>
    <s v="Seguimiento trimestral al plan de trabajo"/>
    <s v="Informe de seguimiento y/o actas de reunión"/>
    <n v="4"/>
    <d v="2023-01-01T00:00:00"/>
    <d v="2023-12-31T00:00:00"/>
    <n v="52"/>
    <n v="0.08"/>
    <n v="0.08"/>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s v="Inicio de la implementación de la solución tecnológica del Proyecto."/>
    <s v="Plan de trabajo de implementación de la solución tecnológica."/>
    <s v="Plan de Trabajo"/>
    <n v="1"/>
    <d v="2022-08-01T00:00:00"/>
    <d v="2023-06-30T00:00:00"/>
    <n v="47.571428571428569"/>
    <n v="1"/>
    <n v="1"/>
    <x v="0"/>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m/>
    <s v="Seguimiento trimestral al plan de trabajo"/>
    <s v="Informe de seguimiento y/o actas de reunión"/>
    <n v="4"/>
    <d v="2023-01-01T00:00:00"/>
    <d v="2023-12-31T00:00:00"/>
    <n v="52"/>
    <n v="0.08"/>
    <n v="0.08"/>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s v="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n v="1"/>
    <x v="0"/>
    <s v="DGA_x000a_NC – Subproceso Operación Aduanera_x000a_Directores Seccionales de las Direcciones Seccionales de Aduanas y de impuestos y Aduanas a nivel nacional"/>
  </r>
  <r>
    <x v="0"/>
    <x v="1"/>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Inicio de la implementación de la solución tecnológica del Proyecto."/>
    <s v="Plan de trabajo de implementación de la solución tecnológica."/>
    <s v="Plan de Trabajo"/>
    <n v="1"/>
    <d v="2022-08-01T00:00:00"/>
    <d v="2023-06-30T00:00:00"/>
    <n v="47.571428571428569"/>
    <n v="0.75"/>
    <n v="0.75"/>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m/>
    <s v="Seguimiento trimestral al plan de trabajo"/>
    <s v="Informe de seguimiento y/o actas de reunión"/>
    <n v="4"/>
    <d v="2023-01-01T00:00:00"/>
    <d v="2023-12-31T00:00:00"/>
    <n v="52"/>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s v="INSP. 1707022447_x000a_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n v="1"/>
    <x v="0"/>
    <s v="DGA_x000a_NC- Subproceso Innovación y Tecnología_x000a_Subdirección de soluciones y desarrollo_x000a__x000a_NC – Subproceso Operación Aduanera_x000a_Subdirección de Técnica Aduanera "/>
  </r>
  <r>
    <x v="0"/>
    <x v="1"/>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n v="1"/>
    <x v="0"/>
    <s v="DGA_x000a_NC- Subproceso Innovación y Tecnología_x000a_Subdirección de soluciones y desarrollo_x000a__x000a_NC – Subproceso Operación Aduanera_x000a_Subdirección de Técnica Aduanera "/>
  </r>
  <r>
    <x v="0"/>
    <x v="1"/>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 https://www.dian.gov.co/normatividad/Paginas/ResoClasifiAracelaria.aspx"/>
    <s v="Información correcta y actualizada al 100%"/>
    <n v="1"/>
    <d v="2023-02-01T00:00:00"/>
    <d v="2023-12-31T00:00:00"/>
    <n v="47.571428571428569"/>
    <n v="0.25"/>
    <n v="0.25"/>
    <x v="1"/>
    <s v="DGA_x000a_NC – Subproceso Operación Aduanera_x000a_Coordinación de Clasificación Arancelaria"/>
  </r>
  <r>
    <x v="0"/>
    <x v="1"/>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0"/>
    <n v="0"/>
    <x v="1"/>
    <s v="DGA_x000a_NC – Subproceso Operación Aduanera_x000a_Coordinación de Clasificación Arancelaria"/>
  </r>
  <r>
    <x v="0"/>
    <x v="1"/>
    <s v="INSP. 1707022448_x000a_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Realizar capacitaciones (colectivas) a los funcionarios adscritos al GIT de Tráfico Postal y Envíos Urgentes de la Divisiòn de Control de Carga , sobre los requisitos y prohibiciones de la modalidad de tràfico postal y envìos urgentes y el procedimiento PR-COA-0176_x000a__x000a__x000a__x000a__x000a_"/>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1"/>
    <d v="2023-05-01T00:00:00"/>
    <d v="2024-01-31T00:00:00"/>
    <n v="39.28571428571428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Realizar seguimiento bimestral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 2. Informar  en los eventos que no  se presenten inconsistencias._x000a__x000a_Un reporte de inconsistencias encontradas  en el seguimiento mensual y correctivos aplicados y/o informar en el evento que no existan inconsistencias "/>
    <s v="Reporte de inconsistencias  o reporte de no inconsistencias encontradas en el registro de la información en el SIE CARGA MUISCA."/>
    <n v="4"/>
    <d v="2023-08-31T00:00:00"/>
    <d v="2023-12-31T00:00:00"/>
    <n v="17.428571428571427"/>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Realizar capacitaciones (colectivas) a los funcionarios adscritos al GIT de Tráfico Postal y Envíos Urgentes de la Divisiòn de Control de Carga , sobre los requisitos y prohibiciones de la modalidad de tràfico postal y envìos urgentes y el procedimiento PR-COA-0176_x000a__x000a__x000a_"/>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 2. Informar  en los eventos que no  se presenten inconsistencias._x000a__x000a_Un reporte de inconsistencias encontradas  en el seguimiento mensual y correctivos aplicados y/o informar en el evento que no existan inconsistencias "/>
    <s v=" Reporte de inconsistencias  o reporte de no inconsistencias encontradas en el registro de la información en el SIE CARGA MUISCA."/>
    <n v="5"/>
    <d v="2023-08-31T00:00:00"/>
    <d v="2024-01-31T00:00:00"/>
    <n v="21.857142857142858"/>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Realizar capacitaciones (colectivas) a los funcionarios adscritos al GIT de Tráfico Postal y Envíos Urgentes de la Divisiòn de Control de Carga , sobre los requisitos y prohibiciones de la modalidad de tràfico postal y envìos urgentes y el procedimiento PR-COA-0176_x000a__x000a__x000a_"/>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 2. Informar  en los eventos que no  se presenten inconsistencias._x000a__x000a_Un reporte de inconsistencias encontradas  en el seguimiento mensual y correctivos aplicados y/o informar en el evento que no existan inconsistencias "/>
    <s v="1. Reporte de inconsistencias  o reporte de no inconsistencias encontradas en el registro de la información en el SIE CARGA MUISCA."/>
    <n v="5"/>
    <d v="2023-08-31T00:00:00"/>
    <d v="2024-01-31T00:00:00"/>
    <n v="21.857142857142858"/>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 2. Informar  en los eventos que no  se presenten inconsistencias._x000a__x000a_Reporte mensual de inconsistencias encontradas y correctivos aplicados o informar en el evento que no existan inconsitencias "/>
    <s v="Informe sobre los correctivos aplicados respecto de las posibles inconsistencias encontradas en las actuaciones y formatos."/>
    <n v="5"/>
    <d v="2023-08-31T00:00:00"/>
    <d v="2024-01-31T00:00:00"/>
    <n v="21.857142857142858"/>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à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0"/>
    <n v="0"/>
    <x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r>
  <r>
    <x v="0"/>
    <x v="1"/>
    <m/>
    <m/>
    <m/>
    <m/>
    <s v="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 2. Informar  en los eventos que no  se presenten inconsistencias._x000a_"/>
    <s v="Seguimiento mensual  y correctivo aplicado"/>
    <n v="13"/>
    <d v="2023-08-31T00:00:00"/>
    <d v="2024-09-30T00:00:00"/>
    <n v="56.571428571428569"/>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
    <n v="1"/>
    <d v="2023-05-01T00:00:00"/>
    <d v="2023-06-30T00:00:00"/>
    <n v="8.5714285714285712"/>
    <n v="0"/>
    <n v="0"/>
    <x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r>
  <r>
    <x v="0"/>
    <x v="1"/>
    <m/>
    <m/>
    <m/>
    <m/>
    <s v="Actualizar el manual carga  sobre la forma de consulta de los insumos y documentos en el SIE MUISCA CARGA."/>
    <s v="1. Actualización del manual de CARGA._x000a_2. Capacitación sobre los ajustes del manual de CARGA."/>
    <s v="1. Manual actualizado._x000a_2. Capaciación sobre los ajustes al manual."/>
    <n v="2"/>
    <d v="2023-04-01T00:00:00"/>
    <d v="2023-12-31T00:00:00"/>
    <n v="39.142857142857146"/>
    <n v="0"/>
    <n v="0"/>
    <x v="1"/>
    <s v="DGA_x000a_NC – Subproceso Operación Aduanera_x000a_Subdirección de Operación Aduanera"/>
  </r>
  <r>
    <x v="0"/>
    <x v="1"/>
    <m/>
    <m/>
    <m/>
    <m/>
    <s v="Registrar información en las actas de diligencia de las operaciones de tràfico postal y envios urgentes en el SISTEMA MUISCA CARGA."/>
    <s v="1. Registrar la información en el SIE MUISCA CARGA._x000a_2. Mantener actualizados los registros en el SIE MUISCA CARGA"/>
    <s v="Informe avance de incorporación de actas de hechos en el SIE MUISCA CARGA_x000a__x000a_2 informes semestrales"/>
    <n v="2"/>
    <d v="2023-09-30T00:00:00"/>
    <d v="2024-09-30T00:00:00"/>
    <n v="52.28571428571428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Realizar ajuste  en el SIE MUISCA CARGA al  FT-1154 &quot;Acta de Diligencia Tràfico Postal&quot; ."/>
    <s v="1. Acta de diligencia de trafico postal  en funcionamiento en el Sistema MUISCA CARGA.                             "/>
    <s v=" Certificado de aceptación de pruebas del &quot;acta de diligencia tráfico postal&quot;"/>
    <n v="1"/>
    <d v="2023-05-01T00:00:00"/>
    <d v="2023-08-31T00:00:00"/>
    <n v="17.428571428571427"/>
    <n v="0"/>
    <n v="0"/>
    <x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r>
  <r>
    <x v="0"/>
    <x v="1"/>
    <m/>
    <m/>
    <m/>
    <m/>
    <s v="Registrar información en las actas de diligencia de las operaciones de tràfico postal y envios urgentes en el SISTEMA MUISCA CARGA."/>
    <s v="1. Registrar la información en el SIE MUISCA CARGA._x000a_2. Mantener actualizados los registros en el SIE MUISCA CARGA"/>
    <s v="Informe avance de incorporación de actas de hechos en el SIE MUISCA CARGA_x000a__x000a_2 informes semestrales"/>
    <n v="2"/>
    <d v="2023-09-30T00:00:00"/>
    <d v="2024-09-30T00:00:00"/>
    <n v="52.28571428571428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8"/>
    <d v="2023-09-30T00:00:00"/>
    <d v="2024-02-29T00:00:00"/>
    <n v="21.71428571428571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Comunicaciò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_x000a_"/>
    <n v="1"/>
    <d v="2023-10-01T00:00:00"/>
    <d v="2024-01-31T00:00:00"/>
    <n v="17.428571428571427"/>
    <n v="0"/>
    <n v="0"/>
    <x v="1"/>
    <s v="DGA_x000a_NC – Subproceso Operación Aduanera_x000a_Subdirección de Operación Aduanera"/>
  </r>
  <r>
    <x v="0"/>
    <x v="1"/>
    <m/>
    <m/>
    <m/>
    <m/>
    <s v="Seguimiento al cumplimiento de los_x000a_lineamientos impartidos por el comité de selectividad respecto al porcentaje minimo de selectividad para reconocimiento fìsico sobre las guias de mensajeria."/>
    <s v="_x000a_1. Informe de inconsistencias encontradas y/o correctivos aplicados._x000a_2. Informe en el evento de no presentarse inconsistencias."/>
    <s v=" Informe bimestral  sobre la presentaciòn de inconsistencias o no._x000a__x000a_Un  (1)  informe bimestral  sobre la presentaciòn de inconsistencias o no."/>
    <n v="5"/>
    <d v="2024-01-04T00:00:00"/>
    <d v="2024-09-30T00:00:00"/>
    <n v="38.571428571428569"/>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s v="INSP. 1707022451_x000a_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0"/>
    <n v="0"/>
    <x v="1"/>
    <s v="DGA_x000a_DS – Subproceso Operación Aduanera_x000a_Dirección Seccional de Aduanas de Bogotá Aeropuerto El Dorado_x000a_Jefe Divisón de viajeros"/>
  </r>
  <r>
    <x v="0"/>
    <x v="1"/>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3-12-31T00:00:00"/>
    <n v="13"/>
    <n v="0"/>
    <n v="0"/>
    <x v="1"/>
    <s v="DGA_x000a_NC – Subproceso Operación Aduanera_x000a_Dirección de Gestión de Aduanas_x000a_Subdirección de Operación Aduanera"/>
  </r>
  <r>
    <x v="0"/>
    <x v="1"/>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s v="1,00 (diario)"/>
    <d v="2024-01-01T00:00:00"/>
    <d v="2024-12-31T00:00:00"/>
    <n v="52.142857142857146"/>
    <n v="0"/>
    <n v="0"/>
    <x v="1"/>
    <s v="DGA_x000a_DS – Subproceso Operación Aduanera_x000a_Direcciones Seccionales de Aduanas y de Impuestos y Aduanas a nivel nacional."/>
  </r>
  <r>
    <x v="0"/>
    <x v="1"/>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1.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0"/>
    <n v="0"/>
    <x v="1"/>
    <s v="DGA_x000a_NC – Subproceso Recaudo - Devoluciones_x000a_Dirección de Gestión de Impuestos_x000a_Subdirección de Recaudo_x000a_Coordinación de Control a Entidades Reaudadoras."/>
  </r>
  <r>
    <x v="0"/>
    <x v="1"/>
    <m/>
    <m/>
    <m/>
    <m/>
    <s v="2.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0"/>
    <n v="0"/>
    <x v="1"/>
    <s v="DGA_x000a_DS – Subproceso Operación Aduanera_x000a_Dirección Seccional de Aduanas de Bogotá Aeropuerto El Dorado_x000a_Jefe Divisón de viajeros"/>
  </r>
  <r>
    <x v="0"/>
    <x v="1"/>
    <m/>
    <m/>
    <m/>
    <m/>
    <s v="3.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3-10-31T00:00:00"/>
    <n v="8.5714285714285712"/>
    <n v="0"/>
    <n v="0"/>
    <x v="1"/>
    <s v="DGA_x000a_NC – Subproceso Operación Aduanera_x000a_Subdirección de Operación Aduanera"/>
  </r>
  <r>
    <x v="0"/>
    <x v="1"/>
    <m/>
    <m/>
    <m/>
    <m/>
    <s v="4.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03-01T00:00:00"/>
    <n v="17.285714285714285"/>
    <n v="0"/>
    <n v="0"/>
    <x v="1"/>
    <s v="DGA_x000a_DS – Subproceso Operación Aduanera_x000a_Dirección Seccional de Aduanas de Bogotá Aeropuerto El Dorado_x000a_Jefe Divisón de viajeros"/>
  </r>
  <r>
    <x v="0"/>
    <x v="1"/>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a_                                                                                                                                                                                                                                                                                                                                                                                            _x0009__x000a_"/>
    <s v="Reporte trimestral de control de revisión. (4)"/>
    <n v="4"/>
    <d v="2024-07-01T00:00:00"/>
    <d v="2024-06-30T00:00:00"/>
    <n v="-0.14285714285714285"/>
    <n v="0"/>
    <n v="0"/>
    <x v="1"/>
    <s v="DGA_x000a_DS – Subproceso Operación Aduanera_x000a_Direcciones Seccionales de Aduanas y de Impuestos y Aduanas a nivel nacional._x000a_División de Viajeros o quien haga sus veces"/>
  </r>
  <r>
    <x v="0"/>
    <x v="1"/>
    <m/>
    <m/>
    <m/>
    <m/>
    <s v="2. Inicio de la implementación de la solución tecnológica del Proyecto.Seguimiento trimestral al plan de trabajo."/>
    <s v="Informe de seguimiento y/o actas de reunión"/>
    <s v="Informe de seguimiento y/o actas de reunión."/>
    <n v="2"/>
    <d v="2023-06-01T00:00:00"/>
    <d v="2023-12-31T00:00:00"/>
    <n v="30.428571428571427"/>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m/>
    <m/>
    <s v="3. Implantación de la solución tecnológica."/>
    <s v="Solución tecnologica"/>
    <s v="Solución en producción."/>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m/>
    <m/>
    <s v="4. Inicio de la implementación de la solución tecnológica del Proyecto.Seguimiento trimestral al plan de trabajo."/>
    <s v="Informe de seguimiento y/o actas de reunión"/>
    <s v="Seguimiento trimestral"/>
    <n v="2"/>
    <d v="2023-06-01T00:00:00"/>
    <d v="2023-12-31T00:00:00"/>
    <n v="30.428571428571427"/>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m/>
    <m/>
    <s v="5. Implantación de la solución tecnológica."/>
    <s v="Solución en producción"/>
    <s v="solución tecnologica"/>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 Capacitació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_x000a_2. Seguimiento al correcto diligenciamiento."/>
    <s v="1. Lista de capacitaciòn sobre el diligenciamiento del FT-COA-1561. 2. informe resultados de seguimiento"/>
    <n v="2"/>
    <d v="2023-07-01T00:00:00"/>
    <d v="2023-08-31T00:00:00"/>
    <n v="8.7142857142857135"/>
    <n v="0"/>
    <n v="0"/>
    <x v="1"/>
    <s v="DGA_x000a_DS – Subproceso Operación Aduanera_x000a_Direcciones Seccionales de Aduanas y de Impuestos y Aduanas a nivel nacional._x000a_División de Viajeros"/>
  </r>
  <r>
    <x v="0"/>
    <x v="1"/>
    <m/>
    <m/>
    <m/>
    <m/>
    <s v="2.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0"/>
    <n v="0"/>
    <x v="1"/>
    <s v="DGA_x000a_DS – Subproceso Operación Aduanera_x000a_Direcciones Seccionales de Aduanas y de Impuestos y Aduanas a nivel nacional._x000a_División de Viajeros"/>
  </r>
  <r>
    <x v="0"/>
    <x v="1"/>
    <m/>
    <m/>
    <m/>
    <m/>
    <s v="3. Inicio de la implementación de la solución tecnológica del Proyecto.Seguimiento trimestral al plan de trabajo."/>
    <s v="Informe de seguimiento y/o actas de reunión"/>
    <s v="Seguimiento trimestral"/>
    <n v="2"/>
    <d v="2023-06-01T00:00:00"/>
    <d v="2023-12-31T00:00:00"/>
    <n v="30.428571428571427"/>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m/>
    <m/>
    <s v="4. Implantación de la solución tecnológica."/>
    <s v="Solución en producción"/>
    <s v="solución tecnologica"/>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0"/>
    <n v="0"/>
    <x v="1"/>
    <s v="DGA_x000a_DS – Subproceso Operación Aduanera_x000a_Direcciones Seccionales de Aduanas y de Impuestos y Aduanas a nivel nacional._x000a_División de Viajeros o quien haga sus veces"/>
  </r>
  <r>
    <x v="0"/>
    <x v="1"/>
    <m/>
    <m/>
    <m/>
    <m/>
    <s v="2. Inicio de la implementación de la solución tecnológica del Proyecto.Seguimiento trimestral al plan de trabajo."/>
    <s v="Informe de seguimiento y/o actas de reunión"/>
    <s v="Seguimiento trimestral"/>
    <n v="2"/>
    <d v="2023-06-01T00:00:00"/>
    <d v="2023-12-31T00:00:00"/>
    <n v="30.428571428571427"/>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m/>
    <m/>
    <s v="3. Implantación de la solución tecnológica."/>
    <s v="Solución en producción"/>
    <s v="solución tecnologica"/>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1.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0"/>
    <n v="0"/>
    <x v="1"/>
    <s v="DGA_x000a_DS – Subproceso Operación Aduanera_x000a_Direcciones Seccionales de Aduanas y de Impuestos y Aduanas a nivel nacional._x000a_División de Viajeros o quien haga sus veces"/>
  </r>
  <r>
    <x v="0"/>
    <x v="1"/>
    <m/>
    <m/>
    <m/>
    <m/>
    <s v="2.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0"/>
    <n v="0"/>
    <x v="1"/>
    <s v="DGA_x000a_DS – Subproceso Operación Aduanera_x000a_Dirección Seccional de Aduanas de Bogotá Aeropuerto El Dorado_x000a_Jefe Divisón de viajeros"/>
  </r>
  <r>
    <x v="0"/>
    <x v="1"/>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1.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0"/>
    <n v="0"/>
    <x v="1"/>
    <s v="DGA_x000a_DS – Subproceso Operación Aduanera_x000a_Dirección Seccional de Aduanas de Bogotá Aeropuerto El Dorado_x000a_Jefe Divisón de viajeros"/>
  </r>
  <r>
    <x v="0"/>
    <x v="1"/>
    <m/>
    <m/>
    <m/>
    <m/>
    <s v="2.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0"/>
    <n v="0"/>
    <x v="1"/>
    <s v="DGA_x000a_DS – Subproceso Operación Aduanera_x000a_Dirección Seccional de Aduanas de Bogotá Aeropuerto El Dorado_x000a_Jefe Divisón de viajeros"/>
  </r>
  <r>
    <x v="4"/>
    <x v="1"/>
    <s v="INSP. 1707022424_x000a_H 1, 2"/>
    <s v="RFC1"/>
    <s v="ID del hallazgo I. Ausencia del ejercicio de la acción fiscalizadora establecida en el artículo 684 del E.T.N. "/>
    <s v="RFC 1.  Pérdida de oportunidad y efectividad para ejercer la acción de cobro de los aportantes, contribuyentes u operadores por direccionamiento de las actuaciones administrativas para favorecer a un tercero. "/>
    <s v="1. Acción nro. 1. Mesas de Trabajo -Insumos. Realizar  dos (2) mesas de trabajo, una cada semestre, para acordar temas relativos a la información  de la Contribución Estampilla Pro Universidad Nacional y otras universidades, tales como: _x000a_i) Plazos y fechas de envío de información de los casos que de acuerdo al MEN presentan incumplimiento_x000a_ii) Términos de respuesta para las solicitudes que realice una entidad a la otra en relación con los casos objeto de investigación por parte de la DIAN_x000a_iii) Cruces periódicos de información entre las dos entidades"/>
    <s v="Convocar a dos (2) mesas de trabajo, realizar los análisis y suscribir por las dos entidades el documento resultado de las mesas "/>
    <s v="Documento suscrito"/>
    <n v="1"/>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4"/>
    <x v="1"/>
    <m/>
    <m/>
    <m/>
    <m/>
    <m/>
    <m/>
    <s v="Actas de reunión"/>
    <n v="2"/>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4"/>
    <x v="1"/>
    <m/>
    <m/>
    <m/>
    <m/>
    <s v="2. Acción nro. 2. Mesa de Trabajo- RIEL. Realizar  dos (2) mesas de trabajo, una cada semestre,mesa de trabajo con el con el para conocimiento de la herramienta tecnológica RIEL y su posible disponibilidad para la consulta de información por parte de la DIAN"/>
    <s v="Convocar dos (2) mesas de trabajo para conocer la herramienta RIEL del  Ministerio de Educación Nacional (MEN). Del análisis efectuado, determinar la viabilidad de la utilización de la herramienta por parte de la DIAN_x000a_"/>
    <s v="Documento Análisis de la herramienta RIEL"/>
    <n v="1"/>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4"/>
    <x v="1"/>
    <m/>
    <m/>
    <m/>
    <m/>
    <m/>
    <m/>
    <s v="Actas de reunión"/>
    <n v="2"/>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4"/>
    <x v="1"/>
    <m/>
    <m/>
    <m/>
    <m/>
    <s v="3. Acción nro. 3. Revisión insumos. Corroborar que los seleccionados de la Contribución Estampilla Pro Universidad Nacional y otras universidades enviado por el MEN en desarrollo de acciones de fiscalización, cumplan con los criterios para ser investigados. _x000a_"/>
    <s v="Revisar los insumos de los seleccionados de Contribución Estampilla enviados por el MEN y verificar que cumplan los criterios de cargas de trabajo del proceso de Fiscalización y Liquidación"/>
    <s v="Acta Nivel Directivo "/>
    <n v="1"/>
    <d v="2020-08-31T00:00:00"/>
    <d v="2021-08-31T00:00:00"/>
    <n v="52.142857142857146"/>
    <n v="1"/>
    <n v="1"/>
    <x v="0"/>
    <s v="DGF_x000a_NC - Subproceso Fiscalización y Liquidación _x000a_Dirección Operativa de Grandes Contribuyentes_x000a__x000a_DS - Subproceso Fiscalización y Liquidación_x000a_Dirección Seccional de Impuestos y de Aduanas de Cartagena_x000a_División de Fiscalización y Liquidación Tributaria Intensiva._x000a_División de Fiscalización y Liquidación Tributaria Extensiva_x000a__x000a_ACTUALIZADO_x000a_30112021.._x000a_"/>
  </r>
  <r>
    <x v="4"/>
    <x v="1"/>
    <m/>
    <m/>
    <m/>
    <m/>
    <s v="4. Acción nro. 1. Verificacón semestral y aleatoria de la oportuna y debida notificación de los actos administrativos. El tamaño de la muestra será el 10% de las actuaciones notificadas."/>
    <s v="Realizar un control semestral de la debida notificación de los actos administrativos proferidos en desarrollo de las investigaciones de Contribución Estampilla MEN "/>
    <s v="Documento con resultado del autocontrol y verificación aleatoria"/>
    <n v="1"/>
    <d v="2020-08-31T00:00:00"/>
    <d v="2021-01-31T00:00:00"/>
    <n v="21.857142857142858"/>
    <n v="1"/>
    <n v="1"/>
    <x v="0"/>
    <s v="DGF_x000a_NC - Subproceso Fiscalización y Liquidación _x000a_Dirección Operativa de Grandes Contribuyentes_x000a__x000a_DS - Subproceso Fiscalización y Liquidación_x000a_Dirección Seccional de Impuestos y de Aduanas de Cartagena_x000a_División de Fiscalización y Liquidación Tributaria Intensiva._x000a_División de Fiscalización y Liquidación Tributaria Extensiva_x000a__x000a_ACTUALIZADO_x000a_30112021.._x000a_"/>
  </r>
  <r>
    <x v="4"/>
    <x v="1"/>
    <m/>
    <m/>
    <s v="ID del hallazgo II. Inactividad procesal durante el proceso de cobro de la contribución.  "/>
    <m/>
    <s v="5. Acción nro. 1. Instructivo y Socialización. Elaborar instructivo general para la realizacion de la reunión del nivel directivo, que comprenda las reglas para el analisis y depuracion de la cargas de trabajo que  permita realizar la selección técnica de los casos a investigar ."/>
    <s v="Proferir y publicar en el listado maestro un instructivo general para la realizacion de la reunión del nivel directivo, que comprenda las reglas para el analisis y depuracion de la cargas de trabajo del proceso de Fiscalización y Liquidación, que  permita realizar la selección técnica de los casos a investigar ."/>
    <s v="Instructivo publicado en el listado maestro de documentos"/>
    <n v="1"/>
    <d v="2020-08-31T00:00:00"/>
    <d v="2021-12-31T00:00:00"/>
    <n v="69.571428571428569"/>
    <n v="1"/>
    <n v="1"/>
    <x v="0"/>
    <s v="DGF_x000a_NC - Subproceso Fiscalización y Liquidación_x000a_Coordinación de Sistemas de Información y Procedimiento de Fiscalización Tributaria._x000a_Subdirección de Fiscalización Tributaria_x000a__x000a_ACTUALIZADO_x000a_30112021"/>
  </r>
  <r>
    <x v="4"/>
    <x v="1"/>
    <m/>
    <m/>
    <m/>
    <m/>
    <m/>
    <s v="Socializar el instructivo  general para la realizacion de la reunión del nivel directivo, analisis y depuracion de cargas de trabajo, que  permita realizar la selección técnica de los casos a investigar."/>
    <s v="Correo electrónico para socializar el instructivo a las seccionales"/>
    <n v="1"/>
    <d v="2020-08-31T00:00:00"/>
    <d v="2021-12-31T00:00:00"/>
    <n v="69.571428571428569"/>
    <n v="1"/>
    <n v="1"/>
    <x v="0"/>
    <s v="DGF_x000a_NC - Subproceso Fiscalización y Liquidación_x000a_Coordinación de Sistemas de Información y Procedimiento de Fiscalización Tributaria._x000a_Subdirección de Fiscalización Tributaria_x000a__x000a_ACTUALIZADO_x000a_30112021"/>
  </r>
  <r>
    <x v="4"/>
    <x v="1"/>
    <m/>
    <m/>
    <m/>
    <m/>
    <s v="6. Acción nro. 1. Seguimiento. Verificar mediante las Visitas de Supervisión y Control presenciales o virtuales el cumplimiento de los tiempos para proferir en oportunidad los actos administrativos._x000a__x000a_ _x000a__x000a_"/>
    <s v="Realizar el muestreo aleatorio para la verificación a través de la visita de supervisión."/>
    <s v="Documento con el resultado de la muestra aleatoria"/>
    <n v="1"/>
    <d v="2020-08-31T00:00:00"/>
    <d v="2021-08-31T00:00:00"/>
    <n v="52.142857142857146"/>
    <n v="1"/>
    <n v="1"/>
    <x v="0"/>
    <s v="DGF_x000a_NC - Subproceso de Fiscalización y Liquidación_x000a_Coordinación de Pensamiento Estratégico de Fiscalización Tributaria._x000a_Subdirección de Fiscalización Tributaria._x000a__x000a_ACTUALIZADO_x000a_30112021"/>
  </r>
  <r>
    <x v="4"/>
    <x v="1"/>
    <m/>
    <m/>
    <m/>
    <m/>
    <m/>
    <s v="Rendir informe consolidado con corte a 31 de agosto de 2021, de las visitas de supervisión con los soportes de la verificación al cumplimiento de los tiempos para proferir en oportunidad las actuaciones administrativas que se deriven del control a la Contribución Estampilla Pro Universidad Nacional  "/>
    <s v="Informe consolidado con corte a 30 de junio de 2021, del resultado de la visita con las evidencias"/>
    <n v="1"/>
    <d v="2020-08-31T00:00:00"/>
    <d v="2021-08-31T00:00:00"/>
    <n v="52.142857142857146"/>
    <n v="1"/>
    <n v="1"/>
    <x v="0"/>
    <s v="DGF_x000a_NC - Subproceso Fiscalización y Liquidación_x000a_Coordinación de Pensamiento Estratégico de Fiscalización Tributaria._x000a_Coordinación de Supervisión, Control y Seguimiento de Fiscalización Tributaria._x000a_Subdirección de Fiscalización Tributaria_x000a__x000a_ACTUALIZADO_x000a_30112021"/>
  </r>
  <r>
    <x v="4"/>
    <x v="1"/>
    <m/>
    <m/>
    <m/>
    <m/>
    <s v="7. Acción nro. 2. Registro de vencimientos. Registrar los vencimientos de los expedientes en la Matriz Consolidada de la  Contribución Estampilla Pro Universidad Nacional y otras universidades según  los lineamientos dispuestos por la Subdirección de Gestión de Fiscalización Tributaria en el Memorando 106 de 25 de junio de 2020. Cada vez que se reciban insumos del MEN se ingresará la fecha de vencimiento."/>
    <s v="Registrar en la Matriz Contribución Estampilla MEN, la fecha de vencimiento de los expedientes, de conformidad con los lineamientos dispuestos por la Subdirección de Gestión de Fiscalización Tributaria dispuesta con el Memorando 106 de 25 de junio de 2020. Cada vez que se reciban insumos del MEN se ingresará la fecha de vencimiento."/>
    <s v="Matriz Contribución Estampilla MEN actualizada "/>
    <n v="1"/>
    <d v="2020-08-31T00:00:00"/>
    <d v="2021-08-31T00:00:00"/>
    <n v="52.142857142857146"/>
    <n v="1"/>
    <n v="1"/>
    <x v="0"/>
    <s v="DGF_x000a_DS - Subproceso Fiscalización y Liquidación_x000a_División de Fiscalización y Liquidación Tributaria Intensiva._x000a_División de Fiscalización y Liquidación Tributaria Extensiva_x000a__x000a_ACTUALIZADO_x000a_30112021"/>
  </r>
  <r>
    <x v="4"/>
    <x v="1"/>
    <m/>
    <m/>
    <m/>
    <m/>
    <s v="8. Acción nro. 1. Segumiento de resultados. Realizar dos (2) mesas de trabajo, una cada semestre, de seguimiento del  resultado de la gestión con el MEN."/>
    <s v="Realizar 2 mesas de trabajo de retroalimentación del tema de Contribución Estampilla entre las áreas involucradas por parte de la DIAN y las áreas involucradas por parte del MEN"/>
    <s v="Actas o registros de reunión"/>
    <n v="2"/>
    <d v="2020-08-31T00:00:00"/>
    <d v="2021-08-30T00:00:00"/>
    <n v="52"/>
    <n v="1"/>
    <n v="1"/>
    <x v="0"/>
    <s v="DGF_x000a_NC - Subproceso Fiscalización y Liquidación_x000a_Coordinación de Supervisión, Control y Seguimiento de Fiscalización Tributaria._x000a_Subdirección de Fiscalización Tributaria_x000a__x000a_ACTUALIZADO_x000a_30112021"/>
  </r>
  <r>
    <x v="4"/>
    <x v="1"/>
    <m/>
    <m/>
    <m/>
    <m/>
    <s v="9. Acción nro. 2. Retroalimentación al MEN. Remitir  al MEN  un informe anual del resultado de la gestión adelantada por la entidad. "/>
    <s v="Retroalimentar al MEN,a través de   un informe anual del resultado de la gestión adelantada por la entidad, en relación con la Contribución Estampilla"/>
    <s v=" Informe anual  de la gestión adelantada por la entidad  en relación con  la Contribución Estampilla"/>
    <n v="1"/>
    <d v="2020-08-31T00:00:00"/>
    <d v="2021-12-30T00:00:00"/>
    <n v="69.428571428571431"/>
    <n v="1"/>
    <n v="1"/>
    <x v="0"/>
    <s v="DGF_x000a_NC - Subproceso Fiscalización y Liquidación_x000a_Coordinación de Supervisión, Control y Seguimiento de Fiscalización Tributaria._x000a_Subdirección de Fiscalización Tributaria_x000a__x000a_ACTUALIZADO_x000a_30112021"/>
  </r>
  <r>
    <x v="4"/>
    <x v="1"/>
    <s v="INSP. 1707022427_x000a_H 1,2"/>
    <s v="RG1"/>
    <s v="ID del hallazgo I.Falta oportunidad en la expedición del Auto de Apertura, Plan de auditoría y verificación de requisitos formales."/>
    <s v="ID del Riesgo de Gestión  :  Adelantar Investigaciones tributarias sin el cumplimiento a las actividades definidas en el procedimiento PR_FL_0220 INVESTIGACIÓN DE OBLIGACIONES TRIBUTARIAS SUSTANCIALES Y FORMALES._x000a__x000a_ID del Riesgo de Corrupción : Omisión y/o dilación de las actuaciones en la Determinación Oficial de impuestos. "/>
    <s v="1. Ajustar el procedimiento PR-FL-0220 «Investigación de Obligaciones Tributarias Sustanciales y Formales»,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NC - Subproceso Fiscalización y Liquidación_x000a_Subdirección de Fiscalización Tributaria_x000a__x000a_ACTUALIZADO_x000a_30112021_x000a_"/>
  </r>
  <r>
    <x v="4"/>
    <x v="1"/>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NC - Subproceso Fiscalización y Liquidación_x000a_Coordinación de Supervisión, Control y Seguimiento de Fiscalización Tributaria._x000a_Coordinación de Pensamiento Estratégico de Fiscalización Tributaria_x000a__x000a_ACTUALIZADO_x000a_30112021_x000a_"/>
  </r>
  <r>
    <x v="4"/>
    <x v="1"/>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DS - Subproceso Fiscalización y Liquidación_x000a_División de Fiscalización y Liquidación Tributaria Extensiva_x000a_División de Fiscalización y Liquidación Tributaria Intensiva_x000a_de las Direcciones Seccionales de:_x000a_Pereira y Valledupar_x000a__x000a_ACTUALIZADO_x000a_30112021"/>
  </r>
  <r>
    <x v="4"/>
    <x v="1"/>
    <m/>
    <m/>
    <s v="ID del hallazgo I. Autos de archivo proferidos sin justificación en las Direcciones Seccionales de Impuestos y Aduanas de Pereira y Valledupar.            "/>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NC - Subproceso Fiscalización y Liquidación_x000a_Coordinación de Sistemas de Información y Procedimiento de Fiscalización Tributaria._x000a_Subdirección de Fiscalización Tributaria_x000a__x000a_ACTUALIZADO_x000a_30112021"/>
  </r>
  <r>
    <x v="4"/>
    <x v="1"/>
    <m/>
    <m/>
    <m/>
    <m/>
    <s v="2. Incluir en las visitas o ejercicios de seguimiento de que trata el procedimiento PR-CI-0339  «Autoevaluación al Control de la Gestión» la revisión puntual de expedientes con actuación final «Auto de Archivo»"/>
    <s v="Revisar los expedientes con Auto de Archivo  en las visitas de Autoevaluación que se realicen."/>
    <s v="Informes Finales de la Autoevaluación."/>
    <n v="3"/>
    <d v="2020-08-24T00:00:00"/>
    <d v="2020-12-31T00:00:00"/>
    <n v="18.428571428571427"/>
    <n v="1"/>
    <n v="1"/>
    <x v="0"/>
    <s v="DGF_x000a_NC - Subproceso Fiscalización y Liquidación_x000a_Coordinación de Supervisión, Control y Seguimiento de Fiscalización Tributaria._x000a_Coordinación de Pensamiento Estratégico de Fiscalización Tributaria_x000a__x000a_ACTUALIZADO_x000a_30112021"/>
  </r>
  <r>
    <x v="4"/>
    <x v="1"/>
    <m/>
    <m/>
    <m/>
    <m/>
    <s v="3. Monitorear que las diligencias sean practicadas por los funcionarios comisionados y dentro de los términos previstos en los Autos Comisorios."/>
    <s v="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
    <s v="Informe trimestral del resultado del control aleatorio efectuado"/>
    <n v="2"/>
    <d v="2020-10-01T00:00:00"/>
    <d v="2021-04-30T00:00:00"/>
    <n v="30.142857142857142"/>
    <n v="1"/>
    <n v="1"/>
    <x v="0"/>
    <s v="DGF_x000a_NC - Subproceso Fiscalización y Liquidación_x000a_División de Gestión de Fiscalización de las Direcciones Seccionales de Pereira y Valledupar."/>
  </r>
  <r>
    <x v="4"/>
    <x v="1"/>
    <m/>
    <m/>
    <m/>
    <m/>
    <s v="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
    <s v="Realizar una videoconferencia para divulgar las herramientas, convenios y fuentes de información para realizar la revisión de antecedentes previo a la apertura de las investigaciones."/>
    <s v="Correo de remisión de la presentación y de las conclusiones del evento"/>
    <n v="1"/>
    <d v="2020-10-01T00:00:00"/>
    <d v="2020-12-30T00:00:00"/>
    <n v="12.857142857142858"/>
    <n v="1"/>
    <n v="1"/>
    <x v="0"/>
    <s v="DGF_x000a_NC - Subproceso Fiscalización y Liquidación_x000a_Coordinación de Gestión Proyectos Especiales de la Subdirección de Gestión de Fiscalización Tributaria."/>
  </r>
  <r>
    <x v="4"/>
    <x v="1"/>
    <m/>
    <m/>
    <m/>
    <m/>
    <s v="5. Capacitar a los servidores públicos del proceso de Fiscalización y Liquidación en las Direcciones Seccionales sobre las modificaciones efectuada a los procedimientos del Subproceso de Control Tributario."/>
    <s v="Realizar jornada de divulgación de los ajustes a los procedimientos con énfasis en la elaboración de documento que sustenta la decisión final en los Autos de Archivo, Plan de Auditoría y criterios de depuración "/>
    <s v="Cronograma de las capacitaciones"/>
    <n v="1"/>
    <d v="2020-10-01T00:00:00"/>
    <d v="2020-10-30T00:00:00"/>
    <n v="4.1428571428571432"/>
    <n v="1"/>
    <n v="1"/>
    <x v="0"/>
    <s v="DGF_x000a_NC - Subproceso Fiscalización y Liquidación_x000a_Coordinación de Gestión Operativa y Coordinación de Gestión Técnica de la Subdirección de Gestión de Fiscalización Tributaria."/>
  </r>
  <r>
    <x v="4"/>
    <x v="1"/>
    <m/>
    <m/>
    <s v="ID del hallazgo II. Gestión de funcionarios sin competencia en las actuaciones de la Investigación Tributaria            "/>
    <m/>
    <m/>
    <s v="Realizar jornada de divulgación de los ajustes a los procedimientos con énfasis en la elaboración de documento que sustenta la decisión final en los Autos de Archivo, Plan de Auditoría y criterios de depuración "/>
    <s v="Material de estudio de la Presentación efectuada, para la capacitación "/>
    <n v="1"/>
    <d v="2020-12-01T00:00:00"/>
    <d v="2020-12-30T00:00:00"/>
    <n v="4.1428571428571432"/>
    <n v="1"/>
    <n v="1"/>
    <x v="0"/>
    <s v="DGF_x000a_NC - Subproceso Fiscalización y Liquidación_x000a_Coordinación de Supervisión, Control y Seguimiento de Fiscalización Tributaria._x000a_Coordinación de Pensamiento Estratégico de Fiscalización Tributaria_x000a__x000a_ACTUALIZADO_x000a_30112021_x000a_"/>
  </r>
  <r>
    <x v="4"/>
    <x v="1"/>
    <m/>
    <m/>
    <m/>
    <m/>
    <m/>
    <s v="Realizar jornada de divulgación de los ajustes a los procedimientos con énfasis en la elaboración de documento que sustenta la decisión final en los Autos de Archivo, Plan de Auditoría y criterios de depuración "/>
    <s v="Listado de asistencia a la capacitación "/>
    <n v="1"/>
    <d v="2020-12-01T00:00:00"/>
    <d v="2020-12-30T00:00:00"/>
    <n v="4.1428571428571432"/>
    <n v="1"/>
    <n v="1"/>
    <x v="0"/>
    <s v="DGF_x000a_NC - Subproceso Fiscalización y Liquidación_x000a_Coordinación de Supervisión, Control y Seguimiento de Fiscalización Tributaria._x000a_Coordinación de Pensamiento Estratégico de Fiscalización Tributaria_x000a__x000a_ACTUALIZADO_x000a_30112021_x000a_"/>
  </r>
  <r>
    <x v="4"/>
    <x v="1"/>
    <m/>
    <m/>
    <m/>
    <m/>
    <m/>
    <s v="Realizar jornada de divulgación de los ajustes a los procedimientos con énfasis en la elaboración de documento que sustenta la decisión final en los Autos de Archivo, Plan de Auditoría y criterios de depuración "/>
    <s v="Evaluación de aprendizaje."/>
    <n v="1"/>
    <d v="2020-12-01T00:00:00"/>
    <d v="2020-12-30T00:00:00"/>
    <n v="4.1428571428571432"/>
    <n v="1"/>
    <n v="1"/>
    <x v="0"/>
    <s v="DGF_x000a_NC - Subproceso Fiscalización y Liquidación_x000a_Coordinación de Sistemas de Información y Procedimiento de Fiscalización Tributaria_x000a__x000a_ACTUALIZADO_x000a_30112021"/>
  </r>
  <r>
    <x v="4"/>
    <x v="1"/>
    <s v="INSP. 1707022426_x000a_H 1,2,3,4,5"/>
    <s v="RF1"/>
    <s v="ID del hallazgo I. Fallas en el seguimiento y control al diligenciamiento del “Formato FT 2270 – Actas de Hechos” en las Direcciones Seccionales de Aduanas de Cali y Barranquilla en contravía de lo establecido en la actividad 13 del procedimiento PR-FL-0417 “Acciones de Control” versión 1            "/>
    <s v="ID del Riesgo de Corrupción :  RFC 1.  Direccionamiento de las actividades que se ejecutan en las acciones de control posterior para beneficio propio o de terceros."/>
    <s v="1. Ajustar el formato de Auto comisorio"/>
    <s v="Modificar el formato de Auto comisorio, para ser incluido en el listado maestro de documentos"/>
    <s v="Formato Ajustado"/>
    <n v="1"/>
    <d v="2020-10-15T00:00:00"/>
    <d v="2020-12-31T00:00:00"/>
    <n v="11"/>
    <n v="1"/>
    <n v="1"/>
    <x v="0"/>
    <s v="DGF_x000a_NC - Subproceso Fiscalización y Liquidación_x000a_Subdirección de Fiscalización Aduanera_x000a__x000a_ACTUALIZADO_x000a_30112021"/>
  </r>
  <r>
    <x v="4"/>
    <x v="1"/>
    <m/>
    <m/>
    <s v="ID del hallazgo II. Acciones de control donde no hubo incumplimiento de las obligaciones aduaneras, en las cuales no se encontró el informe de cierre, documento que permite cerrar el caso, evidenciado en la Dirección Seccional de Aduanas de Cali en contravía de lo establecido en la actividad 16 del procedimiento PR-FL-0417 “Acciones de Control” versión 1.            "/>
    <m/>
    <s v="2. Proferir Memorando dando lineamientos."/>
    <s v="Preparar el Memorando y socializarlo a todas las Direcciones Seccionales"/>
    <s v="Memorando"/>
    <n v="1"/>
    <d v="2021-01-15T00:00:00"/>
    <d v="2021-02-15T00:00:00"/>
    <n v="4.4285714285714288"/>
    <n v="1"/>
    <n v="1"/>
    <x v="0"/>
    <s v="DGF_x000a_NC - Subproceso Fiscalización y Liquidación_x000a_Subdirección de Fiscalización Aduanera_x000a__x000a_ACTUALIZADO_x000a_30112021"/>
  </r>
  <r>
    <x v="4"/>
    <x v="1"/>
    <m/>
    <m/>
    <m/>
    <m/>
    <s v="3. Realizar reuniones con los funcionarios que participan en las acciones de control"/>
    <s v="Ejecutar reuniones en todas las Direcciones Seccionales con funciones aduaneras."/>
    <s v="Listas de asistencia"/>
    <n v="2"/>
    <d v="2020-11-01T00:00:00"/>
    <d v="2021-04-30T00:00:00"/>
    <n v="25.714285714285715"/>
    <n v="1"/>
    <n v="1"/>
    <x v="0"/>
    <s v="DGF_x000a_DS - Subproceso Fiscalización y Liquidación_x000a_Direcciones Seccionales de Aduanas _x000a_Direcciones Seccionales de Impuestos y Aduanas _x000a_Direcciones Seccionales Delegadas de Impuestos y Aduanas _x000a_División de Fiscalización y Liquidación Tributaria, Aduanera y Cambiaria _x000a_División de Fiscalización y Liquidación Aduanera y Cambiaria _x000a_División de Fiscalización y Liquidación Aduanera de Sanciones y Definición de Situación Jurídica _x000a_División de Fiscalización y Liquidación Determinación de Tributos y Gravámenes Aduaneros_x000a__x000a_ACTUALIZADO_x000a_30112021"/>
  </r>
  <r>
    <x v="4"/>
    <x v="1"/>
    <m/>
    <m/>
    <s v="ID del hallazgo III. Actas de hechos firmadas por funcionarios sin competencia en las Direcciones Seccionales de Aduanas de Bogotá y Barranquilla, en contravía de lo establecido en el Manual de Funciones y Competencias de la DIAN.            "/>
    <m/>
    <s v="4. Verificar que se cumplan las recomendaciones de la Agencia y el cumplimento del Memorando 0059 de 2020, mediante la utilización de un formato de control de los autos proferidos por cada seccional._x000a__x000a__x000a_"/>
    <s v="Realizar un control, trimestral, respecto a los autos proferidos, registrando en un formato de control el total de autos emitidos, autos objeto de autocontrol (correspondientes al 10% del periodo objeto de revisión), así como las novedades para cada auto revisado, y constancia de las actuaciones cumplidas por el área frente acciones preventivas o correctivas si hubiere lugar. "/>
    <s v="Informe con el resultado de la verificación"/>
    <n v="6"/>
    <d v="2020-11-01T00:00:00"/>
    <d v="2021-05-03T00:00:00"/>
    <n v="26.142857142857142"/>
    <n v="1"/>
    <n v="1"/>
    <x v="0"/>
    <s v="DGF_x000a_DS - Subproceso Fiscalización y Liquidación_x000a_Direcciones Seccionales de Aduanas Bogotá, Cali y Barranquilla._x000a_Divisiones de Fiscalización y Liquidación_x000a__x000a_ACTUALIZADO_x000a_30112021"/>
  </r>
  <r>
    <x v="4"/>
    <x v="1"/>
    <m/>
    <m/>
    <m/>
    <m/>
    <s v="5. Ajustar el formato FT- FL- 2270 “Actas de Hechos”"/>
    <s v="Modificar el formato FT- FL- 2270 “Actas de Hechos”, para ser incluido en el listado maestro de documentos"/>
    <s v="Formato Ajustado_x000a_"/>
    <n v="1"/>
    <d v="2020-10-15T00:00:00"/>
    <d v="2021-02-01T00:00:00"/>
    <n v="15.571428571428571"/>
    <n v="1"/>
    <n v="1"/>
    <x v="0"/>
    <s v="DGF_x000a_NC - Subproceso Fiscalización y Liquidación_x000a_Subdirección de Fiscalización Aduanera_x000a__x000a_ACTUALIZADO_x000a_30112021"/>
  </r>
  <r>
    <x v="4"/>
    <x v="1"/>
    <m/>
    <m/>
    <s v="ID del hallazgo IV. Autos comisorios abiertos en la Dirección seccional de Aduanas de Cali, en contravía de lo establecido en el Memorando 150 de 2016.            "/>
    <m/>
    <s v="6. Revisar trimestralmente las “actas de hechos y/o cierre”   de las acciones de control efectuadas por los funcionarios de fiscalización."/>
    <s v="Tomar una muestra del 5% de las “actas de hechos y/o cierre” constituidas en el periodo de control."/>
    <s v="Informe con el resultado de la verificación"/>
    <n v="12"/>
    <d v="2021-02-15T00:00:00"/>
    <d v="2022-02-15T00:00:00"/>
    <n v="52.142857142857146"/>
    <n v="1"/>
    <n v="1"/>
    <x v="0"/>
    <s v="DGF_x000a_DS - Subproceso Fiscalización y Liquidación_x000a_Direcciones Seccionales de Aduanas Bogotá, Cali y Barranquilla._x000a_Divisiones de Fiscalización y Liquidación_x000a__x000a_ACTUALIZADO_x000a_30112021"/>
  </r>
  <r>
    <x v="4"/>
    <x v="1"/>
    <m/>
    <m/>
    <m/>
    <m/>
    <s v="7. Diseñar e implementar en un servicio informático una herramienta que impida la expedición de Autos comisorios, con fechas anteriores a las de su diligenciamiento."/>
    <s v="Definir por parte de los usuarios funcionales, la necesidad del control, en el auto comisorio"/>
    <s v="Documento con la definición de la necesidad, remitido a la dependencia de tecnología"/>
    <n v="1"/>
    <d v="2020-10-01T00:00:00"/>
    <d v="2020-10-15T00:00:00"/>
    <n v="2"/>
    <n v="1"/>
    <n v="1"/>
    <x v="0"/>
    <s v="DGF_x000a_NC - Subproceso Fiscalización y Liquidación_x000a_Subdirección de Fiscalización Aduanera_x000a__x000a_ACTUALIZADO_x000a_30112021"/>
  </r>
  <r>
    <x v="4"/>
    <x v="1"/>
    <m/>
    <m/>
    <s v="ID del hallazgo V. Diligencias de control realizadas por funcionarios sin estar debidamente comisionados en las Dirección Seccional de Aduanas de Bogotá incumpliendo lo establecido en la actividad 10 del procedimiento PR-FL 417 “Acciones de Control” versión 1, y el procedimiento PR-GH-0076 “Gestión de Comisiones al Interior del País”. "/>
    <m/>
    <s v="8. Diseñar e implementar en un servicio informático una herramienta que impida la expedición de Autos comisorios, con fechas anteriores a las de su diligenciamiento."/>
    <s v="Incluir la solicitud funcional en el formato 2007, para el desarrollo del control"/>
    <s v="Formato 2007 que incluya la solución solicitada"/>
    <n v="1"/>
    <d v="2020-10-16T00:00:00"/>
    <d v="2020-10-30T00:00:00"/>
    <n v="2"/>
    <n v="1"/>
    <n v="1"/>
    <x v="0"/>
    <s v="DGF_x000a_NC - Subproceso Fiscalización y Liquidación_x000a_Dirección de Gestión de Innovación y Tecnología_x000a_Subdirección de Soluciones y Desarrollo_x000a__x000a_ACTUALIZADO_x000a_30112021"/>
  </r>
  <r>
    <x v="4"/>
    <x v="1"/>
    <m/>
    <m/>
    <m/>
    <m/>
    <s v="9. Diseñar e implementar en un servicio informático una herramienta que impida la expedición de Autos comisorios, con fechas anteriores a las de su diligenciamiento."/>
    <s v="Desarrollo y puesta en producción de la solución solicitada"/>
    <s v="Servicio informático en Producción, que incluya la solución del control del auto comisorio"/>
    <n v="1"/>
    <d v="2020-10-30T00:00:00"/>
    <d v="2022-01-31T00:00:00"/>
    <n v="65.428571428571431"/>
    <n v="1"/>
    <n v="1"/>
    <x v="0"/>
    <s v="DGF_x000a_NC - Subproceso Fiscalización y Liquidación_x000a_Dirección de Gestión de Innovación y Tecnología_x000a_Subdirección de Soluciones y Desarrollo_x000a__x000a_ACTUALIZADO_x000a_30112021"/>
  </r>
  <r>
    <x v="4"/>
    <x v="1"/>
    <s v="INSP. 1707022429_x000a_H 1,2,3"/>
    <s v="RG1"/>
    <s v="ID del hallazgo I. Fallas en la validación del cumplimiento de los requisitos y formalidades para el inicio y finalización de la investigación de la infracción cambiaria, en contravía de lo establecido en el procedimiento PR-FL-0223 “Investigación de Infracciones Cambiarias” versiones 1, 2 y 3.            "/>
    <s v="ID del Riesgo de Corrupción :  RFC 1. Acción u omisión para adelantar, retardar, o manipular la información contenida en las actuaciones administrativas, para favorecimiento propio o de terceros"/>
    <s v="1. Diseñar  e implementar base datos con información de antecedentes y hechos investigados  "/>
    <s v="Generar la base de consulta"/>
    <s v="Base de datos"/>
    <n v="1"/>
    <d v="2021-02-01T00:00:00"/>
    <d v="2022-12-16T00:00:00"/>
    <n v="97.571428571428569"/>
    <n v="1"/>
    <n v="1"/>
    <x v="0"/>
    <s v="DGF_x000a_NC - Subproceso Fiscalización y Liquidación_x000a_Subdirección de Fiscalización Cambiaria_x000a__x000a_ACTUALIZADO_x000a_30112021"/>
  </r>
  <r>
    <x v="4"/>
    <x v="1"/>
    <m/>
    <m/>
    <m/>
    <m/>
    <s v="2. Ajustar el procedimiento PR-FL-00223 de acuerdo a nuevas necesidades y recomendaciones"/>
    <s v="Revisar y ajustar procedimiento"/>
    <s v="Procediemiento actualizado"/>
    <n v="1"/>
    <d v="2021-02-01T00:00:00"/>
    <d v="2021-12-31T00:00:00"/>
    <n v="47.571428571428569"/>
    <n v="1"/>
    <n v="1"/>
    <x v="0"/>
    <s v="DGF_x000a_NC - Subproceso Fiscalización y Liquidación_x000a_Subdirección de Fiscalización Cambiaria_x000a__x000a_ACTUALIZADO_x000a_30112021"/>
  </r>
  <r>
    <x v="4"/>
    <x v="1"/>
    <m/>
    <m/>
    <s v="ID del hallazgo II. Pronunciamiento con pérdida de competencia en contravía de lo dispuesto en el procedimiento PR-FL-0223 Investigación de Infracciones Cambiarias” versiones 1, 2 y 3, y en el artículo 5 del Decreto 2245 de 2011.            "/>
    <m/>
    <s v="3. Ajustar el procedimiento PR-FL-00223 en lo relativo a los planes de auditoria, incluyendo recomendaciones de la agencia ITRC"/>
    <s v="Revisar y ajustar procedimiento"/>
    <s v="Procediemiento actualizado"/>
    <n v="1"/>
    <d v="2021-02-01T00:00:00"/>
    <d v="2021-09-30T00:00:00"/>
    <n v="34.428571428571431"/>
    <n v="1"/>
    <n v="1"/>
    <x v="0"/>
    <s v="DGF_x000a_NC - Subproceso Fiscalización y Liquidación_x000a_Subdirección de Fiscalización Cambiaria_x000a__x000a_ACTUALIZADO_x000a_30112021"/>
  </r>
  <r>
    <x v="4"/>
    <x v="1"/>
    <m/>
    <m/>
    <m/>
    <m/>
    <s v="4. Incluir dentro de los planes y programas de supervisión, actividad especifica para evaluar y comprobar la aplicación del procedimiento"/>
    <s v="En los ejercicios de autoevaluación y seguimiento a la gestión de las Direcciones Seccionales, verificar el cumplimiento del procedimiento y la conformidad en el diligenciamiento de los formatos establecidos.  "/>
    <s v="Expedientes con formatos debidamente diligenciados"/>
    <n v="1"/>
    <d v="2021-02-01T00:00:00"/>
    <d v="2021-12-31T00:00:00"/>
    <n v="47.571428571428569"/>
    <n v="1"/>
    <n v="1"/>
    <x v="0"/>
    <s v="DGF_x000a_NC - Subproceso Fiscalización y Liquidación_x000a_Subdirección de Fiscalización Cambiaria_x000a__x000a_ACTUALIZADO_x000a_30112021"/>
  </r>
  <r>
    <x v="4"/>
    <x v="1"/>
    <m/>
    <m/>
    <m/>
    <m/>
    <s v="5. Revisar y adecuar los formatos y documentos soportes de investigación de conformidad con los requerimientos del SIE INTEGRA"/>
    <s v="Revisión de los formatos y adecuación a los requerimientos de los expedientes virtuales"/>
    <s v="Formatos actualizados"/>
    <n v="1"/>
    <d v="2021-02-01T00:00:00"/>
    <d v="2021-12-31T00:00:00"/>
    <n v="47.571428571428569"/>
    <n v="1"/>
    <n v="1"/>
    <x v="0"/>
    <s v="DGF_x000a_NC - Subproceso Fiscalización y Liquidación_x000a_Subdirección de Fiscalización Cambiaria_x000a__x000a_ACTUALIZADO_x000a_30112021"/>
  </r>
  <r>
    <x v="4"/>
    <x v="1"/>
    <m/>
    <m/>
    <s v="ID del hallazgo III. Fallas en la validación del cumplimiento de los requisitos y formalidades en la documentación de la determinación e imposición de la sanción cambiaria, en contravía de lo establecido en el procedimiento PR-FL-0224 “Imposición de sanciones cambiarias” versión 2.             "/>
    <m/>
    <s v="6. Incluir dentro de los planes y programas de supervisión, actividad especifica para evaluar y comprobar la aplicación del procedimiento"/>
    <s v="En los ejercicios de autoevaluación y seguimiento a la gestión de las Direcciones Seccionales, verificar el cumplimiento del procedimiento y la conformidad en el diligenciamiento de los formatos establecidos.  "/>
    <s v="Expedientes con formatos debidamente diligenciados"/>
    <n v="1"/>
    <d v="2021-02-01T00:00:00"/>
    <d v="2021-12-31T00:00:00"/>
    <n v="47.571428571428569"/>
    <n v="1"/>
    <n v="1"/>
    <x v="0"/>
    <s v="DGF_x000a_NC - Subproceso Fiscalización y Liquidación_x000a_Subdirección de Fiscalización Cambiaria_x000a__x000a_ACTUALIZADO_x000a_30112021"/>
  </r>
  <r>
    <x v="4"/>
    <x v="1"/>
    <m/>
    <m/>
    <m/>
    <m/>
    <s v="7. Presentar propuestas de programas considerando los conceptos de tiempo, modo y volumen de operaciones"/>
    <s v="Propuestas de programas de control considerando tiempo, modo y volumen"/>
    <s v="Propuestas de programas"/>
    <n v="1"/>
    <d v="2021-02-01T00:00:00"/>
    <d v="2021-12-31T00:00:00"/>
    <n v="47.571428571428569"/>
    <n v="1"/>
    <n v="1"/>
    <x v="0"/>
    <s v="DGF_x000a_NC - Subproceso Fiscalización y Liquidación_x000a_Subdirección de Fiscalización Cambiaria_x000a__x000a_ACTUALIZADO_x000a_30112021"/>
  </r>
  <r>
    <x v="4"/>
    <x v="1"/>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n v="1"/>
    <x v="0"/>
    <s v="DGF_x000a_NC - Subproceso Fiscalización y Liquidación_x000a_Subdirección de Fiscalización Aduanera"/>
  </r>
  <r>
    <x v="4"/>
    <x v="1"/>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n v="1"/>
    <x v="0"/>
    <s v="DGF_x000a_NC - Subproceso de Gestión Jurídica_x000a_Dirección de Gestión Jurídica"/>
  </r>
  <r>
    <x v="4"/>
    <x v="1"/>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n v="1"/>
    <x v="0"/>
    <s v="DGF_x000a_NC - Subproceso de Gestión Jurídica_x000a_Subdirección de Normativa y Doctrina"/>
  </r>
  <r>
    <x v="4"/>
    <x v="1"/>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n v="1"/>
    <x v="0"/>
    <s v="DGF_x000a_NC - Subproceso de Gestión Jurídica_x000a_Dirección de Gestión Jurídica_x000a_Subdirección de Normativa y Doctrina"/>
  </r>
  <r>
    <x v="4"/>
    <x v="1"/>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n v="1"/>
    <x v="0"/>
    <s v="DGF_x000a_NC - Subproceso de Gestión Jurídica_x000a_Dirección de Gestión Jurídica_x000a_Subdirección de Normativa y Doctrina"/>
  </r>
  <r>
    <x v="4"/>
    <x v="1"/>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n v="1"/>
    <x v="0"/>
    <s v="DGF_x000a_NC - Subproceso de Gestión Jurídica_x000a_Subdirección de Normativa y Doctrina"/>
  </r>
  <r>
    <x v="4"/>
    <x v="1"/>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n v="1"/>
    <x v="0"/>
    <s v="DGF_x000a_NC - Subproceso de Gestión Jurídica_x000a_Coordinación de Relatoría"/>
  </r>
  <r>
    <x v="4"/>
    <x v="1"/>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n v="1"/>
    <x v="0"/>
    <s v="DGF_x000a_NC - Subproceso de Gestión Jurídica_x000a_Coordinación de Relatoría"/>
  </r>
  <r>
    <x v="4"/>
    <x v="1"/>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0"/>
    <n v="0"/>
    <x v="1"/>
    <s v="DGF_x000a_NC - Subproceso Fiscalización y Liquidación_x000a_Dirección Operativa de Grandes Contribuyentes_x000a_Subdirección Operativa de Fiscalización y Liquidación"/>
  </r>
  <r>
    <x v="4"/>
    <x v="1"/>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n v="1"/>
    <x v="0"/>
    <s v="DGF_x000a_NC - Subproceso Fiscalización y Liquidación_x000a_Subdirección de Fiscalización Tributaria"/>
  </r>
  <r>
    <x v="4"/>
    <x v="1"/>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n v="1"/>
    <x v="0"/>
    <s v="DGF_x000a_NC - Subproceso Fiscalización y Liquidación_x000a_Dirección Operativa de Grandes Contribuyentes_x000a_Subdirección Operativa de Fiscalización y Liquidación"/>
  </r>
  <r>
    <x v="4"/>
    <x v="1"/>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0"/>
    <n v="0"/>
    <x v="1"/>
    <s v="DGF_x000a_NC - Subproceso Fiscalización y Liquidación_x000a_Subdirección de Fiscalización Tributaria"/>
  </r>
  <r>
    <x v="4"/>
    <x v="1"/>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n v="1"/>
    <x v="0"/>
    <s v="DGF_x000a_NC - Subproceso Fiscalización y Liquidación_x000a_Dirección Operativa de Grandes Contribuyentes_x000a_Subdirección Operativa de Fiscalización y Liquidación"/>
  </r>
  <r>
    <x v="4"/>
    <x v="1"/>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n v="1"/>
    <x v="0"/>
    <s v="DGF_x000a_NC - Subproceso Fiscalización y Liquidación_x000a_Dirección Operativa de Grandes Contribuyentes_x000a_Subdirección Operativa de Fiscalización y Liquidación"/>
  </r>
  <r>
    <x v="4"/>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n v="1"/>
    <x v="0"/>
    <s v="DGF_x000a_NC - Subproceso Fiscalización y Liquidación_x000a_Dirección Operativa de Grandes Contribuyentes_x000a_Subdirección Operativa de Fiscalización y Liquidación"/>
  </r>
  <r>
    <x v="4"/>
    <x v="1"/>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n v="1"/>
    <x v="0"/>
    <s v="DGF_x000a_NC - Subproceso Fiscalización y Liquidación_x000a_Dirección Operativa de Grandes Contribuyentes_x000a_Subdirección Operativa de Fiscalización y Liquidación"/>
  </r>
  <r>
    <x v="4"/>
    <x v="1"/>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n v="1"/>
    <x v="0"/>
    <s v="DGF_x000a_NC - Subproceso Fiscalización y Liquidación_x000a_Subdirección de Fiscalización Tributaria"/>
  </r>
  <r>
    <x v="4"/>
    <x v="1"/>
    <s v="INSP. 1707022449_x000a_H 2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0"/>
    <n v="0"/>
    <x v="1"/>
    <s v="DGF_x000a_NC - Subproceso Fiscalización y Liquidación_x000a_Subdirección de Fiscalización Tributaria"/>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0"/>
    <n v="0"/>
    <x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4"/>
    <x v="1"/>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0"/>
    <n v="0"/>
    <x v="1"/>
    <s v="DGF_x000a_NC - Subproceso Fiscalización y Liquidación_x000a_Subdirección de Fiscalización Tributaria"/>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0"/>
    <n v="0"/>
    <x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4"/>
    <x v="1"/>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0"/>
    <n v="0"/>
    <x v="1"/>
    <s v="DGF_x000a_NC - Subproceso Fiscalización y Liquidación_x000a_Subdirección de Fiscalización Tributaria"/>
  </r>
  <r>
    <x v="4"/>
    <x v="1"/>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0"/>
    <n v="0"/>
    <x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4"/>
    <x v="1"/>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0"/>
    <n v="0"/>
    <x v="1"/>
    <s v="DGF_x000a_NC - Subproceso Fiscalización y Liquidación_x000a_Subdirección de Fiscalización Tributaria"/>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0"/>
    <n v="0"/>
    <x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4"/>
    <x v="1"/>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n v="1"/>
    <x v="0"/>
    <s v="DGF_x000a_NC - Subproceso Fiscalización y Liquidación_x000a_Subdirección de Fiscalización Tributaria"/>
  </r>
  <r>
    <x v="4"/>
    <x v="1"/>
    <s v="INSP. 1707022452_x000a_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0"/>
    <n v="0"/>
    <x v="1"/>
    <s v="DGF_x000a_NC - Subproceso Fiscalización y Liquidación_x000a_Subdirección de Fiscalización Aduanera"/>
  </r>
  <r>
    <x v="4"/>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0"/>
    <n v="0"/>
    <x v="1"/>
    <s v="DGF_x000a_NC - Subproceso Fiscalización y Liquidación_x000a_Subdirección de Fiscalización Aduanera"/>
  </r>
  <r>
    <x v="4"/>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0"/>
    <n v="0"/>
    <x v="1"/>
    <s v="DGF_x000a_NC - Subproceso Fiscalización y Liquidación_x000a_Subdirección de Fiscalización Aduanera_x000a__x000a_NC - Subproceso de Gestión Jurídica_x000a_Subdirección de Normativa y Doctrina._x000a_Subdirección de Recursos Jurídico"/>
  </r>
  <r>
    <x v="4"/>
    <x v="1"/>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0"/>
    <n v="0"/>
    <x v="1"/>
    <s v="DGF_x000a_NC - Subproceso Operación Aduanera_x000a_Dirección de Gestión de Aduanas_x000a_Subdirección de Operación Aduanera"/>
  </r>
  <r>
    <x v="4"/>
    <x v="1"/>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0"/>
    <n v="0"/>
    <x v="1"/>
    <s v="DGF_x000a_NC - Subproceso Fiscalización y Liquidación_x000a_Subdirección de Fiscalización Aduanera"/>
  </r>
  <r>
    <x v="4"/>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0"/>
    <n v="0"/>
    <x v="1"/>
    <s v="DGF_x000a_NC - Subproceso Fiscalización y Liquidación_x000a_Subdirección de Fiscalización Aduanera"/>
  </r>
  <r>
    <x v="4"/>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0"/>
    <n v="0"/>
    <x v="1"/>
    <s v="DGF_x000a_NC - Subproceso Fiscalización y Liquidación_x000a_Subdirección de Fiscalización Aduanera_x000a__x000a_NC - Subproceso de Gestión Jurídica_x000a_Subdirección de Normativa y Doctrina._x000a_Subdirección de Recursos Jurídico"/>
  </r>
  <r>
    <x v="4"/>
    <x v="1"/>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0"/>
    <n v="0"/>
    <x v="1"/>
    <s v="DGF_x000a_NC - Subproceso Fiscalización y Liquidación_x000a_Subdirección de Fiscalización Cambiaria_x000a__x000a_ACTUALIZADO_x000a_13102023"/>
  </r>
  <r>
    <x v="4"/>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0"/>
    <n v="0"/>
    <x v="1"/>
    <s v="DGF_x000a_NC - Subproceso Fiscalización y Liquidación_x000a_Subdirección de Fiscalización Cambiaria_x000a__x000a_ACTUALIZADO_x000a_13102023"/>
  </r>
  <r>
    <x v="4"/>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0"/>
    <n v="0"/>
    <x v="1"/>
    <s v="DGF_x000a_NC - Subproceso Fiscalización y Liquidación_x000a_Subdirección de Fiscalización Cambiaria_x000a__x000a_ACTUALIZADO_x000a_13102023"/>
  </r>
  <r>
    <x v="4"/>
    <x v="1"/>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0"/>
    <n v="0"/>
    <x v="1"/>
    <s v="DGF_x000a_NC - Subproceso Fiscalización y Liquidación_x000a_Subdirección de Fiscalización Cambiaria_x000a__x000a_ACTUALIZADO_x000a_13102023"/>
  </r>
  <r>
    <x v="4"/>
    <x v="1"/>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0"/>
    <n v="0"/>
    <x v="1"/>
    <s v="DGF_x000a_NC - Subproceso Fiscalización y Liquidación_x000a_Subdirección de Fiscalización Cambiaria_x000a__x000a_ACTUALIZADO_x000a_13102023"/>
  </r>
  <r>
    <x v="4"/>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0"/>
    <n v="0"/>
    <x v="1"/>
    <s v="DGF_x000a_NC - Subproceso Fiscalización y Liquidación_x000a_Subdirección de Fiscalización Cambiaria_x000a__x000a_ACTUALIZADO_x000a_13102023"/>
  </r>
  <r>
    <x v="4"/>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0"/>
    <n v="0"/>
    <x v="1"/>
    <s v="DGF_x000a_NC - Subproceso Fiscalización y Liquidación_x000a_Subdirección de Fiscalización Cambiaria_x000a__x000a_ACTUALIZADO_x000a_13102023"/>
  </r>
  <r>
    <x v="4"/>
    <x v="1"/>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0"/>
    <n v="0"/>
    <x v="1"/>
    <s v="DGF_x000a_NC - Subproceso Fiscalización y Liquidación_x000a_Subdirección de Fiscalización Cambiaria_x000a__x000a_DGF_x000a_DS - Dirección Seccional de Aduanas de Medellín_x000a__x000a_ACTUALIZADO_x000a_13102023"/>
  </r>
  <r>
    <x v="4"/>
    <x v="1"/>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0"/>
    <n v="0"/>
    <x v="1"/>
    <s v="DGF_x000a_NC - Subproceso Fiscalización y Liquidación_x000a_Subdirección de Fiscalización Cambiaria_x000a__x000a_ACTUALIZADO_x000a_13102023"/>
  </r>
  <r>
    <x v="7"/>
    <x v="1"/>
    <s v="INSP. 1707022454_x000a_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0"/>
    <n v="0"/>
    <x v="1"/>
    <s v="POLFA_x000a_NC- Subproceso Fiscalización y Liquidación_x000a_Dirección de Gestión de la Policía Fiscal y Aduanera y Subdirección Operativa Policial _x000a__x000a_ACTUALIZADO_x000a_13102023"/>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0"/>
    <n v="0"/>
    <x v="1"/>
    <s v="POLFA_x000a_NC- Subproceso Fiscalización y Liquidación_x000a_Subdirección Operativa Policial _x000a__x000a_ACTUALIZADO_x000a_13102023"/>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0"/>
    <n v="0"/>
    <x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0"/>
    <n v="0"/>
    <x v="1"/>
    <s v="POLFA_x000a_NC- Subproceso Fiscalización y Liquidación_x000a_Dirección de Gestión de la Policía Fiscal y Aduanera y Subdirección Operativa Policial _x000a__x000a_ACTUALIZADO_x000a_13102023"/>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0"/>
    <n v="0"/>
    <x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0"/>
    <n v="0"/>
    <x v="1"/>
    <s v="POLFA_x000a_NC- Subproceso Fiscalización y Liquidación_x000a_Dirección de Gestión de la Policía Fiscal y Aduanera y Subdirección Operativa Policial _x000a__x000a_ACTUALIZADO_x000a_13102023"/>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0"/>
    <n v="0"/>
    <x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0"/>
    <n v="0"/>
    <x v="1"/>
    <s v="POLFA_x000a_NC- Subproceso Fiscalización y Liquidación_x000a_Dirección de Gestión de la Policía Fiscal y Aduanera y Subdirección Operativa Policial _x000a__x000a_ACTUALIZADO_x000a_13102023"/>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0"/>
    <n v="0"/>
    <x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0"/>
    <n v="0"/>
    <x v="1"/>
    <s v="POLFA_x000a_NC- Subproceso Fiscalización y Liquidación_x000a_Dirección de Gestión de la Policía Fiscal y Aduanera y Subdirección Operativa Policial _x000a__x000a_ACTUALIZADO_x000a_13102023"/>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0"/>
    <n v="0"/>
    <x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0"/>
    <n v="0"/>
    <x v="1"/>
    <s v="POLFA_x000a_NC- Subproceso Fiscalización y Liquidación_x000a_Dirección de Gestión de la Policía Fiscal y Aduanera y Subdirección Operativa Policial _x000a__x000a_ACTUALIZADO_x000a_13102023"/>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0"/>
    <n v="0"/>
    <x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1.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0"/>
    <n v="0"/>
    <x v="1"/>
    <s v="POLFA_x000a_NC- Subproceso Fiscalización y Liquidación_x000a_Coordinación de Optimización de la Operación Logística"/>
  </r>
  <r>
    <x v="7"/>
    <x v="1"/>
    <m/>
    <m/>
    <m/>
    <m/>
    <s v="2.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0"/>
    <n v="0"/>
    <x v="1"/>
    <s v="POLFA_x000a_NC- Subproceso Fiscalización y Liquidación_x000a_Coordinación de Optimización de la Operación Logística"/>
  </r>
  <r>
    <x v="7"/>
    <x v="1"/>
    <m/>
    <m/>
    <s v="OB1. En la Direcciones Seccionales de Aduanas de Medellín, Bogotá y Cartagena se observaron inconsistencias en la verificación física de la mercancía aprehendida y/o decomisada"/>
    <m/>
    <s v="1.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0"/>
    <n v="0"/>
    <x v="1"/>
    <s v="POLFA_x000a_NC- Subproceso Fiscalización y Liquidación_x000a_Coordinación de Optimización de la Operación Logística"/>
  </r>
  <r>
    <x v="3"/>
    <x v="1"/>
    <s v="INSP. 1707022401  _x000a_H1"/>
    <s v="RG1"/>
    <s v="Una vez analizada cada una de las variables establecidas para el proceso y alcance de la inspección, se puede concluir que no existen indicios de Fraude y Corrupción asociados a la presente inspección."/>
    <s v="Una vez analizada cada una de las variables establecidas para el proceso y alcance de la inspección, se puede concluir que no existen indicios de Fraude y Corrupción asociados a la presente inspección."/>
    <s v="1. Realizar el analisis de los saldos negativos residentes en el aplicativo SIPAC con el fin de establecer su origen."/>
    <s v="Elaboración estudio diagnóstico."/>
    <s v="Estudio diagnóstico"/>
    <n v="1"/>
    <d v="2020-05-01T00:00:00"/>
    <d v="2020-05-31T00:00:00"/>
    <n v="4.285714285714285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
  </r>
  <r>
    <x v="3"/>
    <x v="1"/>
    <m/>
    <m/>
    <m/>
    <m/>
    <s v="2. Determinación e implementación del mecánismo de corrección de los casos indicados."/>
    <s v="Implementación mecanismo de corrección"/>
    <s v="Por determinar de acuerdo a la presentación del estudio diagnóstico (Ajuste de Software (Especificaciones funcionales-desarrollo-pruebas funcionales-paso a producción))."/>
    <n v="1"/>
    <d v="2020-08-01T00:00:00"/>
    <d v="2021-03-31T00:00:00"/>
    <n v="34.571428571428569"/>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
  </r>
  <r>
    <x v="3"/>
    <x v="1"/>
    <m/>
    <m/>
    <m/>
    <m/>
    <s v="3. Estudiar la G.INF.02 Guía Técnica de Información-  Administración -Administración del dato maestro -MINTIC, a fin de definir los mecánismos de control a implementar en el Aplicativo SIPAC."/>
    <s v="Elaboración estudio diagnóstico."/>
    <s v="Estudio diagnóstico"/>
    <n v="1"/>
    <d v="2020-05-01T00:00:00"/>
    <d v="2020-05-31T00:00:00"/>
    <n v="4.285714285714285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
  </r>
  <r>
    <x v="3"/>
    <x v="1"/>
    <m/>
    <m/>
    <m/>
    <m/>
    <s v="4. Implementación de controles."/>
    <s v="Implementación mecanismo de control"/>
    <s v="Por determinar de acuerdo a la presentación del Estudio diagnóstico, (Documento de lineamientos para establecer las rutinas de auditoria) "/>
    <n v="1"/>
    <d v="2020-08-01T00:00:00"/>
    <d v="2021-03-31T00:00:00"/>
    <n v="34.571428571428569"/>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
  </r>
  <r>
    <x v="3"/>
    <x v="1"/>
    <s v="INSP. 1707022411  _x000a_H1"/>
    <s v="RG1_x000a__x000a_RFC1"/>
    <s v="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s v="ID del Riesgo de Gestión  :  RG 1. Pérdida de validez de los actos administrativos por medio de los cuales se declara sin vigencia una facilidad de pago_x000a__x000a_ID del Riesgo de Corrupción :  RFC 1.  Inactividad procesal injustificada en el control de las facilidades de pago_x000a__x000a_"/>
    <s v="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quot;Gestión de obligaciones nuevas por parte del Centro Nacional de Cobro&quot; de fecha 14 de marzo de 2017."/>
    <s v="Establecer las actualizaciones al procedimiento y solicitar la publicación del mismo"/>
    <s v="Procedimiento actualizado"/>
    <n v="1"/>
    <d v="2019-04-15T00:00:00"/>
    <d v="2019-12-31T00:00:00"/>
    <n v="37.142857142857146"/>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m/>
    <s v="Publicar la nueva versión del procedimiento en el Sistema de Gestión de Calidad"/>
    <s v="Correo informando la publicación "/>
    <n v="1"/>
    <d v="2019-04-15T00:00:00"/>
    <d v="2019-12-31T00:00:00"/>
    <n v="37.142857142857146"/>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m/>
    <s v="Socializar el procedimiento a las dependencias de cobranzas a nivel nacional"/>
    <s v="Correo electrónico socializando el procedimient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2. Crear un formato que permita realizar seguimiento mensual al cumplimiento del PR-CA-272, en especial lo descrito en la actividad 34 y ajustar la actividad dentro del procedimiento con el fin de impartir los lineamientos del caso."/>
    <s v="Diseñar formato y establecer las actualizaciones al procedimiento y solicitar la publicación del mismo"/>
    <s v="Formato y procedimiento actualizado"/>
    <n v="2"/>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Publicar el formato y la nueva versión del procedimiento en el Sistema de Gestión de Calidad"/>
    <s v="Correo informando la publicación "/>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Socializar el formato y la nueva versión del procedimiento a las dependencias de cobranzas a nivel nacional"/>
    <s v="Correo electrónico socializando el format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3. Realizar control y seguimiento al cumplimiento del término establecido en la actividad 48 del procedimiento PR-CA-272 Facilidades de Pago."/>
    <s v="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m/>
    <s v="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4. Realizar control y seguimiento al cumplimiento de lo establecido en la actividad 58 del procedimiento PR-CA-272 Facilidades de Pago."/>
    <s v="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5. Realizar control y seguimiento al cumplimiento del término establecido en la actividad 65 del procedimiento PR-CA-272 Facilidades de Pago."/>
    <s v="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6. Crear plantilla de la Resolución que declara sin vigencia una facilidad de pago con el fin de que este contenga lo establecido en la actividad 58 del procedimiento PR-CA-0272 Facilidades de Pago"/>
    <s v="Diseñar la plantilla del acto administrativo"/>
    <s v="Plantilla"/>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Publicar la plantilla en el Sistema de Gestión de Calidad"/>
    <s v="Correo informando la publicación"/>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Socializar la plantilla a las dependencias de cobranzas a nivel nacional"/>
    <s v="Correo electrónico socializando la plantilla"/>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7. Modificar el Procedimiento PR-CA-0270 Cobro Coactivo – Mandamiento de pago, para Incluir en la actividad 5 el termino para proferir el Mandamiento de pago"/>
    <s v="Establecer las actualizaciones al procedimiento y solicitar la publicación del mismo"/>
    <s v="Procedimiento actualizad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Publicar la nueva versión del procedimiento en el Sistema de Gestión de Calidad"/>
    <s v="Correo informando la publicación "/>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Socializar el procedimiento a las dependencias de cobranzas a nivel nacional"/>
    <s v="Correo electrónico socializando el procedimient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s v="INSP. 1707022420 _x000a_H 1,2,3,4,5"/>
    <s v="RG1"/>
    <s v="ID del hallazgo I. Ineficacia de la medida cautelar por inactividad procesal injustificada que conlleva a la prescripción de obligaciones fiscales disminuyendo el recaudo por valor de $ 1.337.851.514 y obligación a punto de prescribir por valor de $83.709.000."/>
    <s v="ID del Riesgo de Corrupción :  RFC 1. RFC 005 Pérdida de oportunidad y efectividad para ejercer la acción de cobro de los aportantes, contribuyentes u operadores por direccionamiento de las actuaciones administrativas para favorecer a un tercero."/>
    <s v="1. Administrar y gestionar la cartera conforme lo establece el Modelo a traves de la cartilla CT-CA-086, con base en la segmentación y priorización informada en el inventario publicado_x000a_"/>
    <s v="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enviando informe del resultado al buzón coordinacioncobranzas@dian.gov.co"/>
    <s v="Informe de resultado de la verificación"/>
    <n v="408"/>
    <d v="2020-02-15T00:00:00"/>
    <d v="2021-02-28T00:00:00"/>
    <n v="54.142857142857146"/>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s v="ID del hallazgo II. fallas en la aplicación de los procedimientos y en los controles de gestión documental, unido a que el Sistema Informático SIPAC está siendo subutilizado."/>
    <m/>
    <s v="2. Se revisarán los riesgos establecidos en la matriz del proceso de administración de cartera, valorando la efectividad de los controles implementados para mitigar su materialización._x000a__x000a_"/>
    <s v="Desarrollar mesa de trabajo con los expertos en los procedimientos del proceso de administración de cartera y la Coordinación de Administración y Perfilamiento de Riesgos"/>
    <s v="FT 1674 Control Registro de Asistencia Reuniones, en donde se indique lo acordado en la mesa de trabajo con los expertos en los procedimientos del proceso de administración de cartera"/>
    <n v="1"/>
    <d v="2020-02-15T00:00:00"/>
    <d v="2020-06-30T00:00:00"/>
    <n v="19.428571428571427"/>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s v="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m/>
    <s v="3. Realizar control de legalidad durante la ejecución de todo el proceso por parte del Funcionario responsable del expediente._x000a__x000a_"/>
    <s v="Verificar trimestralmente el control de legalidad de las actuaciones procesales, evaluando la gestión en una muestra representativa de expedientes con bienes embargados para rematar y enviar informe del resultado al buzón coordinacioncobranzas@dian.gov.co"/>
    <s v="Informe de resultado de la verificación"/>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s v="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m/>
    <s v="4. Dar cumplimiento a lo establecido en el Procedimiento de Investigación de bienes, en especial lo descrito en las actividades 2 Investigar bienes en bases de datos y 4 Consultar bases de datos_x000a__x000a_"/>
    <s v="Verificar trimestralmente el cumplimiento de las actividades señaladas en una muetra representativa de expedientes y enviar informe del resultado al buzón coordinacioncobranzas@dian.gov.co"/>
    <s v="Informe de resultado de la verificación"/>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5. Dar cumplimiento a lo establecido en el procedimiento Decretar medidas cautelares PR-CA-0327, en especial lo descrito en la actividad 9 Proferir la resolución y comunicado de embargo_x000a__x000a_"/>
    <s v="Verificar trimestralmente el cumplimiento de la actividad señalada en una muetra representativa de expedientes y enviar informe del resultado al buzón coordinacioncobranzas@dian.gov.co"/>
    <s v="Informe de resultado de la verificación"/>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s v="ID del hallazgo V. Falta de trazabilidad del cumplimiento de lo relacionado con la Notificación de los actos administrativos y en especial el Mandamiento de pago como lo establece el Estatuto Tributario en su Artículo 826."/>
    <m/>
    <s v="6. Aplicar lo establecido en el procedimiento PR-FI-0163 &quot;Organización de Documentos en Dependencias de la UAE DIAN&quot; Actividad 16. Organizar la carpeta o expediente a su cargo y en el IN-FI-0132 &quot;Organización de unidades documentales en dependencias de la UAE DIAN&quot;. Adicionalmente dar aplicación a los requisitos del numeral 7.1 &quot;Entradas - Acto administrativo con formato&quot; y demás conceptos y actividades afines a este subproceso con respecto al PR-FI-0159."/>
    <s v="Verificar trimestralmente en una muestra representativa de expedientes el cumplimiento del PR-FI-0163 &quot;Organización de Documentos en Dependencias de la UAE DIAN&quot;, el IN-FI-0132 &quot;Organización de unidades documentales en dependencias de la UAE DIAN&quot; y del numeral 7.1 &quot;Entradas - Acto administrativo con formato&quot; y demás conceptos y actividades afines a este subproceso con respecto al PR-FI-0159, enviando informe del resultado al buzón coordinacioncobranzas@dian.gov.co"/>
    <s v="Unidad documental / Expediente"/>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7. Ejecutar la actividad 3 del PR-CA-0345 Levantamiento de medidas cautelares, la cual establece que se debe &quot;Informar a otras direcciones seccionales el levantamiento de la medida cautelar. Cuando la causal del levantamiento de la medida cautelar es por extinción de la obligación, informar por correo electrónico a los Jefes de Cobro de otras Direcciones Seccionales sobre la existencia del bien embargado a favor de la UAE DIAN y su_x000a_inminente desembargo. Esperar por lo menos durante 5 días la solicitud de embargo de remanentes, de ser el caso&quot;"/>
    <s v="Verificar trimestralmente el cumplimiento de la actividad 3 del PR-CA-0345 Levantamiento de medidas cautelares en una muestra representativa de expedientes terminados y enviar informe del resultado al buzón coordinacioncobranzas@dian.gov.co"/>
    <s v="Correo_x000a_electrónico con la_x000a_Información del_x000a_levantamiento de_x000a_la medida_x000a_cautelar"/>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8. Realizar verificaciones con el fin de garantizar la correcta notificación de actos administrativos de acuerdo con lo reglamentado en el E.T."/>
    <s v="Reportar trimestralmente al GIT de Documentación o quien haga sus veces los casos de actos administrativos devueltos por correo por deficiencia en el trámite de notificación realizado por la Empresa 4/72."/>
    <s v="Informe expedido por el area de Cobranzas"/>
    <n v="136"/>
    <d v="2020-02-01T00:00:00"/>
    <d v="2021-02-15T00:00:00"/>
    <n v="54.28571428571428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s v="INSP. 1707022419_x000a_H 1,2,3,4"/>
    <s v="RG1"/>
    <s v="ID del hallazgo I. Inactividad procesal injustificada durante el proceso de cobro, que conlleva a la prescripción de obligaciones en expedientes que contaban con medida cautelar, sin que se hubiera realizado al menos una diligencia de remate disminuyendo el recaudo en $645.045.450."/>
    <s v="ID del Riesgo de Corrupción :  RFC 1. RFC 005 Pérdida de oportunidad y efectividad para ejercer la acción de cobro de los aportantes, contribuyentes u operadores por direccionamiento de las actuaciones administrativas para favorecer a un tercero."/>
    <s v="1. Administrar y gestionar la cartera conforme lo establece el Modelo a traves de la cartilla CT-CA-086, con base en la segmentación y priorización informada en el inventario publicado_x000a__x000a_"/>
    <s v="“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del inventario de bienes embargados FT-CA-5255, de acuerdo con los criterios de priorización de cartera y que cuando no haya sido posible el reparto para desarrollar los procedimientos de Secuestro, Avalúo y Remate, según corresponda a la actuación que deba surtirse de acuerdo con la línea procesal, cuando haya trascurrido un término no mayor a seis (6) meses desde la última actuación, se reparta para su debida gestión y cumplimiento de los términos legales y procedimentales, enviando informe del resultado al buzón coordinacioncobranzas@dian.gov.co”"/>
    <s v="Informe de resultado de la verificación"/>
    <n v="408"/>
    <d v="2020-05-01T00:00:00"/>
    <d v="2021-04-30T00:00:00"/>
    <n v="52"/>
    <n v="1"/>
    <n v="1"/>
    <x v="0"/>
    <s v="DGI_x000a_NC - Subproceso Administración de Cartera _x000a_Dirección Operativa de Grandes Contribuyentes _x000a_Subdirección Operativa de Servicio,  Recaudo, Cobro y Devoluciones _x000a_Coordinación de Recaudo y Cobro_x000a__x000a_DS - Subproceso Administración de Cartera_x000a_Direcciones Seccionales_x000a_División de Recaudo y Cobranzas _x000a_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_x000a__x000a_ACTUALIZADO_x000a_30112021"/>
  </r>
  <r>
    <x v="3"/>
    <x v="1"/>
    <m/>
    <m/>
    <s v="ID del hallazgo II. Fallas en la designación y falta de seguimiento de Auxiliares de la Justicia, por parte de las Direcciones Seccionales de Cali, Barranquilla y Medellín, en contravía con lo establecido en el artículo 48 y subsiguientes del Código General del Proceso y el Artículo 843-1 del Estatuto Tributario."/>
    <m/>
    <s v="2. Aplicar el Procedimiento PR-CA- 0418 de Designación, relevo y exclusión de auxiliares de la justicia en especial lo descrito en las actividad 1 Para la designación, seleccionar al Auxiliar de la listas de Auxiliares de la Justicia adoptada por la UAE DIAN mediante el mecanismo establecido en el Código General de_x000a_Proceso, y actividad 22 del mismo procedimiento manteniendo actualizada la lista de auxiliares en el aplicativo SIPAC._x000a_"/>
    <s v="Verificar Cuatrimestralmente mediante el FT-CA-5255 Inventario de Bienes embargados, la designación de los Auxiliares de la Justicia para los bienes secuestrados durante el periodo, donde se debe etablecer si los auxiliares estan siendo designados  de la lista conformada por el Consejo Superior de la Judicatura y que se este rotando la designación de los mismos, mediante la verificación  del 100% de actas de diligencia de secuestro de bienes efectuadas durante el periodo"/>
    <s v="Informe de resultado de la verificación"/>
    <n v="102"/>
    <d v="2020-05-01T00:00:00"/>
    <d v="2021-04-30T00:00:00"/>
    <n v="52"/>
    <n v="1"/>
    <n v="1"/>
    <x v="0"/>
    <s v="DGI_x000a_NC - Subproceso Administración de Cartera _x000a_Dirección Operativa de Grandes Contribuyentes _x000a_Subdirección Operativa de Servicio,  Recaudo, Cobro y Devoluciones _x000a_Coordinación de Recaudo y Cobro_x000a__x000a_DS - Subproceso Administración de Cartera_x000a_Direcciones Seccionales_x000a_División de Recaudo y Cobranzas _x000a_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_x000a__x000a_ACTUALIZADO_x000a_30112021"/>
  </r>
  <r>
    <x v="3"/>
    <x v="1"/>
    <m/>
    <m/>
    <s v="ID del hallazgo III. Fallas en el seguimiento y control en la ejecución de las actividades relacionadas con el Remate de Bienes por parte de las Direcciones Seccionales de Cali, Medellín y Barranquilla, incumpliendo lo establecido en el procedimiento PR-CA-0271 “Cobro coactivo – ejecución de bienes del deudor” y el PR-CA- 0270 “Mandamiento de pago” y el de “Remate de Bienes” PR-CA-0391."/>
    <m/>
    <s v="3. Aplicar el control denominado &quot;Seguimiento mensual a los Secuestres&quot; definido en la Matriz de Riesgos versión 2 del Procedimiento de administración de Cartera y la actividad 7 del PR-CA-0419 Seguimiento a la Gestión y Aprobación de Cuentas del Secuestre                                                                                                                                                                                                                                                                                                                                      "/>
    <s v="Verificar cuatrimestralmente que se este diligenciado el formato FT-CA-2426 &quot;Evaluación a los auxiliares de la justicia&quot;mediante la verificación  del 10%, de los bienes secuestrados y que se haya efectuado la inspección ocular a estos mismos bienes, inspección que debe efectuarse por parte del auxiliar y en compañía del funcionario a cargo del expediente, para cada informe la muestra a seleccionar debe contener nuevos expedientes con el fin de rotar la totalidad del inventario de bienes los cuales hayan sido entregados en administración."/>
    <s v="Informe de resultado de la verificación"/>
    <n v="102"/>
    <d v="2020-05-01T00:00:00"/>
    <d v="2021-04-30T00:00:00"/>
    <n v="52"/>
    <n v="1"/>
    <n v="1"/>
    <x v="0"/>
    <s v="DGI_x000a_NC - Subproceso Administración de Cartera _x000a_Dirección Operativa de Grandes Contribuyentes _x000a_Subdirección Operativa de Servicio,  Recaudo, Cobro y Devoluciones _x000a_Coordinación de Recaudo y Cobro_x000a__x000a_DS - Subproceso Administración de Cartera_x000a_Direcciones Seccionales_x000a_División de Recaudo y Cobranzas _x000a_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_x000a__x000a_ACTUALIZADO_x000a_30112021"/>
  </r>
  <r>
    <x v="3"/>
    <x v="1"/>
    <m/>
    <m/>
    <s v="ID del hallazgo IV. Falta de gestión en el seguimiento y control de los documentos que hacen parte de un expediente, que garanticen la fiabilidad de la información. Incumplimiento de la condición requerida en el inicio de los procedimientos que hacen parte de la acción de cobro “Los folios y consecutivos del expediente físico deben coincidir exactamente con los folios y consecutivos del expediente de SIPAC."/>
    <m/>
    <m/>
    <m/>
    <m/>
    <m/>
    <d v="2020-05-01T00:00:00"/>
    <d v="2021-04-30T00:00:00"/>
    <n v="52"/>
    <n v="1"/>
    <n v="1"/>
    <x v="0"/>
    <m/>
  </r>
  <r>
    <x v="3"/>
    <x v="1"/>
    <s v="INSP. 1707022423_x000a_H 1,2,3"/>
    <s v="RG1"/>
    <s v="ID del hallazgo I. Facilidades de pago aprobadas por valor de $2.531.717.000 con tercero garante, tipo de bien inmueble, otorgadas con debilidades en los soportes suministrados a la DSIB en cumplimiento de los requisitos mínimos definidos.      "/>
    <s v="ID del Riesgo de Corrupción :  RFC Expedir y/o modificar facilidades de pago con garantía sustentada en documentos adulterados y/o falsificados para favorecer a terceros."/>
    <s v="1. Modificar la actividad 9 del PR-CA-0272  _x000a_"/>
    <s v="Incluir el siguiente texto en la actividad No. 9  &quot; cada seccional deberá implementar los controles que permitan comprobar la autenticidad de los documentos aportados para el otorgamiento de la facilidad , para lo cual se deberá hacer uso de las  bases de información  gratuitas y publicas tales como;   información notarial, catastral, registro de naves y aeronaves entre otras,  dejando el correspondiente registro de la verificación realizada en el formato FT-CA-1994 &quot; Papeles de trabajo de administración de cartera&quot;                                                                 "/>
    <s v="Modificación del   PR-CA-0272"/>
    <n v="1"/>
    <d v="2020-03-15T00:00:00"/>
    <d v="2020-08-30T00:00:00"/>
    <n v="24"/>
    <n v="1"/>
    <n v="1"/>
    <x v="0"/>
    <s v="DGI_x000a_NC - Subproceso Administracion de Cartera _x000a_NC - Subproceso  Recaudo - Devoluciones_x000a_Direccion de Gestion de Impuestos_x000a_Subdireccion de Recaudo_x000a_Subdireccion de Cobranzas y Control Extensivo  _x000a_Coordinacion de Administracion de aplicativos de Impuestos_x000a_Coordinacion de Cobranzas_x000a__x000a_ACTUALIZADO_x000a_30112021"/>
  </r>
  <r>
    <x v="3"/>
    <x v="1"/>
    <m/>
    <m/>
    <s v="ID del hallazgo II. Se aprobaron facilidades de pago por valor de $2.098.772.914 con el mismo número de acto administrativo. "/>
    <m/>
    <s v="2. Adicionar la actividad 26 del PR-CA-0272 .                                                      "/>
    <s v="Incluir el siguiente texto en la actividad No. 26  &quot;previa la  revisión de las pruebas evidenciadas en el formato FT-CA-1994  &quot;Papeles de trabajo de administración de cartera&quot;, diligenciado en la actividad No.9 con la información de comprobación de autenticidad de los documentos.                             "/>
    <s v="Modificación del   PR-CA-0272"/>
    <n v="1"/>
    <d v="2020-03-15T00:00:00"/>
    <d v="2020-08-30T00:00:00"/>
    <n v="24"/>
    <n v="1"/>
    <n v="1"/>
    <x v="0"/>
    <s v="DGI_x000a_NC - Subproceso Administracion de Cartera _x000a_NC - Subproceso  Recaudo - Devoluciones_x000a_Direccion de Gestion de Impuestos_x000a_Subdireccion de Recaudo_x000a_Subdireccion de Cobranzas y Control Extensivo  _x000a_Coordinacion de Administracion de aplicativos de Impuestos_x000a_Coordinacion de Cobranzas_x000a__x000a_ACTUALIZADO_x000a_30112021"/>
  </r>
  <r>
    <x v="3"/>
    <x v="1"/>
    <m/>
    <m/>
    <s v="ID del hallazgo III. Debilidades en la calidad y poblamiento de la información relacionada con facilidades de pago (bases de gestión y reportes).  "/>
    <m/>
    <s v="3. Adicionar al Numeral 3.2 del lPR-CA-0272 .                                                      "/>
    <s v="Incluir en el No 3.2 &quot; Control a las facilidades de pago&quot; el siguiente texto &quot; * Con el fin de verificar que se haya incluido  la totalidad de la información con la calidad requerida en el formato FT-CA-2616 &quot;Control facilidades de pago&quot;, el jefe de facilidades de pago o quien haga sus veces deberá realizar mensualmente cruces de información entre el reparto realizado a los funcionarios, la información registrada en dicho formato y las actuaciones realizadas durante el período."/>
    <s v="Modificación del   PR-CA-0272"/>
    <n v="1"/>
    <d v="2020-03-15T00:00:00"/>
    <d v="2020-08-30T00:00:00"/>
    <n v="24"/>
    <n v="1"/>
    <n v="1"/>
    <x v="0"/>
    <s v="DGI_x000a_NC - Subproceso Administracion de Cartera _x000a_NC - Subproceso  Recaudo - Devoluciones_x000a_Direccion de Gestion de Impuestos_x000a_Subdireccion de Recaudo_x000a_Subdireccion de Cobranzas y Control Extensivo  _x000a_Coordinacion de Administracion de aplicativos de Impuestos_x000a_Coordinacion de Cobranzas_x000a__x000a_ACTUALIZADO_x000a_30112021"/>
  </r>
  <r>
    <x v="3"/>
    <x v="1"/>
    <m/>
    <m/>
    <m/>
    <m/>
    <s v="4. Adicionar al Numeral 3.2 del lPR-CA-0272 .                                                      "/>
    <s v="Incluir en el numeral 4.1.2.5.&quot;Embargo de bienes sujetos a registro&quot; del Instructivo IN-CA-0070 &quot; Garantías y otras actuaciones&quot; el siguiente texto: &quot;Cuando la garantía ofrecida sea un bien inmueble, en atención a que la misma debe prestar suficiente respaldo para el pago de las obligaciones y estar libre de limitaciones,  se deberá realizar una revisión de la información de identificación de las garantías incluida en el formato FT-CA-2616 &quot;Control facilidades de pago&quot;, con el fin de identificar que el bien ofrecido en garantía  no haya sido aceptado como respaldo de otra facilidad de pago en la misma Seccional y que en caso de haberlo  sido, cumpla los requisitos de idoneidad para ser aceptada. Para la verificación a nivel nacional se deberá enviar correo electrónico al área competente para que en cada una se revise dicha información y se remita la información incluida en el formato  FT-CA-2616 &quot;Control facilidades de pago&quot; sobre el bien consultado, cuando corresponda. "/>
    <s v="Modificación del   PR-CA-0272"/>
    <n v="1"/>
    <d v="2020-03-15T00:00:00"/>
    <d v="2020-08-30T00:00:00"/>
    <n v="24"/>
    <n v="1"/>
    <n v="1"/>
    <x v="0"/>
    <s v="DGI_x000a_NC - Subproceso Administracion de Cartera _x000a_NC - Subproceso  Recaudo - Devoluciones_x000a_Direccion de Gestion de Impuestos_x000a_Subdireccion de Recaudo_x000a_Subdireccion de Cobranzas y Control Extensivo  _x000a_Coordinacion de Administracion de aplicativos de Impuestos_x000a_Coordinacion de Cobranzas_x000a__x000a_ACTUALIZADO_x000a_30112021"/>
  </r>
  <r>
    <x v="3"/>
    <x v="1"/>
    <s v="INSP.1707022413 _x000a_H1  ID 1, 2,3 _x000a_OB 1,2"/>
    <s v="RFC1_x000a__x000a_RFC2"/>
    <s v="ID del Hallazgo I. Ineficacia de la normalización de saldos, contrario al objetivo del procedimiento PR-CA-0276 normalización de saldos de CCC y el PR-CA-0372 normalización de saldos para la obligación financiera. "/>
    <s v="Exclusión de un contribuyente del proceso de control de administración de cartera_x000a__x000a_Inexactitud en el saldo de cuenta de los contribuyentes, generando la falta de disponibilidad e integridad de la información"/>
    <s v="Con el fin de practicar las acciones de cobro de todos los expedientes que llegan trasladados de otras Direcciones Seccionales, se recomienda delegar a un único funcionario, para que se encargue de realizar la solicitud masiva y el seguimiento del cargue de las obligaciones tributarias al aplicativo de administración de cartera. "/>
    <s v="Lineamiento para establecer controles en el manejo de expedientes."/>
    <s v="Documento de lineamientos"/>
    <n v="1"/>
    <d v="2020-03-01T00:00:00"/>
    <d v="2020-05-31T00:00:00"/>
    <n v="13"/>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m/>
    <s v="Capacitaciones"/>
    <s v="FR- Capacitación interna"/>
    <n v="34"/>
    <d v="2020-06-01T00:00:00"/>
    <d v="2021-05-31T00:00:00"/>
    <n v="52"/>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s v="Realizar jornadas de concientización para los funcionarios de las Divisiones de Gestión de Recaudo y Cobranzas asociados al proceso de cobro coactivo a fin de que ejerzan los controles correspondientes a la notificación de los mandamientos de pago dentro del término de los 5 años, para evitar la prescripción de las obligaciones y el posible inicio de acciones disciplinarias por incumplimiento de las funciones asignadas. "/>
    <s v="Realizar capacitación en el PR-CA-0270 Mandamiento de Pago Versión 3, en espedial lo indicado en la actividad 3. Proferir el Mandamiento de pago. Una vez recibido el expediente se debe proferir inmediatamente el mandamiento de pago, el cual ordena la cancelación de las obligaciones pendientes a cargo del deudor principal, solidario y/o subsidiario (según sea el caso)"/>
    <s v="FT-GH-1722 Registro Capacitación Interna"/>
    <n v="34"/>
    <d v="2020-02-15T00:00:00"/>
    <d v="2020-06-30T00:00:00"/>
    <n v="19.428571428571427"/>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Hacer uso de la figura de remisibilidad, a fin de garantizar la eficiencia en el proceso de normalización que permita descongestionar la carga laboral del área de cobranzas."/>
    <s v="Comunicado a las Direcciones Seccionales para que se adelanten las remisibilidades a traves del SIE de Normalización de Saldos."/>
    <s v="Documento "/>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Establecer lineamientos de cobro que eviten el desgaste administrativo que genera la elaboración de varios mandamientos de pago, sin gestión de cobro en cada uno de ellos."/>
    <s v="Repartir y gestionar los expedientes de cobro conforme lo establecido en la Cartilla CT-CA-086 Vs 2 y realizar control y seguimiento a la ejecución del Proceso de Administración de Cartera en cuanto al cumplimiento de los términos establecidos, reportando mensualmente al buzón coordinacioncobranzas@dian.gov.co la gestión en el formato FT-CA- 5219 Seguimiento a evacuación mensual de carga laboral."/>
    <s v=" FT-CA- 5219 Seguimiento a evacuación mensual de carga laboral"/>
    <n v="408"/>
    <d v="2020-03-01T00:00:00"/>
    <d v="2021-03-15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Diseñar lineamientos frente a los expedientes que son trasladados por competencia territorial, que permitan determinar los pasos a seguir tanto de manera física como en los aplicativos, con el objetivo de que exista trazabilidad en la gestión de cobro y facilite el procedimiento que se debe seguir en la normalización de saldos, al contar con información contable en los aplicativos."/>
    <s v="Lineamiento para establecer controles en el manejo de expedientes."/>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herramienta de control y seguimiento a todas las actuaciones administrativas de cobro coactivo la cual genere alertas a los funcionarios sustanciadores y a los jefes de cobranzas de la proximidad de la prescripción de una obligación.  "/>
    <s v="Lineamiento para el manejo de la heramienta del aplicativo SIPAC, que permite el control de Obligaciones próximas a prescribir. "/>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Garantizar que los sistemas de información, herramienta ofimática o aplicación permitan de manera efectiva realizar seguimiento detallado de las obligaciones tributarias, donde se generen alertas tempranas de las fechas de vencimiento que permita a los funcionarios de la División de Gestión de Recaudo y Cobranzas actuar con oportunidad. "/>
    <s v="Lineamiento para el manejo de la heramienta del aplicativo SIPAC, que permite el control de Obligaciones próximas a prescribir. "/>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Garantizar que el área de tecnología de solución efectiva a los PST relacionados con los aplicativos de cobro. "/>
    <s v="Plan de trabajo"/>
    <s v="Plan de trabajo"/>
    <n v="1"/>
    <d v="2020-03-01T00:00:00"/>
    <d v="2020-10-30T00:00:00"/>
    <n v="34.71428571428571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Reuniones mensuales de seguimiento"/>
    <s v="Control de Asistencia de Reuniones"/>
    <n v="6"/>
    <d v="2020-11-01T00:00:00"/>
    <d v="2021-12-31T00:00:00"/>
    <n v="60.71428571428571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Diseñar un protocolo para la gestión de las obligaciones no prescritas y con saldo que se encuentran en obligación financiera que no caen a SIPAC y deben ser gestionadas para su cobro en SISCOBRA Candado."/>
    <s v="Capacitaciones"/>
    <s v="FR- Capacitación interna o Videoconferencia"/>
    <n v="1"/>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Generar una alerta en el sistema que indique cuando al reprocesar una obligación ya normalizada a saldo en cero incremente o disminuye su saldo. "/>
    <s v="Formato de solicitud de servicio para la creación o ajuste de un Sistema de Información"/>
    <s v="Formato de solicitud de servicio para la creación o ajuste de un Sistema de Información"/>
    <n v="1"/>
    <d v="2020-03-01T00:00:00"/>
    <d v="2020-06-30T00:00:00"/>
    <n v="17.28571428571428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Plan de Trabajo-Cronograma"/>
    <s v="Plan de Trabajo-Cronograma"/>
    <n v="1"/>
    <d v="2020-07-01T00:00:00"/>
    <d v="2020-09-30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ontrol de Asistencia de Reuniones"/>
    <s v="Control de Asistencia de Reuniones"/>
    <n v="3"/>
    <d v="2020-10-01T00:00:00"/>
    <d v="2021-06-30T00:00:00"/>
    <n v="38.857142857142854"/>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Diseñar un control sobre las liquidaciones oficiales que garantice el cobro efectivo de las obligaciones contenidas en estos actos administrativos. "/>
    <s v="Lineamiento para establecer el control del cobro de los actos administrativos. "/>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Se recomienda al momento de realizar la adquisición o compra de un sistema de información, o el pago de un desarrollo in House, que uno de los aspectos fundamentales, sea la migración de la información completa y estructurada con la que se está trabajando en la actualidad, esto dado a que se observa en la DIAN, que existen dos (2) plataformas o mundos, como se describe coloquialmente, para referirse a los aplicativos que conforman las plataformas tecnológicas SIAT y los SIE MUISCA, lo que afecta la integridad y disponibilidad de la información que apoya los procesos misionales."/>
    <s v="Definir Estrategia de Digitalización del Proyecto ._x000a_"/>
    <s v="Documento de Estrategia"/>
    <n v="1"/>
    <d v="2020-02-01T00:00:00"/>
    <d v="2020-06-30T00:00:00"/>
    <n v="21.428571428571427"/>
    <n v="1"/>
    <n v="1"/>
    <x v="0"/>
    <s v="DGI_x000a_NC - Subproceso Innovación y Tecnología_x000a_Dirección de Gestión de Innovación y Tecnología_x000a_Subdirección de Innovación y Proyectos_x000a_ACTUALIZADO_x000a_30112021"/>
  </r>
  <r>
    <x v="3"/>
    <x v="1"/>
    <m/>
    <m/>
    <m/>
    <m/>
    <m/>
    <s v="Priorizar y detallar requermimientos funcionales necesarios para la solucion del Proyecto ._x000a__x000a_"/>
    <s v="Documento de requerimientos funcionales"/>
    <n v="1"/>
    <d v="2020-07-01T00:00:00"/>
    <d v="2020-12-31T00:00:00"/>
    <n v="26.142857142857142"/>
    <n v="1"/>
    <n v="1"/>
    <x v="0"/>
    <s v="DGI_x000a_NC - Subproceso Innovación y Tecnología_x000a_Dirección de Gestión de Innovación y Tecnología_x000a_Subdirección de Innovación y Proyectos_x000a_ACTUALIZADO_x000a_30112021"/>
  </r>
  <r>
    <x v="3"/>
    <x v="1"/>
    <m/>
    <m/>
    <m/>
    <m/>
    <m/>
    <s v="Contratar la solución tecnológica"/>
    <s v="Contrato firmado"/>
    <n v="1"/>
    <d v="2021-01-01T00:00:00"/>
    <d v="2023-12-29T00:00:00"/>
    <n v="156"/>
    <n v="0.28000000000000003"/>
    <n v="0.28000000000000003"/>
    <x v="1"/>
    <s v="DGI_x000a_NC - Subproceso Innovación y Tecnología_x000a_Subdirección de Innovación y Proyectos_x000a__x000a_ACTUALIZADO_x000a_30112021"/>
  </r>
  <r>
    <x v="3"/>
    <x v="1"/>
    <m/>
    <m/>
    <m/>
    <m/>
    <m/>
    <s v="Inicio de la implementación de la solución tecnológica del Proyecto."/>
    <s v="Documento Plan de Trabajo"/>
    <n v="1"/>
    <d v="2024-01-01T00:00:00"/>
    <d v="2024-07-31T00:00:00"/>
    <n v="30.285714285714285"/>
    <n v="0"/>
    <n v="0"/>
    <x v="1"/>
    <s v="DGI_x000a_NC - Subproceso de Recaudo y Devoluciones _x000a_Subdirección de Recaudo_x000a_Coordinación de Administración de Aplicativos de Impuestos_x000a__x000a_NC - Subproceso Innovación y Tecnología_x000a_Subdirección de Innovación y Proyectos_x000a_Subdirección Soluciones y Desarrollo_x000a_Subdirección de Infraestructura Tecnológica y de Operaciones_x000a_Subdirección de Procesamiento de datos_x000a_ACTUALIZADO_x000a_30112021"/>
  </r>
  <r>
    <x v="3"/>
    <x v="1"/>
    <m/>
    <m/>
    <m/>
    <m/>
    <m/>
    <m/>
    <s v="Informe de seguimiento y/o actas de reunión"/>
    <n v="4"/>
    <d v="2024-08-01T00:00:00"/>
    <d v="2025-07-31T00:00:00"/>
    <n v="52"/>
    <n v="0"/>
    <n v="0"/>
    <x v="1"/>
    <s v="DGI_x000a_NC - Subproceso de Recaudo y Devoluciones _x000a_Subdirección de Recaudo_x000a_Coordinación de Administración de Aplicativos de Impuestos_x000a__x000a_NC - Subproceso Innovación y Tecnología_x000a_Subdirección de Innovación y Proyectos_x000a_Subdirección Soluciones y Desarrollo_x000a_Subdirección de Infraestructura Tecnológica y de Operaciones_x000a_Subdirección de Procesamiento de datos_x000a_ACTUALIZADO_x000a_30112021"/>
  </r>
  <r>
    <x v="3"/>
    <x v="1"/>
    <m/>
    <m/>
    <m/>
    <m/>
    <m/>
    <s v="Implantación de la solución tecnológica"/>
    <s v="Documento de aprobación de _x000a_puesta en producción"/>
    <n v="1"/>
    <d v="2025-08-01T00:00:00"/>
    <d v="2025-12-31T00:00:00"/>
    <n v="21.714285714285715"/>
    <n v="0"/>
    <n v="0"/>
    <x v="1"/>
    <s v="DGI_x000a_NC - Subproceso de Recaudo y Devoluciones _x000a_Subdirección de Recaudo_x000a_Coordinación de Administración de Aplicativos de Impuestos_x000a__x000a_NC - Subproceso Innovación y Tecnología_x000a_Subdirección de Innovación y Proyectos_x000a_Subdirección Soluciones y Desarrollo_x000a_Subdirección de Infraestructura Tecnológica y de Operaciones_x000a_Subdirección de Procesamiento de datos_x000a_ACTUALIZADO_x000a_30112021"/>
  </r>
  <r>
    <x v="3"/>
    <x v="1"/>
    <m/>
    <m/>
    <m/>
    <m/>
    <s v="Hacer efectivo y oportuno el desarrollo de alertas en el SIE de obligación Financiera, para determinar validaciones en cuanto al flujo de los documentos que ingresan al SIE y afectan la obligación."/>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2-01T00:00:00"/>
    <d v="2020-05-31T00:00:00"/>
    <n v="17.142857142857142"/>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06-01T00:00:00"/>
    <d v="2020-07-31T00:00:00"/>
    <n v="8.5714285714285712"/>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Realizar plan de trabajo para la solución de las situaciones encontradas en los documentos objeto del hallazgo, conforme a la solicitud presentada en centro de despacho"/>
    <s v="Plan de Trabajo"/>
    <n v="1"/>
    <d v="2020-08-01T00:00:00"/>
    <d v="2020-12-31T00:00:00"/>
    <n v="21.714285714285715"/>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m/>
    <s v="Realizar reuniones trimestrales de seguimiento y cumplimiento del plan de trabajo "/>
    <s v="Control de Asistencia de Reuniones"/>
    <n v="3"/>
    <d v="2021-01-01T00:00:00"/>
    <d v="2021-09-30T00:00:00"/>
    <n v="38.857142857142854"/>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s v="Activación y/o actualización de tablas de auditoría para el registro de las transacciones que soportan las acciones más sensibles sobre las bases de datos (Insertar, actualizar y eliminar) del aplicativo SIPAC y el SIE Obligación financiera._x000a__x000a_Adelantar el proceso de contratación de la solución tecnológica."/>
    <s v="Definir Estrategia de Digitalización del Proyecto ._x000a_"/>
    <s v="Documento de Estrategia"/>
    <n v="1"/>
    <d v="2020-01-01T00:00:00"/>
    <d v="2020-06-30T00:00:00"/>
    <n v="25.857142857142858"/>
    <n v="1"/>
    <n v="1"/>
    <x v="0"/>
    <s v="DGI_x000a_NC- Subproceso Innovación y Tecnologia.   _x000a_Dirección de Gestión Innovación y Técnologia_x000a_Subdirección Innovación y Proyectos. _x000a__x000a__x000a_ACTUALIZADO_x000a_30112021"/>
  </r>
  <r>
    <x v="3"/>
    <x v="1"/>
    <m/>
    <m/>
    <m/>
    <m/>
    <m/>
    <s v="Priorizar y detallar requermimientos funcionales necesarios para la solucion del Proyecto ._x000a__x000a_"/>
    <s v="Documento de requerimientos funcionales"/>
    <n v="1"/>
    <d v="2020-09-01T00:00:00"/>
    <d v="2020-12-31T00:00:00"/>
    <n v="17.285714285714285"/>
    <n v="1"/>
    <n v="1"/>
    <x v="0"/>
    <s v="DGI_x000a_NC- Subproceso Innovación y Tecnologia.   _x000a_Dirección de Gestión Innovación y Técnologia_x000a_Subdirección Innovación y Proyectos. _x000a__x000a__x000a_ACTUALIZADO_x000a_30112021"/>
  </r>
  <r>
    <x v="3"/>
    <x v="1"/>
    <m/>
    <m/>
    <m/>
    <m/>
    <m/>
    <s v="Contratar la solución tecnológica"/>
    <s v="Contrato firmado"/>
    <n v="1"/>
    <d v="2021-01-01T00:00:00"/>
    <d v="2023-12-29T00:00:00"/>
    <n v="156"/>
    <n v="0.28000000000000003"/>
    <n v="0.28000000000000003"/>
    <x v="1"/>
    <s v="DGI_x000a_NC- Subproceso Innovación y Tecnologia.   _x000a_Dirección de Gestión Innovación y Técnologia_x000a_Subdirección Innovación y Proyectos. _x000a__x000a__x000a_ACTUALIZADO_x000a_30112021"/>
  </r>
  <r>
    <x v="3"/>
    <x v="1"/>
    <m/>
    <m/>
    <m/>
    <m/>
    <m/>
    <s v="Inicio de la implementación de la solución tecnológica del Proyecto."/>
    <s v="Documento Plan de Trabajo"/>
    <n v="1"/>
    <d v="2024-01-01T00:00:00"/>
    <d v="2024-07-31T00:00:00"/>
    <n v="30.28571428571428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m/>
    <m/>
    <s v="Informe de seguimiento trimestral y/o actas de reunión"/>
    <n v="4"/>
    <d v="2024-08-01T00:00:00"/>
    <d v="2025-07-31T00:00:00"/>
    <n v="52"/>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m/>
    <s v="Implantación de la solución tecnológica"/>
    <s v="Documento de aprobación de puesta en producción"/>
    <n v="1"/>
    <d v="2025-08-01T00:00:00"/>
    <d v="2025-12-31T00:00:00"/>
    <n v="21.71428571428571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s v="Adelantar el proceso de contratación de la solución tecnológica."/>
    <s v="Definir Estrategia de Digitalización del Proyecto ._x000a_"/>
    <s v="Documento de Estrategia"/>
    <n v="1"/>
    <d v="2020-01-01T00:00:00"/>
    <d v="2020-06-30T00:00:00"/>
    <n v="25.857142857142858"/>
    <n v="1"/>
    <n v="1"/>
    <x v="0"/>
    <s v="DGI_x000a_NC- Subproceso Innovación y Tecnologia   _x000a_Dirección de Gestión Innovación y Técnologia_x000a_Subdirección Innovación y Proyectos. _x000a__x000a_ACTUALIZADO_x000a_30112021"/>
  </r>
  <r>
    <x v="3"/>
    <x v="1"/>
    <m/>
    <m/>
    <s v="ID del Hallazgo III. Documentos que presentan en las validaciones automáticas y las reglas de negocio predeterminadas en el sistema de Obligación Financiera, debilidades en los parámetros de configuración de los rutina y formatos versión."/>
    <m/>
    <m/>
    <s v="Priorizar y detallar requermimientos funcionales necesarios para la solucion del Proyecto ._x000a__x000a_"/>
    <s v="Documento de requerimientos funcionales"/>
    <n v="1"/>
    <d v="2020-09-01T00:00:00"/>
    <d v="2020-12-31T00:00:00"/>
    <n v="17.285714285714285"/>
    <n v="1"/>
    <n v="1"/>
    <x v="0"/>
    <s v="DGI_x000a_NC- Subproceso Innovación y Tecnologia   _x000a_Dirección de Gestión Innovación y Técnologia_x000a_Subdirección Innovación y Proyectos. _x000a__x000a_ACTUALIZADO_x000a_30112021"/>
  </r>
  <r>
    <x v="3"/>
    <x v="1"/>
    <m/>
    <m/>
    <m/>
    <m/>
    <m/>
    <s v="Contratar la solución tecnológica"/>
    <s v="Contrato firmado"/>
    <n v="1"/>
    <d v="2021-01-01T00:00:00"/>
    <d v="2023-12-29T00:00:00"/>
    <n v="156"/>
    <n v="0.28000000000000003"/>
    <n v="0.28000000000000003"/>
    <x v="1"/>
    <s v="DGI_x000a_NC- Subproceso Innovación y Tecnologia   _x000a_Dirección de Gestión Innovación y Técnologia_x000a_Subdirección Innovación y Proyectos. _x000a__x000a_ACTUALIZADO_x000a_30112021"/>
  </r>
  <r>
    <x v="3"/>
    <x v="1"/>
    <m/>
    <m/>
    <m/>
    <m/>
    <m/>
    <s v="Inicio de la implementación de la solución tecnológica del Proyecto."/>
    <s v="Documento Plan de Trabajo"/>
    <n v="1"/>
    <d v="2024-01-01T00:00:00"/>
    <d v="2024-07-31T00:00:00"/>
    <n v="30.28571428571428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m/>
    <m/>
    <s v="Informe de seguimiento trimestral y/o actas de reunión"/>
    <n v="4"/>
    <d v="2024-08-01T00:00:00"/>
    <d v="2025-07-31T00:00:00"/>
    <n v="52"/>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m/>
    <s v="Implantación de la solución tecnológica"/>
    <s v="Documento de aprobación de puesta en producción"/>
    <n v="1"/>
    <d v="2025-08-01T00:00:00"/>
    <d v="2025-12-31T00:00:00"/>
    <n v="21.71428571428571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s v="La recomendación está orientada, a revisar las validaciones de todos los documentos externos que directa o indirectamente afectan el saldo de las obligaciones en el SIE de Obligación Financiera, debido a que se encontraron obligaciones que son del año gravable 2012 y se encuentran en proceso de normalización por el tiempo de prescripción que como el estatuto tributario en su artículo 817 lo determina, pasados 5 años de la fecha de exigibilidad de la obligación, se deben descargar de contabilidad y del SIE de obligación, ya que el tiempo para su oportuno cobro se extinguió, se pueden revivir con saldos a favor en la obligación de un contribuyente que no tiene derecho al mismo."/>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2-01T00:00:00"/>
    <d v="2020-05-31T00:00:00"/>
    <n v="17.142857142857142"/>
    <n v="1"/>
    <n v="1"/>
    <x v="0"/>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06-01T00:00:00"/>
    <d v="2020-07-31T00:00:00"/>
    <n v="8.5714285714285712"/>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Realizar plan de trabajo para la solución de las situaciones encontradas en los documentos objeto del hallazgo, conforme a la solicitud presentada en centro de despacho"/>
    <s v="Plan de Trabajo"/>
    <n v="1"/>
    <d v="2020-08-01T00:00:00"/>
    <d v="2020-12-31T00:00:00"/>
    <n v="21.714285714285715"/>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Realizar reuniones trimestrales de seguimiento y cumplimiento del plan de trabajo "/>
    <s v="Control de Asistencia de Reuniones"/>
    <n v="3"/>
    <d v="2021-01-01T00:00:00"/>
    <d v="2021-09-30T00:00:00"/>
    <n v="38.857142857142854"/>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s v="En el SIE de Obligación Financiera se debe dejar la validación para controlar el ingreso de los documentos de declaraciones que afecten el saldo de obligaciones ya cerradas (en ceros), lo anterior por cuanto en la actualidad esta validación no se encuentra habilitada según lo observado durante la inspección y lo manifestado por los ingenieros del grupo de desarrollo."/>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2-01T00:00:00"/>
    <d v="2020-05-31T00:00:00"/>
    <n v="17.142857142857142"/>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06-01T00:00:00"/>
    <d v="2020-07-31T00:00:00"/>
    <n v="8.5714285714285712"/>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Realizar plan de trabajo para la solución de las situaciones encontradas en los documentos objeto del hallazgo, conforme a la solicitud presentada en centro de despacho"/>
    <s v="Plan de Trabajo"/>
    <n v="1"/>
    <d v="2020-08-01T00:00:00"/>
    <d v="2020-12-31T00:00:00"/>
    <n v="21.714285714285715"/>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Realizar reuniones trimestrales de seguimiento y cumplimiento del plan de trabajo "/>
    <s v="Control de Asistencia de Reuniones"/>
    <n v="3"/>
    <d v="2021-01-01T00:00:00"/>
    <d v="2021-09-30T00:00:00"/>
    <n v="38.857142857142854"/>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1.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de Recaudo - Devoluciones                                                               _x000a_Dirección ed Gestión de Impuestos _x000a_Subdirección de Recaudo_x000a_Coordinación de Administración de Aplicativos de Impuestos_x000a__x000a_ACTUALIZADO_x000a_30112021_x000a_"/>
  </r>
  <r>
    <x v="3"/>
    <x v="1"/>
    <m/>
    <m/>
    <m/>
    <m/>
    <s v="2.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de Recaudo - Devoluciones                                                               _x000a_Dirección ed Gestión de Impuestos _x000a_Subdirección de Recaudo_x000a_Coordinación de Administración de Aplicativos de Impuestos_x000a__x000a_ACTUALIZADO_x000a_30112021_x000a_"/>
  </r>
  <r>
    <x v="3"/>
    <x v="1"/>
    <m/>
    <m/>
    <m/>
    <m/>
    <s v="3. Acción No.1. Solicitar la calificación de perfilamiento de riesgo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_x000a_"/>
    <n v="1"/>
    <d v="2021-02-01T00:00:00"/>
    <d v="2021-03-31T00:00:00"/>
    <n v="8.285714285714286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4.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
    <s v="Tarea Acción No.2. Unificar en una base de datos Los resultados obtenidos en aplicación de la Acción No. 2_x000a_"/>
    <s v="Una (1) Base de datos.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m/>
    <m/>
    <s v="5.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m/>
    <m/>
    <s v="6. Acción No.1. Solicitar la calificación de perfilamiento de riesgo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_x000a_"/>
    <n v="1"/>
    <d v="2021-02-01T00:00:00"/>
    <d v="2021-03-31T00:00:00"/>
    <n v="8.285714285714286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7.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
    <s v="Tarea Acción No.2. Unificar en una base de datos Los resultados obtenidos en aplicación de la Acción No. 2_x000a_"/>
    <s v="Una (1) Base de datos.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m/>
    <m/>
    <s v="8.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m/>
    <m/>
    <s v="9.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de Recaudo y Devoluciones                                                            _x000a_Dirección de Gestión de Impuestos                                                                     _x000a_Subdirección de Recaudo_x000a_Coordinación de Administración de Aplicativos de Impuestos_x000a__x000a_ACTUALIZADO_x000a_30112021"/>
  </r>
  <r>
    <x v="3"/>
    <x v="1"/>
    <m/>
    <m/>
    <s v="ID del hallazgo IV. Se identificaron 98 devoluciones otorgadas por valor total de 2.066.178.000 sin solicitud del Perfil de Riesgos en el proceso de gestión y reconocimiento.   "/>
    <m/>
    <s v="10.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de Recaudo y Devoluciones                                                            _x000a_Dirección de Gestión de Impuestos                                                                     _x000a_Subdirección de Recaudo_x000a_Coordinación de Administración de Aplicativos de Impuestos_x000a__x000a_ACTUALIZADO_x000a_30112021"/>
  </r>
  <r>
    <x v="3"/>
    <x v="1"/>
    <m/>
    <m/>
    <m/>
    <m/>
    <s v="11. Acción No. 3. Registrar de forma clara y precisa, en la casilla &quot;Observaciones&quot; del formato 1326 &quot;Certificación de Deudas&quot;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quot;sin Observaciones&quot;. Nota: esta acción se realizará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n v="1"/>
    <x v="0"/>
    <s v="DGI_x000a_NC - Subproceso Recaudo - Devoluciones._x000a_Dirección de Gestión de Impuestos_x000a_ _x000a_DS - Subproceso Recaudo - Devoluciones _x000a_Direcciones Seccionales de Impuestos y Aduanas. _x000a_Direcciones Seccionales de Impuestos  _x000a_División de Recaudo y Cobranzas_x000a_División de Recaudo_x000a__x000a_ACTUALIZADO_x000a_30112021_x000a_"/>
  </r>
  <r>
    <x v="3"/>
    <x v="1"/>
    <m/>
    <m/>
    <m/>
    <m/>
    <s v="12. Acción No. 4. Dar aplicación a lo establecido en los procedimientos del Subproceso de Devoluciones en cuanto a solicitar  el reproceso de saldos cuando se detecten saldos de la obligación con inconsistencias."/>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n v="1"/>
    <x v="0"/>
    <s v="DGI_x000a_NC - Subproceso Recaudo - Devoluciones._x000a_Dirección de Gestión de Impuestos_x000a_ _x000a_DS - Subproceso Recaudo - Devoluciones _x000a_Direcciones Seccionales de Impuestos y Aduanas. _x000a_Direcciones Seccionales de Impuestos  _x000a_División de Recaudo y Cobranzas_x000a_División de Recaudo_x000a__x000a_ACTUALIZADO_x000a_30112021_x000a_"/>
  </r>
  <r>
    <x v="3"/>
    <x v="1"/>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13. Implementar la solución informática asociada a las funcionalidades del Servicio Informático Devoluciones que permitirá la gestión de la totalidad de los conceptos de devolución que hoy en día se gestionan en forma manual y la captura de resoluciones de devolución y/o compensación proferidas de forma manual que no han afectado el servicio de la obligación financiera. Este Módulo se denominará SIDEV, demás conceptos de devolución y Contingencias e incluye fases de radicación, acto administrativo, notificación y reportes que permitan la trazabilidad, disposición y actualización de la información, para las solicitudes de devolución y/o compensaciíon de IVA pagado por Instituciones de Educación Superior Oficiales, IVA pagado en materiales de construcción utilizados en vivienda de interés social y vivienda de interés social prioritaria, IVA e Impuesto al Consumo pagado por Diplomáticos, Organismos Internacionales y Misiones Diplomáticas y Consulares, Sentencias y Conciliaciones Judiciales, Retención en la Fuente practicadas a Empresas con Acuerdo de Reorganización, Pagos en Exceso y de lo no debido._x000a_"/>
    <s v="Contratar la solución tecnológica"/>
    <s v="Contrato firmado"/>
    <n v="1"/>
    <d v="2022-11-01T00:00:00"/>
    <d v="2023-12-29T00:00:00"/>
    <n v="60.428571428571431"/>
    <n v="0.28000000000000003"/>
    <n v="0.28000000000000003"/>
    <x v="1"/>
    <s v="DGI_x000a_NC - Subproceso de Innovación y Tecnología_x000a_Subdirección de Innovación y Proyectos_x000a__x000a_ACTUALIZADO_x000a_30112021"/>
  </r>
  <r>
    <x v="3"/>
    <x v="1"/>
    <m/>
    <m/>
    <m/>
    <m/>
    <m/>
    <s v="Inicio de la implementación de la solución tecnológica del Proyecto."/>
    <s v="Documento Plan de Trabajo"/>
    <n v="1"/>
    <d v="2024-01-01T00:00:00"/>
    <d v="2024-07-31T00:00:00"/>
    <n v="30.285714285714285"/>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3"/>
    <x v="1"/>
    <m/>
    <m/>
    <m/>
    <m/>
    <m/>
    <m/>
    <s v="Informe de seguimiento trimestral y/o actas de reunión"/>
    <n v="4"/>
    <d v="2024-08-01T00:00:00"/>
    <d v="2025-07-31T00:00:00"/>
    <n v="52"/>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3"/>
    <x v="1"/>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m/>
    <s v="Implantación de la solución tecnológica"/>
    <s v="Documento de aprobación de puesta en producción "/>
    <n v="1"/>
    <d v="2025-08-01T00:00:00"/>
    <d v="2025-12-31T00:00:00"/>
    <n v="21.714285714285715"/>
    <n v="0"/>
    <n v="0"/>
    <x v="1"/>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14. Aplican Acciones y Tareas de la Recomendación del Item 6. Se hace claridad en el sentido que Servicio Informático de Devoluciones y SIDEV interoperan con Obligación Financiera y afectan la cuenta del contribuyente cuando se registra la fecha denotificación de la resolución que decide la solicitud de devolución. "/>
    <s v="Contratar la solución tecnológica"/>
    <s v="Contrato firmado"/>
    <n v="1"/>
    <d v="2022-11-01T00:00:00"/>
    <d v="2023-12-29T00:00:00"/>
    <n v="60.428571428571431"/>
    <n v="0.28000000000000003"/>
    <n v="0.28000000000000003"/>
    <x v="1"/>
    <s v="DGI_x000a_NC - Subproceso de Innovación y Tecnología_x000a_Subdirección de Innovación y Proyectos_x000a__x000a_ACTUALIZADO_x000a_30112021"/>
  </r>
  <r>
    <x v="3"/>
    <x v="1"/>
    <m/>
    <m/>
    <m/>
    <m/>
    <m/>
    <s v="Inicio de la implementación de la solución tecnológica del Proyecto."/>
    <s v="Documento Plan de Trabajo"/>
    <n v="1"/>
    <d v="2024-01-01T00:00:00"/>
    <d v="2024-07-31T00:00:00"/>
    <n v="30.285714285714285"/>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3"/>
    <x v="1"/>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m/>
    <m/>
    <s v="Informe de seguimiento trimestral y/o actas de reunión"/>
    <n v="4"/>
    <d v="2024-08-01T00:00:00"/>
    <d v="2025-07-31T00:00:00"/>
    <n v="52"/>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3"/>
    <x v="1"/>
    <m/>
    <m/>
    <m/>
    <m/>
    <m/>
    <s v="Implantación de la solución tecnológica"/>
    <s v="Documento de aprobación de puesta en producción "/>
    <n v="1"/>
    <d v="2025-08-01T00:00:00"/>
    <d v="2025-12-31T00:00:00"/>
    <n v="21.714285714285715"/>
    <n v="0"/>
    <n v="0"/>
    <x v="1"/>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15. Con el fin de proveer al funcionario de un mecanismo de alertas de vencimiento de términos de las solicitudes de devolución y/o compensación, se parametrizó en el Servicio Informático de Devoluciones  el reporte gerencial &quot;Informe de solicitudes radicadas&quot; que incluye la información de &quot;Días transcurridos&quot; desde la fecha de radicación de la solicitud, cuyo contador está activo para cada solicitud de devolución hasta que el área de notificaciones captura la fecha de notificación  del acto administrativo decisorio de cada solicitud. Este reporte puede ser consultado por los funcionarios de devoluciones por el link www.devolucion.dian.gov.co, autenticarse en la cuenta de usuario a nombre de DIAN, opción Procedimiento de devolución/compensación/Reportes Devolución/ Compensación/Informe de Solicitudes Radicadas. Por lo tanto se requiere recordar a las Direcciones Seccionales la importancia del uso de esta herramienta tecnológica, mediante las siguientes acciones:_x000a__x000a_Acción No. 1 : Actualizar Cartilla &quot;Manual Servicio Informático SI Devoluciones&quot; para incorporar el uso de la la información de &quot;Días transcurridos&quot; que está incluida en el reporte &quot;Informe de solicitudes radicadas&quot;_x000a__x000a_"/>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16. Acción No.2: Socializar a las 34 Direcciones Seccionales la actualización del  &quot;Manual Servicio Informático SI Devoluciones&quot; recordando la importancia de hacer uso de la información de &quot;Días transcurridos&quot;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_x000a_"/>
    <n v="1"/>
    <d v="2021-02-01T00:00:00"/>
    <d v="2021-04-30T00:00:00"/>
    <n v="12.571428571428571"/>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17. Realizar autocontrol dando aplicación  a las actividades de control establecida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18.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19.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20.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21. Implementación de un desarrollo tecnológico cuyo objetivo es el pago de las devoluciones menores a 1.000 UVT directamente a través de Sistema integrado de información Financiera - SIIF Nación, sin necesidad de mediar cuentas de ahorro o corrientes de entidades financieras, las que conocemos como cuentas de Fondo Rotatorio de Devoluciones. En este desarrollo quedan registrados los campos: fecha de abono en cuenta, número de cuenta de destino y entidad bancaria, documento del beneficiario de la devolución, número de la resolución, entre otros campos."/>
    <s v="Inicio prueba en producción piloto en el SIIF Nación con la Dirección de Impuestos y Aduanas de Pereira _x000a_"/>
    <s v="Reporte del SIIF Nación de los pagos de las resoluciones de devoluciones realizadas por la Dirección Seccional de impuestos y Aduanas de Pereira."/>
    <n v="1"/>
    <d v="2021-02-01T00:00:00"/>
    <d v="2021-06-30T00:00:00"/>
    <n v="21.28571428571428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m/>
    <s v="Puesta en producción del SIIF Nación para el pago de las resoluciones de devoluciones en todas las Direcciones Seccionales._x000a_"/>
    <s v="Reporte del SIIF Nación de los pagos de las resoluciones de devoluciones realizadas por la Direcciones Seccionales."/>
    <n v="1"/>
    <d v="2021-07-01T00:00:00"/>
    <d v="2022-04-30T00:00:00"/>
    <n v="43.28571428571428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m/>
    <s v="Actualización de los procedimiento PR-RE-0133 de acuerdo al pago de las resoluciones de devoluciones por medio del aplicativo SIIF Nación"/>
    <s v="Procedimientos actualizado"/>
    <n v="1"/>
    <d v="2021-07-01T00:00:00"/>
    <d v="2022-07-31T00:00:00"/>
    <n v="56.428571428571431"/>
    <n v="1"/>
    <n v="1"/>
    <x v="0"/>
    <s v="DGI_x000a_NC - Subproceso Recaudo - Devoluciones_x000a_Direccion de Gestion de Impuestos_x000a_Subdirección de Devoluciones_x000a__x000a_ACTUALIZADO_x000a_30112021"/>
  </r>
  <r>
    <x v="3"/>
    <x v="1"/>
    <m/>
    <m/>
    <m/>
    <m/>
    <m/>
    <s v="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_x000a_"/>
    <s v="Comunicación enviada a las 34 Direcciones Seccionales informando la actualización de los.procedimientos y la utilización del SIIF para el pago de las devoluciones."/>
    <n v="1"/>
    <d v="2021-07-01T00:00:00"/>
    <d v="2022-08-31T00:00:00"/>
    <n v="60.857142857142854"/>
    <n v="1"/>
    <n v="1"/>
    <x v="0"/>
    <s v="DGI_x000a_NC - Subproceso Recaudo - Devoluciones_x000a_Direccion de Gestion de Impuestos_x000a_Subdirección de Devoluciones_x000a__x000a_ACTUALIZADO_x000a_30112021"/>
  </r>
  <r>
    <x v="3"/>
    <x v="1"/>
    <m/>
    <m/>
    <s v="ID del hallazgo XI. Se evidenciaron inconsistencias y debilidades en la trazabilidad y confiabilidad de la información suministrada por la DIAN.       "/>
    <m/>
    <s v="22.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4-30T00:00:00"/>
    <n v="12.571428571428571"/>
    <n v="1"/>
    <n v="1"/>
    <x v="0"/>
    <s v="DGI_x000a_DS - Subproceso Recaudo - Devoluciones. _x000a_Direcciones Seccionales de Impuestos y Aduanas. _x000a_Direcciones Seccionales de Impuestos  _x000a_División de Recaudo y Cobranzas_x000a_División de Recaudo_x000a__x000a_ACTUALIZADO_x000a_30112021_x000a_"/>
  </r>
  <r>
    <x v="3"/>
    <x v="1"/>
    <m/>
    <m/>
    <m/>
    <m/>
    <s v="23.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007 diligenciado"/>
    <n v="1"/>
    <d v="2021-04-01T00:00:00"/>
    <d v="2021-08-31T00:00:00"/>
    <n v="21.714285714285715"/>
    <n v="1"/>
    <n v="1"/>
    <x v="0"/>
    <s v="DGI_x000a_NC - Subproceso Asistencia al Usuario_x000a_Dirección de Gestión de Impuestos_x000a_Subdirección de Administración Registro Unico Tributario_x000a__x000a_ACTUALIZADO_x000a_30112021"/>
  </r>
  <r>
    <x v="3"/>
    <x v="1"/>
    <m/>
    <m/>
    <m/>
    <m/>
    <s v="24. Acción No. 3. Actualizar los procedimientos del Subproceso de Devoluciones  para incluir la actividad de entregar al área de pagos la copia del acto administrativo que ordena la devolución acompañado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n v="1"/>
    <x v="0"/>
    <s v="DGI_x000a_NC - Subproceso Recaudo - Devoluciones_x000a_Direccion de Gestion de Impuestos_x000a_Subdirección de Devoluciones_x000a__x000a_ACTUALIZADO_x000a_30112021"/>
  </r>
  <r>
    <x v="3"/>
    <x v="1"/>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5. Acción No. 4. Socializar con las Direcciones Seccionales el alcance de la actualización realizada a los procedimientos del Subproceso de Devoluciones y Compensaciones._x000a__x000a_"/>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n v="1"/>
    <x v="0"/>
    <s v="DGI_x000a_NC - Subproceso Recaudo - Devoluciones_x000a_Direccion de Gestion de Impuestos_x000a_Subdirección de Devoluciones_x000a__x000a_ACTUALIZADO_x000a_30112021"/>
  </r>
  <r>
    <x v="3"/>
    <x v="1"/>
    <m/>
    <m/>
    <m/>
    <m/>
    <s v="26. Aplican Acciones y Tareas de la Recomendación del Item 12._x000a_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n v="1"/>
    <x v="0"/>
    <s v="DGI_x000a_NC - Subproceso Recaudo - Devoluciones_x000a_Direccion de Gestion de Impuestos_x000a_Subdirección de Devoluciones_x000a_Subdirección de Recaudo_x000a_Coordinación de Contabilidad de la Función Recaudadora_x000a__x000a_ACTUALIZADO_x000a_30112021"/>
  </r>
  <r>
    <x v="3"/>
    <x v="1"/>
    <m/>
    <m/>
    <m/>
    <m/>
    <s v="27.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007 diligenciado"/>
    <n v="1"/>
    <d v="2021-04-01T00:00:00"/>
    <d v="2021-08-31T00:00:00"/>
    <n v="21.714285714285715"/>
    <n v="1"/>
    <n v="1"/>
    <x v="0"/>
    <s v="DGI_x000a_NC - Subproceso Recaudo - Devoluciones_x000a_Direccion de Gestion de Impuestos_x000a_Subdirección de Devoluciones_x000a_Subdirección de Recaudo_x000a_Coordinación de Contabilidad de la Función Recaudadora_x000a__x000a_ACTUALIZADO_x000a_30112021"/>
  </r>
  <r>
    <x v="3"/>
    <x v="1"/>
    <m/>
    <m/>
    <m/>
    <m/>
    <s v="28. Implementar las acciones de autocontrol establecida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_x000a_"/>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8-04T00:00:00"/>
    <n v="22.285714285714285"/>
    <n v="1"/>
    <n v="1"/>
    <x v="0"/>
    <s v="DGI_x000a_NC - Subproceso Recaudo - Devoluciones_x000a_Direccion de Gestion de Impuestos_x000a_Subdirección de Devoluciones_x000a__x000a_ACTUALIZADO_x000a_30112021"/>
  </r>
  <r>
    <x v="3"/>
    <x v="1"/>
    <m/>
    <m/>
    <m/>
    <m/>
    <s v="29. Aplican Acciones y Tareas de la Recomendación del Item 5._x000a_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Recaudo - Devoluciones_x000a_Direccion de Gestion de Impuestos_x000a_Subdirección de Devoluciones_x000a_Subdirección de Recaudo_x000a_Coordinación de Contabilidad de la Función Recaudadora_x000a__x000a_ACTUALIZADO_x000a_30112021"/>
  </r>
  <r>
    <x v="3"/>
    <x v="1"/>
    <m/>
    <m/>
    <m/>
    <m/>
    <s v="30.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Recaudo - Devoluciones_x000a_Direccion de Gestion de Impuestos_x000a_Subdirección de Devoluciones_x000a__x000a_ACTUALIZADO_x000a_30112021"/>
  </r>
  <r>
    <x v="3"/>
    <x v="1"/>
    <m/>
    <m/>
    <m/>
    <m/>
    <s v="31. Acción No. 3. Registrar de forma clara y precisa, en la casilla &quot;Observaciones&quot; del formato 1326 &quot;Certificación de Deudas&quot;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quot;sin Observaciones&quot;. Nota: esta acción se realizará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n v="1"/>
    <x v="0"/>
    <s v="DGI_x000a_NC - Subproceso Recaudo - Devoluciones_x000a_Direccion de Gestion de Impuestos_x000a_Subdirección de Devoluciones_x000a__x000a_ACTUALIZADO_x000a_30112021"/>
  </r>
  <r>
    <x v="3"/>
    <x v="1"/>
    <m/>
    <m/>
    <m/>
    <m/>
    <s v="32. Acción No. 4. Dar aplicación a lo establecido en los procedimientos del Subproceso de Devoluciones en cuanto a solicitar  el reproceso de saldos cuando se detecten saldos de la obligación con inconsistencias."/>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n v="1"/>
    <x v="0"/>
    <s v="DGI_x000a_NC - Subproceso Recaudo - Devoluciones_x000a_Direccion de Gestion de Impuestos_x000a_Subdirección de Devoluciones_x000a__x000a_ACTUALIZADO_x000a_30112021"/>
  </r>
  <r>
    <x v="3"/>
    <x v="1"/>
    <m/>
    <m/>
    <m/>
    <m/>
    <s v="33. Aplican Acciones y Tareas de la Recomendación del Item 5._x000a_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Recaudo - Devoluciones_x000a_Direccion de Gestion de Impuestos_x000a_Subdirección de Devoluciones_x000a__x000a_ACTUALIZADO_x000a_30112021"/>
  </r>
  <r>
    <x v="3"/>
    <x v="1"/>
    <m/>
    <m/>
    <m/>
    <m/>
    <s v="34.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Recaudo - Devoluciones_x000a_Direccion de Gestion de Impuestos_x000a_Subdirección de Devoluciones_x000a__x000a_ACTUALIZADO_x000a_30112021"/>
  </r>
  <r>
    <x v="3"/>
    <x v="1"/>
    <m/>
    <m/>
    <m/>
    <m/>
    <s v="35. Acción No. 3. Registrar de forma clara y precisa, en la casilla &quot;Observaciones&quot; del formato 1326 &quot;Certificación de Deudas&quot;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quot;sin Observaciones&quot;. Nota: esta acción se realizará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n v="1"/>
    <x v="0"/>
    <s v="DGI_x000a_NC - Subproceso Recaudo - Devoluciones_x000a_Direccion de Gestion de Impuestos_x000a_Subdirección de Devoluciones_x000a__x000a_ACTUALIZADO_x000a_30112021"/>
  </r>
  <r>
    <x v="3"/>
    <x v="1"/>
    <m/>
    <m/>
    <m/>
    <m/>
    <s v="36. Acción No. 4. Dar aplicación a lo establecido en los procedimientos del Subproceso de Devoluciones en cuanto a solicitar  el reproceso de saldos cuando se detecten saldos de la obligación con inconsistencias."/>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n v="1"/>
    <x v="0"/>
    <s v="DGI_x000a_DS - Subproceso Recaudo - Devoluciones._x000a_Direcciones Seccionales de Impuestos y Aduanas. _x000a_Direcciones Seccionales de Impuestos  _x000a_División de Recaudo y Cobranzas_x000a_División de Recaudo_x000a__x000a_ACTUALIZADO_x000a_30112021"/>
  </r>
  <r>
    <x v="3"/>
    <x v="1"/>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n v="1"/>
    <x v="0"/>
    <s v="DGI_x000a_NC - Subproceso Administracion de Cartera _x000a_Dirección de Gestión de Impuestos _x000a_Subdireccion de Cobranzas y Control Extensivo _x000a_Coordinación de Cobranzas_x000a__x000a_ACTUALIZADO_x000a_30112021"/>
  </r>
  <r>
    <x v="3"/>
    <x v="1"/>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n v="1"/>
    <x v="0"/>
    <s v="DGI_x000a_NC - Subproceso Administracion de Cartera _x000a_Dirección de Gestión de Impuestos _x000a_Subdireccion de Cobranzas y Control Extensivo _x000a_Coordinación de Cobranzas_x000a__x000a_ACTUALIZADO_x000a_30112021"/>
  </r>
  <r>
    <x v="3"/>
    <x v="1"/>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n v="1"/>
    <x v="0"/>
    <s v="DGI_x000a_NC - Subproceso Administracion de Cartera _x000a_Dirección de Gestión de Impuestos _x000a_Subdireccion de Cobranzas y Control Extensivo _x000a_Coordinación de Cobranzas_x000a__x000a_ACTUALIZADO_x000a_30112021"/>
  </r>
  <r>
    <x v="3"/>
    <x v="1"/>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n v="1"/>
    <x v="0"/>
    <s v="DGI_x000a_NC - Subproceso Administracion de Cartera _x000a_Dirección de Gestión de Impuestos _x000a_Subdireccion de Cobranzas y Control Extensivo _x000a_Coordinación de Cobranzas_x000a__x000a_ACTUALIZADO_x000a_30112021"/>
  </r>
  <r>
    <x v="3"/>
    <x v="1"/>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n v="1"/>
    <x v="0"/>
    <s v="DGI_x000a_NC - Subproceso Administracion de Cartera _x000a_Dirección de Gestión de Impuestos _x000a_Subdireccion de Cobranzas y Control Extensivo _x000a_Coordinación de Cobranzas_x000a__x000a_ACTUALIZADO_x000a_30112021"/>
  </r>
  <r>
    <x v="3"/>
    <x v="1"/>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n v="1"/>
    <x v="0"/>
    <s v="DGI_x000a_NC - Subproceso Administracion de Cartera _x000a_Dirección de Gestión de Impuestos _x000a_Subdireccion de Cobranzas y Control Extensivo _x000a_Coordinación de Cobranzas_x000a__x000a_ACTUALIZADO_x000a_30112021"/>
  </r>
  <r>
    <x v="3"/>
    <x v="1"/>
    <s v="INSP. 1707022433_x000a_H1 _x000a__x000a_Efectividad en la fiscalización, liquidación, cobro y recaudo tributario - Seccional Yopal."/>
    <s v="RFC1_x000a__x000a_RFC2"/>
    <s v="Pérdida de oportunidad y efectividad para ejercer la acción de cobro             _x000a__x000a_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n v="1"/>
    <x v="0"/>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r>
  <r>
    <x v="3"/>
    <x v="1"/>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n v="1"/>
    <x v="0"/>
    <s v="DGI_x000a_DS - Subproceso Administraciòn de Cartera_x000a_Direccion Seccional de Impuestos y Aduanas de Yopal_x000a_División de Recaudo y Cobranzas _x000a__x000a_ACTUALIZADO_x000a_30112021_x000a__x000a_"/>
  </r>
  <r>
    <x v="3"/>
    <x v="1"/>
    <m/>
    <m/>
    <m/>
    <m/>
    <s v="3. Diseñar una estrategia para la digitalización de expedientes_x000a_"/>
    <s v="Formular una estrategia de Digitalización"/>
    <s v="Documento de Estrategia"/>
    <n v="1"/>
    <d v="2021-07-01T00:00:00"/>
    <d v="2021-12-31T00:00:00"/>
    <n v="26.142857142857142"/>
    <n v="1"/>
    <n v="1"/>
    <x v="0"/>
    <s v="DGI_x000a_NC - Subproceso Innovacion y Tecnologia_x000a_Direccion de Gestion de Innovacion y Tecnologia_x000a_Subdireccion de Innovacion y Tecnologia_x000a_Subdireccion de Soluciones y desarrollo_x000a__x000a_ACTUALIZADO_x000a_30112021"/>
  </r>
  <r>
    <x v="3"/>
    <x v="1"/>
    <m/>
    <m/>
    <m/>
    <m/>
    <s v="4. Adelantar el proceso de contratación de la solución tecnológica."/>
    <s v="Contratar la solución tecnológica "/>
    <s v="Contrato firmado"/>
    <n v="1"/>
    <d v="2022-08-01T00:00:00"/>
    <d v="2023-12-29T00:00:00"/>
    <n v="73.571428571428569"/>
    <n v="0.28000000000000003"/>
    <n v="0.28000000000000003"/>
    <x v="1"/>
    <s v="DGI_x000a_NC-Subproceso Innovacion y Tecnologia_x000a_Subdireccion de Innovacion y Proyectos_x000a__x000a_ACTUALIZADO_x000a_30112021"/>
  </r>
  <r>
    <x v="3"/>
    <x v="1"/>
    <m/>
    <m/>
    <m/>
    <m/>
    <s v="5. Inicio de la implementación de la solución tecnológica del Proyecto."/>
    <s v="Inicio de la implementación de la solución tecnológica del proyecto"/>
    <s v="Documento Plan de Trabajo"/>
    <n v="1"/>
    <d v="2024-01-01T00:00:00"/>
    <d v="2024-07-31T00:00:00"/>
    <n v="30.285714285714285"/>
    <n v="0"/>
    <n v="0"/>
    <x v="1"/>
    <s v="DGI_x000a_NC-Subproceso Administracion de Cartera_x000a_NC-Subproceso Recaudo-Devoluciones_x000a_Coordinación de Administración de Aplicativos de Impuestos_x000a__x000a_NC-Subproceso Innovacion y Tecnologia_x000a_Subdirección de Innovación y Proyectos_x000a_Subdirección Soluciones y Desarrollo_x000a_Subdirección de Infraestructura Tecnológica y de Operaciones_x000a_Subdirección de Procesamiento de datos_x000a__x000a_ACTUALIZADO_x000a_30112021"/>
  </r>
  <r>
    <x v="3"/>
    <x v="1"/>
    <m/>
    <m/>
    <m/>
    <m/>
    <m/>
    <m/>
    <s v="Informe de seguimiento trimestral y/o actas de reunión"/>
    <n v="4"/>
    <d v="2024-08-01T00:00:00"/>
    <d v="2025-07-31T00:00:00"/>
    <n v="52"/>
    <n v="0"/>
    <n v="0"/>
    <x v="1"/>
    <s v="DGI_x000a_NC-Subproceso Administracion de Cartera_x000a_NC-Subproceso Recaudo-Devoluciones_x000a_Coordinación de Administración de Aplicativos de Impuestos_x000a__x000a_NC-Subproceso Innovacion y Tecnologia_x000a_Subdirección de Innovación y Proyectos_x000a_Subdirección Soluciones y Desarrollo_x000a_Subdirección de Infraestructura Tecnológica y de Operaciones_x000a_Subdirección de Procesamiento de datos_x000a__x000a_ACTUALIZADO_x000a_30112021"/>
  </r>
  <r>
    <x v="3"/>
    <x v="1"/>
    <m/>
    <m/>
    <m/>
    <m/>
    <s v="6. Implantación de la solución tecnológica"/>
    <s v="Implantación de la solución tecnológica"/>
    <s v="Documento de aprobación de puesta en producción "/>
    <n v="1"/>
    <d v="2025-08-01T00:00:00"/>
    <d v="2025-12-31T00:00:00"/>
    <n v="21.714285714285715"/>
    <n v="0"/>
    <n v="0"/>
    <x v="1"/>
    <s v="DGI_x000a_NC-Subproceso Administracion de Cartera_x000a_NC-Subproceso Recaudo-Devoluciones_x000a_Coordinación de Administración de Aplicativos de Impuestos_x000a__x000a_NC-Subproceso Innovacion y Tecnologia_x000a_Subdirección de Innovación y Proyectos_x000a_Subdirección Soluciones y Desarrollo_x000a_Subdirección de Infraestructura Tecnológica y de Operaciones_x000a_Subdirección de Procesamiento de datos_x000a__x000a_ACTUALIZADO_x000a_30112021"/>
  </r>
  <r>
    <x v="3"/>
    <x v="1"/>
    <m/>
    <m/>
    <m/>
    <m/>
    <s v="7. Administrar y gestionar la cartera conforme lo establecido en el Modelo a través de la cartilla CT-CA-086 y el formato FT-CA-5219 Seguimiento a evacuación mensual de carga laboral, con base en la segmentación y priorización informada en el inventario publicado_x000a_"/>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n v="1"/>
    <x v="0"/>
    <s v="DGI_x000a_DS - Subproceso Administraciòn de Cartera_x000a_Dirección de Gestión de Impuestos_x000a_Direccion Seccional de Impuestos y Aduanas de Yopal_x000a_Jefes de División de Recaudo y Cobranzas _x000a__x000a_ACTUALIZADO_x000a_30112021"/>
  </r>
  <r>
    <x v="3"/>
    <x v="1"/>
    <s v="INSP. 1707022437_x000a__x000a_H 1,2"/>
    <s v="RG1"/>
    <s v="ID del hallazgo I. Casos de corrección de inconsistencias que no cumplieron con lo estabecido en el procedimiento PR-RE-033 actividad 12 &quot;Verificación estado del saldo a favor&quot;._x000a_"/>
    <s v="ID del Riesgo de Gestión  :  Ajustes de saldos sin el cumplimiento de los requisitos establecidos en el procedimiento de corrección de inconsistencias y la normatividad vigente._x000a__x000a_ID del Riesgo de Corrupción :  RFC 1.  (Esta identificación y descripción se encuentra en el informe final, los riesgos de fraude y corrupción tiene relación directa con un riesgo de gestión, por tanto se incluirán solamente los que tengan esta relación en el informe final)"/>
    <s v="1. Ajuste del procedimiento PR-RE-0033."/>
    <s v="Incluir una actividad dentro del PR-RE-033 para que cuando la corrección trate del articulo  589  ET, la certificacion emitida por las áreas de devoluciones_x000a_o quien haga sus veces en las direcciones seccionales, su respuesta debe quedar registrada en el formato interno 1103 &quot;Control y Soportes de Modificaciones&quot;."/>
    <s v="Procedimiento PR-RE-0033 ajustado, aprobado, publicado y socializado."/>
    <n v="1"/>
    <d v="2021-11-01T00:00:00"/>
    <d v="2022-06-30T00:00:00"/>
    <n v="34.428571428571431"/>
    <n v="1"/>
    <n v="1"/>
    <x v="0"/>
    <s v="DGI_x000a_NC - Subproceso Administracion de Cartera_x000a_Coordinacíón de Administración de Aplicativos de Impuestos _x000a__x000a_ACTUALIZADO_x000a_30112021"/>
  </r>
  <r>
    <x v="3"/>
    <x v="1"/>
    <m/>
    <m/>
    <s v="ID del hallazgo II. Incumplimiento en los terminos para resolver las distintas modalidades de peticiones de acuerdo con lo estabecido en la Ley 1755 de 2015 y el Decreto 491 de 2020."/>
    <m/>
    <s v="2. Capacitar a los funcionarios de Recaudo  a nivel nacional sobre cumplimiento de términos para atención de PQRS."/>
    <s v="Realizar al interior de cada uno de los grupos internos de trabajo que conforman las Divisiones de Gestión de Recaudo (o recaudo y cobraznas) a nivel nacional, jornadas de capacitación sobre cumplimiento de términos para atención de PQRS y las orientaciones necesarias para su cumplimiento."/>
    <s v="Planilla de control de registro de asistencia a la capacitación"/>
    <n v="34"/>
    <d v="2021-11-01T00:00:00"/>
    <d v="2022-06-30T00:00:00"/>
    <n v="34.428571428571431"/>
    <n v="1"/>
    <n v="1"/>
    <x v="0"/>
    <s v="DGI_x000a_NC - Subproceso Administracion de Cartera_x000a_Coordinacíón de Administración de Aplicativos de Impuestos _x000a_Divisones de Recaudo y Cobranzas a nivel nacional_x000a__x000a_ACTUALIZADO_x000a_30112021"/>
  </r>
  <r>
    <x v="3"/>
    <x v="1"/>
    <s v="INSP. 1707022437_x000a_H1"/>
    <s v="RG2"/>
    <s v="ID del hallazgo I. Hallazgo. Usuarios (4) que efecutaron corrección de inconsistencias de DSIB segun formulario 1103, que no se encuentran relacionados en e la lista de usuarios activos con el rol de corrección de incocnsisntencias, entre las vigencias 2017 a 2020.                   "/>
    <s v="ID del Riesgo de Gestión  :  RG2. Uso indebido de la herramienta de gestión para la corrección de inconsistencias debido a la deficiencia en la administración y control de roles"/>
    <s v="1. Efectuar auditoria semestral de roles existentes para la gestión de corrección de inconsistencias  y efectuar las acciones correspondientes según lo encontrado"/>
    <s v="Efectuar auditoria semestral de roles existentes para la gestión de corrección de inconsistencias  y efectuar las acciones correspondientes según lo encontrado"/>
    <s v="Informe de auditoria"/>
    <n v="2"/>
    <d v="2021-11-01T00:00:00"/>
    <d v="2022-10-31T00:00:00"/>
    <n v="52"/>
    <n v="1"/>
    <n v="1"/>
    <x v="0"/>
    <s v="DGI_x000a_NC - Subproceso Administracion de Cartera_x000a_Coordinacíón de Administración de Aplicativos de Impuestos _x000a__x000a_ACTUALIZADO_x000a_30112021"/>
  </r>
  <r>
    <x v="3"/>
    <x v="1"/>
    <m/>
    <m/>
    <m/>
    <m/>
    <s v="2. Ajuste del procedimiento PR-RE-0033"/>
    <s v="Incluir dentro del procedimiento PR-RE-0033 una actividad que establezca la generación de listados de documentos inconsistentes de manera periodica."/>
    <s v="Procedimiento PR-RE-0033 ajustado, aprobado, publicado y socializado."/>
    <n v="1"/>
    <d v="2021-11-01T00:00:00"/>
    <d v="2022-06-30T00:00:00"/>
    <n v="34.428571428571431"/>
    <n v="1"/>
    <n v="1"/>
    <x v="0"/>
    <s v="DGI_x000a_NC - Subproceso Administracion de Cartera_x000a_Coordinacíón de Administración de Aplicativos de Impuestos _x000a__x000a_ACTUALIZADO_x000a_30112021"/>
  </r>
  <r>
    <x v="3"/>
    <x v="1"/>
    <m/>
    <m/>
    <m/>
    <m/>
    <s v="3. Ajuste del procedimiento PR-RE-0033."/>
    <s v="Incluir una actividad dentro del PR-RE-033 para que cuando la corrección trate del articulo  589  ET, la certificacion emitida por las áreas de devoluciones_x000a_o quien haga sus veces en las direcciones seccionales, su respuesta debe quedar registrada en el formato interno 1103 &quot;Control y Soportes de Modificaciones&quot;."/>
    <s v="Procedimiento PR-RE-0033 ajustado, aprobado, publicado y socializado."/>
    <n v="1"/>
    <d v="2021-11-01T00:00:00"/>
    <d v="2022-06-30T00:00:00"/>
    <n v="34.428571428571431"/>
    <n v="1"/>
    <n v="1"/>
    <x v="0"/>
    <s v="DGI_x000a_NC - Subproceso Administracion de Cartera_x000a_Coordinacíón de Administración de Aplicativos de Impuestos _x000a__x000a_ACTUALIZADO_x000a_30112021"/>
  </r>
  <r>
    <x v="3"/>
    <x v="1"/>
    <m/>
    <m/>
    <m/>
    <m/>
    <s v="4. Ajuste del procedimiento PR-RE-0033"/>
    <s v="Revision y ajuste de las actividades del procedimiento PR-RE-0033 para definir los responsables de las ejecucciones de cada actividad."/>
    <s v="Procedimiento PR-RE-0033 ajustado, aprobado, publicado y socializado."/>
    <n v="1"/>
    <d v="2021-11-01T00:00:00"/>
    <d v="2022-06-30T00:00:00"/>
    <n v="34.428571428571431"/>
    <n v="1"/>
    <n v="1"/>
    <x v="0"/>
    <s v="DGI_x000a_NC - Subproceso Administracion de Cartera_x000a_Coordinacíón de Administración de Aplicativos de Impuestos _x000a__x000a_ACTUALIZADO_x000a_30112021"/>
  </r>
  <r>
    <x v="3"/>
    <x v="1"/>
    <m/>
    <m/>
    <m/>
    <m/>
    <s v="5. Ajuste del procedimiento PR-RE-0033 - Ajuste del procedimiento PR-RE-0116"/>
    <s v="Revisión y ajuste  del procedimiento PR-RE-0033 y PR-RE-0116 para incluir dentro de las Condiciones Generales de los citados procedimientos, el atender y aplicar los controles  establecidos en el Manual MN-PEC-0062 &quot;Protección de Datos Personales&quot; y el Formato FT-IC-2101 Matriz de Riesgos, del proceso de Información del Recaudo."/>
    <s v="Procedimientos PR-RE-0033 y PR-RE-0116 ajustados, aprobado, publicados y socializados."/>
    <n v="2"/>
    <d v="2021-11-01T00:00:00"/>
    <d v="2022-06-30T00:00:00"/>
    <n v="34.428571428571431"/>
    <n v="1"/>
    <n v="1"/>
    <x v="0"/>
    <s v="DGI_x000a_NC - Subproceso Administracion de Cartera_x000a_Coordinacíón de Administración de Aplicativos de Impuestos _x000a__x000a_ACTUALIZADO_x000a_30112021"/>
  </r>
  <r>
    <x v="3"/>
    <x v="1"/>
    <m/>
    <m/>
    <m/>
    <m/>
    <s v="6. Ajuste del procedimiento PR-RE-0033"/>
    <s v="Revisión del procedimiento  PR-RE-0033 y realizar los ajustes necesarios de acuerdo a la normatividad vigente."/>
    <s v="Procedimiento PR-RE-0033 ajustado, aprobado, publicado y socializado."/>
    <n v="1"/>
    <d v="2021-11-01T00:00:00"/>
    <d v="2022-06-30T00:00:00"/>
    <n v="34.428571428571431"/>
    <n v="1"/>
    <n v="1"/>
    <x v="0"/>
    <s v="DGI_x000a_NC - Subproceso Administracion de Cartera_x000a_Coordinacíón de Administración de Aplicativos de Impuestos _x000a__x000a_ACTUALIZADO_x000a_30112021"/>
  </r>
  <r>
    <x v="3"/>
    <x v="1"/>
    <m/>
    <m/>
    <m/>
    <m/>
    <s v="7. Ajuste del procedimiento PR-RE-0033"/>
    <s v="Definir dentro del procedimiento PR-RE-0033 la actividad que establezca que el envio de la solicitud de corrección por rol excepcional debe hacerse desde el buzon de correo del Director Seccional hacia el buzon que la Coordianción de Administración de Aplicaitivos de Impuestos determine para tal fin."/>
    <s v="Procedimiento PR-RE-0033 ajustado, aprobado, publicado y socializado."/>
    <n v="1"/>
    <d v="2021-11-01T00:00:00"/>
    <d v="2022-06-30T00:00:00"/>
    <n v="34.428571428571431"/>
    <n v="1"/>
    <n v="1"/>
    <x v="0"/>
    <s v="DGI_x000a_NC - Subproceso Administracion de Cartera_x000a_Coordinacíón de Administración de Aplicativos de Impuestos _x000a__x000a_ACTUALIZADO_x000a_30112021"/>
  </r>
  <r>
    <x v="3"/>
    <x v="1"/>
    <m/>
    <m/>
    <m/>
    <m/>
    <s v="8. Ajuste del procedimiento PR-RE-0033"/>
    <s v="Incluir dentro de las Condiciones Generales del procedimiento PR-RE-033,  un texto como parte de la respuesta que se de al solicitante de la corrección donde se indique que se debe realizar el registro de sus peticiones y solicitudes de corrección de inconssitencias a traves del sistema de atención de PQRSD."/>
    <s v="Procedimiento PR-RE-0033 ajustado, aprobado, publicado y socializado."/>
    <n v="1"/>
    <d v="2021-11-01T00:00:00"/>
    <d v="2022-06-30T00:00:00"/>
    <n v="34.428571428571431"/>
    <n v="1"/>
    <n v="1"/>
    <x v="0"/>
    <s v="DGI_x000a_NC - Subproceso Administracion de Cartera_x000a_Coordinacíón de Administración de Aplicativos de Impuestos _x000a__x000a_ACTUALIZADO_x000a_30112021"/>
  </r>
  <r>
    <x v="3"/>
    <x v="1"/>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n v="1"/>
    <x v="0"/>
    <s v="DGI_x000a_NC - Subproceso Recaudo - Devoluciones_x000a_Subdirección de Devoluciones"/>
  </r>
  <r>
    <x v="3"/>
    <x v="1"/>
    <m/>
    <m/>
    <m/>
    <m/>
    <s v="2.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n v="1"/>
    <x v="0"/>
    <s v="DGI_x000a_NC - Subproceso Recaudo - Devoluciones_x000a_Subdirección de Devoluciones"/>
  </r>
  <r>
    <x v="3"/>
    <x v="1"/>
    <m/>
    <m/>
    <m/>
    <m/>
    <s v="3.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Socializar memorando que indique la obligación de dar aplicación al Numeral 13 del Manual del Servicio Informático de Devoluciones MN COT 0012 y al Numeral 3.4 de la Cartilla Guía de Sustanciación CR COT 0038"/>
    <s v="Memorando que reitere la obligación de dar aplicación permanente al Numeral 13 del Manual del Servicio Informático de Devoluciones MN COT 0012 y al Numeral 3.4 de la Cartilla Guía de Sustanciación CR COT 0038"/>
    <n v="1"/>
    <d v="2022-03-01T00:00:00"/>
    <d v="2022-07-31T00:00:00"/>
    <n v="21.714285714285715"/>
    <n v="1"/>
    <n v="1"/>
    <x v="0"/>
    <s v="DGI_x000a_NC - Subproceso Recaudo - Devoluciones_x000a_Subdirección de Devoluciones"/>
  </r>
  <r>
    <x v="3"/>
    <x v="1"/>
    <m/>
    <m/>
    <m/>
    <m/>
    <s v="4. Adelantar el proceso de contratación de la solución tecnológica."/>
    <s v="1. Informe de avance del proceso de contratación."/>
    <s v="Contrato firmado"/>
    <n v="1"/>
    <d v="2022-11-01T00:00:00"/>
    <d v="2023-12-29T00:00:00"/>
    <n v="60.428571428571431"/>
    <n v="0.28000000000000003"/>
    <n v="0.28000000000000003"/>
    <x v="1"/>
    <s v="DGI_x000a_NC-Subproceso Innovacion y Tecnologia_x000a_Subdireccion de Innovacion y Proyectos"/>
  </r>
  <r>
    <x v="3"/>
    <x v="1"/>
    <m/>
    <m/>
    <m/>
    <m/>
    <m/>
    <s v="2. Inicio de la implementación de la solución tecnológica del proyecto"/>
    <s v="Informe de seguimiento trimestral y/o actas de reunión"/>
    <n v="1"/>
    <d v="2024-01-01T00:00:00"/>
    <d v="2024-07-31T00:00:00"/>
    <n v="30.285714285714285"/>
    <n v="0"/>
    <n v="0"/>
    <x v="1"/>
    <s v="DGI_x000a_NC-Subproceso Innovacion y Tecnologia_x000a_Subdirección de Innovación y Proyectos_x000a_Subdirección Soluciones y Desarrollo_x000a_Subdirección de Infraestructura Tecnológica y de Operaciones_x000a__x000a_DGI_x000a_NC - Subproceso Recaudo - Devoluciones_x000a_Coordinación de Administración de Aplicativos de Impuestos_x000a_Coordinación de Cobranzas_x000a_Subdirección de Procesamiento de datos_x000a__x000a_"/>
  </r>
  <r>
    <x v="3"/>
    <x v="1"/>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m/>
    <m/>
    <s v="Seguimiento trimestral al plan de trabajo"/>
    <n v="4"/>
    <d v="2024-08-01T00:00:00"/>
    <d v="2025-07-31T00:00:00"/>
    <n v="52"/>
    <n v="0"/>
    <n v="0"/>
    <x v="1"/>
    <s v="DGI_x000a_NC-Subproceso Innovacion y Tecnologia_x000a_Subdirección de Innovación y Proyectos_x000a_Subdirección Soluciones y Desarrollo_x000a_Subdirección de Infraestructura Tecnológica y de Operaciones_x000a__x000a_DGI_x000a_NC - Subproceso Recaudo - Devoluciones_x000a_Coordinación de Administración de Aplicativos de Impuestos_x000a_Coordinación de Cobranzas_x000a_Subdirección de Procesamiento de datos_x000a__x000a_"/>
  </r>
  <r>
    <x v="3"/>
    <x v="1"/>
    <m/>
    <m/>
    <m/>
    <m/>
    <s v="5. Implantación de la solución tecnológica."/>
    <s v="2. Implantación de la solución tecnológica."/>
    <s v="Documento de aprobación de puesta en producción "/>
    <n v="1"/>
    <d v="2025-06-01T00:00:00"/>
    <d v="2025-12-31T00:00:00"/>
    <n v="30.428571428571427"/>
    <n v="0"/>
    <n v="0"/>
    <x v="1"/>
    <s v="DGI_x000a_NC-Subproceso Innovacion y Tecnologia_x000a_Subdirección de Innovación y Proyectos_x000a_Subdirección Soluciones y Desarrollo_x000a_Subdirección de Infraestructura Tecnológica y de Operaciones_x000a__x000a_DGI_x000a_NC - Subproceso Recaudo - Devoluciones_x000a_Coordinación de Administración de Aplicativos de Impuestos_x000a_Coordinación de Cobranzas_x000a_Subdirección de Procesamiento de datos_x000a__x000a_"/>
  </r>
  <r>
    <x v="3"/>
    <x v="1"/>
    <m/>
    <m/>
    <m/>
    <m/>
    <s v="7.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n v="1"/>
    <x v="0"/>
    <s v="DGI_x000a_NC - Subproceso Recaudo - Devoluciones_x000a_Subdirección de Devoluciones"/>
  </r>
  <r>
    <x v="3"/>
    <x v="1"/>
    <m/>
    <m/>
    <m/>
    <m/>
    <s v="8.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n v="1"/>
    <x v="0"/>
    <s v="DGI_x000a_NC - Subproceso Recaudo - Devoluciones_x000a_Subdirección de Devoluciones"/>
  </r>
  <r>
    <x v="3"/>
    <x v="1"/>
    <m/>
    <m/>
    <m/>
    <m/>
    <s v="9.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2. Proferir oficio dirigido a los solicitantes de devolución de los asuntos identificados, con los parámetros de la campaña "/>
    <s v="Oficio campaña enviado"/>
    <n v="1"/>
    <d v="2022-06-01T00:00:00"/>
    <d v="2022-08-30T00:00:00"/>
    <n v="12.857142857142858"/>
    <n v="1"/>
    <n v="1"/>
    <x v="0"/>
    <s v="DGI_x000a_NC - Subproceso Recaudo - Devoluciones_x000a_Subdirección de Devoluciones"/>
  </r>
  <r>
    <x v="3"/>
    <x v="1"/>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0.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n v="1"/>
    <x v="0"/>
    <s v="DGI_x000a_NC - Subproceso Recaudo - Devoluciones_x000a_Subdirección de Devoluciones"/>
  </r>
  <r>
    <x v="3"/>
    <x v="1"/>
    <m/>
    <m/>
    <m/>
    <m/>
    <s v="11.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2. Evaluar mensualmente el reporte de asuntos con marcas improcedentes"/>
    <s v="Acta mensual de evaluación de necesidades de ajustes o nuevos desarrollos a implementar en el Servicio Informático de Devoluciones."/>
    <n v="6"/>
    <d v="2022-04-05T00:00:00"/>
    <d v="2022-09-15T00:00:00"/>
    <n v="23.285714285714285"/>
    <n v="1"/>
    <n v="1"/>
    <x v="0"/>
    <s v="DGI_x000a_NC - Subproceso Recaudo - Devoluciones_x000a_Subdirección de Devoluciones"/>
  </r>
  <r>
    <x v="3"/>
    <x v="1"/>
    <m/>
    <m/>
    <m/>
    <m/>
    <s v="12.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n v="1"/>
    <x v="0"/>
    <s v="DGI_x000a_NC - Subproceso Recaudo - Devoluciones_x000a_Subdirección de Devoluciones"/>
  </r>
  <r>
    <x v="3"/>
    <x v="1"/>
    <m/>
    <m/>
    <m/>
    <m/>
    <s v="13.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2. Evaluar mensualmente el reporte de asuntos con marcas improcedentes"/>
    <s v="Acta mensual de evaluación de necesidades de ajustes o nuevos desarrollos a implementar en el Servicio Informático de Devoluciones."/>
    <n v="6"/>
    <d v="2022-04-05T00:00:00"/>
    <d v="2022-09-15T00:00:00"/>
    <n v="23.285714285714285"/>
    <n v="1"/>
    <n v="1"/>
    <x v="0"/>
    <s v="DGI_x000a_NC - Subproceso Recaudo - Devoluciones_x000a_Subdirección de Devoluciones"/>
  </r>
  <r>
    <x v="3"/>
    <x v="1"/>
    <m/>
    <m/>
    <m/>
    <m/>
    <s v="14.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n v="1"/>
    <x v="0"/>
    <s v="DGI_x000a_NC - Subproceso Recaudo - Devoluciones_x000a_Subdirección de Devoluciones"/>
  </r>
  <r>
    <x v="3"/>
    <x v="1"/>
    <s v="INSP. 1707022445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n v="1"/>
    <x v="0"/>
    <s v="DGI_x000a_NC - Subproceso Recaudo - Devoluciones_x000a_Subdirección de Devoluciones"/>
  </r>
  <r>
    <x v="3"/>
    <x v="1"/>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n v="1"/>
    <x v="0"/>
    <s v="DGI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r>
  <r>
    <x v="3"/>
    <x v="1"/>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0"/>
    <n v="0"/>
    <x v="1"/>
    <s v="DGI_x000a_DS - Subproceso Fiscalización y Liquidación_x000a_Divisiones de Fiscalización y Liquidación Intensiva_x000a_Direccion Seccional de Impuestos de Bogotá"/>
  </r>
  <r>
    <x v="3"/>
    <x v="1"/>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0"/>
    <n v="0"/>
    <x v="1"/>
    <s v="DGI_x000a_DS - Subproceso Fiscalización y Liquidación_x000a_Divisiones de Fiscalización y Liquidación Intensiva_x000a_Direccion Seccional de Impuestos de Bogotá"/>
  </r>
  <r>
    <x v="3"/>
    <x v="1"/>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0"/>
    <n v="0"/>
    <x v="1"/>
    <s v="DGI_x000a_DS - Subproceso Fiscalización y Liquidación_x000a_Divisiones de Fiscalización y Liquidación Intensiva_x000a_Direccion Seccional de Impuestos de Bogotá"/>
  </r>
  <r>
    <x v="3"/>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n v="1"/>
    <x v="0"/>
    <s v="DGI_x000a_DS - Subproceso Fiscalización y Liquidación_x000a_Divisiones de Fiscalización y Liquidación Intensiva_x000a_Direccion Seccional de Impuestos de Bogotá"/>
  </r>
  <r>
    <x v="3"/>
    <x v="1"/>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n v="1"/>
    <x v="0"/>
    <s v="DGI_x000a_DS - Subproceso Fiscalización y Liquidación_x000a_Divisiones de Fiscalización y Liquidación Intensiva_x000a_Direccion Seccional de Impuestos de Bogotá"/>
  </r>
  <r>
    <x v="3"/>
    <x v="1"/>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n v="1"/>
    <x v="0"/>
    <s v="DGI_x000a_DS - Subproceso Fiscalización y Liquidación_x000a_Dirección Seccional  Impuestos de Bogotá_x000a_División de Fiscalización y Liquidación tributaria Intensiva para Personas Jurídicas_x000a_"/>
  </r>
  <r>
    <x v="3"/>
    <x v="1"/>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n v="1"/>
    <x v="0"/>
    <s v="DGI_x000a_DS - Subproceso Fiscalización y Liquidación_x000a_Subdirección de Fiscalización Tributaria_x000a_"/>
  </r>
  <r>
    <x v="3"/>
    <x v="1"/>
    <s v="TECNOLÓGICO TRIBUTARIO"/>
    <s v="2401-RG1_x000a__x000a_2403-RG1_x000a__x000a_2011-RG1_x000a_RFC1_x000a__x000a_2413-RG_x000a__x000a_2420-RFC1"/>
    <s v="TECNOLÓGICO TRIBUTARIO_x000a__x000a_Insp. 1707022401: Una vez analizada cada una de las variables establecidas para el proceso y alcance de la inspección, se puede concluir que no existen indicios de Fraude y Corrupción asociados a la presente inspección._x000a__x000a_Insp. 1707022403: ID del hallazgo I. El GIT de Gestión, control y servicio y la División de Gestión de Cobranzas de la Dirección Seccional de Impuestos de Bogotá de la DIAN, están expuestas al riesgo de pérdida de los ingresos de la Nación por no identificar, comunicar y gestionar los procesos y/o saldos pendientes de empresas fusionadas a las áreas responsables, evidenciado en:  A) El incumplimiento al procedimiento PR-GM-0011 “Solicitudes especiales de actualización RUT”, B) Inconsistencias generadas por saldos irreales en el sistema de Obligación Financiera y/o desactualización de los sistemas SIPAC y SISCOBRA, C) No se efectúa un control específico sobre los saldos pendientes  de las sociedades fusionadas por parte de la División de Cobranzas, D) Falta de integración de aplicativos y centralización de expedientes, E) No se identifica en el aplicativo de OBLIGACIÓN FINANCIERA las sociedades fusionadas, para el seguimiento de los saldos pendientes de la sociedad absorbida, F) Manualidad en el manejo de la información de los procesos de los contribuyentes, en las áreas Control, Gestión y Servicios, Secretaría de Cobranzas y la Secretaría de Gestión Jurídica, y G) El GIT de Gestión, control y servicio no comunica a la División de cobro las cancelaciones de RUT aprobadas por concepto de fusión. _x000a__x000a_Insp. 170702241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_x000a__x000a_Insp. 1707022413: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Insp.1707022420: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s v="2401-RG1: Vencimiento de términos: Posibilidad de incumplimiento de los términos legales (prescripción, caducidad) en las actuaciones que debe realizar la DIAN en cumplimiento de sus funciones_x000a__x000a_2403-RG1:Pérdida de los ingresos de la Nación por no identificar, comunicar y gestionar los procesos y/o saldos pendientes de empresas fusionadas a las áreas responsables. 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Adelantar el proceso de contratación de la solución tecnológica."/>
    <s v="Contratar la solución tecnológica"/>
    <s v="Contrato firmado"/>
    <n v="1"/>
    <d v="2022-08-01T00:00:00"/>
    <d v="2023-12-29T00:00:00"/>
    <n v="73.571428571428569"/>
    <n v="0.28000000000000003"/>
    <n v="0.28000000000000003"/>
    <x v="1"/>
    <s v="DGI_x000a_NC- Subproceso Innovación y Tecnología_x000a_Subdirección de Innovación y Proyectos"/>
  </r>
  <r>
    <x v="3"/>
    <x v="1"/>
    <m/>
    <m/>
    <m/>
    <m/>
    <m/>
    <s v="Inicio de la implementación de la solución tecnológica del Proyecto."/>
    <s v="Documento Plan de Trabajo"/>
    <n v="1"/>
    <d v="2024-01-01T00:00:00"/>
    <d v="2024-07-31T00:00:00"/>
    <n v="30.285714285714285"/>
    <n v="0"/>
    <n v="0"/>
    <x v="1"/>
    <s v="DGI_x000a_NC- Subproceso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Coordinación de Administración de Aplicativos de Impuestos"/>
  </r>
  <r>
    <x v="3"/>
    <x v="1"/>
    <m/>
    <m/>
    <m/>
    <m/>
    <m/>
    <m/>
    <s v="Informe de seguimiento trimestral y/o actas de reunión"/>
    <n v="4"/>
    <d v="2024-08-01T00:00:00"/>
    <d v="2025-07-31T00:00:00"/>
    <n v="52"/>
    <n v="0"/>
    <n v="0"/>
    <x v="1"/>
    <s v="DGI_x000a_NC- Subproceso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Coordinación de Administración de Aplicativos de Impuestos"/>
  </r>
  <r>
    <x v="3"/>
    <x v="1"/>
    <m/>
    <m/>
    <m/>
    <m/>
    <m/>
    <s v="Implantación de la solución tecnológica"/>
    <s v="Documento de aprobación de puesta en producción "/>
    <n v="1"/>
    <d v="2025-08-01T00:00:00"/>
    <d v="2025-12-31T00:00:00"/>
    <n v="21.714285714285715"/>
    <n v="0"/>
    <n v="0"/>
    <x v="1"/>
    <s v="DGI_x000a_NC- Subproceso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Coordinación de Administración de Aplicativos de Impuestos"/>
  </r>
  <r>
    <x v="3"/>
    <x v="1"/>
    <m/>
    <m/>
    <m/>
    <m/>
    <s v="Diseñar, Construir y desplegar en el SIE de Obligacion Financiera y en SIPAC una marcacion que permita identificar plenamente el estado de una sociedad que aparezca en la casilla 89  del RUT."/>
    <s v="Puesta en producción a Nivel Nacional del sistema construido."/>
    <s v="Sistema funcionando "/>
    <n v="1"/>
    <s v="Por determinar de acuerdo a la presentación del requerimiento"/>
    <s v="Por determinar de acuerdo a la presentación del requerimiento"/>
    <e v="#VALUE!"/>
    <n v="1"/>
    <n v="1"/>
    <x v="0"/>
    <s v="DGI_x000a_NC - Subproceso Recaudo - Devoluciones_x000a_Subdirección de Gestión de Recaudo y Cobranzas_x000a_Coordinacion de Infraestructura "/>
  </r>
  <r>
    <x v="3"/>
    <x v="1"/>
    <m/>
    <m/>
    <m/>
    <m/>
    <s v="Implementar una solución informatica que permita evaluar y generar alertas en el cumplimiento de una facilidad de pago,  en el nuevo Servicio Informático de Administración de Cartera _x000a_(Implementación sujeta dentro del plan de modernización tecnologica de la DIAN.(LEY 1819 DEL 2016 y 1943 del 2018))_x000a_Implementacion de una herramienta que permita evaluar y generar una alerta en el incumplimiento de una facilidad de pago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Contratar la solución tecnológica"/>
    <s v="Contrato firmado"/>
    <n v="1"/>
    <d v="2022-08-01T00:00:00"/>
    <d v="2023-12-29T00:00:00"/>
    <n v="73.571428571428569"/>
    <n v="0.48"/>
    <n v="0.48"/>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m/>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mplantación de la_x000a_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atica que contemple las recomendaciones del informe final de la inspección acordes con las actuaciones y actos previstos en el procedimiento de facilidades de pago y en todo el proceso de administracion de cartera._x000a_(Implementación sujeta dentro del plan de modernización tecnologica de la DIAN.(LEY 1819 DEL 2016 y 1943 del 2018)) Implementación de una herramienta de control y seguimiento a todas las actuaciones administrativas adelantadas en el procedimiento de facilidades de pago. 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Contratar la solución tecnológica"/>
    <s v="Contrato firmado"/>
    <n v="1"/>
    <d v="2022-08-01T00:00:00"/>
    <d v="2023-12-29T00:00:00"/>
    <n v="73.571428571428569"/>
    <n v="0.48"/>
    <n v="0.48"/>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m/>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mplantación de la 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ática que permita contar con un sistema de información integrado que refleje la situación fiscal y procesal real de los contribuyentes y se pueda aplicar la presente recomendación._x000a__x000a_La actividad se encuentra sujeta al desarrollo del plan de modernización tecnologica de la DIAN. (LEY 1819 DEL 2016 y 1943 del 2018))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Contratar la solución tecnológica"/>
    <s v="Contrato firmado"/>
    <n v="1"/>
    <d v="2022-08-01T00:00:00"/>
    <d v="2023-12-29T00:00:00"/>
    <n v="73.571428571428569"/>
    <n v="0.48"/>
    <n v="0.48"/>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m/>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mplantación de la 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atica, sujeta al plan de modernización tecnologica de la DIAN.(LEY 1819 DEL 2016)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Contratar la solución tecnológica"/>
    <s v="Contrato firmado"/>
    <n v="1"/>
    <d v="2022-08-01T00:00:00"/>
    <d v="2023-12-29T00:00:00"/>
    <n v="73.571428571428569"/>
    <n v="0.48"/>
    <n v="0.48"/>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m/>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mplantación de la 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Implementar una solución informàtica que contemple las recomendaciones 1 a la 9 del informe final de la inspección , sujetas a la implementación del plan de modernización tecnologica de la DIAN.(LEY 1819 DEL 2016)"/>
    <s v="Adelantar el proceso de contratación de la solución tecnológica"/>
    <s v="Contrato firmado"/>
    <n v="1"/>
    <d v="2023-03-01T00:00:00"/>
    <d v="2023-12-29T00:00:00"/>
    <n v="43.285714285714285"/>
    <n v="0.28000000000000003"/>
    <n v="0.28000000000000003"/>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1 a la 9 del informe final de la inspección , sujetas a la implementación del plan de modernización tecnologica de la DIAN.(LEY 1819 DEL 2016)"/>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1 a la 9 del informe final de la inspección , sujetas a la implementación del plan de modernización tecnologica de la DIAN.(LEY 1819 DEL 2016)"/>
    <s v="Inicio de la implementación de la solución tecnológica del Proyecto."/>
    <s v="Informe de seguimiento (acta, correo u otro documento)"/>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1 a la 9 del informe final de la inspección , sujetas a la implementación del plan de modernización tecnologica de la DIAN.(LEY 1819 DEL 2016)"/>
    <s v="Implantación de la solución tecnológica"/>
    <s v="Solución en producción"/>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0"/>
    <n v="0"/>
    <x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del informe final de la inspección , sujetas a la implementación del plan de modernización tecnologica de la DIAN.(LEY 1819 DEL 2016)"/>
    <s v="Adelantar el proceso de contratación de la solución tecnológica"/>
    <s v="Contrato firmado"/>
    <n v="1"/>
    <d v="2023-03-01T00:00:00"/>
    <d v="2023-12-29T00:00:00"/>
    <n v="43.285714285714285"/>
    <n v="0.28000000000000003"/>
    <n v="0.28000000000000003"/>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del informe final de la inspección , sujetas a la implementación del plan de modernización tecnologica de la DIAN.(LEY 1819 DEL 2016)"/>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del informe final de la inspección , sujetas a la implementación del plan de modernización tecnologica de la DIAN.(LEY 1819 DEL 2016)"/>
    <s v="Inicio de la implementación de la solución tecnológica del Proyecto."/>
    <s v="Informe de seguimiento (acta, correo u otro documento)"/>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del informe final de la inspección , sujetas a la implementación del plan de modernización tecnologica de la DIAN.(LEY 1819 DEL 2016)"/>
    <s v="Implantación de la solución tecnológica"/>
    <s v="Solución en producción"/>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0"/>
    <n v="0"/>
    <x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Implementar una solución informàtica que contemple las recomendaciones  del informe final de la inspección , sujetas a la implementación del plan de modernización tecnologica de la DIAN.(LEY 1819 DEL 2016)"/>
    <s v="Adelantar el proceso de contratación de la solución tecnológica"/>
    <s v="Contrato firmado"/>
    <n v="1"/>
    <d v="2023-03-01T00:00:00"/>
    <d v="2023-12-29T00:00:00"/>
    <n v="43.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del informe final de la inspección , sujetas a la implementación del plan de modernización tecnologica de la DIAN.(LEY 1819 DEL 2016)"/>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del informe final de la inspección , sujetas a la implementación del plan de modernización tecnologica de la DIAN.(LEY 1819 DEL 2016)"/>
    <s v="Inicio de la implementación de la solución tecnológica del Proyecto."/>
    <s v="Informe de seguimiento (acta, correo u otro_x000a_documento)"/>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del informe final de la inspección , sujetas a la implementación del plan de modernización tecnologica de la DIAN.(LEY 1819 DEL 2016)"/>
    <s v="Implantación de la solución tecnológica"/>
    <s v="Solución en producción"/>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0"/>
    <n v="0"/>
    <x v="1"/>
    <s v="DGI_x000a_DS - Subproceso Recaudo - Devoluciones_x000a_Direccion Seccional de Impuestos de Medellin_x000a_Divión de Recaudo y Cobranzas_x000a_GIT Secretaria."/>
  </r>
  <r>
    <x v="3"/>
    <x v="1"/>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0"/>
    <n v="0"/>
    <x v="1"/>
    <s v="DGI_x000a_DS - Subproceso Recaudo - Devoluciones_x000a_Direccion Seccional de Impuestos de Medellin_x000a_Divión de Recaudo y Cobranzas"/>
  </r>
  <r>
    <x v="3"/>
    <x v="1"/>
    <m/>
    <m/>
    <m/>
    <m/>
    <s v="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0"/>
    <n v="0"/>
    <x v="1"/>
    <s v="DGI_x000a_DS - Subproceso Recaudo - Devoluciones_x000a_Direccion Seccional de Impuestos de Medellin_x000a_Divión de Recaudo y Cobranzas"/>
  </r>
  <r>
    <x v="3"/>
    <x v="1"/>
    <m/>
    <m/>
    <m/>
    <m/>
    <s v="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0"/>
    <n v="0"/>
    <x v="1"/>
    <s v="DGI_x000a_DS - Subproceso Recaudo - Devoluciones_x000a_Direccion Seccional de Impuestos de Medellin_x000a_Divión de Recaudo y Cobranzas"/>
  </r>
  <r>
    <x v="3"/>
    <x v="1"/>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Evitar que se endosen y paguen depósitos judiciales a terceros diferentes al deudor, salvo las excepciones previstas en el procedimiento._x000a_Retroalimentar al Banco Agrario cuando se identifiquen casos en los cuales los depósitos judiciales fueron pagados a un beneficiario diferente al autorizado por la DIAN."/>
    <s v="Informe gerencial firmado por el Director Seccional, Jefe de División, Jefe GIT, en donde se evidencien las actividades desarrolladas."/>
    <n v="2"/>
    <d v="2023-03-01T00:00:00"/>
    <d v="2024-02-29T00:00:00"/>
    <n v="52.142857142857146"/>
    <n v="1"/>
    <n v="1"/>
    <x v="0"/>
    <s v="DGI_x000a_NC-Subproceso Administracion de Cartera _x000a_Subdireccion de Cobranzas y Control Extensivo "/>
  </r>
  <r>
    <x v="3"/>
    <x v="1"/>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0.75"/>
    <n v="0.75"/>
    <x v="1"/>
    <s v="DGI_x000a_NC-Subproceso Administracion de Cartera _x000a_Dirección Seccional de Impuestos de Medellín"/>
  </r>
  <r>
    <x v="3"/>
    <x v="1"/>
    <m/>
    <m/>
    <m/>
    <m/>
    <s v="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0"/>
    <n v="0"/>
    <x v="1"/>
    <s v="DGI_x000a_NC-Subproceso Administracion de Cartera _x000a_Dirección Seccional de Impuestos de Medellín"/>
  </r>
  <r>
    <x v="3"/>
    <x v="1"/>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Implementar una solución informàtica que contemple las recomendaciones  del informe final de la inspección , sujetas a la implementación del plan de modernización tecnologica de la DIAN.(LEY 1819 DEL 2016)"/>
    <s v="Adelantar el proceso de contratación de la solución tecnológica"/>
    <s v="Contrato firmado"/>
    <n v="1"/>
    <d v="2023-03-01T00:00:00"/>
    <d v="2023-12-29T00:00:00"/>
    <n v="43.285714285714285"/>
    <n v="0.28000000000000003"/>
    <n v="0.28000000000000003"/>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del informe final de la inspección , sujetas a la implementación del plan de modernización tecnologica de la DIAN.(LEY 1819 DEL 2016)"/>
    <s v="Inicio de la implementación de la solución tecnológica del Proyecto."/>
    <s v="Documento plan de_x000a_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del informe final de la inspección , sujetas a la implementación del plan de modernización tecnologica de la DIAN.(LEY 1819 DEL 2016)"/>
    <s v="Inicio de la implementación de la solución tecnológica del Proyecto."/>
    <s v="Informe de seguimiento_x000a_(acta, correo u otro_x000a_documento)"/>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del informe final de la inspección , sujetas a la implementación del plan de modernización tecnologica de la DIAN.(LEY 1819 DEL 2016)"/>
    <s v="Implantación de la solución tecnológica"/>
    <s v="Solución en producción"/>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0"/>
    <n v="0"/>
    <x v="1"/>
    <s v="DGI_x000a_DS - Subproceso Recaudo - Devoluciones_x000a_Direccion Seccional de Impuestos de Medellin_x000a_Divión de Recaudo y Cobranzas"/>
  </r>
  <r>
    <x v="3"/>
    <x v="1"/>
    <m/>
    <m/>
    <m/>
    <m/>
    <s v="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0"/>
    <n v="0"/>
    <x v="1"/>
    <s v="DGI_x000a_DS - Subproceso Recaudo - Devoluciones_x000a_Direccion Seccional de Impuestos de Medellin_x000a_Divión de Recaudo y Cobranzas"/>
  </r>
  <r>
    <x v="3"/>
    <x v="1"/>
    <s v="INSP. 1707022455_x000a_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RG1: Decisión en la gestión de facilidades de pago por fuera de la norma._x000a__x000a_RFC1: Exclusión de un contribuyente de una o varias actividades de control en la gestión de facilidades de pago."/>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0"/>
    <n v="0"/>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3"/>
    <x v="1"/>
    <m/>
    <m/>
    <m/>
    <m/>
    <s v="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0"/>
    <n v="0"/>
    <x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r>
  <r>
    <x v="3"/>
    <x v="1"/>
    <m/>
    <m/>
    <m/>
    <m/>
    <s v="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
    <s v="1. Divulgar el documento de lineamientos generales a las Direcciones Seccionales y Operativa de Grandes Contribyentes"/>
    <s v="documento"/>
    <n v="1"/>
    <s v="SEGÚN LEY"/>
    <s v="SEGÚN LEY"/>
    <e v="#VALUE!"/>
    <n v="0"/>
    <n v="0"/>
    <x v="2"/>
    <s v="DGI_x000a_NC - Subproceso Recaudo - Devoluciones_x000a_Dirección de Gestión de Impuestos_x000a_Subdireccion de Cobranzas y Control Extensivo _x000a_Coordinación de Cobranzas._x000a__x000a_MODIFICADO_x000a_13102023"/>
  </r>
  <r>
    <x v="3"/>
    <x v="1"/>
    <m/>
    <m/>
    <m/>
    <m/>
    <s v="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0"/>
    <n v="0"/>
    <x v="1"/>
    <s v="DGI_x000a_NC  - Subproceso Recaudo - Devoluciones_x000a_Operativa de Grandes Contribuyentes_x000a__x000a_DS -  - Subproceso Recaudo - Devoluciones_x000a_Direcciones Seccionales _x000a__x000a_MODIFICADO_x000a_13102023"/>
  </r>
  <r>
    <x v="3"/>
    <x v="1"/>
    <m/>
    <m/>
    <m/>
    <m/>
    <s v="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0"/>
    <n v="0"/>
    <x v="1"/>
    <s v="DGI_x000a_DS -  - Subproceso Recaudo - Devoluciones_x000a_Direcciones Seccionales  de Bogota, Cali, Florencia, Monteria, Santa Marta, Tulua, Villavicencio_x000a_Division de Cobranzas y de Recaudo y Cobranzas_x000a__x000a_MODIFICADO_x000a_13102023"/>
  </r>
  <r>
    <x v="3"/>
    <x v="1"/>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0"/>
    <n v="0"/>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3"/>
    <x v="1"/>
    <m/>
    <m/>
    <m/>
    <m/>
    <s v="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0"/>
    <n v="0"/>
    <x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r>
  <r>
    <x v="3"/>
    <x v="1"/>
    <m/>
    <m/>
    <m/>
    <m/>
    <s v="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
    <s v="1. Divulgar el documento de lineamientos generales a las Direcciones Seccionales y Operativa de Grandes Contribyentes"/>
    <s v="documento"/>
    <n v="1"/>
    <s v="SEGÚN LEY"/>
    <s v="SEGÚN LEY"/>
    <e v="#VALUE!"/>
    <n v="0"/>
    <n v="0"/>
    <x v="2"/>
    <s v="DGI_x000a_NC - Subproceso Recaudo - Devoluciones_x000a_Dirección de Gestión de Impuestos_x000a_Subdireccion de Cobranzas y Control Extensivo _x000a_Coordinación de Cobranzas._x000a__x000a_MODIFICADO_x000a_13102023"/>
  </r>
  <r>
    <x v="3"/>
    <x v="1"/>
    <m/>
    <m/>
    <m/>
    <m/>
    <s v="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Cobranzas_x000a__x000a_MODIFICADO_x000a_13102023"/>
  </r>
  <r>
    <x v="3"/>
    <x v="1"/>
    <m/>
    <m/>
    <m/>
    <m/>
    <s v="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0"/>
    <n v="0"/>
    <x v="1"/>
    <s v="DGI_x000a_DS -  - Subproceso Recaudo - Devoluciones_x000a_Dirección  Seccional  de Bogota_x000a_Division de Cobranzas _x000a__x000a_MODIFICADO_x000a_13102023"/>
  </r>
  <r>
    <x v="3"/>
    <x v="1"/>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1.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3"/>
    <x v="1"/>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1.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3"/>
    <x v="1"/>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1.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3"/>
    <x v="1"/>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105,00)"/>
    <d v="2023-10-01T00:00:00"/>
    <d v="2024-09-30T00:00:00"/>
    <n v="52.142857142857146"/>
    <n v="0"/>
    <n v="0"/>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3"/>
    <x v="1"/>
    <m/>
    <m/>
    <m/>
    <m/>
    <s v="2.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3"/>
    <x v="1"/>
    <m/>
    <m/>
    <m/>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0"/>
    <n v="0"/>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3"/>
    <x v="1"/>
    <m/>
    <m/>
    <m/>
    <m/>
    <s v="2.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3"/>
    <x v="1"/>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1.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3-10-30T00:00:00"/>
    <n v="5.7142857142857144"/>
    <n v="0"/>
    <n v="0"/>
    <x v="1"/>
    <s v="DGI_x000a_NC- Subproceso Innovación y Tecnología_x000a_Coordinacion soporte tecnico al usuario._x000a__x000a_MODIFICADO_x000a_13102023"/>
  </r>
  <r>
    <x v="3"/>
    <x v="1"/>
    <s v="INSP. 1707022457_x000a_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0"/>
    <n v="0"/>
    <x v="1"/>
    <s v="DGI_x000a_DS - Subproceso Recaudo - Devoluciones_x000a_Direcciones Seccionales de Impuestos de Bogotá,  Medellin y Cali_x000a_Divión de Recaudo y Cobranzas"/>
  </r>
  <r>
    <x v="3"/>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0"/>
    <n v="0"/>
    <x v="1"/>
    <s v="DGI_x000a_DS - Subproceso Recaudo - Devoluciones_x000a_Direcciones Seccionales de Impuestos de Bogotá,  Medellin,  Cali y Barranquilla _x000a_Divión de Cobranzas"/>
  </r>
  <r>
    <x v="3"/>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0"/>
    <n v="0"/>
    <x v="1"/>
    <s v="DGI_x000a_DS - Subproceso Recaudo - Devoluciones_x000a_Direcciones Seccionales de Impuestos de Bogotá,  Medellin,  Cali y Barranquilla _x000a_Divión de Cobranzas"/>
  </r>
  <r>
    <x v="3"/>
    <x v="1"/>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0"/>
    <n v="0"/>
    <x v="1"/>
    <s v="DGI_x000a_NC - Subproceso Recaudo - Devoluciones_x000a_Dirección de Gestión de Impuestos_x000a_Subdireccion de Cobranzas y Control Extensivo _x000a_Coordinación de Cobranzas._x000a_"/>
  </r>
  <r>
    <x v="3"/>
    <x v="1"/>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La División de Recaudo y Cobranzas de forma bimestral, tomará una muestra del 5% de los expedientes de cobro del SIPAC que contengan resoluciones de embargo de sumas de dinero, en donde se incluiran los expedientes auditados de la DSI de Cali, Medellin y Bquilla para que se certifique el estado de cuenta a la fecha en que se realizó el desembargo."/>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0"/>
    <n v="0"/>
    <x v="1"/>
    <s v="DGI_x000a_DS - Subproceso Recaudo - Devoluciones_x000a_Direcciones Seccionales de Impuestos de  Cali , Medellin y Barranquilla _x000a_Divión de Cobranzas"/>
  </r>
  <r>
    <x v="3"/>
    <x v="1"/>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0"/>
    <n v="0"/>
    <x v="1"/>
    <s v="DGI_x000a_DS - Subproceso Recaudo - Devoluciones_x000a_Direcciones Seccionales de Impuestos de Bogotá  y Barranquilla _x000a_Divión de Cobranzas"/>
  </r>
  <r>
    <x v="3"/>
    <x v="1"/>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0"/>
    <n v="0"/>
    <x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r>
  <r>
    <x v="3"/>
    <x v="1"/>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0"/>
    <n v="0"/>
    <x v="1"/>
    <s v="DGI_x000a_DS - Subproceso Recaudo - Devoluciones_x000a_Direcciones Seccionales de Impuestos de Bogotá y Barranquilla _x000a_Divión de Cobranzas"/>
  </r>
  <r>
    <x v="3"/>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0"/>
    <n v="0"/>
    <x v="1"/>
    <s v="DGI_x000a_DS - Subproceso Recaudo - Devoluciones_x000a_Direcciones Seccionales de Impuestos de Bogotá y Barranquilla _x000a_Divión de Cobranzas"/>
  </r>
  <r>
    <x v="3"/>
    <x v="1"/>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0"/>
    <n v="0"/>
    <x v="1"/>
    <s v="DGI_x000a_DS - Subproceso Recaudo - Devoluciones_x000a_Direcciones Seccionales de Impuestos de  Cali y Barranquilla _x000a_Divión de Cobranzas"/>
  </r>
  <r>
    <x v="3"/>
    <x v="1"/>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0"/>
    <n v="0"/>
    <x v="1"/>
    <s v="DGI_x000a_DS - Subproceso Recaudo - Devoluciones_x000a_Direcciones Seccionales de Impuestos de  Cali_x000a_Divión de Cobranzas"/>
  </r>
  <r>
    <x v="3"/>
    <x v="1"/>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0"/>
    <n v="0"/>
    <x v="1"/>
    <s v="DGI_x000a_DS - Subproceso Recaudo - Devoluciones_x000a_Direcciones Seccionales de Impuestos de Bogotá  y Cali_x000a_Divión de Cobranzas"/>
  </r>
  <r>
    <x v="3"/>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0"/>
    <n v="0"/>
    <x v="1"/>
    <s v="DGI_x000a_DS - Subproceso Recaudo - Devoluciones_x000a_Direcciones Seccionales de Impuestos de Bogotá  y Cali_x000a_Divión de Cobranzas"/>
  </r>
  <r>
    <x v="3"/>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0"/>
    <n v="0"/>
    <x v="1"/>
    <s v="DGI_x000a_DS - Subproceso Recaudo - Devoluciones_x000a_Direcciones Seccionales de Impuestos de Bogotá  y Cali_x000a_Divión de Cobranzas"/>
  </r>
  <r>
    <x v="3"/>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0"/>
    <n v="0"/>
    <x v="1"/>
    <s v="DGI_x000a_DS - Subproceso Recaudo - Devoluciones_x000a_Direcciones Seccionales de Impuestos de Bogotá  y Cali_x000a_Divión de Cobranzas"/>
  </r>
  <r>
    <x v="3"/>
    <x v="1"/>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0"/>
    <n v="0"/>
    <x v="1"/>
    <s v="DGI_x000a_DS - Subproceso Recaudo - Devoluciones_x000a_Direcciones Seccionales de Impuestos de Cali_x000a_Divión de Cobranzas"/>
  </r>
  <r>
    <x v="3"/>
    <x v="1"/>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0"/>
    <n v="0"/>
    <x v="1"/>
    <s v="DGI_x000a_DS - Subproceso Recaudo - Devoluciones_x000a_Direcciones Seccionales de Impuestos de Cali_x000a_Divión de Cobranzas"/>
  </r>
  <r>
    <x v="3"/>
    <x v="1"/>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0"/>
    <n v="0"/>
    <x v="1"/>
    <s v="DGI_x000a_DS - Subproceso Recaudo - Devoluciones_x000a_Direcciones Seccionales de Impuestos de Bogotá_x000a_Divión de Cobranzas"/>
  </r>
  <r>
    <x v="3"/>
    <x v="1"/>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0"/>
    <n v="0"/>
    <x v="1"/>
    <s v="DGI_x000a_NC - Subproceso Recaudo - Devoluciones_x000a_Dirección de Gestión de Impuestos_x000a_Subdireccion de Cobranzas y Control Extensivo _x000a_Coordinación de Cobranzas._x000a_"/>
  </r>
  <r>
    <x v="2"/>
    <x v="2"/>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Definir Estrategia de Digitalización del Proyecto._x000a__x000a_NOTA: Reformulación elaborada por cambios normativos de acuerdo a  Decreto 1165 de Junio de 2019 que reemplaza-deroga el Decreto 390 de 2016 y este SIE &quot;RAHC&quot; estaba dentro del Proyecto 390."/>
    <s v="Documento de Estrategia"/>
    <n v="1"/>
    <d v="2020-01-01T00:00:00"/>
    <d v="2020-06-30T00:00:00"/>
    <n v="25.857142857142858"/>
    <n v="1"/>
    <n v="1"/>
    <x v="0"/>
    <s v="DGIT_x000a_NC - Subproceso Innovación y Tecnología_x000a_Dirección de Gestión de Innovación y Tecnología_x000a_Subdirección de Innovación y Proyectos_x000a__x000a_ACTUALIZADO_x000a_30112021"/>
  </r>
  <r>
    <x v="2"/>
    <x v="2"/>
    <m/>
    <m/>
    <m/>
    <m/>
    <s v="Priorizar y detallar requerimientos Funcionales tecnológicos necesario para la solución tecnológica  del Proyecto._x000a__x000a_NOTA: Reformulación elaborada por cambios normativos de acuerdo a  Decreto 1165 de Junio de 2019 que reemplaza-deroga el Decreto 390 de 2016 y este SIE &quot;RAHC&quot; estaba dentro del Proyecto 390."/>
    <s v="Priorizar y detallar requerimientos Funcionales tecnológicos necesario para la solución tecnológica  del Proyecto._x000a__x000a_NOTA: Reformulación elaborada por cambios normativos de acuerdo a  Decreto 1165 de Junio de 2019 que reemplaza-deroga el Decreto 390 de 2016 y este SIE &quot;RAHC&quot; estaba dentro del Proyecto 390."/>
    <s v="Documento de requerimientos funcionales"/>
    <n v="1"/>
    <d v="2020-07-01T00:00:00"/>
    <d v="2020-12-31T00:00:00"/>
    <n v="26.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_x000a__x000a_ACTUALIZADO_x000a_30112021"/>
  </r>
  <r>
    <x v="2"/>
    <x v="2"/>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2-01-01T00:00:00"/>
    <d v="2022-07-31T00:00:00"/>
    <n v="30.142857142857142"/>
    <n v="1"/>
    <n v="1"/>
    <x v="0"/>
    <s v="DGIT_x000a_NC - Subproceso Innovación y Tecnología_x000a_Dirección de Gestión de Innovación y Tecnología_x000a_Subdirección de Innovación y Proyectos_x000a_Subdirección de Soluciones y Desarrollo_x000a__x000a_REFORMULADO_x000a_30112021_x000a_20052022"/>
  </r>
  <r>
    <x v="2"/>
    <x v="2"/>
    <m/>
    <m/>
    <m/>
    <m/>
    <m/>
    <s v="2. Plan de trabajo del desarrollo de la solución tecnológica."/>
    <s v="Plan de trabajo"/>
    <n v="1"/>
    <d v="2022-08-01T00:00:00"/>
    <d v="2022-12-31T00:00:00"/>
    <n v="21.714285714285715"/>
    <n v="1"/>
    <n v="1"/>
    <x v="0"/>
    <s v="DGIT_x000a_NC - Subproceso Innovación y Tecnología_x000a_Dirección de Gestión de Innovación y Tecnología_x000a_Subdirección de Innovación y Proyectos_x000a_Subdirección de Soluciones y Desarrollo_x000a__x000a_REFORMULADO_x000a_30112021_x000a_20052022"/>
  </r>
  <r>
    <x v="2"/>
    <x v="2"/>
    <m/>
    <m/>
    <m/>
    <m/>
    <s v="Implantación de la solución tecnológica del Proyecto._x000a__x000a_NOTA: Reformulación elaborada por cambios normativos de acuerdo a  Decreto 1165 de Junio de 2019 que reemplaza-deroga el Decreto 390 de 2016 y este SIE &quot;RAHC&quot; estaba dentro del Proyecto 390."/>
    <s v="1. Iniciar el desarrollo de la solución Tecnológica"/>
    <s v="Seguimiento trimestral a la implementación de la solución Tecnológica"/>
    <n v="3"/>
    <d v="2023-01-01T00:00:00"/>
    <d v="2023-12-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r>
  <r>
    <x v="2"/>
    <x v="2"/>
    <m/>
    <m/>
    <m/>
    <m/>
    <m/>
    <s v="2. Puesta en producción de la solución tecnológica"/>
    <s v="Puesta en producción"/>
    <n v="1"/>
    <d v="2024-07-01T00:00:00"/>
    <d v="2024-12-31T00:00:00"/>
    <n v="26.14285714285714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r>
  <r>
    <x v="2"/>
    <x v="2"/>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
    <n v="3"/>
    <d v="2022-10-01T00:00:00"/>
    <d v="2023-06-30T00:00:00"/>
    <n v="38.857142857142854"/>
    <n v="3"/>
    <n v="1"/>
    <x v="0"/>
    <s v="DGIT_x000a_NC - Subproceso Seguridad de la Información_x000a_Oficina de Seguridad de la Información_x000a__x000a_REFORMULADO_x000a_22072020_x000a_20102022_x000a_ACTUALIZADO_x000a_30112021"/>
  </r>
  <r>
    <x v="2"/>
    <x v="2"/>
    <m/>
    <m/>
    <m/>
    <m/>
    <s v="Crear repositorios de evidencias por Dirección de Gestión y/o Dirección Seccional del cumplimento de los lineamientos de los memorandos 0203 de 2020 y 0213 de 2021."/>
    <s v="Repositorios de evidencias de las 17 áreas identificadas en el Inventario de Aplicativos No Corporativos que hacen uso de estas herramientas."/>
    <s v="17 Repositorios de evidencias con todo tipo de documentación referente al tema, por ejemplo: actas de asistencias a reunión virtual o presencial, correos electrónicos y formatos de la entidad."/>
    <n v="17"/>
    <d v="2022-10-01T00:00:00"/>
    <d v="2023-06-30T00:00:00"/>
    <n v="38.857142857142854"/>
    <n v="17"/>
    <n v="1"/>
    <x v="0"/>
    <s v="DGIT_x000a_NC - Subproceso Innovación y Tecnología_x000a_Dirección de Gestión de Innovación y Tecnología_x000a__x000a_REFORMULADO_x000a_24102022"/>
  </r>
  <r>
    <x v="4"/>
    <x v="2"/>
    <s v="AUDITORIA A LA EFECTIVIDAD DE PROGRAMAS Y ACCIONES DE CONTROL – AEP 2022-003_x000a__x000a_Periodo: 1/01/2018 - 31/12/2021_x000a__x000a_H1"/>
    <s v="AEP 2022-003"/>
    <s v="HALLAZGO No. 1.   Baja efectividad de programas y acciones de control auditados_x000a_ _x000a_De la muestra seleccionada y una vez revisados los resultados que arrojaron los análisis preliminares y/o las investigaciones desarrolladas a los seleccionados remitidos a las Direcciones Seccionales de Impuestos de Cali, Aduanas de Cali e Impuestos y Aduanas de Bucaramanga por 4 programas de fiscalización y 4 acciones de control, se observó baja efectividad en: _x000a_  _x000a_1._x0009_Programas y acciones de control tributarios. (Ver tabla No.6  ) _x000a__x000a__x0009_Programa de Control a Inexactos Renta no obligados a llevar contabilidad AG 2015, Memorando 104 de 2018._x000a__x0009_Programa de Control a Créditos Fiscales del Impuesto sobre la Renta y CREE AG 2016, Memorando 201 de 2018._x000a__x0009_Acción de control a Contribuyentes con Beneficio de Auditoría Renta AG 2019, Memorando 153 de 2020._x000a__x000a_2. Programas y acciones de control aduaneros. (Ver tabla No.11 ):_x000a__x000a__x0009_Programa Control al pago de los derechos antidumping 2018-2019 - Memorando 185 de 2019._x000a__x0009_Acción de control Lineamientos para dar cumplimiento a los requisitos establecidos en el artículo 3º. “umbrales para fortalecer el sistema de gestión de riesgo y control aduanero” del decreto 2218 de 2017, modificado por el artículo 1º del Decreto 436 de 2018, Memorando 77 de 2020._x000a__x0009_Acción de control Lineamiento para el control al cumplimiento de requisitos y correcta clasificación arancelaria en la importación de llantas, Memorando 38 de 2020._x000a__x0009_Acción de control Lineamiento para la correcta clasificación arancelaria en la importación de llantas, Memorando 140 de 2020."/>
    <s v="Deficiencias en la  calidad e integridad de la información base para la selección de los casos a investigar y la definición de expectativas de gestión en la planeación _x000a__x000a_Insuficiencia en los recursos destinados al desarrollo de los programas y acciones de control _x000a__x000a_Falencias en su ejecución"/>
    <s v="Actualizar la cartilla CT-COT-0081 en torno a pautas generales para el tratamiento de la calidad de los datos usados en la formulación de programas y campañas de control, así como actualizar e incorporar en la misma cartilla el contenido relacionado con el &quot;Cálculo del valor estimado de los programas y campañas de control&quot;."/>
    <s v="Cartilla CT-COT-0081 actualizada"/>
    <s v="Cartilla"/>
    <n v="1"/>
    <d v="2023-01-01T00:00:00"/>
    <d v="2023-03-31T00:00:00"/>
    <n v="12.714285714285714"/>
    <n v="1"/>
    <n v="1"/>
    <x v="0"/>
    <s v="DGF_x000a_NC - Subprocesos: Fiscalización y Liquidación_x000a_NC - Subproceso Gestión del Riesgo y Programas_x000a_Subdirección de Análisis de Riesgo y Programas_x000a__x000a_REFORMULADO_x000a_09122022"/>
  </r>
  <r>
    <x v="4"/>
    <x v="2"/>
    <m/>
    <m/>
    <m/>
    <m/>
    <s v="Revisar los indicadores de efectividad de los programas, excluyendo de su base de cálculo los seleccionados que son incorporados a otra investigación en curso."/>
    <s v="Cartilla CT-COT-0082 actualizada con la revisión de los indicadores de efectividad"/>
    <s v="Cartilla"/>
    <n v="1"/>
    <d v="2023-01-01T00:00:00"/>
    <d v="2023-03-31T00:00:00"/>
    <n v="12.714285714285714"/>
    <n v="1"/>
    <n v="1"/>
    <x v="0"/>
    <s v="DGF_x000a_NC - Subprocesos: Fiscalización y Liquidación_x000a_NC - Subproceso Gestión del Riesgo y Programas_x000a_Subdirección de Análisis de Riesgo y Programas_x000a_Subdirección de Fiscalización_x000a_Subdirección de Cobranzas y Control Extensivo_x000a__x000a_REFORMULADO_x000a_09122022"/>
  </r>
  <r>
    <x v="4"/>
    <x v="2"/>
    <m/>
    <m/>
    <m/>
    <m/>
    <s v="Establecer lineamientos mediante los cuales se determinen los requisitos mínimos que deberán cumplirse, los cruces de información mínimos que deberán realizarse y las verificaciones básicas que deberán surtirse previa a la remisión del universo de seleccionados de las acciones de control a las Direcciones Seccionales. _x000a__x000a_"/>
    <s v="Memorando mediante el cual se establezcan los lineamientos que deberán atenderse en la Subdirección de Fiscalización Aduanera, orientados a mejorar la efectividad de los seleccionados a investigar por parte de las Direcciones Seccionales en ejecución de las acciones de control._x000a__x000a_ "/>
    <s v="Memorando"/>
    <n v="1"/>
    <d v="2022-09-01T00:00:00"/>
    <d v="2022-12-31T00:00:00"/>
    <n v="17.285714285714285"/>
    <n v="1"/>
    <n v="1"/>
    <x v="0"/>
    <s v="DGF_x000a_NC - Subprocesos: Fiscalización y Liquidación_x000a_NC - Subproceso Gestión del Riesgo y Programas_x000a_Subdirección de Fiscalización Aduanera_x000a_"/>
  </r>
  <r>
    <x v="4"/>
    <x v="2"/>
    <m/>
    <m/>
    <m/>
    <m/>
    <s v="Actualizar Memorando nro. 0000297 de fecha 31 de octubre de 2016, para implementar los informes semestrales (con fecha de corte 31 de diciembre y 30 de junio) sobre dificultades y experiencias exitosas en la ejecución de los programas y acciones de control, como medio de retroalimentación para la Coordinación de Programas y Campañas de Control y de Pensamiento Estratégico, con el propósito de mejorar la selectividad en futuros programas o acciones de control."/>
    <s v="Memorando actualizado"/>
    <s v="Memorando"/>
    <n v="1"/>
    <d v="2022-09-01T00:00:00"/>
    <d v="2022-11-30T00:00:00"/>
    <n v="12.857142857142858"/>
    <n v="1"/>
    <n v="1"/>
    <x v="0"/>
    <s v="DGF_x000a_NC - Subprocesos: Fiscalización y Liquidación_x000a_NC - Subproceso Gestión del Riesgo y Programas_x000a_Subdirección de Fiscalización Tributaria._x000a_Coordinación de Pensamiento Estratégico "/>
  </r>
  <r>
    <x v="4"/>
    <x v="2"/>
    <m/>
    <m/>
    <m/>
    <m/>
    <s v="Elaborar documento de retroalimentación teniendo en cuenta los informes semestrales remitidos por la Dirección Operativa de Grandes Contribuyentes y las Direcciones Seccionales, donde se plasme las dificultades y experiencias exitosas evidenciadas en los programas y acciones de control remitidas desde la Subdirección de Fiscalización Tributaria."/>
    <s v="Documento consolidado (15/02/2023, 15/08/2023)"/>
    <s v="Documento"/>
    <n v="2"/>
    <d v="2022-09-01T00:00:00"/>
    <d v="2023-08-15T00:00:00"/>
    <n v="49.714285714285715"/>
    <n v="0"/>
    <n v="0"/>
    <x v="1"/>
    <s v="DGF_x000a_NC - Subprocesos: Fiscalización y Liquidación_x000a_NC - Subproceso Gestión del Riesgo y Programas_x000a_Subdirección de Fiscalización Tributaria._x000a_Coordinación de Pensamiento Estratégico "/>
  </r>
  <r>
    <x v="4"/>
    <x v="2"/>
    <s v="AUDITORIA A LA EFECTIVIDAD DE PROGRAMAS Y ACCIONES DE CONTROL – AEP 2022-003_x000a__x000a_Periodo: 1/01/2018 - 31/12/2021_x000a__x000a_H2"/>
    <s v="AEP 2022-003"/>
    <s v="2. Deficiencias en la selección de insumos a enviar a las Direcciones Seccionales_x000a_ _x000a_Revisada una muestra de 4 programas de fiscalización y 4 acciones de control remitidas por el nivel central a las direcciones seccionales de Impuestos de Cali, Aduanas de Cali e Impuestos y Aduanas de Bucaramanga, en tres de éstos, se observaron depuraciones por razones que pudieron ser identificadas antes de su envío a las direcciones seccionales así: _x000a_ _x000a_1._x0009_Programa Control al pago de los derechos antidumping 2018-2019, Memorando 185 del 25/07/2019_x000a_ _x000a_Las seis declaraciones seleccionadas para la DSIA de Bucaramanga se depuran, cuatro de ellas, porque para la mercancía importada no aplica el pago de los derechos antidumping, subpartida 76.08.10.90.00, conforme a lo dispuesto en el parágrafo del artículo 2 de la Resolución 304 de 2013 y la Resolución 176 de 2017, proferidas por el Ministerio de Comercio Industria y Turismo y las dos restantes hacen referencia a la misma operación de comercio exterior, declaración de importación inicial y su corrección voluntaria con pago de derechos antidumping; ésta última con fecha anterior al envío del programa, por lo tanto no procedía en ningún caso apertura de la investigación._x000a__x000a_2._x0009_Lineamientos para dar cumplimiento a los requisitos establecidos en el artículo 3º. “Umbrales para fortalecer el sistema de gestión de riesgo y control aduanero del Decreto 2218 de 2017, modificado por el artículo 1º del Decreto 436 de 2018”, Memorando 77 del 30/04/2020. _x000a__x000a_Para la DSA de Cali, 46 declaraciones que corresponden al 58% de las seleccionadas se depuraron así: _x000a_•_x0009_Para 35 declaraciones de importación correspondientes a la subpartida arancelaria 64.06.10.00.00, se revisaron las fórmulas sobre precios declarados por unidad de medida contenidas en el listado de seleccionados y se estableció, que el cálculo de precio unitario declarado se efectuó en FOB/Unidad, siendo lo correcto en FOB/KG bruto y al hacer el recalculo se determinó que cumplían con el umbral, siendo improcedente la investigación. _x000a_•_x0009_Cuatro corresponden a declaraciones sin levante _x000a_•_x0009_Tres declaraciones habían tenido aprehensión en el 2019. _x000a_•_x0009_Cuatro declaraciones presentaban corrección en la que se ajustó el umbral, previo al Memorando de la acción. _x000a_ _x000a_3._x0009_Programa Control a créditos fiscales del impuesto sobre la Renta y CREE AG 2016, Memorando 201 del 10/07/2018. _x000a__x000a_Para la DSI de Cali de un total de 30 seleccionados se depuran 15, que corresponden al 50%, por tener investigación en curso por el mismo concepto y período o que ya habían sido investigados en otro programa previo al envío del Memorando. Caso semejante se observó en la DSIA de Bucaramanga donde se depuraron 10 seleccionados de un total de 25, que corresponden al 40%. "/>
    <s v="Los registros de información que reposan en la entidad no son suficientes para asegurar la coherencia de los datos base para la selección_x000a_ _x000a_Deficiencias en los controles que debe ejercer la primera línea de defensa, que aseguren la calidad de los insumos remitidos para investigación a las direcciones seccionales"/>
    <s v="Actualizar la cartilla CT-COT-0081 en torno a pautas generales para el tratamiento de la calidad de los datos usados en la formulación de programas y campañas de control, así como actualizar e incorporar en la misma cartilla el contenido relacionado con el &quot;Cálculo del valor estimado de los programas y campañas de control&quot;."/>
    <s v="Cartilla CT-COT-0081 actualizada"/>
    <s v="Cartilla"/>
    <n v="1"/>
    <d v="2023-01-01T00:00:00"/>
    <d v="2023-03-31T00:00:00"/>
    <n v="12.714285714285714"/>
    <n v="1"/>
    <n v="1"/>
    <x v="0"/>
    <s v="DGF_x000a_NC - Subprocesos: Fiscalización y Liquidación_x000a_NC - Subproceso Gestión del Riesgo y Programas_x000a_Subdirección de Análisis de Riesgo y Programas_x000a__x000a__x000a_REFORMULADO_x000a_09122022"/>
  </r>
  <r>
    <x v="4"/>
    <x v="2"/>
    <m/>
    <m/>
    <m/>
    <m/>
    <s v="Definir un calendario de control para el año 2023 que atienda los flujos de información en la DIAN y donde los controles se realicen en un horizonte temporal cercano a los períodos o años gravables a ser fiscalizados, sujetos a la disponibilidad de la información."/>
    <s v="Carta de navegación con el listado de programas y campañas a desarrollar en el año 2023"/>
    <s v="Listado"/>
    <n v="1"/>
    <d v="2022-08-08T00:00:00"/>
    <d v="2023-03-31T00:00:00"/>
    <n v="33.571428571428569"/>
    <n v="1"/>
    <n v="1"/>
    <x v="0"/>
    <s v="DGF_x000a_NC - Subprocesos: Fiscalización y Liquidación_x000a_NC - Subproceso Gestión del Riesgo y Programas_x000a_Subdirección de Análisis de Riesgo y Programas_x000a_Subdirección  de Fiscalización_x000a_Subdirección de Cobranzas y Control Extensivo_x000a_Comité Técnico de Programas y Campañas de Control"/>
  </r>
  <r>
    <x v="4"/>
    <x v="2"/>
    <m/>
    <m/>
    <m/>
    <m/>
    <s v="Establecer lineamientos mediante los cuales se establezcan los requisitos mínimos que deberán cumplirse, los cruces de información mínimos que deberán realizarse y las verificaciones básicas que deberán surtirse para la generación del universo de seleccionados de las acciones de control."/>
    <s v="Memorando mediante el cual se establezcan los lineamientos que deberán atenderse en la Subdirección de Fiscalización Aduanera, orientados a mejorar la efectividad de los seleccionados a investigar por parte de las Direcciones Seccionales en ejecución de las acciones de control."/>
    <s v="Memorando"/>
    <n v="1"/>
    <d v="2022-09-01T00:00:00"/>
    <d v="2022-10-31T00:00:00"/>
    <n v="8.5714285714285712"/>
    <n v="1"/>
    <n v="1"/>
    <x v="0"/>
    <s v="DGF_x000a_NC - Subprocesos: Fiscalización y Liquidación_x000a_NC - Subproceso Gestión del Riesgo y Programas_x000a_Subdirección de Fiscalización Aduanera_x000a_"/>
  </r>
  <r>
    <x v="4"/>
    <x v="2"/>
    <m/>
    <m/>
    <m/>
    <m/>
    <s v="Verificar el cumplimiento de los lineamientos mediante los cuales se determinen los requisitos mínimos que deberán cumplirse, los cruces de información mínimos que deberán realizarse y las verificaciones básicas que deberán surtirse previa a la remisión del universo de seleccionados de las acciones de control a las Direcciones Seccionales. "/>
    <s v="Correo electrónico en el cual se aprueben los criterios de selección, cruces de información y verificaciones aplicados para la generación del universo de seleccionados de las acciones de control"/>
    <s v="Correo electrónico"/>
    <n v="1"/>
    <d v="2022-11-01T00:00:00"/>
    <d v="2023-06-30T00:00:00"/>
    <n v="34.428571428571431"/>
    <n v="1"/>
    <n v="1"/>
    <x v="0"/>
    <s v="DGF_x000a_NC - Subprocesos: Fiscalización y Liquidación_x000a_NC - Subproceso Gestión del Riesgo y Programas_x000a_Subdirección de Fiscalización Aduanera_x000a_"/>
  </r>
  <r>
    <x v="4"/>
    <x v="2"/>
    <m/>
    <m/>
    <m/>
    <m/>
    <s v="Plantear la necesidad de fortalecer los sistemas de información que apoyan la generación de insumos para la estructuración de Programas y acciones de Control en el marco del proyecto de modernización de la entidad."/>
    <s v="Oficio mediante el cual se exponga la necesidad del fortalecimiento de los sistemas de información en el marco de la modernización de la entidad."/>
    <s v="Oficio"/>
    <n v="1"/>
    <d v="2022-09-01T00:00:00"/>
    <d v="2022-12-31T00:00:00"/>
    <n v="17.285714285714285"/>
    <n v="1"/>
    <n v="1"/>
    <x v="0"/>
    <s v="DGF_x000a_NC - Subprocesos: Fiscalización y Liquidación_x000a_NC - Subproceso Gestión del Riesgo y Programas_x000a_Subdirección de Fiscalización Aduanera_x000a_"/>
  </r>
  <r>
    <x v="4"/>
    <x v="2"/>
    <m/>
    <m/>
    <m/>
    <m/>
    <s v="Actualizar el instructivo IN - COT- 230 en lo relacionado con las definiciones de depuración de las cargas de servicio."/>
    <s v="Instructivo IN - COT - 230 actualizado"/>
    <s v="Instructivo"/>
    <n v="1"/>
    <d v="2023-01-01T00:00:00"/>
    <d v="2023-03-31T00:00:00"/>
    <n v="12.714285714285714"/>
    <n v="1"/>
    <n v="1"/>
    <x v="0"/>
    <s v="DGF_x000a_NC - Subprocesos: Fiscalización y Liquidación_x000a_NC - Subproceso Gestión del Riesgo y Programas_x000a_Subdirección de Fiscalización Tributaria_x000a__x000a_REFORMULADO_x000a_09122022"/>
  </r>
  <r>
    <x v="4"/>
    <x v="2"/>
    <s v="AUDITORIA A LA EFECTIVIDAD DE PROGRAMAS Y ACCIONES DE CONTROL – AEP 2022-003_x000a__x000a_Periodo: 1/01/2018 - 31/12/2021_x000a__x000a_H3"/>
    <s v="AEP 2022-003"/>
    <s v="3. Inconsistencias en la información reportada sobre programas y acciones de control_x000a__x000a_Revisados los reportes suministrados por la Dirección de Gestión de Fiscalización (Subdirecciones de Fiscalización Tributaria y de Fiscalización Aduanera) y la Dirección de Gestión Estratégica y de Analítica (Subdirección de Análisis de Riesgo y Programas), relacionados con programas y acciones de control generados y ejecutados entre el 1 de enero de 2018 y el 31 de diciembre de 2021, se evidenció inconsistencia en las cifras y falta de completitud de la información, así:_x000a__x000a_1._x0009_Frente a la Matriz de Seguimiento del Comité Técnico de Programas y Campañas de Control-CTPCC, suministrada por la Dirección de Gestión Estratégica y de Analítica, con corte a 31 de diciembre de 2021 y la entregada por la Dirección de Gestión de Fiscalización en relación con el control aduanero, se observaron diferencias en el número de programas y seleccionados para la vigencia 2019. Con relación a la entregada sobre el control tributario, se observaron diferencias en el número de seleccionados de las vigencias 2018, 2020 y 2021, y el valor de la gestión en todas las vigencias. Anexo 1_x000a__x000a_2._x0009_La Matriz de Seguimiento del CTPCC, con corte a 31 de diciembre de 2021, presenta falta de completitud en los registros tanto en la matriz consolidada como en la detallada por subdirección y frente a lo consignado se observan diferencias entre la información consolidada y la desagregada de la Subdirección de Fiscalización Aduanera, en el número de seleccionados en todas las vigencias, en igual sentido, entre la  consolidada y la desagregada de la Subdirección de Fiscalización Tributaria, en el número  de seleccionados para las vigencias 2018 y 2020 y el valor de la gestión para la vigencia 2018. Anexo 2_x000a__x000a_3. En la respuesta a la solicitud de información No. 4, mediante oficio virtual No. 100211169-0243 de fecha 04/04/2022, la Subdirección de Fiscalización Tributaria remite dos archivos, en el primero, que contiene el consolidado de programas 2018, indicaron un total de 8.714 seleccionados, en tanto que en el segundo reportan a nivel desagregado un total de 8.791 seleccionados, presentando una diferencia de 77._x000a__x000a_4. En la respuesta a la solicitud de información No. 1, mediante oficio virtual 100202211 – 0174 del 23/03/2022, por la Subdirección de Fiscalización Aduanera se presenta diferencia en el número de seleccionados en la vigencia 2019, reportando 244 en el consolidado de programas y acciones y 444 en el desagregado que entregan por direcciones seccionales._x000a__x000a_5. En la respuesta a la solicitud de información No. 1, mediante oficio virtual sin número del 28/03/2022, por la Subdirección de Fiscalización Tributaria, se presenta diferencia total de 20.538 seleccionados por las vigencias 2019, 2020 y 2021, entre el reporte consolidado de programas y el desagregado que entregan por direcciones seccionales. Anexo 3_x000a__x000a_6. El reporte de actuaciones entregado por la Dirección de Gestión de Fiscalización - Subdirección de Fiscalización Tributaria y el generado por la Dirección Seccional de Impuestos y Aduanas de Bucaramanga, relacionado con la Acción de Control a Contribuyentes Beneficio de Auditoria Renta Año 2019, Memorando 153 del 27/08/2020, presentan diferencias en cuanto a los resultados de la gestión. Anexo 4_x000a__x000a_7. Para la vigencia 2021, en la Matriz de Seguimiento del CTPCC, con corte 31/12/2021, se presenta error en la clasificación de la obligación del programa &quot;2021-38 - Programas de Control de Servicios Intercompañía AG2019&quot;, identificándolo como Aduanero cuando lo correcto es Internacional._x000a__x000a_8. El “Informe Consolidado de Seguimiento y Evaluación de Programas y Campañas de Control” con corte a 31 de diciembre de 2021, entregado por la Dirección de Gestión Estratégica y de Analítica con oficio sin número del 15/06/2022 y la Matriz de Seguimiento del CTPCC allegada por la misma Dirección, no reflejan la totalidad del valor de la gestión obtenida para la vigencia 2021, en relación con los programas tributarios ejecutados. La explicación consignada en el informe es:_x000a__x000a_“La mayoría de los programas remitidos durante el año 2021, se trabajan en una primera etapa mediante una acción persuasiva, razón por la cual la mayoría de los casos enviados se encuentran en etapa preliminar._x000a__x000a_En el mismo informe, dentro del inventario de seleccionados de los programas aduaneros, no se presenta información del Programa Control al pago de derechos antidumping 2018-2019 - memorando 185 de 2019, que a diciembre de 2020 tenía 123 seleccionados en curso, 30 de los cuales seguían en tal situación a diciembre de 2021, según reporte de la Subdirección correspondiente."/>
    <s v="Deficiencias en los controles que aseguren la coherencia de los datos y la divulgación de los resultados "/>
    <s v="Modificar el Formato FT-COT-2447 &quot;Matriz de seguimiento del Comité Técnico de Programas y Campañas de Control - CTPCC&quot;, definiendo su alcance como formato de formulación de los programas y campañas de control, pero no como repositorio de  datos de gestión de fiscalización. Se propone que el contenido de la matriz FT-COT-2447 se armonice de acuerdo con las competencias que tiene cada área."/>
    <s v="Formato FT-COT-2447 actualizado"/>
    <s v="Formato"/>
    <n v="1"/>
    <d v="2023-01-01T00:00:00"/>
    <d v="2023-03-31T00:00:00"/>
    <n v="12.714285714285714"/>
    <n v="1"/>
    <n v="1"/>
    <x v="0"/>
    <s v="DGF_x000a_NC - Subprocesos: Fiscalización y Liquidación_x000a_NC - Subproceso Gestión del Riesgo y Programas_x000a_Subdirección de Análisis de Riesgo y Programas_x000a__x000a_REFORMULADO_x000a_09122022"/>
  </r>
  <r>
    <x v="4"/>
    <x v="2"/>
    <m/>
    <m/>
    <m/>
    <m/>
    <s v="Adoptar, ajustar o actualizar en cada subdirección de fiscalización un &quot;Formato de seguimiento a la ejecución de los programas de control&quot;, en el que se reflejen los datos de la gestión obtenida en fiscalización como resultado de la ejecución de los programas.&quot;"/>
    <s v="Formato"/>
    <s v="Formato"/>
    <n v="4"/>
    <d v="2023-01-01T00:00:00"/>
    <d v="2023-07-31T00:00:00"/>
    <n v="21.428571428571427"/>
    <n v="0"/>
    <n v="0"/>
    <x v="1"/>
    <s v="DGF_x000a_NC - Subprocesos: Fiscalización y Liquidación_x000a_NC - Subproceso Gestión del Riesgo y Programas_x000a_Subdirección  de Fiscalización Tributaria_x000a_Subdirección  de Fiscalización Aduanera_x000a_Subdirección  de Fiscalización  Cambiaria e Internacional_x000a__x000a_REFORMULADO_x000a_09122022"/>
  </r>
  <r>
    <x v="4"/>
    <x v="2"/>
    <m/>
    <m/>
    <m/>
    <m/>
    <s v="Revisar y actualizar la Cartilla CT-COT-0082 &quot;Elaboración de los informes de seguimiento y evaluación de los programas y campañas de control&quot;, de tal manera que estos sean la fuente de datos oficiales sobre los agregados de los resultados de ejecución de programas y campañas de control."/>
    <s v="Cartilla CT-COT-0082 actualizada"/>
    <s v="Cartilla"/>
    <n v="1"/>
    <d v="2023-01-01T00:00:00"/>
    <d v="2023-03-31T00:00:00"/>
    <n v="12.714285714285714"/>
    <n v="1"/>
    <n v="1"/>
    <x v="0"/>
    <s v="DGF_x000a_NC - Subprocesos: Fiscalización y Liquidación_x000a_NC - Subproceso Gestión del Riesgo y Programas_x000a_Subdirección de Análisis de Riesgo y Programas_x000a_Subdirección  de Fiscalización Tributaria_x000a_Subdirección  de Fiscalización Aduanera_x000a_Subdirección  de Fiscalización  Cambiaria e Internacional_x000a_Subdirección de Cobranzas y Control Extensivo_x000a__x000a_REFORMULADO_x000a_09122022"/>
  </r>
  <r>
    <x v="4"/>
    <x v="2"/>
    <m/>
    <m/>
    <m/>
    <m/>
    <s v="Incluir en el procedimiento PR-COT-0246 la siguiente actividad: &quot;Realizar reuniones de trabajo entre la Subdirección de Análisis de Riesgo y Programas / Coordinación de Programas y Campañas de Control, la Subdirección de Cobranzas y Control Extensivo y las subdirecciones de fiscalización, para conciliar las cifras y/o conclusiones presentadas en los informes semestrales de seguimiento y evaluación de programas y campañas de control&quot;"/>
    <s v="Procedimiento PR-COT-0246 actualizado"/>
    <s v="Procedimiento"/>
    <n v="1"/>
    <d v="2023-01-01T00:00:00"/>
    <d v="2023-03-31T00:00:00"/>
    <n v="12.714285714285714"/>
    <n v="1"/>
    <n v="1"/>
    <x v="0"/>
    <s v="DGF_x000a_NC - Subprocesos: Fiscalización y Liquidación_x000a_NC - Subproceso Gestión del Riesgo y Programas_x000a_Subdirección de Análisis de Riesgo y Programas_x000a__x000a_REFORMULADO_x000a_09122022"/>
  </r>
  <r>
    <x v="4"/>
    <x v="2"/>
    <m/>
    <m/>
    <m/>
    <m/>
    <s v="Actualizar el Memorando 52 del 3 de marzo de 2022, con el objeto de asegurar que los informes de ejecución de los programas y acciones de control presentados por las direcciones seccionales contenga la información requerida para asegurar la coherencia de los datos y la divulgación de los resultados de los programas y acciones de control."/>
    <s v="Memorando mediante el cual se modifica el Memorando 52 del 3 de marzo de 2022._x000a__x000a__x000a__x000a_"/>
    <s v="Memorando"/>
    <n v="1"/>
    <d v="2022-09-01T00:00:00"/>
    <d v="2022-12-31T00:00:00"/>
    <n v="17.285714285714285"/>
    <n v="1"/>
    <n v="1"/>
    <x v="0"/>
    <s v="DGF_x000a_NC - Subprocesos: Fiscalización y Liquidación_x000a_NC - Subproceso Gestión del Riesgo y Programas_x000a_Subdirección de Fiscalización Aduanera._x000a_"/>
  </r>
  <r>
    <x v="4"/>
    <x v="2"/>
    <m/>
    <m/>
    <m/>
    <m/>
    <s v="Definir el responsable y las actividades a desarrollar para el registro de la información en el control establecido."/>
    <s v="Oficio Interno Subdirección de Fiscalización Aduanera definiendo responsable."/>
    <s v="Oficio"/>
    <n v="1"/>
    <d v="2022-09-01T00:00:00"/>
    <d v="2022-12-31T00:00:00"/>
    <n v="17.285714285714285"/>
    <n v="1"/>
    <n v="1"/>
    <x v="0"/>
    <s v="DGF_x000a_NC - Subprocesos: Fiscalización y Liquidación_x000a_NC - Subproceso Gestión del Riesgo y Programas_x000a_Subdirección de Fiscalización Aduanera._x000a__x000a_"/>
  </r>
  <r>
    <x v="4"/>
    <x v="2"/>
    <m/>
    <m/>
    <m/>
    <m/>
    <s v="Actualizar la Matriz de Seguimiento del CTPCC con corte a 30 de junio de 2022."/>
    <s v="Hoja4_Gestión_SGFA del documento FT-IC-2447-Matriz_de_Seguimiento_CTPCC_Corte_30_Junio_2022 actualizada"/>
    <s v="Hoja4_Gestión"/>
    <n v="1"/>
    <d v="2022-09-01T00:00:00"/>
    <d v="2022-12-31T00:00:00"/>
    <n v="17.285714285714285"/>
    <n v="1"/>
    <n v="1"/>
    <x v="0"/>
    <s v="DGF_x000a_NC - Subprocesos: Fiscalización y Liquidación_x000a_NC - Subproceso Gestión del Riesgo y Programas_x000a_Subdirección de Fiscalización Aduanera._x000a__x000a_"/>
  </r>
  <r>
    <x v="4"/>
    <x v="2"/>
    <m/>
    <m/>
    <m/>
    <m/>
    <s v="Implementar en el SI Integra los desarrollos solicitados mediante Formato 2206 presentado y socializado con el área de tecnología en el mes de diciembre de 2020, en relación con: _x000a_* Módulo fiscalización extensiva_x000a_* Módulo insumos"/>
    <s v="Desarrollos implementados en producción"/>
    <s v="Desarrollos implementados en producción"/>
    <n v="1"/>
    <d v="2022-09-01T00:00:00"/>
    <d v="2023-08-31T00:00:00"/>
    <n v="52"/>
    <n v="0"/>
    <n v="0"/>
    <x v="1"/>
    <s v="DGF_x000a_NC - Subprocesos: Fiscalización y Liquidación_x000a_NC - Subproceso Gestión del Riesgo y Programas_x000a_Subdirección de Fiscalización Tributaria_x000a_Subdirección de Soluciones y Desarrollo "/>
  </r>
  <r>
    <x v="4"/>
    <x v="2"/>
    <m/>
    <m/>
    <m/>
    <m/>
    <s v="Revisar y actualizar el Memorando No. 0233 del 28-07-17 por el cual se adopta, al interior de la Subdirección de Fiscalización Tributaria, la Matriz de Seguimiento a los Programas y Acciones de Control, definiendo los casos que se controlarán con ella, las fuentes de información, los responsables de su actualización y la periodicidad con que se realizará."/>
    <s v="Memorando de Matriz de Seguimiento firmado"/>
    <s v="Memorando"/>
    <n v="1"/>
    <d v="2023-01-01T00:00:00"/>
    <d v="2023-07-31T00:00:00"/>
    <n v="30.142857142857142"/>
    <n v="0"/>
    <n v="0"/>
    <x v="1"/>
    <s v="DGF_x000a_NC - Subprocesos: Fiscalización y Liquidación_x000a_NC - Subproceso Gestión del Riesgo y Programas_x000a_Coordinación de Supervisión Control y Seguimiento de Fiscalización Tributaria_x000a__x000a_REFORMULADO_x000a_09122022_x000a_12052023"/>
  </r>
  <r>
    <x v="4"/>
    <x v="2"/>
    <s v="AUDITORIA A LA EFECTIVIDAD DE PROGRAMAS Y ACCIONES DE CONTROL – AEP 2022-003_x000a__x000a_Periodo: 1/01/2018 - 31/12/2021_x000a__x000a_H6"/>
    <s v="AEP 2022-003"/>
    <s v="6. Autos de Inspección Tributaria sin Actas de cierre_x000a_ _x000a_Sobre una muestra de 38 investigaciones tributarias en la DSIA de Bucaramanga y 35 en la DSI de Cali, se evidenció que no se realizaron las actas de cierre de las inspecciones tributarias decretadas, donde se debía reflejar la realidad de lo ocurrido en el desarrollo de las mismas y su fecha de cierre, en los expedientes relacionados a continuación: _x000a_  _x000a_DSIA de Bucaramanga: FS2016201XXX9, FS2016201XXX6 y I12015201XXX8. _x000a_ _x000a_DSI de Cali: FS 2016 201XXX9, FS 2016 201XXX3, I1 2015 201XXX6, I1 2015 201XXX7, I1 2015 201XXX5, I1 2015 201XXX6 y I1 2015 201XXX3. "/>
    <s v="Deficiencia en el control que debe ser ejercido por los jefes del nivel operativo, que representan la primera línea de defensa del Sistema de Control Interno de las direcciones seccionales, en cuanto a la supervisión y monitoreo de los documentos contentivos del expediente y el autocontrol en la conformación y piezas procesales de la investigación por parte de cada uno de los funcionarios"/>
    <s v="Identificar y listar los expedientes con inspección tributaria decretada a partir del 1 de enero y hasta el 31 de diciembre de 2022"/>
    <s v="Listado de expedientes"/>
    <s v="Listado de expedientes"/>
    <n v="1"/>
    <d v="2022-09-01T00:00:00"/>
    <d v="2022-12-31T00:00:00"/>
    <n v="17.285714285714285"/>
    <n v="1"/>
    <n v="1"/>
    <x v="0"/>
    <s v="DGF_x000a_DS - Subproceso: Fiscalización y Liquidación_x000a_Dirección Seccional de  Impuestos Cali_x000a_Dirección Seccional de Impuestos y Aduanas de  Bucaramanga_x000a_División de fiscalización y Liquidación "/>
  </r>
  <r>
    <x v="4"/>
    <x v="2"/>
    <m/>
    <m/>
    <m/>
    <m/>
    <s v="Realizar control con base en el listado anterior, para verificar que se hayan proferido las respectivas actas de cierre de la inspección tributaria"/>
    <s v="Listado trimestral actualizado suscrito por el responsable"/>
    <s v="Listado trimestral"/>
    <n v="2"/>
    <d v="2022-09-30T00:00:00"/>
    <d v="2023-03-30T00:00:00"/>
    <n v="25.857142857142858"/>
    <n v="2"/>
    <n v="1"/>
    <x v="0"/>
    <s v="DGF_x000a_NC - Subproceso: Fiscalización y Liquidación  _x000a_Coordinación de Sistemas de Información y Procedimiento de Fiscalización Tributaria_x000a__x000a_DS - Subproceso: Fiscalización y Liquidación_x000a_Dirección Seccional de  Impuestos Cali_x000a_Dirección Seccional de Impuestos y Aduanas de  Bucaramanga_x000a_División de fiscalización y Liquidación "/>
  </r>
  <r>
    <x v="4"/>
    <x v="2"/>
    <s v="AUDITORIA A LA EFECTIVIDAD DE PROGRAMAS Y ACCIONES DE CONTROL – AEP 2022-003_x000a__x000a_Periodo: 1/01/2018 - 31/12/2021_x000a__x000a_H7"/>
    <s v="AEP 2022-003"/>
    <s v="7. Investigación adelantada con inconsistencias. (D)_x000a__x000a_Verificado el expediente BF 2019 2020 1XXX8, se observó que el Grupo Interno de Trabajo Unidad de Reacción Inmediata e Inteligencia Tributaria – URIIT, en su análisis inicial concluyó que para la declaración objeto de revisión, renta año gravable 2019, no había lugar al beneficio de auditoría por no haberse liquidado el anticipo de impuesto sobre la renta, desconociendo que en aplicación del Decreto 766 del 29/05/2020, el valor a registrar en la casilla 96 (Anticipo renta para el año gravable siguiente) era cero._x000a_En reunión del nivel directivo del 5/11/2020 se aprueba realizar la investigación, asignándose y aperturándose el 19/11/2020, pero conforme a los soportes que obran en el expediente,  en la verificación que realiza el auditor, quien tiene en cuenta lo previsto en el Decreto 766 de 2020, concluye que se cumplían los  requisitos para el beneficio de auditoría de seis meses, por lo que la declaración adquiere firmeza el 05/12/2020, documentándolo en el plan de auditoría con fecha 26/02/2021, momento en el cual señala que ya no era procedente realizar la actuación administrativa  que permitiera su revisión._x000a_A la fecha de la visita de auditoría no se ha proferido el auto de archivo correspondiente y según se consigna en el informe final Formato 1839, con fecha de elaboración del 18 de marzo de 2021, el seleccionado fue &quot;depurado&quot; por “Improductividad de la acción de fiscalización en razón a la gestión del área” según consta en el acta de reunión del nivel directivo N° 21 del 16 de marzo de 2021, situación que contraviene lo previsto en el procedimiento."/>
    <s v="Desconocimiento de la norma específica aplicable para el cálculo del anticipo que debía liquidar el contribuyente_x000a_Falta de celeridad en el desarrollo de la investigación_x000a_Insuficiente seguimiento por parte de la primera línea de defensa"/>
    <s v="Realizar el control en las visitas o ejercicios de seguimiento de que trata el procedimiento PR-CI-0339 &quot; Autoevaluación al Control de la Gestión&quot; la revisión puntual del control de términos."/>
    <s v="Informe consolidado de visitas de supervisión y control realizadas, en las que se haya realizado esta verificación"/>
    <s v="Informe"/>
    <n v="1"/>
    <d v="2022-09-01T00:00:00"/>
    <d v="2023-08-31T00:00:00"/>
    <n v="52"/>
    <n v="0"/>
    <n v="0"/>
    <x v="1"/>
    <s v="DGF_x000a_NC - Subproceso: Fiscalización y Liquidación  _x000a_Coordinación de Sistemas de Información y Procedimiento de Fiscalización Tributaria"/>
  </r>
  <r>
    <x v="4"/>
    <x v="2"/>
    <s v="Auditoría al Trámite de Expedientes Aduaneros AEA 2023-005_x000a__x000a_Periodo: 3/01/2022 - 28/02/2023_x000a__x000a_H1_x000a_"/>
    <s v="AEA 2023-005"/>
    <s v="Hallazgo No. 1 Monitoreo de Riesgos - Nivel Central y Nivel Seccional_x000a__x000a_Revisados 147 actos administrativos reportados en los Informes de monitoreo de riesgos del año 2022, por la Dirección de Gestión de Fiscalización, con respecto a la materialización del Riesgo 5 “Actos Administrativos proferidos, notificados o comunicados fuera del término legal”, en el Procedimiento de Liquidaciones Oficiales Aduaneras en las Direcciones Seccionales de Aduanas (DSA) de Bogotá y Cartagena, de acuerdo con lo establecido en el procedimiento PR-PEC-0243 “Implementación, monitoreo y mejoramiento de la gestión de  riesgos”,  se observó:  _x000a__x000a_1.1 140 actos administrativos que corresponden a 14 expedientes y 126 preliminares, en la DSA de Bogotá (Ver Anexo 1); _x000a__x000a_1.2 y 7 actos administrativos correspondientes a los expedientes Nro. RV201820211479, RV2018202200110, RV2018202200080, RV2018202200096, CU151703038, CU111101003 y CU121500790 en la DSA de Cartagena, evidenciando inoportunidad en la recepción y  análisis de los insumos para la apertura de la investigación,   deficiencias  en el seguimiento y control respecto de la elaboración, términos, calidad, contenido de las actuaciones procedimentales y  en la gestión de investigaciones de los actos administrativos proferidos. _x000a__x000a_1.3 Adicionalmente, en la DSA de Bogotá se observaron falencias en el monitoreo de las investigaciones pendientes por gestionar que fueron recibidas en el GIT de Investigaciones Aduaneras I. _x000a__x000a_Verificada la gestión del control, supervisión y seguimiento en el marco del ejercicio de autoevaluación a cargo de los líderes del subproceso, se evidenciaron falencias en el monitoreo y seguimiento por parte del Nivel Central y en la aplicación de controles, así como frente a los ejercicios de autoevaluación, ocasionando la materialización del Riesgo 5 en las direcciones Seccionales de Aduanas (DSA) de Bogotá y Cartagena. _x000a__x000a_Con lo anterior, se desatienden los numerales 2 y 3 del artículo 30 del Decreto 1742 de 2020, el procedimiento PR-PEC-0339 “Autoevaluación del Control y Gestión”, el numeral 3 “Condiciones Generales” del procedimiento PR-COA-0226 “Liquidaciones Oficiales Aduaneras”, los Memorandos 877 de 2005 y 210 de 2006, relacionados con la conformación de expedientes y entrega de puestos de trabajo, así como al Modelo Integrado de Planeación y Gestión - MIPG, en relación con las Dimensiones 3. “Gestión con valor para resultados”, 5. “Información y Comunicación” y 7. “Control Interno” en los Componentes 3. “Actividades de Control” y 5. “Actividades de Monitoreo”."/>
    <s v="Debido a falencias en el seguimiento, monitoreo y control por parte de los líderes responsables del proceso y subproceso y a deficiencias en la aplicación del control “C14” definido en la Matriz de Riesgos FT-PEC-2101 del Subproceso de Fiscalización y Liquidación, para mitigar la exposición al riesgo R5 “Actos Administrativos proferidos, notificados o comunicados fuera del término legal”. "/>
    <s v="1.1 La Dirección Seccional de Aduanas de Bogotá, ejecutará revisiones trimestrales para verificar que el insumo se aperture minimo con un año de antelación a la firmeza de la declaración de importación"/>
    <s v="1.1 La Dirección Seccional de Aduanas de Bogotá, ejecutará revisiones trimestrales para verificar que el insumo se aperture minimo con un año de antelación a la firmeza de la declaración de importación"/>
    <s v="Informes trimestrales con la evidencia de la verificación, seguimiento y cumplimiento"/>
    <n v="4"/>
    <d v="2023-08-01T00:00:00"/>
    <d v="2024-07-31T00:00:00"/>
    <n v="52.142857142857146"/>
    <n v="0"/>
    <n v="0"/>
    <x v="1"/>
    <s v="DGF_x000a_DS – Subproceso Fiscalización y Liquidación_x000a_Dirección Seccional de Aduanas (DSA) de Bogotá_x000a_División de Fiscalización y Liquidación Determinación Tributos y Gravámenes Aduaneros _x000a__x000a_ELABORACIÓN_x000a_31072023"/>
  </r>
  <r>
    <x v="4"/>
    <x v="2"/>
    <m/>
    <m/>
    <m/>
    <m/>
    <s v="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_x000a__x000a_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
    <s v="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_x000a__x000a_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
    <s v="1. (a) Instructivo interno (1)_x000a__x000a_2. (b) Relación de acta de compromisos mensuales con funcionarios. (6)_x000a__x000a_3. (b) Relación mensual de Correos electronicos enviados (6)"/>
    <n v="13"/>
    <d v="2023-08-01T00:00:00"/>
    <d v="2024-01-31T00:00:00"/>
    <n v="26.142857142857142"/>
    <n v="0"/>
    <n v="0"/>
    <x v="1"/>
    <s v="DGF_x000a_DS - Subproceso Fiscalización y Liquidación _x000a_Dirección Seccional de Aduanas (DSA) de Cartagena_x000a_División de Fiscalizacion y Liquidacion Aduanera_x000a__x000a_ELABORACIÓN_x000a_31072023"/>
  </r>
  <r>
    <x v="4"/>
    <x v="2"/>
    <m/>
    <m/>
    <m/>
    <m/>
    <s v="1.4 La Dirección Seccional de Aduanas de Bogotá realizará reuniones semestrales respecto a la debida fundamentación de los actos administrativos de las Divisiones de Fiscalizaciòn y Liquidación."/>
    <s v="1.4 La Dirección Seccional de Aduanas de Bogotá realizará reuniones semestrales respecto a la debida fundamentación de los actos administrativos de las Divisiones de Fiscalizaciòn y Liquidación."/>
    <s v="Informes semestrales consolidados de las memorias donde se incluya el tema de debida fundamentación jurídica."/>
    <n v="2"/>
    <d v="2023-08-01T00:00:00"/>
    <d v="2024-07-31T00:00:00"/>
    <n v="52.142857142857146"/>
    <n v="0"/>
    <n v="0"/>
    <x v="1"/>
    <s v="DGF_x000a_DS – Subproceso Fiscalización y Liquidación _x000a_Dirección Seccional de Aduanas (DSA) de Bogotá_x000a_División de Fiscalización y Liquidación Determinación de Tributos y Gravámenes Aduaneros_x000a_División de Fiscalización y Liquidación Aduanera de Sanciones y Definición de Situación Jurídica_x000a__x000a_ELABORACIÓN_x000a_31072023"/>
  </r>
  <r>
    <x v="4"/>
    <x v="2"/>
    <s v="Auditoría al Trámite de Expedientes Aduaneros AEA 2023-005_x000a__x000a_Periodo: 3/01/2022 - 28/02/2023_x000a__x000a_H2"/>
    <s v="AEA 2023-005"/>
    <s v="Hallazgo No.2  Elaboración y revisión de actos administrativos en la gestión de investigaciones relacionadas con liquidaciones oficiales y sanciones aduaneras. Nivel Central y Nivel Seccional_x000a_Verificado el cumplimiento normativo y procedimental, se revisaron una muestra de 214 actos administrativos incluidos 22 expedientes en la DSA de Bogotá y 25 actos de la DSA de Cartagena de los cuales 21 eran expedientes, se observó deficiencia en la elaboración y verificación de estos, así: _x000a_DSA de Bogotá _x000a_a. En el Requerimiento Especial Aduanero (REA) se evidenciaron las siguientes inconsistencias:  _x000a_En el artículo 1° de la parte resolutiva del REA se colocó erradamente la infracción (numeral 3.2 del artículo 615 del decreto 1165 de 2019) y en la resolución sanción se reconoce que debía señalarse el numeral 3.3 del referido artículo. Expediente IS 202020202739. _x000a_El REA fue generado el 28/03/2022 con error en la citación de la norma, base para la liquidación oficial, el cual fue corregido hasta el 08/06/2022 después de haber sido notificado electrónicamente el acto administrativo. Expediente RV2019202200044 _x000a_b. Deficiencias en el análisis y valoración del acervo probatorio: _x000a_Se realizaron dos investigaciones por los mismos hechos. Expedientes ID 201920215818 y ID 201920202858._x000a_No se había incurrido en la sanción propuesta: Expedientes ID 20192021226, ID202120223566 y ID 202120225123._x000a_No se verificó previamente la corrección voluntaria con pago informada a la DIAN por el investigado el 4/11/2022, antes de la expedición del REA con fecha 12/12/2022. Expediente RV202020220393 _x000a_c.  Se incumple con la firma de las planillas de reparto preliminares y expedientes, generadas por el aplicativo ELMAR y/o las actas de asignación que permitan establecer la responsabilidad de quienes intervienen en la gestión: Expedientes RV 2018202101145, RA 201520180169, IS 2020202105775, ID 2021202207842 y Preliminares 525/2021 y 30/2019._x000a_DSA de Cartagena _x000a_a. Se profiere Auto de Apertura de investigación para Liquidación Oficial de Revisión, no obstante, se genera auto de archivo aplicando un concepto diferente relacionado con caducidad referido a expedientes sancionatorios: Expedientes RV 2018202101479, RV 2018202200096, RV20182022000110 y RV 20182022000080. _x000a_b. Se observa que se presentan errores de transcripción en los actos administrativos, dando lugar a que se generen actos aclaratorios posteriores, tal es el caso de la Resolución Sancionatoria Nro. 949 artículos 2 y 3 donde en la parte resolutiva se relaciona a un sujeto procesal diferente al investigado: Expediente CU 2021202200563. _x000a_c.  No se firman por todos los intervinientes o falta el nombre del funcionario que suscribe la actuación así: actas de asignación Expedientes: CU 202120220296, RV 2019202100465, CU 2019202201371, RV 2020202200319; actas de reparto RV 2018202101480 y auto de apertura RV2019202100465. _x000a_d. No reposa acta de asignación de expedientes que permitan establecer un control frente a la responsabilidad de quienes intervienen en la gestión. Expedientes: RV 2018202200080, RV 2018202200110, RV 2018202200096, RV 2020202200327 (acta de asignación inicial) y CU2021202200183._x000a__x000a_Con lo anterior, se incumple lo establecido en el Procedimiento PR-COA-0226 v3 “Liquidaciones Oficiales Aduaneras” actividades  31 y 32 revisión de actos administrativos, 54 y 55 actos decisorios,  61 y 62 autos de trámite;  Procedimiento PR-COA-0263 v3 “Determinación de Sanciones Aduaneras” actividades  12 y 13 revisión y aprobación del requerimiento de información (RI), 27 y 28 acto administrativo, 46 y 47 auto que decreta pruebas y 56 y 57 acto decisorio; así como la aplicación del Modelo Integrado de Planeación y Gestión MIPG, en relación con las dimensiones 3 “Gestión con Valores para Resultados” y 7. “Control Interno”, en los Componentes 3. “Actividades de Control” y 5. “Actividades de Monitoreo” "/>
    <s v="Debido a deficiencias en el monitoreo y control, a cargo de la primera y segunda línea de defensa del Sistema de Control Interno respecto de las direcciones seccionales auditadas, en desarrollo del procedimiento de autoevaluación, respecto de los actos administrativos proferidos, que permita contar con información veraz, actualizada y confiable.   _x000a_"/>
    <s v="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_x000a__x000a_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_x000a__x000a_2.3 (b)  La Dirección Seccional de Aduanas de Bogotá, realizará retroalimentación trimestral a las areas de Operación Aduanera a fin de que internamente se realicen controles previos que permitan mejorar la calidad de los insumos"/>
    <s v="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_x000a__x000a_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_x000a__x000a_2.3 (b)  La Dirección Seccional de Aduanas de Bogotá, realizará retroalimentación trimestral a las areas de Operación Aduanera a fin de que internamente se realicen controles previos que permitan mejorar la calidad de los insumos"/>
    <s v="1. (a) Formato control cuatrimestral (3)_x000a__x000a__x000a__x000a__x000a_2. (b) Formato control cuatrimestral (3)_x000a__x000a__x000a__x000a_3. (b) Formato de asistencia a reuniones (4) "/>
    <n v="10"/>
    <d v="2023-08-01T00:00:00"/>
    <d v="2024-07-31T00:00:00"/>
    <n v="52.142857142857146"/>
    <n v="0"/>
    <n v="0"/>
    <x v="1"/>
    <s v="DGF_x000a_DS – Subproceso Fiscalización y Liquidación_x000a_Dirección Seccional de Aduanas (DSA) de Bogotá _x000a_Jefe División de Fiscalización y Liquidación de Sanciones y Definición de Situación Jurídica _x000a_Jefe de GIT Sanciones _x000a_Jefe de GIT Decisión de Fondo _x000a_Coordinador Grupo No Formal Insumos - Revisores y Funcionarios"/>
  </r>
  <r>
    <x v="4"/>
    <x v="2"/>
    <m/>
    <m/>
    <m/>
    <m/>
    <s v="2.4  La Dirección Seccional de Aduanas de Bogotá, incluirá en el control de recibo y ubicación de las unidades documentales (preliminares y expedientes) casilla de verificación de firma de planillas de asignación de reparto._x000a__x000a_2.5 La Dirección Seccional de Aduanas de Bogotá, realizara cuatrimestralmente una capacitaciónen fundamentación jurídica y en la atención, autocontrol y desarrollo de los procesos._x000a__x000a_2.6 La Dirección Seccional de Aduanas de Bogotá, ejecutará retroalimentaciones semestrales respecto el correcto uso de los sistemas informáticos electrónicos de la entidad."/>
    <s v="2.4  La Dirección Seccional de Aduanas de Bogotá, incluirá en el control de recibo y ubicación de las unidades documentales (preliminares y expedientes) casilla de verificación de firma de planillas de asignación de reparto._x000a__x000a_2.5 La Dirección Seccional de Aduanas de Bogotá, realizara cuatrimestralmente una capacitaciónen fundamentación jurídica y en la atención, autocontrol y desarrollo de los procesos._x000a__x000a_2.6 La Dirección Seccional de Aduanas de Bogotá, ejecutará retroalimentaciones semestrales respecto el correcto uso de los sistemas informáticos electrónicos de la entidad."/>
    <s v="Informes trimestrales con la evidencia de la verificación, seguimiento y cumplimiento (4)_x000a__x000a_Informe con las memorias de la capacitación y sus respectivas listas de asistencia. (3)_x000a__x000a_Informes semestrales consolidados de las memorias de las reuniones (2)_x000a__x000a_"/>
    <n v="9"/>
    <d v="2023-08-01T00:00:00"/>
    <d v="2024-07-31T00:00:00"/>
    <n v="52.142857142857146"/>
    <n v="0"/>
    <n v="0"/>
    <x v="1"/>
    <s v="DGF_x000a_DS – Subproceso Fiscalización y Liquidación _x000a_Dirección Seccional de Aduanas (DSA) de Bogotá_x000a_División de Fiscalización y Liquidación Determinación Tributos y Gravámenes Aduaneros"/>
  </r>
  <r>
    <x v="4"/>
    <x v="2"/>
    <m/>
    <m/>
    <m/>
    <m/>
    <s v="2.7  (a) La Dirección Seccional de Aduanas de Cartagena,  realizará  la revisión total  de los actos administrativos mediante la utilizacion de listas de chequeo. _x000a__x000a_2.8 (b) Realizar por parte de la DS Aduanas De Cartagena una reinduccion de los procedimientos vigentes."/>
    <s v="2.7  (a) La Dirección Seccional de Aduanas de Cartagena,  realizará  la revisión total  de los actos administrativos mediante la utilizacion de listas de chequeo. _x000a__x000a_2.8 (b) Realizar por parte de la DS Aduanas De Cartagena una reinduccion de los procedimientos vigentes."/>
    <s v="1. (a ) relación mensual de listas de chequeo  con actos revisados. (6)_x000a__x000a__x000a_ _x000a_2. (b) Correo electrónico con instrucciones y  link de acceso a la carpeta SharePoint de reinducción (1)"/>
    <n v="7"/>
    <d v="2023-08-01T00:00:00"/>
    <d v="2024-07-31T00:00:00"/>
    <n v="52.142857142857146"/>
    <n v="0"/>
    <n v="0"/>
    <x v="1"/>
    <s v="DGF_x000a_Subproceso Fiscalización y Liquidación _x000a_Dirección Seccional de Aduanas (DSA) de Cartagena_x000a_División de Fiscalizacion y Liquidacion Aduanera"/>
  </r>
  <r>
    <x v="4"/>
    <x v="2"/>
    <s v="Auditoría al Trámite de Expedientes Aduaneros AEA 2023-005_x000a__x000a_Periodo: 3/01/2022 - 28/02/2023_x000a__x000a_H3"/>
    <s v="AEA 2023-005"/>
    <s v="Hallazgo No. 3 Supervisión, seguimiento y control - Nivel Central y Nivel Seccional_x000a__x000a_Verificados los informes de monitoreo de riesgos, los ejercicios de autoevaluación y el seguimiento realizado por parte de la Subdirección de Fiscalización Aduanera a las direcciones seccionales auditadas, así como los casos revisados en las mismas, se encontraron deficiencias en los lineamientos expedidos por el líder del subproceso en relación con:_x000a__x000a_La definición de la terminación de las investigaciones y la codificación de los actos expedidos para situaciones que tiene un mismo presupuesto fáctico; la apertura de expedientes para investigaciones relacionadas con liquidaciones oficiales y sanciones aduaneras codificadas de diferente manera en las direcciones seccionales visitadas; en la determinación del procedimiento a seguir frente a liquidaciones oficiales relacionadas con subpartidas arancelarias de revisión de valor o de corrección;  en valoración y análisis del acervo probatorio, que demandan unidad de criterio respecto a la investigación que se debía seguir, evidenciado así:_x000a__x000a_3.1 Actos administrativos expedidos por firmeza de la declaración de importación, reportados como riesgos materializados, en la DSA de Bogotá, en 129 casos, se observó que el acto definitivo es “Auto de Archivo Aduanero por firmeza de la declaración de importación” con el código para notificar “135-242” sin conceder recurso de reconsideración y en la DSA de Cartagena, para 7 casos se profirió “Auto de Archivo por caducidad de la acción” con el código “1437” concediendo recurso de reconsideración. _x000a__x000a_3.2 Apertura de expedientes para investigaciones relacionadas con liquidaciones oficiales y sanciones aduaneras se codifican diferente en las direcciones seccionales visitadas: En la DSA de Cartagena se utiliza, en caso de sanciones código único “CU” y para Liquidaciones Oficiales “RV”, mientras que en la DSA de Bogotá se identifica las liquidaciones oficiales de valor con “RV” y de corrección “RA”; y para las sanciones se emplean diferentes códigos dependiendo de la infracción: “IS infracciones Sociedades de Intermediación Aduanera”, “ID infracciones a Depósitos”, “IT infracciones Empresas Transportadoras”, “IK Infracciones Courrier”, “IU Infracciones a Usuarios Aduaneros Permanentes”. _x000a__x000a_3.3 Dos Autos de Archivo por improcedencia de la Investigación, en la DSA de Bogotá, evidencian falta de unidad de criterio entre los GIT de Determinación y de Fondo de Sanciones de la misma dirección seccional, en cuanto a la tipificación en el REA versus la Resolución Sanción respecto a la infracción cometida. Expedientes ID 20212022 5123 y ID 201920200665. Así como, sustentar seis autos de archivo por pago con la connotación “obligación natural” dado que ya se configuró la firmeza y/o caducidad para las obligaciones pagadas. Expedientes: ID20172021 6140, ID 201720216138, ID 201720216116, ID 201720216139, ID 201720216146, ID 201920193495. _x000a__x000a_Con lo anterior, se desatiende lo establecido en el artículo 30 numerales 2 y 3 del Decreto 1742 de 2020, actividad 19 del Procedimiento PR-PEC-001 “Documentación de Sistema de Gestión”, la Resolución 6004 de 2018 “Por la cual se establecen los documentos del Modelo Integrado de Planeación y Gestión en la UAE Dirección de Impuestos y Aduanas Nacionales (DIAN)”; Memorando 000095 del 10/04/2021 “Fortalecimiento en la Aplicación de los Procedimientos Aduaneros” de la Subdirección de Fiscalización Aduanera y el  Modelo Integrado de Planeación y Gestión - MIPG, en relación con las Dimensiones 3. “Gestión con Valores para Resultados”, 5. “Información y Comunicación” y 7. “Control Interno” en los Componentes 3 “Actividades de Control” y 5. “Actividades de Monitoreo”. "/>
    <s v="Debido a deficiencias en el seguimiento, monitoreo y análisis de la información reportada por las direcciones seccionales al nivel central, así como en los ejercicios de autoevaluación en nivel seccional, la valoración y evaluación de la suficiencia y efectividad de los controles definidos para el tratamiento en la matriz de riesgos del proceso."/>
    <s v="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quot;Identificación de la Unidad Documental FT-ADF-2338&quot; (carátula de expedientes)."/>
    <s v="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quot;Identificación de la Unidad Documental FT-ADF-2338&quot; (carátula de expedientes)."/>
    <s v="Memorando de Lineamiento"/>
    <n v="1"/>
    <d v="2023-08-01T00:00:00"/>
    <d v="2023-12-31T00:00:00"/>
    <n v="21.714285714285715"/>
    <n v="0"/>
    <n v="0"/>
    <x v="1"/>
    <s v="DGF_x000a_NC – Subproceso Fiscalización y Liquidación _x000a_Dirección de Gestión de Fiscalización_x000a_Subdirección de Fiscalización Aduanera_x000a__x000a_ELABORACIÓN_x000a_31072023"/>
  </r>
  <r>
    <x v="4"/>
    <x v="2"/>
    <m/>
    <m/>
    <m/>
    <m/>
    <s v="3.2  Realizar diagnóstico para validar que actos administrativos se están utilizando en cada Dirección Seccional, a fin de evidenciar todas las desviaciones._x000a__x000a_3.3 Expedir lineamiento para las Direcciones Seccionales con la unificación de los códigos de los actos administrativos a nivel nacional, de los procedimientos aduaneros._x000a__x000a_3.4 Realizar oficio para el área de Correspondencia y Notificaciones para que sean incluidos y actualizados en el aplicativo Notificar, todos los códigos de actos administrativos de los procedimientos aduaneros."/>
    <s v="3.2  Realizar diagnóstico para validar que actos administrativos se están utilizando en cada Dirección Seccional, a fin de evidenciar todas las desviaciones._x000a__x000a_3.3 Expedir lineamiento para las Direcciones Seccionales con la unificación de los códigos de los actos administrativos a nivel nacional, de los procedimientos aduaneros._x000a__x000a_3.4 Realizar oficio para el área de Correspondencia y Notificaciones para que sean incluidos y actualizados en el aplicativo Notificar, todos los códigos de actos administrativos de los procedimientos aduaneros."/>
    <s v="Informe de Diagnóstico (1)_x000a__x000a__x000a__x000a_Memorando de Lineamiento (1)_x000a__x000a__x000a_Oficio a correspondencia y notificaciones (1)"/>
    <n v="3"/>
    <d v="2023-08-01T00:00:00"/>
    <d v="2024-07-31T00:00:00"/>
    <n v="52.142857142857146"/>
    <n v="0"/>
    <n v="0"/>
    <x v="1"/>
    <s v="DGF_x000a_NC – Subproceso Fiscalización y Liquidación _x000a_Dirección de Gestión de Fiscalización_x000a_Subdirección de Fiscalización Aduanera_x000a__x000a_ELABORACIÓN_x000a_31072023"/>
  </r>
  <r>
    <x v="4"/>
    <x v="2"/>
    <m/>
    <m/>
    <m/>
    <m/>
    <s v="3.5 La Dirección Seccional de Aduanas de Bogotá, realizará capacitación semestral de la normatividad aduanera, procedimientos y jurisprudencia vigente._x000a__x000a_3.6 La DS Aduanas de Bogotá realizará comités de retroalimentación trimestrales  de casos que generen diferencia de criterios por cambios normativos o procedimentales que puedan producir diferentes interpretaciones "/>
    <s v="3.5 La Dirección Seccional de Aduanas de Bogotá, realizará capacitación semestral de la normatividad aduanera, procedimientos y jurisprudencia vigente._x000a__x000a_3.6 La DS Aduanas de Bogotá realizará comités de retroalimentación trimestrales  de casos que generen diferencia de criterios por cambios normativos o procedimentales que puedan producir diferentes interpretaciones "/>
    <s v="1. Formato de asistencia a capacitación interna (2)_x000a__x000a__x000a_2. Formato de asistencia a reunión (4)"/>
    <n v="6"/>
    <d v="2023-08-01T00:00:00"/>
    <d v="2024-07-31T00:00:00"/>
    <n v="52.142857142857146"/>
    <n v="0"/>
    <n v="0"/>
    <x v="1"/>
    <s v="DGF_x000a_DS – Subproceso Fiscalización y Liquidación _x000a_Dirección Seccional de Aduanas (DSA) de Bogotá_x000a_División de Fiscalización y Liquidación Aduanera de Sanciones y Definición de Situación Jurídica_x000a__x000a_ELABORACIÓN_x000a_31072023"/>
  </r>
  <r>
    <x v="4"/>
    <x v="2"/>
    <m/>
    <m/>
    <m/>
    <m/>
    <s v="3.7 (a) La Dirección Seccional de Aduanas de Cartagena, realizará capacitación  sobre la normatividad aduanera Decreto 920 de 2023, en especial del Capitulo 5 del Título 4: PROCEDIMIENTO SANCIONATORIO Y DE FORMULACION DE LIQUIDACIONES OFICIALES."/>
    <s v="3.7 (a) La Dirección Seccional de Aduanas de Cartagena, realizará capacitación  sobre la normatividad aduanera Decreto 920 de 2023, en especial del Capitulo 5 del Título 4: PROCEDIMIENTO SANCIONATORIO Y DE FORMULACION DE LIQUIDACIONES OFICIALES."/>
    <s v="1.  Formato de asistencia a capacitación _x000a__x000a_"/>
    <n v="1"/>
    <d v="2023-08-01T00:00:00"/>
    <d v="2024-01-30T00:00:00"/>
    <n v="26"/>
    <n v="0"/>
    <n v="0"/>
    <x v="1"/>
    <s v="DGF_x000a_Subproceso Fiscalización y Liquidación _x000a_Dirección Seccional de Aduanas (DSA) de Cartagena_x000a_División de Fiscalizacion y Liquidacion Aduanera _x000a__x000a_ELABORACIÓN_x000a_31072023"/>
  </r>
  <r>
    <x v="4"/>
    <x v="2"/>
    <s v="Auditoría al Trámite de Expedientes Aduaneros AEA 2023-005_x000a__x000a_Periodo: 3/01/2022 - 28/02/2023_x000a__x000a_H4"/>
    <s v="AEA 2023-005"/>
    <s v="Hallazgo No. 4 Términos en el trámite de insumos, recepción, entrega y expedición de actos administrativos- DSA Bogotá  _x000a_En la revisión del cumplimiento normativo y procedimental en una muestra correspondiente a 103 actos administrativos (32 liquidaciones oficiales y 71 sanciones), se observaron inoportunidades en el trámite de los requerimientos especiales aduaneros, liquidaciones oficiales, resoluciones sanciones y autos de archivo, así:  _x000a_a._x0009_Inoportunidad en la remisión del insumo. _x000a_El 22/07/2019 el GIT no formal de insumos remitió al GIT de Investigaciones Aduaneras I de la referida dirección seccional la repuesta al REA generada por el interesado desde el 16/05/2017 en la cual se allanaba y aportaba recibo oficial de pago. Teniendo en cuenta que el término para expedir el acto de fondo era de 45 días contados a partir de la recepción de la respuesta al REA o al vencimiento del plazo para responder a éste, se generó Resolución de declaratoria de silencio administrativo positivo: Expediente RA 201420177878 _x000a_El 23/02/2022 el jefe del GIT de Determinación de Liquidaciones Oficiales Aduaneras remitió el insumo para dar apertura a la investigación, al jefe del GIT de Decisión de Fondo de Sanciones por no responder el requerimiento de información de fecha 22/05/2019. Expediente IZ 201920222867 _x000a_b._x0009_Inoportunidad en la apertura de la investigación frente a la recepción del insumo, así:_x000a_#_x0009_Expediente _x0009_ Recepción de Insumo _x0009_               Apertura_x0009_             Tiempo                                                           _x000a_                                                                                                         de Investigación               Aproximado                                                                                                _x000a_ 1           ID 2019201903062         27/02/2019                          4/12/2020                 1 año y 9 meses _x000a_2_x0009_ID2021202202571_x0009_30/09/2021_x0009_                  7/04/2022_x0009_            6 meses _x000a_3_x0009_ID201920200858_x0009_10/12/2019_x0009_                  22/10/2020_x0009_            10 meses _x000a_4_x0009_ID202020215872_x0009_10/12/2020_x0009_                  20/11/2021                 12 meses _x000a_5_x0009_ID201920200728_x0009_8/08/2019_x0009_                  1/06/2020_x0009_             9 meses _x000a_6_x0009_IK2020202105189_x0009_20/11/2020_x0009_                  27/10/2021_x0009_             11 meses _x000a_7_x0009_IZ2020202102492             25/02/2019_x0009_                  8/10/2019_x0009_               7 meses _x000a_8_x0009_IK2020202104061_x0009_23/12/2020_x0009_                  10/08/2021_x0009_              7 meses _x000a_9_x0009_IZ2020202105946_x0009_28/10/2020_x0009_                  20/11/2021_x0009_              1 año _x000a_10_x0009_IK2021202105945_x0009_23/03/2021_x0009_                  20/11/2021_x0009_               7 meses _x000a_11_x0009_IS2020202002739_x0009_24/02/2020_x0009_                  22/10/2020_x0009_               7 meses _x000a_12_x0009_IK2020202105189_x0009_20/11/2020_x0009_                  27/10/2021_x0009_               11 meses _x000a_13_x0009_PV2018201902513_x0009_28/12/2018_x0009_                   9/10/2019_x0009_                9 meses _x000a_14_x0009_ID2019202000665_x0009_1/10/2019_x0009_                   1/06/2020_x0009_                8 meses _x000a_15_x0009_IS2018201900499_x0009_28/08/2018_x0009_                   30/06/2021_x0009_                2 años y 10 meses _x000a_16_x0009_ID2017201901428_x0009_19/12/2018_x0009_                   18/06/2019_x0009_                6 meses _x000a_17_x0009_ID2020202203564_x0009_27/10/2020_x0009_                   24/05/2022_x0009_                 1 año y 7 meses _x000a_18_x0009_IZ2021202202417_x0009_6/05/2021_x0009_                    7/04/2022_x0009_                 11 meses _x000a_19_x0009_IZ2019202105924_x0009_20/11/2019_x0009_                    20/11/2021_x0009_                 2 años _x000a_20_x0009_IZ2018201903163_x0009_2/05/2019_x0009_                    4/12/2019_x0009_                 7 meses _x000a_21_x0009_ID2019201902601_x0009_27/02/2019_x0009_                   11/10/2019_x0009_                  7 meses _x000a_c._x0009_Inoportunidad entre el escrito de allanamiento con pago y la expedición del Auto de Archivo:_x000a_#  Expediente_x0009_            Radicación del           Aceptación                  Tiempo Aproximado      _x000a_                                         Allanamiento              del Pago _x000a_                                           con Pago_x0009_ _x000a_                        _x000a_1 ID202020220893_x0009_22 y 29/10/2020              6/05/2022_x0009_                  1 año y seis meses _x000a_2 ID2019202101497_x0009_9/11/2020_x0009_           6/06/2022_x0009_                  1 año y seis meses _x000a_3 ID201820220895_x0009_15/03/2021_x0009_          6/05/2022                      1 año y 1 mes _x000a_4 ID201920192601_x0009_27/02/2019_x0009_          21/01/2022_x0009_                  2 años y 11 meses _x000a_5 ID202020220894_x0009_16/10/2020_x0009_          6/05/2022_x0009_                  1 año y 6 meses_x000a__x000a_Adicionalmente, se observó que transcurrió tiempo de 4 años, entre la expedición de autos de archivo aceptando el allanamiento y la realización de los pagos por sanción reducida. Expedientes ID 2017202106140, ID 201720216138, ID 201720216116, ID 201720216139, ID 201720216146, ID 201920193495._x000a__x000a_Con lo anterior, se desatienden los artículos 131, 478, 512 y 519 del Decreto 2685 de 1999; 188, 611, 686 y 707 del Decreto 1165 de 2019; los principios de eficacia, eficiencia y celeridad contenidos en los artículos 209 de la Constitución Política de Colombia y 3º de la Ley 489 de 1998; el procedimiento PR-PEC-0339 “Autoevaluación del Control y Gestión” y numeral 3 “Condiciones Generales” del procedimiento PR-COA-0226 “Liquidaciones Oficiales Aduaneras” y al Modelo Integrado de Planeación y Gestión - MIPG, en relación con las Dimensiones 3, “Gestión con Valores para Resultados”, 5 “Información y Comunicación” y 7 “Control Interno”  en los Componentes  3 “Actividades de Control” y 5 “Actividades de Monitoreo”. "/>
    <s v="Debido a falta de control, monitoreo y seguimiento por parte de los líderes del proceso, exponiendo a la entidad al riesgo R5 “Actos Administrativos proferidos, notificados o comunicados fuera del término legal”,"/>
    <s v="4. La Dirección Seccional de Aduanas de Bogotá:_x000a__x000a_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_x000a__x000a_4.2  (b y c) Continuar con la priorización de allanamientos en el Grupo No Formal de Insumos realizando dos brigadas de evacuación de allanamientos de manera periódica."/>
    <s v="4. La Dirección Seccional de Aduanas de Bogotá:_x000a__x000a_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_x000a__x000a_4.2  (b y c) Continuar con la priorización de allanamientos en el Grupo No Formal de Insumos realizando dos brigadas de evacuación de allanamientos de manera periódica."/>
    <s v="_x000a__x000a_ Formato de control cuatrimestral. (3)_x000a__x000a_ _x000a__x000a__x000a_Informes de planeación, ejecución y resultado de brigadas. (2)"/>
    <n v="5"/>
    <d v="2023-08-01T00:00:00"/>
    <d v="2024-07-31T00:00:00"/>
    <n v="52.142857142857146"/>
    <n v="0"/>
    <n v="0"/>
    <x v="1"/>
    <s v="DGF_x000a_DS – Subproceso Fiscalización y Liquidación _x000a_Dirección Seccional de Aduanas (DSA) de Bogotá_x000a_División de Fiscalización y Liquidación Aduanera de Sanciones y Definición de Situación Jurídica_x000a__x000a__x000a_ELABORACIÓN_x000a_31072023"/>
  </r>
  <r>
    <x v="4"/>
    <x v="2"/>
    <m/>
    <m/>
    <m/>
    <m/>
    <s v="4.3  Ejecutará controles mensuales de manera virtual para la verificación y seguimiento de las fechas de vencimiento de los procesos"/>
    <s v="4.3  Ejecutará controles mensuales de manera virtual para la verificación y seguimiento de las fechas de vencimiento de los procesos"/>
    <s v="Informes mensuales de los controles ejecutados"/>
    <n v="12"/>
    <d v="2023-08-01T00:00:00"/>
    <d v="2024-07-31T00:00:00"/>
    <n v="52.142857142857146"/>
    <n v="0"/>
    <n v="0"/>
    <x v="1"/>
    <s v="DGF_x000a_DS – Subproceso Fiscalización y Liquidación _x000a_Dirección Seccional de Aduanas (DSA) de Bogotá_x000a_División de Fiscalización y Liquidación Determinación Tributos y Gravámenes Aduaneros _x000a__x000a__x000a_ELABORACIÓN_x000a_31072023_x000a_"/>
  </r>
  <r>
    <x v="3"/>
    <x v="2"/>
    <s v="Auditoría de Seguimiento a Planes Integrados de Mejoramiento del Proceso de Administración de Cartera - ASA 2017005_x000a__x000a_Período_x000a__x000a_01/01/2016 a 30/01/02017"/>
    <s v="ASA 2017005"/>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Realizar al interior de cada uno de los grupos internos de trabajo que conforman la Division de Gestión de Cobranzas (3 Persuasivas, 2 coactivas, 1 Facilidades de pago y 1 Rep. Externa) jornadas de retroalimentación en el proceso de Administración de Cartera, sobre los procedimientos y las orientaciones necesarias para su cumplimiento."/>
    <s v="Adelantar las actividades establecidos en los memorandos 307 del 10 OCT 2015, 39 del 9 FEB 2016 y 319 de 31 OCT 2017"/>
    <s v="FT-GH-1722_x000a_Registro de Asistencia Capacitación Interna"/>
    <n v="7"/>
    <d v="2017-09-01T00:00:00"/>
    <d v="2017-12-31T00:00:00"/>
    <n v="17.285714285714285"/>
    <n v="7"/>
    <n v="1"/>
    <x v="0"/>
    <s v="DGI_x000a_DS - Subproceso Administaciòn de Cartera_x000a_Direccion Seccional de Impuestos de Bogota_x000a_División de Cobranzas_x000a_Grupos Internos de Trabajo_x000a__x000a_ACTUALIZADO_x000a_30112021"/>
  </r>
  <r>
    <x v="3"/>
    <x v="2"/>
    <m/>
    <m/>
    <m/>
    <m/>
    <s v="Realizar la migración a SIPAC de todos los expedientes que se encuentren en SISCOBRA en cumplimiento de las actividades establecidos en los memorandos 307 del 10 OCT 2015, 39 del 9 FEB 2016 y 319 de 31 OCT 2017."/>
    <m/>
    <s v="Aplicativo SIPAC actualizado"/>
    <n v="1"/>
    <d v="2021-12-01T00:00:00"/>
    <d v="2022-03-31T00:00:00"/>
    <n v="17.142857142857142"/>
    <n v="1"/>
    <n v="1"/>
    <x v="0"/>
    <s v="DGI_x000a_NC - Subproceso Administracion de Cartera - Recaudo - Devoluciones_x000a_Direccion de Gestion de Impuestos_x000a_Subdireccion de Recaudo -  _x000a_Coordinacion de Administracion de Aplicativos de Impuestos_x000a__x000a_DS - Subproceso Administracion de Cartera - Recaudo - Devoluciones_x000a_Direcciones Seccionales de Impuestos y Aduanas _x000a_División de Recaudo y Cobranzas _x000a__x000a_DS - Subproceso Administracion de Cartera - Recaudo - Devoluciones_x000a_Direcciones Seccionales de Impuestos_x000a_División de Recaudo y Cobranzas _x000a_División de Cobranzas_x000a__x000a_REFORMULADO_x000a_07112018_x000a_30112021"/>
  </r>
  <r>
    <x v="3"/>
    <x v="2"/>
    <m/>
    <m/>
    <m/>
    <m/>
    <s v="Implementar una solución informatica sujeta a la implementación del plan de modernización tecnologica de la DIAN.(LEY 1819 DEL 2016), con el fin de contar con la información integrada, actualizada y confiable para el proceso de Administración de Cartera."/>
    <s v="Adelantar el proceso de contratación de la solución tecnológica"/>
    <s v="Contrato firmado"/>
    <n v="1"/>
    <d v="2023-01-01T00:00:00"/>
    <d v="2023-10-31T00:00:00"/>
    <n v="43.285714285714285"/>
    <n v="0"/>
    <n v="0"/>
    <x v="1"/>
    <s v="DGI_x000a_NC - Subproceso Innovacion y Tecnologia_x000a_Direccion de Gestion e Innovacion y Tecnologia_x000a_Subdireccion de Innovacion y proyectos_x000a_Subdireccion de Soluciones y desarrollo_x000a__x000a_REFORMULADO_x000a_20052022_x000a_09122022"/>
  </r>
  <r>
    <x v="3"/>
    <x v="2"/>
    <m/>
    <m/>
    <m/>
    <m/>
    <m/>
    <s v="Inicio de la implementación de la solución tecnológica del Proyecto."/>
    <s v="Plan de trabajo de_x000a_implementación de la solución_x000a_tecnológica."/>
    <n v="1"/>
    <d v="2023-11-01T00:00:00"/>
    <d v="2024-05-31T00:00:00"/>
    <n v="30.285714285714285"/>
    <n v="0"/>
    <n v="0"/>
    <x v="1"/>
    <s v="DGI_x000a_NC - Subproceso Innovacion y Tecnologia_x000a_Direccion de Gestion e Innovacion y Tecnologia_x000a_Subdireccion de Innovacion y proyectos_x000a_Subdireccion de Soluciones y desarrollo_x000a__x000a_REFORMULADO_x000a_20052022_x000a_09122022"/>
  </r>
  <r>
    <x v="3"/>
    <x v="2"/>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e Innovacion y Tecnologia_x000a_Subdireccion de Innovacion y proyectos_x000a_Subdireccion de Soluciones y desarrollo_x000a_Subdireccion de Infraestructura Tecnologica y de operaciones_x000a__x000a_REFORMULADO_x000a_20052022_x000a_09122022_x000a_"/>
  </r>
  <r>
    <x v="3"/>
    <x v="2"/>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e Innovacion y Tecnologia_x000a_Subdireccion de Innovacion y proyectos_x000a_Subdireccion de Soluciones y desarrollo_x000a_Subdireccion de Infraestructura Tecnologica y de operaciones_x000a__x000a_REFORMULADO_x000a_20052022_x000a_09122022"/>
  </r>
  <r>
    <x v="3"/>
    <x v="2"/>
    <s v="Auditoría de Seguimiento a Planes Integrados de Mejoramiento del Proceso de Administración de Cartera - ASA 2017005_x000a_Período_x000a_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Realizar al interior de la División de Gestión de Cobranzas capacitación a todos los funcionarios acerca de la Caracterización del Proceso de Administración de Cartera CP-CA-0014, recalcando los temas de Proveedores y Entradas  y remitir al buzón coordinacioncobranzas@dian.gov.co el formato FT-GH-1722 Registro de Asistencia Capacitación Interna"/>
    <s v="capacitación a todos los funcionarios acerca de la Caracterización del Proceso de Administración de Cartera CP-CA-0014, recalcando los temas de Proveedores y Entradas  y remitir al buzón coordinacioncobranzas@dian.gov.co el formato FT-GH-1722 Registro de Asistencia Capacitación Interna"/>
    <s v="FT-GH-1722_x000a_Registro de Asistencia Capacitación Interna"/>
    <n v="1"/>
    <d v="2017-09-01T00:00:00"/>
    <d v="2017-12-31T00:00:00"/>
    <n v="17.285714285714285"/>
    <n v="1"/>
    <n v="1"/>
    <x v="0"/>
    <s v="DGI_x000a_NC - Subproceso  Administracion de Cartera                                                                            _x000a_Dirección Operativa de Grandes Contribuyentes                                             _x000a_Subdirección Operativa de Servicio, Recaudo, Cobro y Devoluciones_x000a_Coordinación de Cobranzas _x000a__x000a_ACTUALIZADO_x000a_30112021_x000a__x000a_REFORMULADO_x000a_20052022"/>
  </r>
  <r>
    <x v="3"/>
    <x v="2"/>
    <m/>
    <m/>
    <m/>
    <m/>
    <m/>
    <s v="Adelantar el proceso de contratación de la solución tecnológica"/>
    <s v="Contrato firmado"/>
    <n v="1"/>
    <d v="2023-01-01T00:00:00"/>
    <d v="2023-10-31T00:00:00"/>
    <n v="43.285714285714285"/>
    <n v="0"/>
    <n v="0"/>
    <x v="1"/>
    <s v="DGI_x000a_NC - Subproceso Innovacion y Tecnologia_x000a_Direccion de Gestion e Innovacion y Tecnologia_x000a_Subdireccion de Innovacion y proyectos_x000a_Subdireccion de Soluciones y desarrollo_x000a__x000a_REFORMULADO_x000a_20052022_x000a_09122022"/>
  </r>
  <r>
    <x v="3"/>
    <x v="2"/>
    <m/>
    <m/>
    <m/>
    <m/>
    <m/>
    <s v="Inicio de la implementación de la solución tecnológica del Proyecto."/>
    <s v="Plan de trabajo de_x000a_implementación de la solución_x000a_tecnológica."/>
    <n v="1"/>
    <d v="2023-11-01T00:00:00"/>
    <d v="2024-05-31T00:00:00"/>
    <n v="30.285714285714285"/>
    <n v="0"/>
    <n v="0"/>
    <x v="1"/>
    <s v="DGI_x000a_NC - Subproceso Innovacion y Tecnologia_x000a_Direccion de Gestion e Innovacion y Tecnologia_x000a_Subdireccion de Innovacion y proyectos_x000a_Subdireccion de Soluciones y desarrollo_x000a__x000a_REFORMULADO_x000a_20052022_x000a_09122022"/>
  </r>
  <r>
    <x v="3"/>
    <x v="2"/>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e Innovacion y Tecnologia_x000a_Subdireccion de Innovacion y proyectos_x000a_Subdireccion de Soluciones y desarrollo_x000a_Subdireccion de Infraestructura Tecnologica y de operaciones_x000a__x000a_REFORMULADO_x000a_20052022_x000a_09122022_x000a_"/>
  </r>
  <r>
    <x v="3"/>
    <x v="2"/>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e Innovacion y Tecnologia_x000a_Subdireccion de Innovacion y proyectos_x000a_Subdireccion de Soluciones y desarrollo_x000a_Subdireccion de Infraestructura Tecnologica y de operaciones_x000a__x000a_REFORMULADO_x000a_20052022_x000a_09122022_x000a_"/>
  </r>
  <r>
    <x v="3"/>
    <x v="2"/>
    <s v="Auditoría de Seguimiento a Planes Integrados de Mejoramiento del Proceso de Administración de Cartera - ASA 2017005_x000a__x000a_01/01/2016 a 30/01/02017"/>
    <s v="ASA 2017005"/>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Adelantar el proceso de contratación de la solución tecnológica"/>
    <s v="Contrato firmado"/>
    <n v="1"/>
    <d v="2023-01-01T00:00:00"/>
    <d v="2023-10-31T00:00:00"/>
    <n v="43.285714285714285"/>
    <n v="0"/>
    <n v="0"/>
    <x v="1"/>
    <s v="DGI_x000a_NC - Subproceso Innovacion y Tecnologia_x000a_Direccion de Gestion e Innovacion y Tecnologia_x000a_Subdireccion de Innovacion y proyectos_x000a_Subdireccion de Soluciones y desarrollo_x000a__x000a_REFORMULADO_x000a_20052022_x000a_09122022"/>
  </r>
  <r>
    <x v="3"/>
    <x v="2"/>
    <m/>
    <m/>
    <m/>
    <m/>
    <m/>
    <s v="Inicio de la implementación de la solución tecnológica del Proyecto."/>
    <s v="Plan de trabajo de_x000a_implementación de la solución_x000a_tecnológica."/>
    <n v="1"/>
    <d v="2023-11-01T00:00:00"/>
    <d v="2024-05-31T00:00:00"/>
    <n v="30.285714285714285"/>
    <n v="0"/>
    <n v="0"/>
    <x v="1"/>
    <s v="DGI_x000a_NC - Subproceso Innovacion y Tecnologia_x000a_Direccion de Gestion e Innovacion y Tecnologia_x000a_Subdireccion de Innovacion y proyectos_x000a_Subdireccion de Soluciones y desarrollo_x000a__x000a_REFORMULADO_x000a_20052022_x000a_09122022"/>
  </r>
  <r>
    <x v="3"/>
    <x v="2"/>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e Innovacion y Tecnologia_x000a_Subdireccion de Innovacion y proyectos_x000a_Subdireccion de Soluciones y desarrollo_x000a_Subdireccion de Infraestructura Tecnologica y de operaciones_x000a__x000a_REFORMULADO_x000a_20052022_x000a_09122022_x000a_"/>
  </r>
  <r>
    <x v="3"/>
    <x v="2"/>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e Innovacion y Tecnologia_x000a_Subdireccion de Innovacion y proyectos_x000a_Subdireccion de Soluciones y desarrollo_x000a__x000a_REFORMULADO_x000a_31102020_x000a_ACTUALIZADO_x000a_30112021_x000a__x000a_REFORMULADO_x000a_20052022_x000a_09122022"/>
  </r>
  <r>
    <x v="3"/>
    <x v="2"/>
    <s v="Auditoría de Seguimiento a Planes Integrados de Mejoramiento del Proceso de Administración de Cartera - ASA 2017005_x000a_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n v="1"/>
    <x v="0"/>
    <s v="DGI_x000a_NC - Subproceso  Administracion de Cartera.                                                                            _x000a_Dirección  Operativa de Grandes Contribuyentes                                             _x000a_Subdirección Operativa de Servicio, Recaudo, Cobro y Devoluciones_x000a_Coordinación de Cobranzas _x000a__x000a_ACTUALIZADO_x000a_30112021_x000a__x000a__x000a_"/>
  </r>
  <r>
    <x v="3"/>
    <x v="2"/>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n v="1"/>
    <x v="0"/>
    <s v="DGI_x000a_NC - Subproceso  Administracion de Cartera.                                                                            _x000a_Dirección Operativa de Grandes Contribuyentes_x000a_Subdirección Operativa de Servicio, Recaudo, Cobro y Devoluciones_x000a_Coordinación de Cobranzas _x000a__x000a_ACTUALIZADO_x000a_30112021"/>
  </r>
  <r>
    <x v="3"/>
    <x v="2"/>
    <m/>
    <m/>
    <m/>
    <m/>
    <s v="Implementar una solución informatica sujeta a la implementación del plan de modernización tecnologica de la DIAN.(LEY 1819 DEL 2016), con el fin de contar con la información integrada, actualizada y confiable para el proceso de Administración de Cartera."/>
    <s v="Adelantar el proceso de contratación de la solución tecnológica"/>
    <s v="Contrato firmado"/>
    <n v="1"/>
    <d v="2023-01-01T00:00:00"/>
    <d v="2023-10-31T00:00:00"/>
    <n v="43.285714285714285"/>
    <n v="0"/>
    <n v="0"/>
    <x v="1"/>
    <s v="DGI_x000a_NC - Subproceso Innovacion y Tecnologia_x000a_Direccion de Gestion e Innovacion y Tecnologia_x000a_Subdireccion de Innovacion y proyectos_x000a_Subdireccion de Soluciones y desarrollo_x000a__x000a_REFORMULADO_x000a_20052022_x000a_09122022"/>
  </r>
  <r>
    <x v="3"/>
    <x v="2"/>
    <m/>
    <m/>
    <m/>
    <m/>
    <m/>
    <s v="Inicio de la implementación de la solución tecnológica del Proyecto."/>
    <s v="Plan de trabajo de_x000a_implementación de la solución_x000a_tecnológica."/>
    <n v="1"/>
    <d v="2023-11-01T00:00:00"/>
    <d v="2024-05-31T00:00:00"/>
    <n v="30.285714285714285"/>
    <n v="0"/>
    <n v="0"/>
    <x v="1"/>
    <s v="DGI_x000a_NC - Subproceso Innovacion y Tecnologia_x000a_Direccion de Gestion e Innovacion y Tecnologia_x000a_Subdireccion de Innovacion y proyectos_x000a_Subdireccion de Soluciones y desarrollo_x000a__x000a_REFORMULADO_x000a_20052022_x000a_09122022"/>
  </r>
  <r>
    <x v="3"/>
    <x v="2"/>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e Innovacion y Tecnologia_x000a_Subdireccion de Innovacion y proyectos_x000a_Subdireccion de Soluciones y desarrollo_x000a__x000a_REFORMULADO_x000a_31102020_x000a_ACTUALIZADO_x000a_30112021_x000a__x000a_REFORMULADO_x000a_20052022_x000a_09122022"/>
  </r>
  <r>
    <x v="3"/>
    <x v="2"/>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e Innovacion y Tecnologia_x000a_Subdireccion de Innovacion y proyectos_x000a_Subdireccion de Soluciones y desarrollo_x000a__x000a_REFORMULADO_x000a_31102020_x000a_20052022_x000a_09122022_x000a__x000a_ACTUALIZADO_x000a_30112021"/>
  </r>
  <r>
    <x v="3"/>
    <x v="2"/>
    <s v="Evaluación a la Administración de  Riesgos asociados a los procedimientos de Devoluciones y/o Compensaciones y Tráfico Postal y envios urgentes_x000a__x000a_H7_x000a__x000a_Periodo 01/01/2016 al 30/09/2016"/>
    <s v=" ARC 2016008"/>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n v="1"/>
    <x v="0"/>
    <s v="DGI_x000a_NC - Subproceso Recaudo - Devoluciones_x000a_Dirección de Gestión  de Impuestos_x000a_Subdirección de Devoluciones._x000a__x000a_ACTUALIZADO_x000a_30112021"/>
  </r>
  <r>
    <x v="3"/>
    <x v="2"/>
    <m/>
    <m/>
    <m/>
    <m/>
    <s v="Desarrollar o adquirir la solución tecnológica "/>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2"/>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2"/>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Recaudo - Devoluciones_x000a_Dirección de Gestión  de Impuestos_x000a_Subdirección de Devoluciones_x000a__x000a_REFORMULADO_x000a_20052022_x000a_09122022"/>
  </r>
  <r>
    <x v="3"/>
    <x v="2"/>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Recaudo - Devoluciones_x000a_Dirección de Gestión  de Impuestos_x000a_Subdirección de Devoluciones_x000a__x000a_REFORMULADO_x000a_20052022_x000a_09122022"/>
  </r>
  <r>
    <x v="3"/>
    <x v="2"/>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n v="1"/>
    <x v="0"/>
    <s v="DGI_x000a_NC - Proceso Recaudo - Devoluciones_x000a_Dirección de Gestión  de Impuestos_x000a_Subdirección de Devoluciones_x000a__x000a_ACTUALIZADO_x000a_30112021"/>
  </r>
  <r>
    <x v="3"/>
    <x v="2"/>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n v="1"/>
    <x v="0"/>
    <s v="DGI_x000a_NC - Subproceso de Innovación y Tecnologia_x000a_Dirección de Gestión de Innovación y Tecnología_x000a_Subdirección de Soluciones y Desarrollo_x000a__x000a_ACTUALIZADO_x000a_30112021_x000a_  "/>
  </r>
  <r>
    <x v="3"/>
    <x v="2"/>
    <s v=" AUDITORÍA CONTROL INTERNO CONTABLE FUNCIÓN RECAUDADORA. - ACC2018-02_x000a__x000a__x000a_Periodo 01/01/2017 al 31/12/2018_x000a__x000a_H3"/>
    <s v="ACC 2018002"/>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de Innovación y Tecnología_x000a_Subdirección de Innovación y Proyectos_x000a_Subdirección de Soluciones y Desarrollo_x000a__x000a_ACTUALIZADO_x000a_30112021_x000a__x000a_REFORMULADO_x000a_20052022_x000a_09122022"/>
  </r>
  <r>
    <x v="3"/>
    <x v="2"/>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de Innovación y Tecnología_x000a_Subdirección de Innovación y Proyectos_x000a_Subdirección de Soluciones y Desarrollo_x000a__x000a_ACTUALIZADO_x000a_30112021_x000a_REFORMULADO_x000a_20052022_x000a_09122022"/>
  </r>
  <r>
    <x v="3"/>
    <x v="2"/>
    <m/>
    <m/>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Recaudo - Devoluciones_x000a_Dirección de Gestión de Impuestos_x000a_Subdirección de Recaudo_x000a_Coordinación de Control a Entidades Recaudadoras_x000a__x000a_NC - Subproceso Función Recaudadora_x000a_Dirección de Gestión de Impuestos_x000a_Subdirección de Recaudo_x000a_Coordinación de Contabilidad de la Función Recaudadora_x000a__x000a_ACTUALIZADO_x000a_30112021_x000a__x000a_REFORMULADO_x000a_20052022_x000a_09122022"/>
  </r>
  <r>
    <x v="3"/>
    <x v="2"/>
    <m/>
    <m/>
    <m/>
    <m/>
    <m/>
    <s v="Implantación de la solución tecnológica "/>
    <s v="Puesta en producción de la solución"/>
    <n v="1"/>
    <d v="2025-06-01T00:00:00"/>
    <d v="2025-12-31T00:00:00"/>
    <n v="30.428571428571427"/>
    <n v="0"/>
    <n v="0"/>
    <x v="1"/>
    <s v="DGI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Recaudo - Devoluciones_x000a_Dirección de Gestión de Impuestos_x000a_Subdirección de Recaudo_x000a_Coordinación de Control a Entidades Recaudadoras_x000a__x000a_NC - Subproceso Función Recaudadora_x000a_Dirección de Gestión de Impuestos_x000a_Subdirección de Recaudo_x000a_Coordinación de Contabilidad de la Función Recaudadora_x000a__x000a_ACTUALIZADO_x000a_30112021_x000a__x000a_REFORMULADO_x000a_20052022_x000a_09122022_x000a_"/>
  </r>
  <r>
    <x v="3"/>
    <x v="2"/>
    <s v="Auditoría a la Gestión de las Devoluciones y/o Compensaciones ADC2019-007_x000a__x000a_Periodo_x000a_01/01/201/ al 30/06/2019_x000a__x000a_H2"/>
    <s v="ADC 2019007"/>
    <s v="EXPEDIENTES FINALIZADOS SIN CERRAR EN EL SISTEMA DE INFORMACION DEVOLUCIONES._x000a_De una muestra de 70 asuntos radicados en el Sistema de Información Devoluciones del periodo enero de 2018 a junio de 2019, de los cuales 56 terminados por el SI y 14 de manera manual, con actos administrativos de: Inadmisión, Rechazo y Resolución de devolución y/o compensación, a la fecha de la auditoría figuraban en el sistema con estado abierto, como se detalla en el Anexo No. 2._x000a_"/>
    <s v="Insuficiencia en los controles establecidos para garantizar el cierre de los expedientes en el SI Devoluciones,"/>
    <s v="Verificar que las solicitudes de devolución y/o compensación que hayan cumplido con el término correspondiente, se encuentren en estado &quot;CERRADO&quot;. De acuerdo a la actividad 35 del procedimiento PR-RE-0124. Se debe verificar desde el año 2010 hasta la fecha."/>
    <s v="a) Cerrar mediante el módulo de cierre de asuntos de devoluciones los asuntos que cumplen integralmente las siguientes condiciones:_x000a_ 1) Pasaron a gestión manual, tienen acto administrativo decisorio notificado, se encuentran en estado &quot;ABIERTO&quot;_x000a_ 2) Se gestionaron totalmente por el Servicio Informático de Devoluciones y su acto administrativo decisorio se envió con planilla manual."/>
    <s v="Listado consolidado mensual de asuntos identificados con las condiciones de la actividad a) a los cuales se les realizó la acción correctiva de cierre de asuntos mediante el módulo de cierre de asuntos del Servicio Informático de Devoluciones._x000a_Nota: Seccionales que no tengan asuntos con las condiciones descritas, deben enviar constancia en ese sentido."/>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_x000a_División de Recaudo o División de Recaudo y Cobranzas._x000a__x000a_ACTUALIZADO_x000a_30112021_x000a_REFORMULADO_x000a_24102022"/>
  </r>
  <r>
    <x v="3"/>
    <x v="2"/>
    <m/>
    <m/>
    <m/>
    <m/>
    <m/>
    <s v="b) Identificar asuntos que cumplen integralmente las siguientes condiciones:  i) Se gestionaron totalmente a través del Servicio Informático de Devoluciones ii) Tienen acto administrativo decisorio enviado  con planilla para notificar iii) No tienen registrada la fecha de notificación y/o ejecutoria en el sistema notificar por lo tanto se encuentran en estado &quot;ABIERTO&quot;. Listar estos asuntos y asegurarse de que la dependencia competente al interior de la Dirección Seccional realice  el registro de la fecha de notificación y/o ejecutoria en el sistema notificar"/>
    <s v="Listado consolidado mensual de asuntos identificados con las condiciones de la actividad b) a los cuales se les realizó  la acción correctiva de registro de la fecha de notificación y/o ejecutoria en el Sistema Notificar_x000a_Nota: Seccionales que no tengan asuntos con las condiciones descritas, deben enviar constancia en ese sentido."/>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_x000a_División de Recaudo o División de Recaudo y Cobranzas._x000a__x000a_ACTUALIZADO_x000a_30112021_x000a_REFORMULADO_x000a_24102022"/>
  </r>
  <r>
    <x v="3"/>
    <x v="2"/>
    <m/>
    <m/>
    <m/>
    <m/>
    <m/>
    <s v="c) Identificar asuntos de solicitudes de devolución que fueron totalmente gestionadas hasta la planilla de remisión para notificación, pero la persona con el Rol &quot;Firmar acto administrativo devolución&quot; registra código de dependencia diferente a Recaudo, se debe solicitar a la Coordinación de Notificaciones del Nivel Central el cambio de código de dependencia a &quot;Recaudo&quot; a fin de que se cierre automáticamente el asunto en el Servicio Informático de Devoluciones. "/>
    <s v="Listado consolidado mensual de asuntos identificados con las condiciones de la actividad c) a los cuales se les realizó  la acción correctiva de cambio de dependencia a &quot;Recaudo&quot; y después de esta acción el asunto de devoluciones pasó aestado &quot;CERRADO&quot;._x000a_Nota: Seccionales que no tengan asuntos con las condiciones descritas, deben enviar constancia en ese sentido."/>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_x000a_División de Recaudo o División de Recaudo y Cobranzas._x000a__x000a_ACTUALIZADO_x000a_30112021_x000a_REFORMULADO_x000a_24102022"/>
  </r>
  <r>
    <x v="3"/>
    <x v="2"/>
    <m/>
    <m/>
    <m/>
    <m/>
    <m/>
    <s v="Realizar seguimiento mensual, generando reporte del libro radicador del aplicativo Notificar, donde se debe verificar que en la columna &quot;Fecha Notificación&quot; y &quot;Fecha de Ejecutoria&quot; se encuentran debidamente diligenciadas una vez se cumpla el término correspondiente."/>
    <s v="Informe consolidado de seguimiento mensual a control de notificación de los actos administrativos decisorios de solicitudes de devolución  "/>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 _x000a_División de Recaudo o División de Recaudo y Cobranzas._x000a__x000a_ACTUALIZADO_x000a_30112021_x000a_REFORMULADO_x000a_24102022"/>
  </r>
  <r>
    <x v="3"/>
    <x v="2"/>
    <m/>
    <m/>
    <m/>
    <m/>
    <s v="Realizar auditorías de escritorio para verificar el cierre de los asuntos en el SI de devoluciones del año 2010 hasta la fecha."/>
    <s v="Realizar auditorías de escritorio para verificar el cierre de los asuntos terminados a través del SIE de Devoluciones, así como también de los asuntos radicados a través del Servicio Informático de  Devoluciones y que fueron terminados en forma manual los cuales deben ser cerrados por el módulo de cierre de asuntos."/>
    <s v="Auditorías de escritorio a cada una de las Direcciones."/>
    <n v="35"/>
    <d v="2023-05-01T00:00:00"/>
    <d v="2023-07-10T00:00:00"/>
    <n v="10"/>
    <n v="0"/>
    <n v="0"/>
    <x v="1"/>
    <s v="DGI_x000a_NC - Subproceso Recaudo - Devoluciones  _x000a_Dirección de Gestión de Impuestos. _x000a_Subdirección de Devoluciones._x000a__x000a_ACTUALIZADO_x000a_30112021"/>
  </r>
  <r>
    <x v="3"/>
    <x v="2"/>
    <s v="Auditoría al flujo de la información contable que impacta la Función Recaudadora AFR 2023-003_x000a__x000a_Periodo: 01/01/2022 al 30/03/2023_x000a__x000a_H1_x000a_"/>
    <s v="AFR 2023-003"/>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4-02-29T00:00:00"/>
    <n v="30.285714285714285"/>
    <n v="0"/>
    <n v="0"/>
    <x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gestión logística                                                                                                                                                                                                                                                                                                                                                                                                                                                                                                                                                                                                                                                                                                                                                                                                                                                                                                                                                                                                                                                                                                                                                                                                                                                                                                                                                                                                                                                                                                                                                                                                                                                                                                                                                                                                                                                                                                                                                                                                                                                                                                                                                                                                                                                                                                                      NC - Subproceso Administración del Sistema de Gestión_x000a_Dirección de Gestión Estratégica y Analítica_x000a_Subdirección de Procesos        _x000a_Coordinación de Procesos y Riesgos Operacionales                                                                                                                                                                                                                                                                                                                                                                                                                                                                            DS – Subproceso Administración de Cartera_x000a_Dirección Seccional de Impuestos de Bogotá_x000a_División de Cobranzas_x000a_GIT de Representación Externa de Cobranzas_x000a_GIT Ejecución de Bienes_x000a__x000a_ELABORACIÓN (dd/mm/aaaa)_x000a_10/08/2023"/>
  </r>
  <r>
    <x v="3"/>
    <x v="2"/>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0"/>
    <n v="0"/>
    <x v="1"/>
    <s v="DGI_x000a_DS – Subproceso Administración de Cartera_x000a_Dirección Seccional de Impuestos de Bogotá_x000a_División de Cobranzas_x000a_GIT de Representación Externa de Cobranzas_x000a_GIT Ejecución de Bienes_x000a__x000a_ELABORACIÓN (dd/mm/aaaa)_x000a_10/08/2023"/>
  </r>
  <r>
    <x v="3"/>
    <x v="2"/>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0"/>
    <n v="0"/>
    <x v="1"/>
    <s v="DGI_x000a_DS – Subproceso Administración de Cartera_x000a_Dirección Seccional de Impuestos de Bogotá_x000a_División de Cobranzas_x000a_GIT de Representación Externa de Cobranzas_x000a_GIT Ejecución de Bienes_x000a__x000a_ELABORACIÓN (dd/mm/aaaa)_x000a_10/08/2023"/>
  </r>
  <r>
    <x v="3"/>
    <x v="2"/>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0"/>
    <n v="0"/>
    <x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r>
  <r>
    <x v="3"/>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3-08-01T00:00:00"/>
    <d v="2023-11-30T00:00:00"/>
    <n v="17.28571428571428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r>
  <r>
    <x v="3"/>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3-12-01T00:00:00"/>
    <d v="2024-03-31T00:00:00"/>
    <n v="17.285714285714285"/>
    <n v="0"/>
    <n v="0"/>
    <x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04-01T00:00:00"/>
    <d v="2025-01-31T00:00:00"/>
    <n v="43.571428571428569"/>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2-02T00:00:00"/>
    <d v="2025-10-31T00:00:00"/>
    <n v="38.714285714285715"/>
    <n v="0"/>
    <n v="0"/>
    <x v="1"/>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r>
  <r>
    <x v="3"/>
    <x v="2"/>
    <m/>
    <m/>
    <m/>
    <m/>
    <s v="Adelantar el proceso de contratación de la solución tecnológica"/>
    <s v="Adelantar el proceso de contratación de la solución tecnológica"/>
    <s v="Contrato firmado"/>
    <n v="1"/>
    <d v="2023-11-01T00:00:00"/>
    <d v="2024-02-28T00:00:00"/>
    <n v="17"/>
    <n v="0"/>
    <n v="0"/>
    <x v="1"/>
    <s v="DGI _x000a_NC - Subproceso Innovación y Tecnología_x000a_Dirección de Gestión de Innovación y Tecnología_x000a_Subdirección de Innovación y Proyectos_x000a_Subdirección de Soluciones y Desarrollo_x000a__x000a_ELABORACIÓN (dd/mm/aaaa)_x000a_10/08/2023_x000a_"/>
  </r>
  <r>
    <x v="3"/>
    <x v="2"/>
    <m/>
    <m/>
    <m/>
    <m/>
    <s v="Inicio de la implementación de la solución tecnológica del Proyecto."/>
    <s v="Inicio de la implementación de la solución tecnológica del Proyecto."/>
    <s v="Plan de trabajo de implementación de la solución tecnológica."/>
    <n v="1"/>
    <d v="2024-03-01T00:00:00"/>
    <d v="2024-09-30T00:00:00"/>
    <n v="30.428571428571427"/>
    <n v="0"/>
    <n v="0"/>
    <x v="1"/>
    <s v="DGI _x000a_NC - Subproceso Innovación y Tecnología_x000a_Dirección de Gestión de Innovación y Tecnología_x000a_Subdirección de Innovación y Proyectos_x000a_Subdirección de Soluciones y Desarrollo_x000a__x000a_ELABORACIÓN (dd/mm/aaaa)_x000a_10/08/2023_x000a_"/>
  </r>
  <r>
    <x v="3"/>
    <x v="2"/>
    <m/>
    <m/>
    <m/>
    <m/>
    <m/>
    <m/>
    <s v="Seguimiento trimestral a la implementación de la solución Tecnológica"/>
    <n v="4"/>
    <d v="2024-10-01T00:00:00"/>
    <d v="2025-09-30T00:00:00"/>
    <n v="52"/>
    <n v="0"/>
    <n v="0"/>
    <x v="1"/>
    <s v="DGI 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_x000a_"/>
  </r>
  <r>
    <x v="3"/>
    <x v="2"/>
    <m/>
    <m/>
    <m/>
    <m/>
    <s v="Implementacion de la solución tecnológica"/>
    <s v="Implementacion de la solución tecnológica"/>
    <s v="Puesta en producción de la solución"/>
    <n v="1"/>
    <d v="2025-10-01T00:00:00"/>
    <d v="2027-12-31T00:00:00"/>
    <n v="117.28571428571429"/>
    <n v="0"/>
    <n v="0"/>
    <x v="1"/>
    <s v="DGI 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Subdirección de Infraestructura Tecnológica y de Operaciones_x000a__x000a_ELABORACIÓN (dd/mm/aaaa)_x000a_10/08/2023_x000a_"/>
  </r>
  <r>
    <x v="3"/>
    <x v="2"/>
    <s v="Auditoría al flujo de la información contable que impacta la Función Recaudadora AFR 2023-003_x000a__x000a_Periodo: 01/01/2022 al 30/03/2023_x000a__x000a_H2_x000a_"/>
    <s v="AFR 2023-003"/>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4-02-29T00:00:00"/>
    <n v="30.285714285714285"/>
    <n v="0"/>
    <n v="0"/>
    <x v="1"/>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DS – Subproceso Administración de Cartera_x000a_Dirección Seccional de Impuestos de Cali_x000a_División de Recaudo y cobranzas_x000a_GIT de Contabilidad_x000a__x000a_ELABORACIÓN (dd/mm/aaaa)_x000a_10/08/2023"/>
  </r>
  <r>
    <x v="3"/>
    <x v="2"/>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0"/>
    <n v="0"/>
    <x v="1"/>
    <s v="DGI_x000a_DS – Subproceso Administración de Cartera_x000a_Dirección seccional de impuestos y aduanas de Pereira_x000a_División de recaudo y cobranzas_x000a__x000a_ELABORACIÓN (dd/mm/aaaa)_x000a_10/08/2023"/>
  </r>
  <r>
    <x v="3"/>
    <x v="2"/>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0"/>
    <n v="0"/>
    <x v="1"/>
    <s v="DGI_x000a_DS – Subproceso administración de cartera_x000a_DS – Subproceso función recaudadora_x000a_Dirección seccional de impuestos y aduanas de Pereira_x000a_División de recaudo y cobranzas_x000a_GIT de cobranzas_x000a__x000a_ELABORACIÓN (dd/mm/aaaa)_x000a_10/08/2023"/>
  </r>
  <r>
    <x v="3"/>
    <x v="2"/>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0"/>
    <n v="0"/>
    <x v="1"/>
    <s v="DGI_x000a_DS – Subproceso administración de cartera_x000a_DS – Subproceso función recaudadora_x000a_Dirección seccional de impuestos y aduanas de Pereira_x000a_División de recaudo y cobranzas_x000a_GIT de cobranzas_x000a__x000a_ELABORACIÓN (dd/mm/aaaa)_x000a_10/08/2023"/>
  </r>
  <r>
    <x v="3"/>
    <x v="2"/>
    <s v="Auditoría al flujo de la información contable que impacta la Función Recaudadora AFR 2023-003_x000a__x000a_Periodo: 01/01/2022 al 30/03/2023_x000a__x000a_H3"/>
    <s v="AFR 2023-00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4-02-29T00:00:00"/>
    <n v="30.285714285714285"/>
    <n v="0"/>
    <n v="0"/>
    <x v="1"/>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 y cobranzas_x000a_GIT de Contabilidad_x000a__x000a_ELABORACIÓN (dd/mm/aaaa)_x000a_10/08/2023_x000a_"/>
  </r>
  <r>
    <x v="3"/>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3-08-01T00:00:00"/>
    <d v="2023-11-30T00:00:00"/>
    <n v="17.28571428571428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r>
  <r>
    <x v="3"/>
    <x v="2"/>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3-12-01T00:00:00"/>
    <d v="2024-03-31T00:00:00"/>
    <n v="17.28571428571428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04-01T00:00:00"/>
    <d v="2025-01-31T00:00:00"/>
    <n v="43.571428571428569"/>
    <n v="0"/>
    <n v="0"/>
    <x v="1"/>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2-02T00:00:00"/>
    <d v="2025-10-31T00:00:00"/>
    <n v="38.71428571428571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r>
  <r>
    <x v="3"/>
    <x v="2"/>
    <m/>
    <m/>
    <m/>
    <m/>
    <s v="Adelantar el proceso de contratación de la solución tecnológica"/>
    <s v="Adelantar el proceso de contratación de la solución tecnológica"/>
    <s v="Contrato firmado"/>
    <n v="1"/>
    <d v="2023-11-01T00:00:00"/>
    <d v="2024-02-28T00:00:00"/>
    <n v="17"/>
    <n v="0"/>
    <n v="0"/>
    <x v="1"/>
    <s v="DGI _x000a_NC - Subproceso Innovación y Tecnología _x000a_Dirección de Gestión de Innovación y Tecnología _x000a_Subdirección de Innovación y Proyectos _x000a_Subdirección de Soluciones y Desarrollo_x000a__x000a_ELABORACIÓN (dd/mm/aaaa)_x000a_10/08/2023_x000a_"/>
  </r>
  <r>
    <x v="3"/>
    <x v="2"/>
    <m/>
    <m/>
    <m/>
    <m/>
    <s v="Inicio de la implementación de la solución tecnológica del Proyecto."/>
    <s v="Inicio de la implementación de la solución tecnológica del Proyecto."/>
    <s v="Plan de trabajo de implementación de la solución tecnológica."/>
    <n v="1"/>
    <d v="2024-03-01T00:00:00"/>
    <d v="2024-09-30T00:00:00"/>
    <n v="30.428571428571427"/>
    <n v="0"/>
    <n v="0"/>
    <x v="1"/>
    <s v="DGI _x000a_NC - Subproceso Innovación y Tecnología _x000a_Dirección de Gestión de Innovación y Tecnología _x000a_Subdirección de Innovación y Proyectos _x000a_Subdirección de Soluciones y Desarrollo_x000a__x000a_ELABORACIÓN (dd/mm/aaaa)_x000a_10/08/2023_x000a_"/>
  </r>
  <r>
    <x v="3"/>
    <x v="2"/>
    <m/>
    <m/>
    <m/>
    <m/>
    <m/>
    <m/>
    <s v="Seguimiento trimestral a la implementación de la solución Tecnológica"/>
    <n v="4"/>
    <d v="2024-10-01T00:00:00"/>
    <d v="2025-09-30T00:00:00"/>
    <n v="52"/>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_x000a__x000a_ELABORACIÓN (dd/mm/aaaa)_x000a_10/08/2023_x000a_"/>
  </r>
  <r>
    <x v="3"/>
    <x v="2"/>
    <m/>
    <m/>
    <m/>
    <m/>
    <s v="Implementación de la solución tecnológica"/>
    <s v="Implementación de la solución tecnológica"/>
    <s v="Puesta en producción de la solución"/>
    <n v="1"/>
    <d v="2025-10-01T00:00:00"/>
    <d v="2027-12-31T00:00:00"/>
    <n v="117.28571428571429"/>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de Innovación y Tecnología _x000a_Subdirección de Innovación y Proyectos _x000a_Subdirección de Soluciones y Desarrollo _x000a_Subdirección de Infraestructura Tecnológica y de Operaciones_x000a__x000a_ELABORACIÓN (dd/mm/aaaa)_x000a_10/08/2023_x000a_"/>
  </r>
  <r>
    <x v="3"/>
    <x v="2"/>
    <s v="Auditoría al flujo de la información contable que impacta la Función Recaudadora AFR 2023-003_x000a__x000a_Periodo: 01/01/2022 al 30/03/2023_x000a__x000a_H4"/>
    <s v="AFR 2023-003"/>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4-02-29T00:00:00"/>
    <n v="30.285714285714285"/>
    <n v="0"/>
    <n v="0"/>
    <x v="1"/>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 y cobranzas_x000a_GIT de Contabilidad_x000a__x000a_ELABORACIÓN (dd/mm/aaaa)_x000a_10/08/2023"/>
  </r>
  <r>
    <x v="3"/>
    <x v="2"/>
    <m/>
    <m/>
    <m/>
    <m/>
    <s v="Actualizacion de saldos en los inventarios de cartera"/>
    <s v="Actualizacion de saldos en los inventarios de cartera"/>
    <s v="Saldos Actualizados"/>
    <n v="1"/>
    <d v="2023-08-01T00:00:00"/>
    <d v="2023-10-31T00:00:00"/>
    <n v="13"/>
    <n v="0"/>
    <n v="0"/>
    <x v="1"/>
    <s v="DGI_x000a_DS – Subproceso administración de cartera_x000a_DS – Subproceso función recaudadora_x000a_Dirección seccional de impuestos y aduanas de Pereira_x000a_División de recaudo y cobranzas_x000a_GIT de cobranzas_x000a__x000a_ELABORACIÓN (dd/mm/aaaa)_x000a_10/08/2023"/>
  </r>
  <r>
    <x v="3"/>
    <x v="2"/>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Terceros reclasficados en la contabilidad FR"/>
    <n v="1"/>
    <d v="2023-08-01T00:00:00"/>
    <d v="2024-01-31T00:00:00"/>
    <n v="26.142857142857142"/>
    <n v="0"/>
    <n v="0"/>
    <x v="1"/>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_x000a_ELABORACIÓN (dd/mm/aaaa)_x000a_10/08/2023"/>
  </r>
  <r>
    <x v="3"/>
    <x v="2"/>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4-02-29T00:00:00"/>
    <n v="30.285714285714285"/>
    <n v="0"/>
    <n v="0"/>
    <x v="1"/>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r>
  <r>
    <x v="3"/>
    <x v="2"/>
    <s v="Auditoría al flujo de la información contable que impacta la Función Recaudadora AFR 2023-003_x000a__x000a_Periodo: 01/01/2022 al 30/03/2023_x000a__x000a_H5"/>
    <s v="AFR 2023-003"/>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Capacitación para fortalecer el conocimiento de las actividades de los procedimientos PR-COT-0272 &quot;Facilidades de pago&quot; Y PR-COT-0424 &quot;Facilidades de pago consagradas en normas transitorias&quot;"/>
    <s v="Capacitación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3-08-01T00:00:00"/>
    <d v="2023-08-30T00:00:00"/>
    <n v="4.1428571428571432"/>
    <n v="0"/>
    <n v="0"/>
    <x v="1"/>
    <s v="DGI_x000a_DS- Subproceso Administración de Cartera    _x000a_Direccion Seccional de Impuestos de Cali_x000a_División de Recaudo y Cobranzas_x000a_GIT Secretaria de Cobranzas_x000a__x000a_ELABORACIÓN (dd/mm/aaaa)_x000a_10/08/2023"/>
  </r>
  <r>
    <x v="3"/>
    <x v="2"/>
    <m/>
    <m/>
    <m/>
    <m/>
    <s v="Verificar mensualmente la gestión oportuna de las actuaciones de expedientes con facilidad de pago que presenten obligaciones incumplidas, en una muestra aleatoria del 20% del inventario   FT-COT-2616 “Control facilidades de pago”"/>
    <s v="Verificar mensualmente la gestión oportuna de las actuaciones de expedientes con facilidad de pago que presenten obligaciones incumplidas, en una muestra aleatoria del 20% del inventario   FT-COT-2616 “Control facilidades de pago”"/>
    <s v="Relación en excel de los NITs verificados vs vencimiento de terminos y archivo PDFcon fecha cierta, indicando el objetivo, metodología, selección de la muestra, resultados y conclusiones, debidamente firmado por el jefe de División de Cobranzas"/>
    <n v="5"/>
    <d v="2023-08-01T00:00:00"/>
    <d v="2024-01-01T00:00:00"/>
    <n v="21.857142857142858"/>
    <n v="0"/>
    <n v="0"/>
    <x v="1"/>
    <s v="DGI_x000a_DS- Subproceso Administración de Cartera            _x000a_Direccion Seccional de Impuestos de Cali               _x000a_División de Recaudo y Cobranzas              _x000a_GIT Secretaria de Cobranzas _x000a__x000a_ELABORACIÓN (dd/mm/aaaa)_x000a_10/08/2023"/>
  </r>
  <r>
    <x v="3"/>
    <x v="2"/>
    <m/>
    <m/>
    <m/>
    <m/>
    <s v="_x000a_Capacitación para precisar los términos para reportar contablemente las acciones adelantadas "/>
    <s v="_x000a_Capacitación para precisar los términos para reportar contablemente las acciones adelantadas "/>
    <s v="FT-TAH-1722 Registro de asistencia capacitación interna, TEAMS  o evidencia del servicio tecnológico utilizado"/>
    <n v="1"/>
    <d v="2023-08-01T00:00:00"/>
    <d v="2023-09-30T00:00:00"/>
    <n v="8.5714285714285712"/>
    <n v="0"/>
    <n v="0"/>
    <x v="1"/>
    <s v="DGI_x000a_DS_ Subproceso Administración de Cartera           _x000a_Dirección Seccional de Impuestos de Cali  _x000a_División de Recaudo y Cobranzas              _x000a_GIT Secretaria de Cobranzas_x000a__x000a_ELABORACIÓN (dd/mm/aaaa)_x000a_10/08/2023"/>
  </r>
  <r>
    <x v="3"/>
    <x v="2"/>
    <m/>
    <m/>
    <m/>
    <m/>
    <s v="Realizar mensualmente cruce del FT-COT-2616 Control facilidades de pago con el inventario de cartera para identificar expedientes que ya se encuentran en  GIT coactiva o canceladas y que NO han sido reportadas a contabilidad en el FT-ADF-1954 Inv Facilidades de Pago"/>
    <s v="Realizar mensualmente cruce del FT-COT-2616 Control facilidades de pago con el inventario de cartera para identificar expedientes que ya se encuentran en  GIT coactiva o canceladas y que NO han sido reportadas a contabilidad en el FT-ADF-1954 Inv Facilidades de Pago"/>
    <s v="Relación en excel de los Nits verificados  con el registro de resultados del cumplimiento del reporte a contabilidad y Archivo PDF con fecha cierta, indicando el objetivo, conclusiones, debidamente firmado por el jefe de División de Cobranzas metodología, selección de la muestra, resultados y"/>
    <n v="5"/>
    <d v="2023-08-01T00:00:00"/>
    <d v="2024-01-01T00:00:00"/>
    <n v="21.857142857142858"/>
    <n v="0"/>
    <n v="0"/>
    <x v="1"/>
    <s v="DGI_x000a_DS- Subproceso Administración de Cartera_x000a_Direccion Seccional de Impuestos de Cali_x000a_División de Recaudo y Cobranzas_x000a_GIT  Secretaria de Cobranzas                                                                       _x000a__x000a_DS- Subproceso Recaudo - Devoluciones_x000a_Dirección Seccional de Impuestos de Cali    _x000a_División de Recaudo y Cobranzas_x000a_GIT de Contabilidad y Control de Obligaciones_x000a__x000a_ELABORACIÓN (dd/mm/aaaa)_x000a_10/08/2023"/>
  </r>
  <r>
    <x v="3"/>
    <x v="2"/>
    <m/>
    <m/>
    <m/>
    <m/>
    <s v="Notificar las Resoluciones que declaran sin vigencia la facilidad de pago y  resoluciones de cancelación, capturados en el área técnica que no han sido notificados de los NIts 890317722, 890327003,14980335, 901127967 "/>
    <s v="Notificar las Resoluciones que declaran sin vigencia la facilidad de pago y  resoluciones de cancelación, capturados en el área técnica que no han sido notificados de los NIts 890317722, 890327003,14980335, 901127967 "/>
    <s v="Notiticación del acto"/>
    <n v="1"/>
    <d v="2023-08-01T00:00:00"/>
    <d v="2023-10-31T00:00:00"/>
    <n v="13"/>
    <n v="0"/>
    <n v="0"/>
    <x v="1"/>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r>
  <r>
    <x v="3"/>
    <x v="2"/>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on de facilidad de pago y requerimiento  al encargado de adelantar la gestión si es del caso. Archivo PDF indicando objetivo, metodología, selección de la muestra, resultados, concluisones , fechado y firmado por el jefe de División."/>
    <n v="5"/>
    <d v="2023-08-01T00:00:00"/>
    <d v="2024-01-01T00:00:00"/>
    <n v="21.857142857142858"/>
    <n v="0"/>
    <n v="0"/>
    <x v="1"/>
    <s v="DGI_x000a_DS- Subproceso Administración de Cartera_x000a_Direccion Seccional de Impuestos de Cali            _x000a_División de Recaudo y Cobranzas  _x000a_GIT Secretaria de Cobranzas_x000a__x000a_ELABORACIÓN (dd/mm/aaaa)_x000a_10/08/2023"/>
  </r>
  <r>
    <x v="3"/>
    <x v="2"/>
    <s v="Auditoría al flujo de la información contable que impacta la Función Recaudadora AFR 2023-003_x000a__x000a_Periodo: 01/01/2022 al 30/03/2023_x000a__x000a_H6"/>
    <s v="AFR 2023-003"/>
    <s v="Hallazgo No. 6 Inconsistencias en el reporte de información jurídica con incidencia contable._x000a__x000a_Verificada la oportunidad en los reportes de información con incidencia contable, como son los recursos de reconsideración admitidos, los autos admisorios de demandas, los fallos de primera y segunda instancia, recursos de apelación de sentencias y el registro contable de estos, se evidenció que:_x000a__x000a_a._x0009_En el NIT 891.400.372 se remite el fallo de segunda instancia de fecha 30/06/2020, en el informe de mayo de 2022, transcurridos aproximadamente dos (2) años. Para el NIT 10.083.641 el recurso de apelación del fallo de primera instancia de fecha 16/12/2020 fue informado a contabilidad en el mes de septiembre de 2022, transcurridos 21 meses. Similar situación se presenta en los NIT 816.004.965, 830.025.490, 900.229.354. DSIA Pereira_x000a__x000a_b. Inconsistencias en la información registrada en los formatos FT-ADF-1947 “Informe de los fallos ejecutoriados y en firme”, se indica fallos de primera instancia y corresponden a fallos en agotamiento de la actuación administrativa o de segunda instancia; así como; error  en el acto administrativo recurrido y/o en el concepto de impuesto indicado en los formatos FT-ADF-1958 “Inventario de obligaciones pendientes de fallo” y FT-ADF-1948 “Informe de los nuevos recursos admitidos (…)”, donde se reporta Renta y Complementarios y corresponde a Renta CREE, ocasionando registros contables en las cuentas que no corresponden. NIT 900.405.867, 816.002.020, 900.418.404., 900.504.501, 42.115.259, 891.401.711. DSIA Pereira_x000a__x000a_Con lo anterior, se incumple lo establecido en el numerales 3.2.9 y 3.2.9.1 Procedimiento para la evaluación del control interno contable establecido en la Resolución 193 de 2016, numeral 3.2.1 “Litigios y demandas” del procedimiento  “Registro contable de cuentas de orden” - PR-ADF-0040, numeral 5.2.3.15 “Cuentas de orden deudoras” del Manual Contable Función Recaudadora - MN-ADF-0005, numeral 7.7 “Representación Externa - Contingente Judicial” del Manual políticas contables y operativas de la contabilidad función recaudadora- MN-ADF- 0044, la Dimensión 3. Gestión con valores para resultados, la Dimensión 4. Evaluación de resultados, Dimensión 5ª Información y comunicación y del componente 3 Actividades de control de la Dimensión 7ª de Control Interno del Modelo Integrado de Planeación y Gestión - MIPG "/>
    <s v="Deficiencias en la comunicación, trazabilidad y calidad de los insumos de información suministrados al proceso contable_x000a__x000a_Inoportunidad para reportar los fallos de segunda instancia y la admisión de recursos de apelación, una vez se haya surtido la respectiva notificación._x000a_"/>
    <s v="Proferir memorando estableciendo control respecto del diligenciamiento de los formatos FT-ADF-1947  “Informe de los fallos ejecutoriados y en firme” y FT-ADF-1948 “Informe de los nuevos recursos admitidos (…)”  "/>
    <s v="Proferir memorando estableciendo control respecto del diligenciamiento de los formatos FT-ADF-1947  “Informe de los fallos ejecutoriados y en firme” y FT-ADF-1948 “Informe de los nuevos recursos admitidos (…)”  "/>
    <s v="Memorando"/>
    <n v="1"/>
    <d v="2023-08-01T00:00:00"/>
    <d v="2023-09-30T00:00:00"/>
    <n v="8.5714285714285712"/>
    <n v="0"/>
    <n v="0"/>
    <x v="1"/>
    <s v="DGI_x000a_NC- Subproceso Gestión Jurídica_x000a_Dirección de Gestión Jurídica_x000a_Subdirección de Representación Externa_x000a__x000a_ELABORACIÓN (dd/mm/aaaa)_x000a_10/08/2023"/>
  </r>
  <r>
    <x v="3"/>
    <x v="2"/>
    <m/>
    <m/>
    <m/>
    <m/>
    <s v="Certificado expedido por los jefes de división juridica sobre el control y verificación de la información reportada en los formatos FT-ADF-1947 y FT-ADF-1948, dirigido a la Subdirección de Representación Externa."/>
    <s v="Certificado expedido por los jefes de división juridica sobre el control y verificación de la información reportada en los formatos FT-ADF-1947 y FT-ADF-1948, dirigido a la Subdirección de Representación Externa."/>
    <s v="Certificado"/>
    <n v="3"/>
    <d v="2023-10-01T00:00:00"/>
    <d v="2023-12-31T00:00:00"/>
    <n v="13"/>
    <n v="0"/>
    <n v="0"/>
    <x v="1"/>
    <s v="DGI_x000a_NC- Subproceso Gestión Jurídica_x000a_Dirección de Gestión Jurídica_x000a_Subdirección de Representación Externa_x000a__x000a_DS – Subproceso Gestión Jurídica_x000a_Dirección Seccional de Impuestos y Aduanas de Pereira_x000a_División Jurídica_x000a__x000a_ELABORACIÓN (dd/mm/aaaa)_x000a_10/08/2023_x000a_"/>
  </r>
  <r>
    <x v="3"/>
    <x v="2"/>
    <s v="Auditoría al flujo de la información contable que impacta la Función Recaudadora AFR 2023-003_x000a__x000a_Periodo: 01/01/2022 al 30/03/2023_x000a__x000a_H7"/>
    <s v="AFR 2023-003"/>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3-08-01T00:00:00"/>
    <d v="2023-11-30T00:00:00"/>
    <n v="17.28571428571428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r>
  <r>
    <x v="3"/>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3-12-01T00:00:00"/>
    <d v="2024-03-31T00:00:00"/>
    <n v="17.28571428571428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04-01T00:00:00"/>
    <d v="2025-01-31T00:00:00"/>
    <n v="43.571428571428569"/>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2-02T00:00:00"/>
    <d v="2025-10-31T00:00:00"/>
    <n v="38.71428571428571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r>
  <r>
    <x v="3"/>
    <x v="2"/>
    <m/>
    <m/>
    <m/>
    <m/>
    <s v="Adelantar el proceso de contratación de la solución tecnológica"/>
    <s v="Adelantar el proceso de contratación de la solución tecnológica"/>
    <s v="Contrato firmado"/>
    <n v="1"/>
    <d v="2023-11-01T00:00:00"/>
    <d v="2024-02-28T00:00:00"/>
    <n v="17"/>
    <n v="0"/>
    <n v="0"/>
    <x v="1"/>
    <s v="DGI _x000a_NC - Subproceso Innovación y Tecnología _x000a_Dirección de Gestión e Innovación y Tecnología _x000a_Subdirección de Innovación y Proyectos _x000a_Subdirección de Soluciones y Desarrollo_x000a__x000a_ELABORACIÓN (dd/mm/aaaa)_x000a_10/08/2023"/>
  </r>
  <r>
    <x v="3"/>
    <x v="2"/>
    <m/>
    <m/>
    <m/>
    <m/>
    <s v="Inicio de la implementación de la solución tecnológica del Proyecto."/>
    <s v="Inicio de la implementación de la solución tecnológica del Proyecto."/>
    <s v="Plan de trabajo de implementación de la solución tecnológica."/>
    <n v="1"/>
    <d v="2024-03-01T00:00:00"/>
    <d v="2024-09-30T00:00:00"/>
    <n v="30.428571428571427"/>
    <n v="0"/>
    <n v="0"/>
    <x v="1"/>
    <s v="DGI _x000a_NC - Subproceso Innovación y Tecnología _x000a_Dirección de Gestión e Innovación y Tecnología _x000a_Subdirección de Innovación y Proyectos _x000a_Subdirección de Soluciones y Desarrollo _x000a__x000a_ELABORACIÓN (dd/mm/aaaa)_x000a_10/08/2023"/>
  </r>
  <r>
    <x v="3"/>
    <x v="2"/>
    <m/>
    <m/>
    <m/>
    <m/>
    <m/>
    <m/>
    <s v="Seguimiento trimestral a la implementación de la solución Tecnológica"/>
    <n v="4"/>
    <d v="2024-10-01T00:00:00"/>
    <d v="2025-09-30T00:00:00"/>
    <n v="52"/>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_x000a__x000a_ELABORACIÓN (dd/mm/aaaa)_x000a_10/08/2023_x000a_"/>
  </r>
  <r>
    <x v="3"/>
    <x v="2"/>
    <m/>
    <m/>
    <m/>
    <m/>
    <s v="Implementacion de la solución tecnológica"/>
    <s v="Implementacion de la solución tecnológica"/>
    <s v="Puesta en producción de la solución"/>
    <n v="1"/>
    <d v="2025-10-01T00:00:00"/>
    <d v="2027-12-31T00:00:00"/>
    <n v="117.28571428571429"/>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dd/mm/aaaa)_x000a_10/08/2023_x000a_"/>
  </r>
  <r>
    <x v="3"/>
    <x v="2"/>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4-02-29T00:00:00"/>
    <n v="30.285714285714285"/>
    <n v="0"/>
    <n v="0"/>
    <x v="1"/>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r>
  <r>
    <x v="1"/>
    <x v="2"/>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4-06-30T00:00:00"/>
    <n v="104.28571428571429"/>
    <n v="0.78"/>
    <n v="0.78"/>
    <x v="1"/>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r>
  <r>
    <x v="1"/>
    <x v="2"/>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3-08-31T00:00:00"/>
    <n v="52"/>
    <n v="0.49840000000000001"/>
    <n v="0.49840000000000001"/>
    <x v="1"/>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r>
  <r>
    <x v="1"/>
    <x v="2"/>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3-08-31T00:00:00"/>
    <n v="52"/>
    <n v="0.27"/>
    <n v="0.27"/>
    <x v="1"/>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r>
  <r>
    <x v="1"/>
    <x v="2"/>
    <m/>
    <m/>
    <m/>
    <m/>
    <s v="Actualizar del procedimiento PR-ADF-312 "/>
    <s v="Publicación del procedimiento PR-ADF-312 "/>
    <s v="Procedimiento"/>
    <n v="1"/>
    <d v="2022-09-01T00:00:00"/>
    <d v="2023-08-31T00:00:00"/>
    <n v="52"/>
    <n v="1"/>
    <n v="1"/>
    <x v="0"/>
    <s v="DGC_x000a_NC - Subproceso Operación Logística_x000a_Subdirección Logistica._x000a_"/>
  </r>
  <r>
    <x v="1"/>
    <x v="2"/>
    <s v="Auditoría a la Disposición de mercancías aprehendidas, decomisadas o abandonadas a favor de la Nación - ADA.  ADM2022-002_x000a__x000a_Periodo: 1/01/2021 - 28/02/2022_x000a__x000a_H2_x000a_"/>
    <s v="ADA.  ADM2022-002"/>
    <s v="2. Observaciones a la donación de mercancías ADA a favor de la Nación_x000a_De las resoluciones de donación proferidas por la Subdirección Logística para las DSA Cartagena y DSIA Buenaventura, para el periodo evaluado, se tomó una muestra de 20; correspondientes a 10 por cada Dirección Seccional auditada, encontrando lo siguiente:_x000a__x000a_2.1. Deficiencia en la revisión de la justificación de la necesidad funcional presentada por el donatario – Subdirección Logística. _x000a_En la muestra se verificó la justificación de la necesidad funcional señalada en los oficios de aceptación del ofrecimiento por parte del donatario, las resoluciones y las donaciones se realizaron a entidades del orden Nacional o territorial de carácter público, evidenciando que: _x000a_• No se detalla de manera precisa, amplia y suficiente la necesidad de utilización de las mercancías aceptadas en donación: Resolución 2423 del 14/04/2021 DSIA Buenaventura._x000a_• La necesidad funcional señalada por el donatario no guarda relación con la mercancía en donación: Resolución 6359 del 17/08/2021 DSA Cartagena y Resolución 1293 del 9/02/2022 DSIA Buenaventura._x000a_• La necesidad expuesta se repite para otras aceptaciones de donación, indiferentemente del tipo de mercancía para las Resoluciones 4825 del 1/07/2021 y 1516 del 25/02/2022 DSA Cartagena._x000a__x000a_2.2. Deficiencias en la aplicación de los controles establecidos para autorizar la donación de mercancías – Subdirección Logística._x000a_a. El acto administrativo no genera la obligación para el donatario de cumplir con los requisitos de legalización y registro de la tradición del bien donado, tal es el caso de la embarcación objeto de donación para la cual no se señaló la mencionada obligación frente a su registro y matricula, a la fecha de la visita de auditoria continuaba sin legalizar. Resolución 3531 del 26/05/2021, DSA Cartagena._x000a_b. No se encontró registro de la comunicación a la Directora Seccional del cambio de destinación de la mercancía para la Resolución 3531 del 26/05/2021 DSA Cartagena._x000a_c. Deficiencias en el registro de la información en los formatos previstos para las donaciones, así: _x000a_• Resolución 1108 del 23/02/2021 - DSA Cartagena: En el Acta de entrega de mercancía 0027 del 16/03/2021, se indica que &quot;la mercancía se hace entrega en su totalidad y en buen estado&quot; sin embargo, los DIM 39481111180 del 1/11/2018 y 39481111950 del 8/05/2019, no fueron entregados y no se registra observación alguna al respecto._x000a_• Resolución 10532 del 22/11/2021 - DSIA Buenaventura: El beneficiario se negó a recibir las mercancías del DIM 32351104611 que estaba en mal estado y que era diferente a la descrita en los documentos soporte. De 508 rollos de tela, se encontraron 473 en mal estado; adicionalmente, en el Acta de Inspección Física 1414 del 31/08/2021 no se indica el estado de esta mercancía y no contiene salvedades u observaciones._x000a_d. Ausencia de suscripción de documentos que hacen parte de las donaciones:_x000a_• Las Actas de Comprobación y/o Entrega de Bienes y Mercancías FT-ADF-2304:  En la DSIA Buenaventura y en  DSA Cartagena están suscritas por los funcionarios DIAN comisionados, sin embargo, falta la firma de la Directora Seccional o su delegado y del jefe de División Administrativa y Financiera o su delegado, en la totalidad de los 20 casos de la muestra. _x000a_• Acta de Comprobación y/o Entrega de Bienes y Mercancías FT-ADF-2304 sin las firmas del representante de UT ALA y de la Directora Seccional de Cartagena:  Resoluciones 3531 del 26/05/2021, 7132 del 13/09/2021, 7754 del 27/09/2021 y 9225 del 28/10/2021._x000a_e.  En las carpetas físicas no se encontró el formato FT- ADF-2623 “Verificación de ofrecimientos y aceptaciones”, para la muestra seleccionada en las dos direcciones seccionales._x000a__x000a_2.3. Inoportunidad en la elaboración del formato de verificación de requisitos de las donaciones – Subdirección Logística._x000a_Revisada una muestra de 9 resoluciones de disposición de la modalidad de donación en la carpeta virtual de la Subdirección Logística, se evidenció que el formato FT-ADF-2623 “Verificación de ofrecimientos y aceptaciones” se está diligenciando en promedio 175 días después de gestionada la donación, perdiendo su objetivo como herramienta de control; se infiere además que su elaboración se efectuó en el ejercicio del desarrollo de la auditoría y es procedente señalar que no se dio aplicación a las herramientas institucionales  para motivar previamente la decisión de los actos administrativos que se relacionan en la  (Tabla No. 9 del Informe Auditoría ADM 2022 002)._x000a__x000a_2.4. Inoportunidad en el retiro de las mercancías objeto de donación_x000a_Verificada la fecha del acta de entrega de la mercancía dispuesta en la modalidad de donación frente a la fecha máxima del término para el retiro (10 días), en una muestra de 20 resoluciones de donación, se encontraron extemporaneidades, sin que se haya autorizado ampliación del plazo, en las siguientes resoluciones: _x000a_• DSA Cartagena: 3531 del 26/05/2021 (2 días) y 3825 del 01/07/2021 (3 días). _x000a__x000a_2.5. Deficiencia en la gestión documental de la conformación del evento de disposición de mercancías en donación, evidenciado en DSA Cartagena y DSIA Buenaventura_x000a_DSA Cartagena_x000a_a. No completitud de los documentos que soportan el evento de donación, dado que no reposan los documentos que complementan la aceptación de la donación:_x000a_• Oficios de ofrecimientos de la mercancía susceptible de donación, debidamente firmados y numerados: Resoluciones 1108 del 23/02/2021 y 3531 del 26/05/2021._x000a_• Correos de aceptación de ofrecimiento: Resoluciones 1108 del 23/02/2021 y 8148 del 7/10/2021.  _x000a_• Correo electrónico u oficio de comunicación para la programación de la diligencia de entrega de la mercancía o de los bienes donados, informando las personas delegadas por la entidad beneficiaria y autorizadas por la Dirección Seccional. Resolución 8148 del 7/10/2021._x000a_• Copia de la certificación de notificación al beneficiario, ni la de comunicación a la UT: Resoluciones 1108 del 23/02/2021, 3531 del 26/05/2021, 6359 del 17/08/2021 y 8148 del 7/10/2021._x000a_• No existen soportes de la delegación por parte del Representante Legal del donatario, para entrega y retiro de la mercancía en las siguientes Resoluciones: 1108 del 23/02/2021, 3531 del 26/05/2021, 7754 del 27/09/2021 y 8148 del 7/10/2021._x000a_• Los soportes no guardan la trazabilidad de la disposición de las mercancías: Resolución 6359 del 17/08/2021 (por ejemplo, a folio 24 reposa solicitud de disposición del 4/03/2020 formato FT- CO-2305, pero no se encuentra el acta de inspección, auto comisorio y oficio que acompañara dicha solicitud, a folio 25 reposa otra solicitud de disposición de mercancías FT-ADF-2305 Nro. 37 remitiendo la misma mercancía para donación del 15/06/2021.  Se pierde la trazabilidad por cuanto no reposan antecedentes de devolución de los soportes a la Dirección Seccional, o evidencia del por qué no se dispuso de dicha mercancía respondiendo a la primera solicitud del 2020)._x000a_• No se relaciona la Resolución 039 de mayo de 2021, la cual facultó a la entonces Subdirección Comercial hoy Subdirección Logística, para ofrecer directamente la mercancía objeto de donación parágrafo del artículo 202 que modificó el artículo 659 de la Resolución 46 de 2019 Literal i: Resolución 6359 del 17/08/2021._x000a_• En la DS no reposan los soportes para la entrega de la mercancía: Resolución 7132 del 13/09/2021._x000a__x000a_DSIA Buenaventura _x000a__x000a_a. No completitud de los documentos que soportan el evento de donación, dado que faltan los siguientes documentos:_x000a_• Actas de inspección del evento: Resolución 10532 del 22/11/2021._x000a_• Oficios de ofrecimientos, tanto el primero como el segundo cuando aplica: 1108 del 23/02/2021, 1110 del 23/02/2021, 5505 del 27/07/2021, 10532 del 22/11/2021, 11151 del 9/12/2021 y 9006 del 25/10/2021._x000a_• Correos de aceptación de ofrecimientos: Resolución 1110 del 23/02/2021, Resolución 11151 del 9/12/2021 y 9006 del 25/10/2021.  _x000a_• Oficio y/o correos de solicitud de plazo adicional: Resolución 1110 del 23/02/2021 y 9006 del 25/10/2021._x000a_• Formato FT-ADF-2623 “Verificación de ofrecimientos y aceptaciones”: Resolución 1110 del 23/02/2021, Resoluciones 2423 del 14/04/2021 y 5059 del 9/07/2021._x000a_• Formato FT ADF 2304 “Acta de comprobación y/o entrega de Bienes y Mercancías”: Resolución 1108 del 23/02/2021._x000a_• Resoluciones revocatorias y/o modificatorias de la Resolución inicial, cuando aplica: La Resolución 2423 del 14/04/2021 fue revocada con Resolución 4534 del 23/06/2021 y a su vez, esta última fue corregida con Resolución 5800 del 2/08/2021 que tampoco está en la carpeta del evento._x000a_• Cuenta de cobro cuando hay faltante de mercancía: Resoluciones 2423 del 14/04/2021 y 10532 del 22/11/2021._x000a_• Copias soporte de la notificación. Resolución 1110 del 23/02/2021._x000a__x000a_b. La hoja de Control Documental sin nombre y firma del funcionario que entrega y que recibe la carpeta o está parcialmente diligenciada: Resoluciones 2423 del 14/04/2021 y 5059 del 9/07/2021._x000a__x000a_c. Carátula no se encuentra diligenciada en el formato FT-ADF-2338 en 6 casos de DSIA Buenaventura: Resoluciones 1110 del 23/02/2021, 2423 del 14/04/2021, 5059 del 09/07/2021, 5147 del 13/07/2021, 5505 del 27/07/2021 y 1177 del 14/02/2022."/>
    <s v="Deficiencias en la aplicación de los controles para la verificación de requisitos en los eventos de donación _x000a__x000a_Deficiencias en el cumplimiento de los términos en la entrega de las mercancías donadas,_x000a__x000a_Deficiencias en la conformación de la carpeta de disposición, en la organización y conservación de los documentos por cada evento_x000a__x000a_Debilidades en el monitoreo y seguimiento de las donaciones, con el fin de dar cumplimiento al procedimiento general de donación establecido en la entidad y permitir la trazabilidad de la información de la disposición de mercancías ADA en donación."/>
    <s v="Expedir un memorando que contenga los criterios a tener en cuenta para la aceptación de los ofrecimientos de la mercancía."/>
    <s v="Memorando"/>
    <s v="Memorando"/>
    <n v="1"/>
    <d v="2022-09-01T00:00:00"/>
    <d v="2023-08-31T00:00:00"/>
    <n v="52"/>
    <n v="1"/>
    <n v="1"/>
    <x v="0"/>
    <s v="DGC_x000a_NC - Subproceso Operación Logística_x000a_Subdirección Logistica_x000a_Coordinación de Gestión Social y Comercialización_x000a_"/>
  </r>
  <r>
    <x v="1"/>
    <x v="2"/>
    <m/>
    <m/>
    <m/>
    <m/>
    <s v="Incluir en la plantilla de los actos administrativos de donación, en la parte resolutiva, un artículo que indique que se deben cumplir con la obligaciones de registro, conforme a la ley, respecto de las mercancías que así lo exijan."/>
    <s v="Incluir un artículo en plantilla de actos administrativos"/>
    <s v="Artículo"/>
    <n v="1"/>
    <d v="2022-09-01T00:00:00"/>
    <d v="2022-12-31T00:00:00"/>
    <n v="17.285714285714285"/>
    <n v="1"/>
    <n v="1"/>
    <x v="0"/>
    <s v="DGC_x000a_NC - Subproceso Operación Logística_x000a_Subdirección Logistica_x000a_Coordinación de Gestión Social y Comercialización_x000a_"/>
  </r>
  <r>
    <x v="1"/>
    <x v="2"/>
    <m/>
    <m/>
    <m/>
    <m/>
    <s v="Retroalimentar sobre el lineamiento respecto del IN-ADF-0214 Donación de mercancías ADA y bienes adjudicados a la Nación donde se manifiesta que se deben consignar de manera precisa la información relativa a las mercancías, así como las salvedades y observaciones a que haya lugar."/>
    <s v="Retroalimentación Instructivo IN-ADF-0214"/>
    <s v="Retroalimentación Instructivo"/>
    <n v="1"/>
    <d v="2022-09-01T00:00:00"/>
    <d v="2022-12-31T00:00:00"/>
    <n v="17.285714285714285"/>
    <n v="1"/>
    <n v="1"/>
    <x v="0"/>
    <s v="DGC_x000a_NC - Subproceso Operación Logística_x000a_Subdirección Logistica._x000a_"/>
  </r>
  <r>
    <x v="1"/>
    <x v="2"/>
    <m/>
    <m/>
    <m/>
    <m/>
    <s v="Implementar lista de chequeo de los eventos de disposición por la modalidad de Donación. "/>
    <s v="Lista de chequeo"/>
    <s v="Lista de chequeo"/>
    <n v="1"/>
    <d v="2022-09-01T00:00:00"/>
    <d v="2023-05-31T00:00:00"/>
    <n v="38.857142857142854"/>
    <n v="1"/>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1"/>
    <x v="2"/>
    <s v="Auditoría a la Disposición de mercancías aprehendidas, decomisadas o abandonadas a favor de la Nación - ADA.  ADM2022-002_x000a__x000a_Periodo: 1/01/2021 - 28/02/2022_x000a__x000a_H3"/>
    <s v="ADA.  ADM2022-002"/>
    <s v="3. Observaciones frente a la disposición de mercancías ADA a favor de la Nación, mediante la modalidad de asignación._x000a__x000a_Revisadas las resoluciones de asignación proferidas en el periodo auditado para la Dirección Seccional de Impuestos y Aduanas de Buenaventura, se evidenciaron las siguientes situaciones: _x000a__x000a_3.1   Falta de completitud de la información_x000a__x000a_•  Resolución 3142 del 11 de mayo del 2021. En la carpeta virtual y física no reposa la solicitud de asignación, la hoja de control unidad documental FT-ADF- 2558 se encuentra sin nombre ni firma del funcionario que diligenció, el acta de comprobación de entrega de mercancías FT-ADF-2304, no se encuentra firmada por el funcionario responsable como jefe de la División Administrativa y Financiera, no se incluyeron los correos electrónicos de la solicitud de envió al buzón disposicion_mercancias@dian.gov.co,  no contiene los correos electrónicos remitidos con los cuales se solicitó el concepto de viabilidad, ni el de la respuesta de la entonces Subdirección de Recursos Físicos y los egresos de la mercancía asignada se encuentran sin la firma del funcionario delegado por la DIAN para la entrega de la misma.   _x000a_Así mismo, se observan demoras en la entrega y recibo de las mercancías asignadas, la entrega se realizó el 22 de junio de 2021, 27 días hábiles después de expedido el acto administrativo. De otra parte, los documentos de egresos se generaron 15 y 16 días después de la entrega de la mercancía (2 DEM de fecha 08/07/2021 y 2 DEM de fecha 09/07/2021). _x000a_•  Resolución 6502 del 19 de agosto de 2021.  No se evidenció el registro del formato FT-ADF-2398 “Entrega de actos administrativos para su numeración, notificación, comunicación y/o publicación”.  En la carpeta física no reposa la solicitud de asignación, no contiene los correos electrónicos remitidos con los cuales se requirió el concepto de viabilidad, ni la correspondiente respuesta de la entonces Subdirección de Recursos Físicos._x000a_•  Resolución 585 del 28 de enero de 2021.  No se evidenció el formato FT-ADF-2398 “Entrega de actos administrativos para su numeración, notificación, comunicación y/o publicación” y en la carpeta virtual y física no reposa la solicitud de asignación."/>
    <s v="Deficiencias en la aplicación de controles para la entrega, retiro de las mercancías asignadas_x000a__x000a_Deficiencias en la elaboración de los egresos de mercancías asignadas_x000a__x000a_Deficiencias  en el diligenciamiento de los formatos establecidos_x000a__x000a_Deficiencias  en la conformación de las carpetas en los eventos de asignación."/>
    <s v="Implementar lista de chequeo de los eventos de asignación "/>
    <s v="Lista de chequeo "/>
    <s v="Lista de chequeo "/>
    <n v="1"/>
    <d v="2022-09-01T00:00:00"/>
    <d v="2023-05-31T00:00:00"/>
    <n v="38.857142857142854"/>
    <n v="1"/>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1"/>
    <x v="2"/>
    <s v="Auditoría a la Disposición de mercancías aprehendidas, decomisadas o abandonadas a favor de la Nación - ADA.  ADM2022-002_x000a__x000a_Periodo: 1/01/2021 - 28/02/2022_x000a__x000a_H4"/>
    <s v=" ADA.  ADM2022-002"/>
    <s v="4. Observación frente a los eventos de destrucción_x000a__x000a_Sobre un universo de 70 y 15 resoluciones de destrucción de las Direcciones Seccionales de Aduanas de Cartagena y de Impuestos y Aduanas de Buenaventura, ejecutadas entre el 1 de enero de 2021 a 28 de febrero de 2022, reportadas por la Subdirección Logística, se seleccionaron una muestra de 14 resoluciones, (10) de la DSA Cartagena y (4) de la DSIA Buenaventura, las cuales permitieron evidenciar: _x000a__x000a_4.1 Falta de integralidad y completitud de la información que contienen las carpetas de los eventos de destrucción convencional._x000a__x000a_De la DSA de Cartagena se validó la información relacionada con las Resoluciones 102, 477, 779, 991, 1100, 1271 y 1784 de 2021, para la DSIA de Buenaventura se validó la información respecto a las Resoluciones 1069 y 105, encontrando lo siguiente: _x000a_•  Se evidenció falta de completitud en el diligenciamiento de los formatos FT- ADF-2304 &quot;Acta de comprobación y/o entrega de Mercancías ADA y Bienes Adjudicados a la Nación&quot;, FT-ADF-2232 &quot;Acta de destrucción y gestión de residuos&quot; y egresos, los cuales carecen de firmas de los funcionarios que participan en los eventos de destrucción, así como, falta de completitud de la información en el diligenciamiento de los formatos, como es el caso de las Resoluciones: 1271, 991 y 105. _x000a_•  En las Resoluciones 102, 991, 1271, 1069 y 105, se observó que, en el informe de destrucción de mercancías y certificación correspondiente, no se indica la disposición final dada a cada uno de los tipos de residuos._x000a_•  Para el evento de disposición de destrucción de la Resolución 105 y 1069, no se observa evidencia del envío del informe final, el concepto técnico y no reposa en la carpeta del evento, el acta de Inspección física para los perecederos relacionados en la resolución._x000a__x000a_4.2 Falta de integralidad y completitud de la información en las destrucciones por autorización abreviada_x000a_En la DSA Cartagena se validó la información relacionada con las Resoluciones 779, 1731 y 1026 de 2021, para la DSIA Buenaventura se validó la información respecto a las Resoluciones 1052 de 2021 y 39 de 2022, encontrando lo siguiente:_x000a_•  Se evidencia demora de 252 días, entre la expedición de la Resolución 779 del 1 de septiembre de 2020 que autorizó el procedimiento abreviado y la fecha de destrucción consignada en el FT-ADF-2232 “Acta de destrucción y gestión de residuos”, del 11 de mayo del 2021, desatendiendo el término para la programación de la diligencia de destrucción._x000a_•  Verificadas las carpetas de los eventos de destrucción inmediata mediante procedimiento abreviado, se observa que para las Resoluciones 1731, 779, 39 y 1026, no se adjunta el comunicado del depósito, que permitiera remitir con 3 días de anticipación el comunicado a la Subdirección Logística, como lo indica el instructivo IN-ADF-0215._x000a_•  Para la Resolución 1052, se estableció una inconsistencia en la fecha de elaboración del “FT-ADF-2304 “Acta de comprobación y/o entrega de bienes y mercancías”, la cual no indica el día de la entrega de la mercancía, al confrontar con la certificación de peso se establece que esta fue expedida el 24/01/2022, generando incertidumbre frente a la fecha que realmente se realizó la destrucción de la misma._x000a_•  Verificada la carpeta electrónica de la Resolución 39, no se evidencia la certificación final de disposición de residuos, que debe entregar el operador que realizó la destrucción._x000a_•  Los informes de destrucciones abreviadas que soportan el procedimiento carecen de información donde especifique el tratamiento, el método utilizado, y la disposición final de los residuos destruidos._x000a_•  No se evidenció registro de la retroalimentación por parte de la Subdirección Logística frente a los informes de disposición final emitidos por las Direcciones Seccionales."/>
    <s v="Deficiencias en la aplicación de los controles existentes para la  disposición de mercancías ADA a favor de la Nación bajo la modalidad de destrucción_x000a_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para garantizar un óptimo flujo de mercancías ADA."/>
    <s v="Implementar lista de chequeo de los eventos de destrucción."/>
    <s v="Lista de chequeo "/>
    <s v="Lista de chequeo "/>
    <n v="1"/>
    <d v="2022-09-01T00:00:00"/>
    <d v="2023-05-31T00:00:00"/>
    <n v="38.857142857142854"/>
    <n v="1"/>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1"/>
    <x v="2"/>
    <m/>
    <m/>
    <m/>
    <m/>
    <s v="Verificar en todos los eventos de destrucción de mercancía que se adjunte al informe la certificación de disposición final y si están incluidos en el cronograma mensual de destrucción."/>
    <s v="Informe mensual de las destrucciones de la Dirección Seccional de Impuestos y Aduanas de Buenaventura y de Aduanas de Cartagena"/>
    <s v="Informe mensual"/>
    <n v="24"/>
    <d v="2022-09-01T00:00:00"/>
    <d v="2023-08-31T00:00:00"/>
    <n v="52"/>
    <n v="18"/>
    <n v="0.75"/>
    <x v="1"/>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1"/>
    <x v="2"/>
    <s v="Auditoría a la Disposición de mercancías aprehendidas, decomisadas o abandonadas a favor de la Nación - ADA.  ADM2022-002_x000a__x000a_Periodo: 1/01/2021 - 28/02/2022_x000a__x000a_H5"/>
    <s v="ADA.  ADM2022-002"/>
    <s v="5. Observación frente a la disposición de mercancías ADA por la modalidad de Chatarrización_x000a__x000a_La Subdirección Logística reportó la ejecución de 77 resoluciones por las cuales se autoriza la enajenación directa a través de la compra de los bienes aprehendidos, decomisados y abandonados a favor de la Nación; incluyendo la recolección,  transporte especializado, clasificación, corte, pesaje, desnaturalización, chatarrización, hasta la expedición del respectivo certificado de disposición final de los mismos, resultante de la desnaturalización de determinado peso en kilogramos brutos aproximados de material ferroso para procesar, que hacen parte del lote adjudicado de chatarra a ejecutarse a Nivel Nacional.  _x000a__x000a_Las referidas resoluciones corresponden al periodo 1 de enero del 2021 al 28 de febrero de 2022, dentro de las cuales se determinó un universo de 6 resoluciones de las Direcciones Seccionales de Aduanas de Cartagena y de Impuestos y Aduanas de Buenaventura, sobre las cuales se seleccionó una muestra de 2 resoluciones de Cartagena y 4 resoluciones de Buenaventura, evidenciando lo siguiente:_x000a__x000a_5.1. Dirección Seccional de Aduanas de Cartagena_x000a_a. Falta de completitud de la información_x000a_•  Resolución 22 del 13 de enero de 2022. En la carpeta reposa el formato FT-ADF-5220 “Acta de desnaturalización y/o desintegración”, sin firma del representante de Naranjo Recycling SAS. _x000a_• Para las resoluciones 700 de 2020 y 22 de 2022, no se encontraron los registros del formato FT-ADF-2398 “Entrega de actos administrativos para numeración, notificación, comunicación y/o publicación”._x000a__x000a_5.2.  Dirección Seccional de Impuestos y Aduanas de Buenaventura _x000a_a. Diferencias en el registro de cantidades, pesos y valores  _x000a_•  Resolución 89 del 28 de enero de 2021. Con esta resolución se corrigió la Resolución 947 del 4 de diciembre de 2020, excluyendo el ítem 76 (material no ferroso) con peso de 30,35 Kg del DIM 32352103174, el cual fue dispuesto según Resolución de destrucción 991 del 10 de diciembre de 2020. Además, corrigió los ítems 5 al 10 del DIM 32351103746 por error en los valores._x000a__x000a_Así mismo, la Resolución 89 de 2021 fue corregida, dos meses y medio después con Resolución 363 del 23 de abril de 2021, que excluyó los ítems 1 y 2, con peso de 132,6 kg correspondientes al DIM 32351103490, los cuales indica que fueron dispuestos por destrucción según Resolución 105 del 2 de febrero de 2021.  Sin embargo, se observó que en las actas de comprobación y entrega de bienes y mercancías a chatarrizar FT-ADF-5221 números 7, 8 y 9 de fecha 19 de febrero de 2021, no tienen registrada ninguna observación con relación a la mercancía.  _x000a__x000a_En la Resolución 89 se indica que el peso total de la mercancía a chatarrizar es de 70.351,82 kg y al validar la sumatoria de los pesos en kg. relacionados en la misma, corresponde es a 71.663,13 kg, determinándose una diferencia en el acto administrativo de 1.186,81 kg._x000a__x000a_En los informes mensuales de supervisión de venta de material ferroso Lote 5, del 7 de abril, 7 de mayo y 3 de junio de 2021 y en el “Informe Seccional Buenaventura Lote 5 (grupo 2)” de Recuperaciones Naranjo Recycling SAS de marzo 2021, no se relacionaron los ítems 1 y 2 del DIM  32352103490, que fueron excluidos con la Resolución 363, sin embargo, se incluyó el peso total errado de la Resolución 89 (70.476,31 kg) que si incluía los DIM referidos. _x000a__x000a_El peso bruto de los tiquetes de básculas de UT ALA (67.985,50 kg) de fechas 24 y 25 de febrero de 2021, coincide con el registrado en las casillas “Peso bruto de mercancías entregadas” de los formatos FT-ADF-5221 “Acta de comprobación y entrega de bienes y mercancías a chatarrizar” Nros. 7, 8 y 9 del 19 de febrero de 2021. Sin embargo, este pesaje es posterior (5 y 6 días después) de la entrega de la mercancía.  _x000a__x000a_•  Resolución 553 del 29 de junio de 2021.  Esta autorizó la enajenación directa de una determinada cantidad de kilos resultantes de la desnaturalización de 820 kilogramos brutos aproximados de material ferroso para procesar (Lote 6 de chatarra a ejecutarse a Nivel Nacional), por valor de $203.192.263 pesos. Posteriormente se expidió la Resolución 610 del 16 de julio de 2021, corrigiendo la Resolución 553, por errores detectados en los valores del peso unitario, quedando un total de 42.222,78 kilogramos brutos. _x000a__x000a_No obstante, lo anterior, se observó que según actas de entrega 48 y 49 del 25 de agosto de 2021 se entregó al contratista un total de 72.385 kilos, lo cual supera los kilos autorizados en la Resolución 610, con una diferencia de 30.162,02 kilos. En las actas de entrega referenciadas, no se registró observación alguna respecto a los pesos, ni cantidades y se recibió de conformidad por parte del Contratista. Finalmente, fueron firmadas por los funcionarios delegados de la UT ALA, Contratista Naranjo Recycling SAS y funcionarios DIAN._x000a__x000a_Posterior a la entrega y ejecución de la Resolución 610, se profiere la Resolución 920 del 11 de octubre de 2021, (46 días después), mediante la cual se corrigió la Resolución 610 por faltantes, en el DIM  / AIAMA 32351103914 ítems 9, 10, 11, 12, 13 y 14.  Sin embargo, no se observó soporte de los faltantes, así como cuenta de cobro de los mismos y finalmente se modificó el peso de la resolución quedando en 41.395,52 kilos por valor de $198.867.966,76.  La información registrada en la resolución final, no coincide con lo registrado en el informe del Contratista, ni en las actas de entrega que fueron firmadas de conformidad por la UT Alianza Logística Avanzada._x000a__x000a_El acta de inspección física 1046 con fecha final 31/12/2020, correspondiente a la Resolución 553, no tiene anotaciones por faltantes, no obstante, al compararla con el acta de aprehensión se observa para el ítem 9 cantidad ingresada 4.000 tubos en acero, en el DIM ingresaron la misma cantidad, pero la inspección física registra existencia de 3.999 tubos en acero, sin embargo, no se registró aclaraciones. _x000a__x000a_En la carpeta de las resoluciones 553, 610 y 920 reposa DEM Nro. 32352106055 del 6 de septiembre de 2021, que corresponde al DIM 32352102610, en el cual se registró faltantes de 4 alternadores de 12V Marca Harfon Ref. 17922 valor unitario $263.998,32, valor total de $1.055.993,28.  En las observaciones se lee:  &quot;Faltante. Se hace egreso según acta de faltante 7 del 14/04/2021, cuenta de cobro 001 del 16/02/2021, valor descontado en la certificación del mes de abril de 2021, factura 1000166”. Sin embargo, este egreso no se encuentra firmado, (tiene sello de registrado ADA 7/09/2021)._x000a__x000a_b. Deficiencias respecto al cambio de modalidad de disposición_x000a_•  En la carpeta de la Resolución 553 de 2021, reposa Inspección física Nro. 1046 con fecha inicial 1 de abril de 2020 y fecha final 31 de diciembre de 2020, relacionando entre otros el DIM 32351103914 Tubos en Acero determinando disposición por “VENTA,” estos finalmente fueron incluidos para chatarrización. Sin embargo, no reposa soporte del cambio de modalidad, ni la justificación para disponer como chatarra. _x000a__x000a_Igualmente, reposa el acta de inspección física 1219 con fecha final del 30 de octubre de 2020 para el DIM 32352103588 que corresponde a una Máquina Laminadora clasificada para “DESTRUCCIÓN”, sin embargo, no reposa soporte del cambio de modalidad para Chatarrización, ni la justificación para disponer como chatarra._x000a__x000a_c. Falta de completitud de la información_x000a_•  En la carpeta del evento de la Resolución 89 de 2021, no reposan:  El auto comisorio para inspección de mercancías, el Formato FT-ADF-2305 “Solicitud de disposición de mercancías ADA y Bienes adjudicados a la Nación”, el concepto técnico del SENA para el DIM 32351103756, ítem 1 (vehículo clase automóvil) requisito indispensable para su disposición. Adicionalmente, los 23 conceptos técnicos del SENA correspondientes a 8 DIM están sin fecha y sin el número que los identifique, de estos 14 no tienen relacionado el “estado destino” de la mercancía, entre ellos se encuentra el DIM 32351101919, ítem 2 (Tráiler tipo casa rodante) que además se encuentra sin firmas._x000a_•  En las carpetas de las Resoluciones 553, 610 y 920 del 2021, el formato FT-ADF-2338 de identificación de la unidad documental, no registra el número de la resolución de chatarrización ni la fecha, dificultando su identificación.   _x000a_•  En la carpeta de la Resolución 553, no reposan las actas de inspección física números 1340 del 27 de febrero de 2021, 1352 del 28 de abril de 2021 y 1361 del 27 de abril de 2021, las cuales constituyen requisito indispensable para la disposición por chatarrización, dichas actas de inspección se relacionaron en la hoja 3 del acto administrativo.  Así mismo, el acta de inspección física 1367 de fecha finalización 12 de mayo de 2021, se encuentra sin la firma del funcionario del GIT de Operación Logística DIAN._x000a_•  En la hoja de ruta de la carpeta de la Resolución 610, se observa en los ítems 1 y 8, con los cuales se hace referencia a documentos de egreso en folios 1 y 22 y consultando el contenido de los soportes, estos folios corresponden a documentos de ingreso, denotando error en el control documental. Igualmente, en el folio 135 de la carpeta se encontró hoja en blanco sin justificación o explicación alguna._x000a_•  Para el DIM 32351104898 (Motores usados) no reposan los soportes que permitieran validar la disponibilidad y cumplimiento de requisitos para disponer, tales como: DIM, acta de inspección física, auto comisorio para inspeccionar, resolución de situación jurídica señalados en la resolución de chatarrización._x000a_•  En las carpetas de las Resoluciones de Chatarrización 553, 610 y 920, no reposa soportes de:  la delegación por parte del contratista para el recibo y retiro de la mercancía, el auto comisorio que facultaría al funcionario del GIT de Operación Logística para la entrega de las mercancías objeto de enajenación; ni el formato de solicitud de disposición de mercancías FT-ADF-2305 “Solicitud de disposición de mercancías ADA y bienes adjudicados a la Nación”. _x000a_•  Para las 6 resoluciones de la muestra de Chatarrización, no se encontró los registros del Formato FT-ADF-2398 “Entrega de actos administrativos para numeración, notificación, comunicación y/o publicación”. _x000a__x000a_5.3 Nivel Central - Subdirección Logística, Dirección Seccional de Aduanas de Cartagena y Dirección Seccional de Impuestos y Aduanas de Buenaventura_x000a_•  Inconsistencias en los informes de disposición final de residuos por parte del Contratista Naranjo Recycling SAS_x000a__x000a_Revisados los informes de disposición final de residuos entregados por el contratista, para las 6 resoluciones de la muestra, se observó que no contienen la especificidad que se requiere frente a la disposición de los desechos finales producto de la desnaturalización de la chatarra o destrucción de la mercancía.  El informe seccional Buenaventura Lote 5 (grupo 2) de marzo 2021, se encuentra sin firma, adicionalmente, en el ítem 3 &quot;Pesaje&quot; de las actividades ejecutadas se hace referencia erróneamente a la Seccional Valledupar._x000a__x000a_En el certificado de manejo de residuos emitido por el contratista señala que, “una vez finalizado el proceso, para los residuos no ferrosos se les realizó disposición final a través de los Gestores Ambientales autorizados”, sin mencionar cual fue la disposición final de los desechos (Ejemplo: Disposición en celdas de seguridad, encapsulamiento, enterramiento en relleno sanitario, incineración, u otras) control que deberá ejercer la entidad para asegurar la disminución de pasivos ambientales._x000a__x000a_Respecto al informe de ejecución de la Resolución 610 de 2021.  El Contratista Naranjo Recycling SAS, registró: “PESAJE”:..Se realizan pesajes al momento del ingreso de los vehículos automotores a nuestro centro de acopio, ... &quot;... Componente I Seccional Buenaventura:   Resolución 610 del 16 de julio de 2021, peso resolución 43.042,78, peso recibido 68.100,  Ferroso 67.710, residuos ordinarios 0”.  Pesos que no coinciden con lo registrado en las actas de entrega 48 y 49 del 25 de agosto de 2021 con las cuales se entregó al contratista un total de 72.385 kilos, ni con el peso autorizado en la Resolución 610 correspondiente a 42.222,78 kilogramos._x000a__x000a_Tiquetes de báscula repetidos, en los cuales se observa placa de camión, fecha y hora idéntica, pero con información diferente en cuanto a los pesos.  Adicionalmente, las copias de los tiquetes de báscula, entregados por el Contratista, no permiten identificar cada uno de los DIM o componentes, dificultando la identificación y control de los pesos que individualizan la mercancía (Resoluciones 553 – 610 – 920)._x000a__x000a_En el punto 4 del informe del contratista, se registró: Proceso desnaturalización:  &quot;Procedemos al proceso de desnaturalización y/o destrucción donde se evidencian los números de identificación y guarismos para cada uno de los automotores, los cuales son destruidos con equipos de oxicorte, evidenciado con registro fotográfico y fílmico&quot;  Lo cual no es coherente con la mercancía contenida en la Resolución 610, la cual autorizó la entrega de tubos de acero y repuestos, mercancías estas que no presentaban seriales o  guarismos.  Igualmente, se observa que se menciona que al informe se anexó entre otros documentos certificado de fundición, evidencias fílmicas... los cuales no se encuentran anexos al informe, dentro de la carpeta del evento."/>
    <s v="Deficiencias en la aplicación de los controles_x000a__x000a_Debilidades en el monitoreo, seguimiento y supervisión al contenido de las resoluciones de chatarrización y a los soportes respectivos, a los informes mensuales de supervisión de venta de material ferroso de las Direcciones Seccionales conforme a sus competencias y del elaborado por el contratista_x000a__x000a_Falta de seguimiento y retroalimentación por parte de la Subdirección Logística a las Direcciones Seccionales frente a la responsabilidad, que tiene la entidad de ejercer planes de gestión integral que mitiguen el impacto ambiental negativo"/>
    <s v="Implementar lista de chequeo de los eventos de chatarrización."/>
    <s v="Lista de chequeo "/>
    <s v="Lista de chequeo "/>
    <n v="1"/>
    <d v="2022-09-01T00:00:00"/>
    <d v="2023-05-31T00:00:00"/>
    <n v="38.857142857142854"/>
    <n v="1"/>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1"/>
    <x v="2"/>
    <m/>
    <m/>
    <m/>
    <m/>
    <s v="Retroalimentar sobre el lineamiento respecto del IN-ADF-0216 Chatarrización de mercancías ADA y bienes adjudicados a la nación donde se manifiesta que se deben consignar de manera precisa la información relativa a las mercancías, así como las  salvedades y observaciones a que haya lugar. "/>
    <s v="Correo"/>
    <s v="Correo"/>
    <n v="1"/>
    <d v="2022-09-01T00:00:00"/>
    <d v="2023-05-31T00:00:00"/>
    <n v="38.857142857142854"/>
    <n v="1"/>
    <n v="1"/>
    <x v="0"/>
    <s v="DGC_x000a_NC - Subproceso Operación Logística_x000a_Subdirección Logistica._x000a_"/>
  </r>
  <r>
    <x v="1"/>
    <x v="2"/>
    <s v="Auditoría a la Disposición de mercancías aprehendidas, decomisadas o abandonadas a favor de la Nación - ADA.  ADM2022-002_x000a__x000a_Periodo: 1/01/2021 - 28/02/2022_x000a__x000a_H6"/>
    <s v="ADA.  ADM2022-002"/>
    <s v="6. Inoportunidad en la gestión para la venta de mercancías ADA a favor de la Nación a través de la contratación de intermediación comercial. _x000a__x000a_Verificada la disposición de mercancías ADA por la modalidad de venta, se evidenció falta de continuidad y seguimiento en la gestión para la suscripción del contrato de intermediación comercial, por parte de la Subdirección Logística, lo que se traduce en deficiencias en la oportuna disposición de mercancías, así:_x000a__x000a_• En el Plan Anual de Adquisiciones 2021, estaba prevista la adjudicación de la contratación del Servicio de intermediación de productos para el 28 de mayo de 2021, sin embargo, consultado el aplicativo SECOP II, se encontró que fue suscrito el 2 de agosto el Contrato N° 00-157-2021 con el BANCO POPULAR S.A, con término de ejecución del 27 de agosto al 31 de diciembre de 2021, para que a nivel Nacional se adelantara a través de la modalidad de martillo la enajenación de mercancías; situación que denota incumplimiento a la planeación prevista para este contrato, falta de celeridad en la gestión para su suscripción por parte de la Subdirección Logística y por ende inoportunidad en la disposición de mercancías ADA por la modalidad de venta._x000a__x000a_•  Respecto a las existencias de mercancías clasificadas para venta por parte de la Dirección Seccional de Aduanas de Cartagena, se remitieron a la Subdirección de Gestión Comercial hoy Subdirección Logística, proyectos de venta por valor total de $350.383.274, con oficios  1-48-235-407-058 del 01/02/2021, 1-48-235-407-0139 del 09/03/2021, 1-48-235-407-0158 del 15/03/2021, 1-48-235-407-0194 del 25/03/2021, 1-48-235-407-0417 del 02/08/2021, 1-48-257-500-0006 del 01/09/2021, sin embargo,  no fueron incluidas en ninguna de las subastas efectuadas durante la vigencia 2021._x000a__x000a_•  Con relación a las existencias de mercancías clasificadas para venta por parte de la Dirección Seccional de Impuestos y Aduanas de Buenaventura, se remitió a la entonces Subdirección de Gestión Comercial hoy Subdirección Logística, proyecto de venta por valor total de $636.651.685, con oficio 135235407-221 del 14/04/2021, sin embargo, no fueron incluidas en ninguna de las subastas efectuadas durante la vigencia 2021. _x000a__x000a_Adicionalmente, se observó que no se adelantó gestión para disposición del DIM No. 32351102888 que contiene 64 ítems, el cual dio origen a la causa identificada por la CGR en el “Hallazgo No. 1. mecanismos de control a disposición de mercancías ADA DS Impuestos y Aduanas de Buenaventura (…) existen mercancías sin disponer almacenadas en los depósitos (…)” identificado en el plan de Mejoramiento Institucional con Código No. 19 03 003, en la vigencia 2018 - 2019 a 30 de junio de 2020._x000a__x000a_•  Para la adjudicación del contrato de intermediación comercial para venta de mercancías ADA en la vigencia 2022, se tenía como fecha estimada en el Plan Anual de Adquisiciones el 28 de febrero de 2022, sin embargo, consultado en el aplicativo SECOP II, se emitió Resolución de Adjudicación N° 3825 del 17 de mayo de 2022 y se estableció como término de ejecución desde la suscripción del acta de inicio del 16 de junio de 2022 al 31 de diciembre de 2022. Lo anterior, denota inoportunidad en la gestión para la suscripción y ejecución del contrato que permita la disposición de las mercancías bajo la modalidad de venta, de manera continua e incrementa el índice de permanencia de mercancía almacenada – IPMA, con los costos de bodegaje que ello conlleva."/>
    <s v="Deficiencias en los controles existentes frente a la oportunidad para la disposición de mercancías ADA a favor de la Nación_x000a__x000a_Deficiencias en la gestión para la celebración de contratos para venta a través de intermediario comercial, en el Nivel Central, a cargo de la Subdirección Logística y la Coordinación de Gestión Social y Comercialización"/>
    <s v="Retroalimentar a las Direcciones Seccionales sobre el Instructivo IN-ADF-0222-Venta de Mercancías ADA y Bienes Adjudicados a la Nación-"/>
    <s v="Lista de asistencia "/>
    <s v="Lista de asistencia "/>
    <n v="1"/>
    <d v="2022-09-01T00:00:00"/>
    <d v="2023-05-31T00:00:00"/>
    <n v="38.857142857142854"/>
    <n v="1"/>
    <n v="1"/>
    <x v="0"/>
    <s v="DGC_x000a_NC - Subproceso Operación Logística_x000a_Subdirección Logística_x000a_Coordinación de Gestión Social y Comercialización."/>
  </r>
  <r>
    <x v="1"/>
    <x v="2"/>
    <m/>
    <m/>
    <m/>
    <m/>
    <s v="Adelantar las actuaciones necesarias para la suscripción y ejecución del contrato de venta."/>
    <s v="Correo"/>
    <s v="Correo"/>
    <n v="1"/>
    <d v="2022-09-01T00:00:00"/>
    <d v="2023-08-31T00:00:00"/>
    <n v="52"/>
    <n v="1"/>
    <n v="1"/>
    <x v="0"/>
    <s v="DGC_x000a_NC - Subproceso Operación Logística_x000a_Subdirección Logística_x000a_Coordinación de Gestión Social y Comercialización."/>
  </r>
  <r>
    <x v="1"/>
    <x v="2"/>
    <s v="Auditoría a la Disposición de mercancías aprehendidas, decomisadas o abandonadas a favor de la Nación - ADA.  ADM2022-002_x000a__x000a_Periodo: 1/01/2021 - 28/02/2022_x000a__x000a_H7"/>
    <s v=" ADA.  ADM2022-002"/>
    <s v="7.  Observación frente a la supervisión de los contratos_x000a__x000a_7.1. Contrato de almacenamiento No. 00-223-2019, con la UT Alianza Logística Avanzada.  _x000a__x000a_Verificados los numerales 12 y 13 de las cláusulas de supervisión del contrato celebrado para la custodia, conservación y almacenamiento de mercancías ADA, se establecieron situaciones tanto para el Nivel Central como en el Nivel Seccional, así: _x000a__x000a_En la DSA Cartagena, se tomó una muestra de 12 DIM, específicamente para el recinto de almacenamiento Almaviva, evidenciando: _x000a__x000a_• Mercancía sin rotular DIM: Casas rodantes 39481112761 y 39481110133, yate 39481109290, vehículos DIM 39481105796, motocicletas DIM 39481103997 ítems 3 y 4, DIM 39481113981 (Con Cadena de Custodia) los cuales al momento de la visita no contaban con la identificación correspondiente, dando lugar a que algunos rótulos de mercancías fueran impresos en el transcurso de la misma._x000a__x000a_•  Mercancías sin la debida custodia, cuidado y conservación, tales como vehículos DIM 39481103797 ítems 3 y 4, 39481105796, telas DIM 39481112411, 39481113981, 39481113923; y el yate DIM 39481112061._x000a__x000a_7.2 Contrato de Chatarrización No. 00-134-2017 de fecha 06 de octubre de 2017, con la empresa Recuperaciones Naranjo Recycling S.A.S. (D)_x000a__x000a_Verificado el contrato en referencia, cuyo objeto es la “enajenación directa de mercancías ADA, incluyendo la recolección, transporte especializado, clasificación, corte, pesaje, desnaturalización, chatarrización hasta la expedición del respectivo certificado de disposición final”, con fecha de suscripción del 6 de octubre de 2017  y finalización 30 de noviembre de 2022, se tomó una muestra para la revisión en la DSA Cartagena, relacionada con las Resoluciones números 900 del 16 de junio de 2021 y 22 del 13 de enero de 2022, se aprobó la enajenación directa de mercancías ADA, para procesar en lotes de chatarra, encontrándose lo siguiente: _x000a__x000a_1.  Certificados de desintegración vs. Registro Único Nacional de Tránsito - RUNT_x000a__x000a_• Revisados los Certificados de Desintegración Física Total de Vehículos producto de la ejecución de las órdenes impartidas en las Resoluciones 900 y 22, se encontraron 8 certificados que fueron expedidos por la Desintegradora Unión Temporal RYM S.A.S., aunque el contrato se celebró con la empresa Recuperaciones Naranjo Recycling S.A.S., la cual debía expedir dichos certificados conforme a las obligaciones contractuales  (Tabla 10 Informe Auditoría ADM 2022 002)  (D)._x000a__x000a_•  Validadas las carpetas e información suministrada de las Resoluciones 900 y 22, no se encuentran soportes que acrediten el cumplimiento a la obligación relacionada con el certificado de registro en el RUNT de esas desintegraciones.(D). _x000a__x000a_•  Verificado el cargue de los Certificados de Desintegración Física Total de Vehículos en el RUNT, se identificó que para el vehículo de placa SBV019 (DIM 39481108211) cuya disposición se ordenó en la Resolución 900 de 2021, la empresa Unión Temporal RYM S.A.S, emitió el certificado identificado con el código RYMCTG-07704-21 del 16 de diciembre de 2021 y en el RUNT se encuentra en estado desintegrado, sin embargo, en la plataforma RUNT, la fecha de expedición de la certificación data del 16 de enero de 2022. _x000a__x000a_•  Respecto a los vehículos relacionados en la tabla 11 , se identificó que cuentan con los Certificados de Desintegración Física Total de Vehículos, no obstante, el estado de los automotores en el RUNT a 19 de junio de 2022 es “ACTIVO”, es decir, no se ha registrado la desintegración en el mencionado sistema (Tabla 11  Informe Auditoría ADM 2022 002). (D)._x000a__x000a_•  En relación con el vehículo identificado con placas CRM897, al consultar en el RUNT indica que “El vehículo consultado no ha sido registrado en el sistema RUNT por el organismo de tránsito donde se encuentra matriculado. Le sugerimos dirigirse al mismo y solicitar el envío de su información, de lo contrario no se podrá realizar trámite de tránsito sobre el automotor”. Sin embargo, al consultar la placa del vehículo en el aplicativo SIMIT, se encuentran registrados 2 comparendos asociados a esa placa, con fecha de imposición el 18 de febrero de 2022."/>
    <s v="Insuficiencias en la aplicación de controles, frente a la supervisión del contrato mediante el cual se realiza la operación logística integral respecto a la administración, depósito, gestión y manejo de mercancías ADA a favor de la Nación, _x000a__x000a_Insuficiencias en la verificación correspondiente en cuanto a la guarda, cuidado, mantenimiento, gestión, almacenamiento y custodia de las mercancías ADA_x000a__x000a_Insuficiencias en la supervisión del contrato de chatarrización, para la disposición de mercancías ADA mediante esta modalidad. "/>
    <s v="Verificar, en las inspecciones físicas aleatorias que se efectúan al inventario de manera trimestral,  que se cumplan con el rotulado, la custodia y conservación de la mercancía."/>
    <s v="Informe trimestral de verificación aleatoria"/>
    <s v="Informe trimestral "/>
    <n v="4"/>
    <d v="2022-10-01T00:00:00"/>
    <d v="2023-09-30T00:00:00"/>
    <n v="52"/>
    <n v="1"/>
    <n v="0.25"/>
    <x v="1"/>
    <s v="DGC_x000a_NC - Subproceso Operación Logística_x000a_Subdirección Logística _x000a_Coordinación de Optimización de la Operación Logística_x000a__x000a_DS - Subproceso Operación Logística_x000a_Dirección Seccional de Aduanas de Cartagena_x000a_GIT de Operación Logística_x000a_"/>
  </r>
  <r>
    <x v="1"/>
    <x v="2"/>
    <m/>
    <m/>
    <m/>
    <m/>
    <s v="Efectuar seguimiento trimestral a los certificados expedidos por el contratista donde se evidencie el registro ante el RUNT de la DS de aduanas de Cartagena."/>
    <s v="Informe trimestral _x000a_"/>
    <s v="Informe trimestral _x000a_"/>
    <n v="4"/>
    <d v="2022-10-01T00:00:00"/>
    <d v="2023-09-30T00:00:00"/>
    <n v="52"/>
    <n v="0"/>
    <n v="0"/>
    <x v="1"/>
    <s v="DGC_x000a_NC - Subproceso Operación Logística_x000a_Subdirección Logística_x000a_Coordinación de Gestión Social y Comercialización _x000a_Coordinación de Destrucción y Chatarrización_x000a__x000a_DS - Subproceso Operación Logística_x000a_Dirección Seccional de Aduanas de Cartagena_x000a_GIT de Operación Logística_x000a_"/>
  </r>
  <r>
    <x v="1"/>
    <x v="2"/>
    <s v="Auditoría a la contratación en la DIAN ACO2022-001_x000a__x000a_Periodo: 1/01/2021 - 28/02/2022_x000a__x000a_H1"/>
    <s v="ACO2022-001"/>
    <s v="Órdenes de Compra en la Tienda Virtual del Estado Colombiano (TVEC)_x000a__x000a_Hallazgo No. 1 Incumplimiento en la elaboración, publicación de los informes de supervisión y demás documentos de ejecución y deficiencias en el monitoreo de riesgos en las órdenes de compra._x000a__x000a_Verificadas las Órdenes de Compra seleccionadas en la muestra, los documentos que deben generarse y su correspondiente publicación en la Tienda Virtual del Estado Colombiano – TVEC, se evidenció que:_x000a__x000a_a._x0009_Órdenes de compra en las cuales no se encuentra publicado ningún documento en la TVEC, como son: acta de inicio, oficio designación del supervisor de la orden de compra, pólizas, informes periódicos de supervisión, y demás documentos que den cuenta de la ejecución de la orden. Nivel central: Órdenes de Compra 85270, 76559. DSA Medellín: Orden de compra 63888_x000a__x000a_b._x0009_El acta de inicio de la orden de compra no fue elaborada para la suscripción por el supervisor y el contratista, que dé cuenta del momento en el cual se da inicio a la ejecución. DSA Medellín: Orden de compra 63888_x000a__x000a_c._x0009_Falta de oportunidad en la publicación de los documentos en la tienda virtual del estado colombiano, por cuanto la publicación de los documentos e informes del supervisor se realiza después de finalizada la ejecución de la orden de compra o con periodos superiores a un mes de haber sido expedidos. Nivel central: Órdenes de Compra 69422, 71829, 80400_x000a__x000a_d. No se han elaborado los informes periódicos ni final de supervisión; adicionalmente, en la orden 63979 los términos para realizar la liquidación bilateral (4 meses) y unilateral (2 meses) se vencieron, pese a estar el acta de liquidación inicial firmada por el representante legal de la empresa contratista. Nivel central: Órdenes de compra 63979 y 76559. DSA Medellín: Orden de compra 63888_x000a__x000a_e._x0009_Deficiencias en el seguimiento a los riesgos identificados en la matriz de riesgos contenida en los estudios y documentos previos diseñados por Colombia Compra Eficiente y que hacen parte del proceso de contratación para establecer el Acuerdo Marco de Precio, los cuales en el evento de existir controles cuya responsabilidad en la implementación corresponda a las entidades compradoras deben ser objeto de monitoreo por parte de los supervisores de la orden. Nivel Central y Direcciones Seccionales de Aduanas de Medellín y Barranquilla."/>
    <s v="Falta de lineamientos en la entidad sobre el control, informes, liquidación y cierre de las órdenes de compra en la Tienda Virtual del Estado Colombiano; así como, desconocimiento por parte de los supervisores de las obligaciones que se desprenden de los documentos que hacen parte del proceso de contratación para establecer el Acuerdo Marco de Precio que aplica a la orden de compra y por deficiencias en la aplicación de los controles de seguimiento a la ejecución del contrato, de elaboración de los informes de supervisión y para la liquidación de los mismos dentro de los términos establecidos en la norma."/>
    <s v="Actualizar los procedimientos PR-ADF-433,434 y 435 etapa precontractual, contractual y postcontractual, así como los documentos relacionados, estableciendo los lineamientos sobre control, informes, liquidación y cierre de las ordenes de compra en la TVEC."/>
    <s v="Procedimientos actualizados, publicados y socializados"/>
    <s v="Procedimiento"/>
    <n v="3"/>
    <d v="2022-09-01T00:00:00"/>
    <d v="2023-12-31T00:00:00"/>
    <n v="69.428571428571431"/>
    <n v="1"/>
    <n v="0.33333333333333331"/>
    <x v="1"/>
    <s v="DGC_x000a_NC - Subproceso Compras y Contratos_x000a_Subdirección de Compras y Contratos_x000a_"/>
  </r>
  <r>
    <x v="1"/>
    <x v="2"/>
    <m/>
    <m/>
    <m/>
    <m/>
    <s v="Desarrollar la estrategia de socialización sobre actualización integral del proceso contractual dirigido a los supervisores de los contratos. "/>
    <s v="Plan de ejecución de la Estrategia"/>
    <s v="Plan de ejecución"/>
    <n v="1"/>
    <d v="2022-09-01T00:00:00"/>
    <d v="2023-08-31T00:00:00"/>
    <n v="52"/>
    <n v="0.7"/>
    <n v="0.7"/>
    <x v="1"/>
    <s v="DGC_x000a_NC - Subproceso Compras y Contratos_x000a_Subdirección de Compras y Contratos_x000a_"/>
  </r>
  <r>
    <x v="1"/>
    <x v="2"/>
    <m/>
    <m/>
    <m/>
    <m/>
    <s v="Actualizar la Matriz de Riesgos de Adquisición de Bienes y Servicios."/>
    <s v="Matriz de Riesgos actualizada, publicada y socializada."/>
    <s v="Matriz de Riesgos"/>
    <n v="1"/>
    <d v="2022-09-01T00:00:00"/>
    <d v="2023-03-31T00:00:00"/>
    <n v="30.142857142857142"/>
    <n v="1"/>
    <n v="1"/>
    <x v="0"/>
    <s v="DGC_x000a_NC - Subproceso Compras y Contratos_x000a_Subdirección de Compras y Contratos_x000a_"/>
  </r>
  <r>
    <x v="1"/>
    <x v="2"/>
    <m/>
    <m/>
    <m/>
    <m/>
    <s v="Revisar y completar  frente a la lista de chequeo todos los documentos de los contratos realizados durante la vigencia 2021 y 2022."/>
    <s v="Expedientes contractuales con la totalidad de los documentos de acuerdo a lista de chequeo."/>
    <s v="Expedientes contractuales"/>
    <n v="1"/>
    <d v="2023-04-03T00:00:00"/>
    <d v="2023-09-01T00:00:00"/>
    <n v="21.571428571428573"/>
    <n v="0.6"/>
    <n v="0.6"/>
    <x v="1"/>
    <s v="DGC_x000a_DS - Subproceso Compras y Contratos_x000a_Dirección Seccional de Aduanas de Barranquilla y de Medellín_x000a_División de Gestión  Administrativa y Financiera_x000a_09122022"/>
  </r>
  <r>
    <x v="1"/>
    <x v="2"/>
    <m/>
    <m/>
    <m/>
    <m/>
    <s v="Realizar mediante lista de chequeo cada que haya procesos la trazabilidad documental de los expedientes contractuales y su completa disposición y consulta normativa, frente al manual de contratación,  cotejados con el expediente digital., teniendo en cuenta los principios de procedencia y orden original, el ciclo vital de los documentos y la normatividad de la gestión contractual."/>
    <s v="Listas de chequeo por cada proceso contractual"/>
    <s v="Listas de chequeo"/>
    <n v="1"/>
    <d v="2023-04-03T00:00:00"/>
    <d v="2023-09-01T00:00:00"/>
    <n v="21.571428571428573"/>
    <n v="0"/>
    <n v="0"/>
    <x v="1"/>
    <s v="DGC_x000a_DS - Subproceso Compras y Contratos_x000a_Dirección Seccional de Aduanas de Barranquilla y de Medellín_x000a_División de Gestión  Administrativa y Financiera_x000a_09122022"/>
  </r>
  <r>
    <x v="1"/>
    <x v="2"/>
    <m/>
    <m/>
    <m/>
    <m/>
    <s v="Verificación, seguimiento y control  aleatorio de la publicación de los documentos soporte de la ejecución, informes periódicos y monitoreo de riesgos durante la vigencia 2022 y 2023."/>
    <s v="Lista de chequeo versus publicaciones de  los documentos soportes de la ejecución, informes periódicos y monitoreo de riesgos de  las ordenes de compra en la plataforma TVEC revisadas."/>
    <s v="Lista de chequeo "/>
    <n v="1"/>
    <d v="2022-09-01T00:00:00"/>
    <d v="2023-09-01T00:00:00"/>
    <n v="52.142857142857146"/>
    <n v="0.6"/>
    <n v="0.6"/>
    <x v="1"/>
    <s v="DGC_x000a_DS - Subproceso Compras y Contratos_x000a_Dirección Seccional de Aduanas de Barranquilla y de Medellín_x000a_División de Gestión  Administrativa y Financiera"/>
  </r>
  <r>
    <x v="1"/>
    <x v="2"/>
    <s v="Auditoría a la contratación en la DIAN ACO2022-001_x000a__x000a_Periodo: 1/01/2021 - 28/02/2022_x000a__x000a_H2"/>
    <s v=" ACO2022-001"/>
    <s v="Hallazgo No. 2 Deficiencias en los documentos que den prueba del cumplimiento de los requisitos para la firma del acta de inicio y de ejecución del contrato_x000a__x000a_Revisado el cumplimiento de los requisitos para la firma del acta de inicio y de ejecución del contrato establecidos en los estudios y documentos previos, en el anexo de cláusulas contractuales y en el anexo de especificaciones técnicas, se evidenció que:_x000a__x000a_a._x0009_En las cláusulas contractuales se establece que para suscribir el acta de inicio de ejecución del contrato, el contratista debe cumplir los siguientes requisitos: “(i) entregar al supervisor relación del personal que pondrá a disposición para la ejecución del contrato; y (ii) entregar al supervisor copia de la afiliación a seguridad social en pensiones, salud y riesgos laborales de la totalidad del personal con el que ejecutará el contrato”; observando, que se hace la entrega de la planilla de afiliación y aportes parafiscales, sin la relación del personal que permita la verificación, de tal forma que se pueda establecer que el personal que ejecutará y/o realizará las labores contratadas se encuentra afiliado al Sistema de Seguridad Social y Riesgos Laborales. Contratación Directa: Nivel Central: Contratos 00-209-2021, 00-068-2022, 00-059-2021, 00-136-2021, 00-069-2022, 00-204-2021, 00-060-2022, 00-150-2021, 00-076-2021, 00-071-2021, 00-058-2021, 00-090-2021, 00-080-2021, 00-073-2022, 00-067-2022. Contratación de Mínima Cuantía: DSA Medellín: Contratos 90-016-2021, 90-011-2021, 90-003-2021, 90-006-2021, 90-018-2021, 90-010-2021-90-014-2021, 90-013-2021, 90-009-2021, 90-017-2021, 90-005-2021, 90-012-2021, 90-008-2021.DSA Barranquilla: 87-003-2021, 87-004-2021, 87-013-2021, 87-009-2021, 87-002-2022, 87-010-2021, 87-005-2021._x000a__x000a_b._x0009_En el capítulo 3.1.4 Sistema de Gestión de la Seguridad y Salud en el Trabajo – SGSST del estudio previo y documentos de contratación directa, se evidenció que para participar en los procesos de contratación los proponentes deben acreditar como requisitos de verificación jurídicos, (…) “(iii) Que el resultado de la autoevaluación de los Estándares Mínimos es &quot;ACEPTABLE&quot; de conformidad con el Art. 28 de la Resolución No. 0312 del 13 de febrero de 2019 del Ministerio del Trabajo”; sin analizar la pertinencia de su exigencia como requisito jurídico para participar en el proceso. Adicionalmente, no fue acreditado y/o publicado en SECOP el cumplimiento de la referida resolución. Contratación Directa: Contratos 00-209-2021, 00-203-2021, 00-068-2022, 00-059-2021, 00-150-2021, 00-076-2021, 00-155-2021, 00-136-2021, 00-069-2022, 00-204-2021, 00-060-2022, 00-071-2021, 00-079-2021, 00-140-2021, 00-073-2022, 00-067-2022, 00-080-2021._x000a__x000a_c._x0009_En el anexo de cláusulas contractuales se establece como requisito general del Sistema de Seguridad en el Trabajo que dentro de los cinco (5) días siguientes a la suscripción del acta de inicio “El contratista deberá entregar al supervisor, el “Formato de autoevaluación” de cumplimiento de estándares mínimos de seguridad y salud en el trabajo, establecido en el Art. 8 de la Resolución No. 0312 de 2019, junto con su Plan anual del SGSST de la vigencia 2019”, autoevaluación que no fue entregada ni exigida por los supervisores en todos los procesos. Contratación Directa Nivel Central: Contratos 00-209-2021, 00-203-2021, 00-068-2022, 00-059-2021, 00-150-2021, 00-136-2021, 00-069-2022, 00-204-2021, 00-060-2022, 00-071-2021, 00-079-2021, 00-058-2021, 00-067-2022, 00-080-2021. Contratación Mínima Cuantía: DSA Barranquilla: Contratos 87-012-2021, 87-011-2021, 87-006-2021, 87-002-2021, 87-013-2021, 87-004-2021, 87-009-2021, 87-003-2021, 87- 002-2022, 87-010-2021, 87-005.2021. DSA Medellín: Contratos 90-012-2021, 90-006-2021, 90-010-2021, 90-014-2021, 90-018-2021._x000a__x000a_d._x0009_Deficiencias en la revisión y aprobación por parte del Supervisor de los documentos exigidos como requisitos para iniciar la ejecución del contrato, como son la relación del personal, hojas de vida y soportes que acrediten los requisitos de estudio y experiencia,  entrega del cronograma con la programación de las visitas de los mantenimientos preventivos o para la entrega de los bienes, prestaciones o productos objeto del contrato o el informe técnico en el que se especifiquen los daños a reparar o el estado en que entregan los equipos objeto del contrato, el SOAT, póliza de responsabilidad civil contractual y extracontractual, certificación de revisión técnico mecánica y/o gases, programa de revisión y mantenimiento preventivo de los vehículos ofrecidos para la prestación del servicio, licencia de conducción vigente, certificado de antecedentes judiciales. Contratación Mínima Cuantía DSA Barranquilla: Contrato 87-012-2021, 87-003-2022, 87-011-2021, 87-006-2021, 87-013-2021, 87-009-2021, 87-003-2021, 87-002-2022, 87-010,2021, 87-005-2021. DSA Medellín: Contratos 90-016-2021, 90-012-2021, 90-018-2021, 90-014-2021, 90-010,2021._x000a__x000a_"/>
    <s v="Deficiencias en la aplicación del control por parte de los supervisores en la revisión y aprobación de los documentos que acrediten el cumplimiento de los requisitos para la firma del acta de inicio y de los documentos de aprobación, autorización e informes exigidos en la ejecución del contrato. De igual forma, fallas en los controles de establecimiento de requisitos jurídicos para participar en el proceso contenidos en los estudios y documentos previos._x000a_"/>
    <s v="Seguimiento y control trimestral previo de los requerimientos exigidos al contratista registrados en el acta de inicio de los procesos y requisitos de ejecución, versus los señalados en los formatos FT-ADF-2617 y 2050 y demás documentos contractuales."/>
    <s v="Registro del seguimiento trimestral"/>
    <s v="Registro de seguimiento"/>
    <n v="1"/>
    <d v="2023-04-03T00:00:00"/>
    <d v="2023-08-31T00:00:00"/>
    <n v="21.428571428571427"/>
    <n v="0.5"/>
    <n v="0.5"/>
    <x v="1"/>
    <s v="DGC_x000a_DS - Subproceso Compras y Contratos_x000a_Dirección Seccional de Aduanas de Barranquilla y de Medellín_x000a_División de Gestión  Administrativa y Financiera_x000a_09122022"/>
  </r>
  <r>
    <x v="1"/>
    <x v="2"/>
    <m/>
    <m/>
    <m/>
    <m/>
    <s v="Actualizar el formato de acta de inicio, FT-ADF-2085."/>
    <s v="Formato Acta de Inicio  FT-ADF-2085 actualizado y publicado"/>
    <s v="Formato "/>
    <n v="1"/>
    <d v="2022-09-01T00:00:00"/>
    <d v="2022-12-30T00:00:00"/>
    <n v="17.142857142857142"/>
    <n v="1"/>
    <n v="1"/>
    <x v="0"/>
    <s v="DGC_x000a_NC - Subproceso Compras y Contratos_x000a_Subdirección de Compras y Contratos"/>
  </r>
  <r>
    <x v="1"/>
    <x v="2"/>
    <s v="Auditoría a la contratación en la DIAN ACO2022-001_x000a__x000a_Periodo: 1/01/2021 - 28/02/2022_x000a__x000a_H3"/>
    <s v="ACO2022-001"/>
    <s v="Hallazgo No. 3 Deficiencias en el monitoreo de los riesgos y en la elaboración de los informes de supervisión _x000a__x000a_Verificada la identificación, el tratamiento y/o controles definidos en la matriz de riesgos de los procesos contractuales; la forma en que se realiza el monitoreo y la inclusión del resultado de dicho seguimiento en los informes periódicos de supervisión, se evidenció que:_x000a__x000a_a._x0009_En los soportes de ejecución del contrato y en SECOP, no se evidencian documentos que den cuenta del real y efectivo seguimiento a los riesgos identificados en la matriz del proceso de contratación, según la forma que se estableció para realizar el monitoreo, con la periodicidad definida, e implementación de los controles y/o tratamiento. Contratación Directa Nivel Central: Contratos 00-209-2021, 00-203-2021, 00-068-2022, 00-059-2021, 00-150-2021, 00-155-2021, 00-136-2021, 00-069-2022, 00-204-2021, 00-060-2022, 00-079-2021, 00-071-2021, 00-080-2021, 00-079-2021,00-071-2021, 00-202-2021,00-058-2021, 00-140-2021. Contratación Mínima Cuantía: DSA Barranquilla: Contratos 87-012-2021, 87-004-2022, 87-008-2021, 87-003-2021, 87-003-2022, 87-011-2021,87-006-2021,87-002-2021, 87-013-2021, 87-004-2021, 87-009-2021, 87-002-2022, 87-010-2021, 87-005-2021. DSA Medellín: Contratos 90-003-2021, 90-007-2021, 90-005-2021, 90-009-2021, 90-006-2021, 90-008-2021, 90-012-2021,90-018-2021,90-014-2021,90-010-2021, 90-013-2021, 90-017-2021._x000a__x000a_b._x0009_Informes periódicos de supervisión que no incluyen el acápite relacionado con las “Actividades de tratamiento y monitoreo a la matriz de riesgos del contrato” o se indica que no aplica el monitoreo a los riesgos identificados en los estudios y documentos previos. Contratación Mínima Cuantía DSA Barranquilla:  Contratos 87-003-2021, 87-003-2022, 87-011-2021, 87-006-2021, 87-002-2021, 87-013-2021, 87-004-2021, 87-009-2021. DSA Medellín: Contratos 90-016-2021, 90-015-2021, 90-010-2021,90-011-2021,90-019-2021, 90-007-2021.Contratación Directa Nivel Central: Contrato 00-068-2022._x000a__x000a_c._x0009_Deficiencias en la identificación, análisis y en la forma de mitigar los riesgos asociados al proceso de contratación, por cuanto se definen controles y/o tratamientos que requieren ser documentados de forma previa sin evidenciar dicha documentación (Planes de contingencia); diferencias entre los riesgos identificados en la solicitud de adquisición, estudios y documentos previos y en el anexo de matriz de riesgos; se identifican riesgos frente a los cuales no se asocian controles y/o tratamientos. Contratación Mínima Cuantía: DSA Barranquilla:  Contratos 87-003-2021, 87-011-2021, 87-006-2021, 87-013-2021. DSA Medellín: Contratos 90-003-2021, 90-011-2021, 90-013-2021, 90-009-2021, 90-017-2021, 90-005-2021, 90-006-2021, 90-019-2021, 90-007-2021, 90-006-2021, 90-018-2021, 90-010-2021, 90-014-2021._x000a__x000a_d._x0009_Informes periódicos de supervisión que no cumplen con la periodicidad establecida, desatendiendo a las obligaciones generales del supervisor, incluidas en los estudios y documentos previos; así como en la Cartilla de Supervisión de los Contratos, los cuales deben ser generados desde la firma del acta de inicio de ejecución del contrato. Contratación Mínima Cuantía DSA Barranquilla:  Contratos 87-008-2021, 87-003-2022, 87-011-2021, 87-006-2021, 87-004-2021, 87-009-2021. Contratación Directa Nivel Central: Contratos 00-073-2021, 00-157-2021, 00-076-2021, 00-090-2021._x000a__x000a_e._x0009_Deficiencias en el contenido de los informes de supervisión, que den cuenta de las actividades de seguimiento realizadas por el supervisor frente a la ejecución de los contratos, la identificación de los periodos evaluados y sin cumplir con la totalidad de informes periódicos que deben generarse dentro del plazo de ejecución. Contratación Mínima Cuantía DSA Medellín: Contratos 90-005-2021, 90-004-2021, 90-011-2021, 90-003-2021, 90-015-2021, 90-019-2021, 90-007-2021, 90-013-2021, 90-009-2021, 90-005-2021, 90-018-2021, 90-014-2021, 90-010-2021, 90-006-2021._x000a__x000a_f._x0009_Informes de supervisión sin elaborar y/o publicar en SECOP, de acuerdo con las responsabilidades asignadas a los supervisores, que den cuenta de la real y efectiva ejecución del contrato, y del cumplimiento de las obligaciones establecidas en el mismo. Contratación Directa Nivel Central: Contratos 00-209-2021, 00-136-2021, 00-076-2021, 00-150-2021, 00-204-2021, 00-058-2021, 00-202-2021, 00-216-2021. Contratación Mínima Cuantía: DSA Medellín: Contratos 90-010-2021, 90-014-2021, 90-013-2021, 90-017-2021, 90-008-2021, 90-012-2021._x000a__x000a_g._x0009_La totalidad de los contratos revisados en la Seccional de Medellín no cuentan con informe final de supervisión que debe elaborarse una vez terminada la ejecución del contrato 31/12/2021; y antes de efectuar la liquidación final del mismo. Contratación Mínima Cuantía: DSA Medellín: Contratos 90-015-2021, 90-007-2021, 90-003-2021,90-011-2021, 90-019-2021, 90-006-2021, 90-018-2021,90-010-2021, 90-014-2021, 90-013-2021,90-009-2021, 90-017-2021,90-005-2021, 90-016-2021, 90-012-2021, 90-008-2021._x000a__x000a_h._x0009_Se realizó la designación de supervisores del contrato por un término de (1) y dos (2) días, por ausencia del titular que no superó el término mayor a cinco (5) días hábiles establecidos en la cartilla de supervisión y/o interventoría para la designación de la supervisión en otro servidor público; funcionarios designados quienes expidieron y suscribieron las Certificaciones de Bienes y Servicios recibidos e Informe de Supervisión, sin evidenciarse un Informe de control y seguimiento del contrato, que les permitiera conocer el estado actual de la ejecución del mismo, que denote un adecuado ejercicio de las labores de supervisión y control en la ejecución del contrato. Igualmente, no se evidenció la publicación en SECOP y la comunicación al contratista de las designaciones de supervisión efectuadas. Contratación Mínima Cuantía: DSA Medellín: Contrato 90-009-2021. _x000a__x000a_i._x0009_En los contratos cuyo periodo de ejecución es inferior a 30 días no se evidencia y/o documenta el seguimiento a los riesgos identificados en la matriz del proceso de contratación. Contratación Directa Nivel Central: Contratos 00-203-2021, 00-209-2021, 00-150-2021, 00-202-2021. Contratación Mínima Cuantía: DSA Barranquilla: Contratos 87-012-2021, 87-013-2021. DSA Medellín: Contratos 90-019-2021, 90-016-2021, 90-018-2021._x000a_"/>
    <s v="Deficiencias en la aplicación de los controles para la identificación de los riesgos, el monitoreo e implementación del tratamiento para la mitigación de estos. Así como, insuficiencia de controles para la elaboración, calidad y contenido de los informes elaborados por el supervisor sobre el avance y ejecución del contrato."/>
    <s v="Actualizar la Matriz de Riesgos de Adquisición de Bienes y Servicios."/>
    <s v="Matriz de Riesgos actualizada, publicada y socializada."/>
    <s v="Matriz de Riesgos"/>
    <n v="1"/>
    <d v="2023-01-03T00:00:00"/>
    <d v="2023-03-31T00:00:00"/>
    <n v="12.428571428571429"/>
    <n v="1"/>
    <n v="1"/>
    <x v="0"/>
    <s v="DGC_x000a_NC - Subproceso Compras y Contratos_x000a_Subdirección de Compras y Contratos_x000a_09122022"/>
  </r>
  <r>
    <x v="1"/>
    <x v="2"/>
    <m/>
    <m/>
    <m/>
    <m/>
    <s v="Desarrollar la estrategia de socialización sobre actualización integral del proceso contractual dirigido a los supervisores de la Entidad. "/>
    <s v="Plan de ejecución de la Estrategia"/>
    <s v="Plan de ejecución"/>
    <n v="1"/>
    <d v="2022-09-01T00:00:00"/>
    <d v="2023-08-31T00:00:00"/>
    <n v="52"/>
    <n v="0.7"/>
    <n v="0.7"/>
    <x v="1"/>
    <s v="DGC_x000a_NC - Subproceso Compras y Contratos_x000a_Subdirección de Compras y Contratos"/>
  </r>
  <r>
    <x v="1"/>
    <x v="2"/>
    <m/>
    <m/>
    <m/>
    <m/>
    <s v="Elaborar e implementar el formato de Informe de supervisión que contenga la información de la ejecución del contrato incluyendo el monitoreo de riesgos del mismo."/>
    <s v="Formato de Informe de Supervisión estandarizado,  publicado y socializado"/>
    <s v="Formato"/>
    <n v="1"/>
    <d v="2022-09-01T00:00:00"/>
    <d v="2022-12-30T00:00:00"/>
    <n v="17.142857142857142"/>
    <n v="1"/>
    <n v="1"/>
    <x v="0"/>
    <s v="DGC_x000a_NC - Subproceso Compras y Contratos_x000a_Subdirección de Compras y Contratos"/>
  </r>
  <r>
    <x v="1"/>
    <x v="2"/>
    <m/>
    <m/>
    <m/>
    <m/>
    <s v="Monitorear trimestralmente  los contratos y/o las ordenes de compra, en relación con sus  riesgos, e implementar el tratamiento para la mitigación de estos, al igual que la realización de lista de chequeo de la línea de tiempo de publicación, como también hojas de trabajo de revisión de los estudios previos y demás condiciones normativas, técnicas y de procedimiento."/>
    <s v="Registro de reporte trimestral de monitoreo de riesgos. Lista de chequeo y/u hojas de trabajo.  SECOP actualizado"/>
    <s v="Registro de reporte _x000a_Lista de chequeo ."/>
    <n v="2"/>
    <d v="2023-04-03T00:00:00"/>
    <d v="2023-09-30T00:00:00"/>
    <n v="25.714285714285715"/>
    <n v="0"/>
    <n v="0"/>
    <x v="1"/>
    <s v="DGC_x000a_DS - Subproceso Compras y Contratos_x000a_Dirección Seccional de Aduanas de Barranquilla y de Medellín_x000a_División de Gestión  Administrativa y Financiera_x000a_09122022"/>
  </r>
  <r>
    <x v="1"/>
    <x v="2"/>
    <s v="Auditoría a la contratación en la DIAN ACO2022-001_x000a__x000a_Periodo: 1/01/2021 - 28/02/2022_x000a__x000a_H4"/>
    <s v="ACO2022-001"/>
    <s v="Hallazgo No. 4 Desactualización normativa en los documentos del proceso de contratación y deficiencias en la publicación en SECOP_x000a__x000a_Verificado el cumplimiento de los requisitos que deben contener los estudios y documentos previos, las obligaciones establecidas en el anexo de cláusulas contractuales, requisitos del anexo de especificaciones técnicas, anexo de condiciones adicionales de requisitos habilitantes, formato No. 1 carta de presentación de la propuesta, así como, las publicaciones en SECOP de las comunicaciones de apoyo a la supervisión y demás documentos que prueben la ejecución del contrato, se evidenció que: _x000a__x000a_a._x0009_Desactualización de las normas contenidas en el formato No. 1 Carta de presentación de la propuesta, el cual cita la Resolución 1111 de 2017 &quot;Por la cual se definen los Estándares Mínimos del Sistema de Gestión de Seguridad y Salud en el Trabajo para empleadores y contratantes&quot;, la cual fue derogada por la Resolución 0312, del 13 de febrero de 2019. Igual situación, se presenta en el numeral 1.1.10 del anexo condiciones adicionales de requisitos habilitantes y otros aspectos del proceso. Contratación Mínima Cuantía: DSA Barranquilla:  Contratos 87-004-2022, 87-008-2021, 87-003-2021, 87-003-2022,87-011-2021,87-006-2021, 87-002-2021, 87-002-2022,87 - 010-2021, 87-005-2021,87-013-2021,87-009-2021, 87-004-2021. DSA Medellín: Contratos 90-017-2021,90-013-2021,90-009-2021,90-005-2021, 90-018-2021, 90-014-2021,90-010-2021,90-006-2021. Contratación Directa Nivel Central: Contratos 00-076-2021, 00-090-2021, 00-079-2021, 00-071-2021, 00-080-2021_x000a__x000a_b._x0009_Deficiencias en la publicación en SECOP del oficio de designación y comunicación para la verificación y evaluación de las ofertas económicas recibidas; y de los documentos de aprobación, autorización, requerimientos o informes relacionados con la ejecución del contrato establecidos en los estudios y documentos previos y en el anexo de especificaciones técnicas, como son: informes de mantenimientos preventivos y correctivos, certificaciones de soporte y actualización, registro de soporte y del seguimiento a las obligaciones postventas. Contratación Directa Nivel Central: Contrato 00-059-2021, 00-202-2021, 00-150-2021, 00-136-2021,00-069-2022. Contratación Mínima Cuantía DSA Barranquilla:  Contrato 87-012-2021, 87-004-2022, 87-008-2021, 87-003-2021, 87-003-2022, 87-011-2021, 87-006-2021, 87-002-2021, 87-013-2021,87-004-2021,87-009-2021, 87-002-2022, 87-010-2021, 87-005-2021, 87-013-2021, 87-009-2021, 87-009-2021, 87-004-2021. DSA Medellín: Contratos 90-008-2021, 90-013-2021, 90-009-2021. _x000a__x000a_c._x0009_Comunicado de designación de supervisión publicado en SECOP sin firma por parte del Director Seccional. Así como también, supervisores designados sin rol ni vinculación en el flujo del proceso contractual en la mencionada plataforma. Contratación Mínima Cuantía DSA Barranquilla:  Contratos 87-012-2021, 87-008-2021, 87-003-2022, 87-011-2021, 87-009-2021."/>
    <s v="Debido a deficiencias en la aplicación de los controles de revisión para detectar los cambios normativos internos y externos, y determinar los requisitos exigidos de acuerdo con el objeto del contrato y la necesidad a satisfacer para establecer que las condiciones definidas correspondan a estos. De igual forma, fallas en la aplicación de los controles definidos en la matriz de riesgos y en los procedimientos para la revisión y aprobación de los estudios y documentos previos y en la publicación en SECOP II."/>
    <s v="Desarrollar la estrategia de socialización sobre actualización integral del proceso contractual dirigido a los supervisores de la Entidad. "/>
    <s v="Plan de ejecución de la Estrategia"/>
    <s v="Plan de ejecución"/>
    <n v="1"/>
    <d v="2022-09-01T00:00:00"/>
    <d v="2023-08-31T00:00:00"/>
    <n v="52"/>
    <n v="0.7"/>
    <n v="0.7"/>
    <x v="1"/>
    <s v="DGC_x000a_NC - Subproceso Compras y Contratos_x000a_Subdirección de Compras y Contratos"/>
  </r>
  <r>
    <x v="1"/>
    <x v="2"/>
    <m/>
    <m/>
    <m/>
    <m/>
    <s v="Monitorear mensualmente la publicación oportuna de todos los documentos relacionados con las etapas contractuales y registrar dicho monitoreo "/>
    <s v="SECOP II actualizado y registro mensual de monitoreo"/>
    <s v="Registro de monitoreo"/>
    <n v="9"/>
    <d v="2023-01-03T00:00:00"/>
    <d v="2023-09-30T00:00:00"/>
    <n v="38.571428571428569"/>
    <n v="6"/>
    <n v="0.66666666666666663"/>
    <x v="1"/>
    <s v="DGC_x000a_DS - Subproceso Compras y Contratos_x000a_Dirección Seccional de Aduanas de Barranquilla y de Medellín_x000a_División de Gestión  Administrativa y Financiera_x000a_09122022"/>
  </r>
  <r>
    <x v="1"/>
    <x v="2"/>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0"/>
    <n v="0"/>
    <x v="1"/>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r>
  <r>
    <x v="1"/>
    <x v="2"/>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0"/>
    <n v="0"/>
    <x v="1"/>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r>
  <r>
    <x v="1"/>
    <x v="2"/>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0"/>
    <n v="0"/>
    <x v="1"/>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r>
  <r>
    <x v="1"/>
    <x v="2"/>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0"/>
    <n v="0"/>
    <x v="1"/>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r>
  <r>
    <x v="1"/>
    <x v="2"/>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0"/>
    <n v="0"/>
    <x v="1"/>
    <s v="DGC_x000a_NC – Subproceso Recursos Administrativos_x000a_Dirección de Gestión Corporativa_x000a_Subdirección Administrativa_x000a__x000a_ELABORACIÓN (dd/mm/aaaa)_x000a_23/08/2023"/>
  </r>
  <r>
    <x v="1"/>
    <x v="2"/>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0"/>
    <n v="0"/>
    <x v="1"/>
    <s v="DGC_x000a_NC – Subproceso Recursos Administrativos_x000a_Dirección de Gestión Corporativa_x000a_Subdirección Administrativa_x000a__x000a_ELABORACIÓN (dd/mm/aaaa)_x000a_23/08/2023"/>
  </r>
  <r>
    <x v="1"/>
    <x v="2"/>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0"/>
    <n v="0"/>
    <x v="1"/>
    <s v="DGC_x000a_NC – Subproceso Recursos Administrativos_x000a_Dirección de Gestión Corporativa_x000a_Subdirección Administrativa_x000a__x000a_ELABORACIÓN (dd/mm/aaaa)_x000a_23/08/2023"/>
  </r>
  <r>
    <x v="1"/>
    <x v="2"/>
    <m/>
    <m/>
    <m/>
    <m/>
    <s v="Implantar el  Sistema SINOT a Nivel Nacional"/>
    <s v="Implantar el  Sistema SINOT a Nivel Nacional"/>
    <s v="Reporte consolidado  generado a través del SINOT, donde se evidencia las direcciones Seccionales donde fue implementado"/>
    <n v="1"/>
    <d v="2023-08-01T00:00:00"/>
    <d v="2024-06-30T00:00:00"/>
    <n v="47.714285714285715"/>
    <n v="0"/>
    <n v="0"/>
    <x v="1"/>
    <s v="DGC_x000a_NC – Subproceso Recursos Administrativos_x000a_Dirección de Gestión Corporativa_x000a_Subdirección Administrativa_x000a__x000a_ELABORACIÓN (dd/mm/aaaa)_x000a_23/08/2023"/>
  </r>
  <r>
    <x v="1"/>
    <x v="2"/>
    <s v="AUDITORÍA AL PROCEDIMIENTO DE NOTIFICACIONES AND 2023 002_x000a__x000a_Periodo: 1/01/2022 - 28/02/2023_x000a__x000a_H2"/>
    <s v="AND 2023 002"/>
    <s v="Hallazgo No. 2. Incumplimiento en el orden de notificación establecida en los mandamientos de pago y resoluciones de seguir adelante la ejecución - DSIA Santa Marta_x000a__x000a_Revisada una muestra de 65 actos administrativos contentivos de mandamientos de pago y resoluciones de seguir adelante con la ejecución, se evidenció que en 36 mandamientos de pago y 17 resoluciones de seguir adelante la ejecución, se ordena en primer lugar notificar electrónicamente al deudor; sin embargo, el área técnica remite al GIT de Documentación los actos administrativos solicitando la notificación personal o por correo y el GIT de Documentación sigue las instrucciones de las planillas de remisión, sin atender lo establecido en la parte resolutiva de los actos citados, desconociendo la notificación preferente que debe primar frente a la publicidad de estos. Ver anexo H2."/>
    <s v="Debido a deficiencia en la aplicación de la norma, inobservancia del orden de notificación establecido en los mandamientos de pago y las resoluciones de seguir adelante la ejecución, deficiente autocontrol y seguimiento al procedimiento PR-ADF-159 por parte de los funcionarios con competencia para ejecutar y para notificar, comunicar y/o publicar"/>
    <s v="Capacitar a las áreas de Documentación o quien haga sus veces a nivel nacional, reiterando el cumplimiento de lo establecido en el artículo de notificación de la parte  resolutiva de los actos administrativos"/>
    <s v="Capacitar a las áreas de Documentación o quien haga sus veces a nivel nacional, reiterando el cumplimiento de lo establecido en el artículo de notificación de la parte  resolutiva de los actos administrativos"/>
    <s v="Lista de asistencia a capacitación virtual o link de video"/>
    <n v="1"/>
    <d v="2023-08-01T00:00:00"/>
    <d v="2023-10-30T00:00:00"/>
    <n v="12.857142857142858"/>
    <n v="0"/>
    <n v="0"/>
    <x v="1"/>
    <s v="DGC_x000a_NC – Subproceso Recursos Administrativos_x000a_Dirección de Gestión Corporativa_x000a_Subdirección Administrativa_x000a__x000a_ELABORACIÓN (dd/mm/aaaa)_x000a_23/08/2023"/>
  </r>
  <r>
    <x v="1"/>
    <x v="2"/>
    <m/>
    <m/>
    <m/>
    <m/>
    <s v="Realizar control y verificacion bimestral a una muestra del 20%, a fin de que los actos administrativos emitidos por el area de Cobranzas tales como MANDAMIENTOS DE PAGO Y RESOLUCION PARA SEGUIR ADELANTE LA EJECUCION DEL PROCESO sean capturados en el SI Notificar y notificados de acuerdo con lo ordenado en la parte resolutiva del respectivo acto administrativo"/>
    <s v="Realizar control y verificacion bimestral a una muestra del 20%, a fin de que los actos administrativos emitidos por el area de Cobranzas tales como MANDAMIENTOS DE PAGO Y RESOLUCION PARA SEGUIR ADELANTE LA EJECUCION DEL PROCESO sean capturados en el SI Notificar y notificados de acuerdo con lo ordenado en la parte resolutiva del respectivo acto administrativo"/>
    <s v="Informe excel del seguimiento realizado a la muestra seleccionada VS  SI Notificar con los resultados del cumplimiento de las notificaciones. "/>
    <n v="3"/>
    <d v="2023-08-01T00:00:00"/>
    <d v="2024-01-31T00:00:00"/>
    <n v="26.142857142857142"/>
    <n v="0"/>
    <n v="0"/>
    <x v="1"/>
    <s v="DGC_x000a_DS – Subproceso Administración de Cartera_x000a_Dirección Seccional de Impuestos y Aduanas de Santa Marta_x000a_División de Recaudo y Cobranzas_x000a__x000a_DS - Subproceso de Recursos Administrativos _x000a_Dirección Seccional de Impuestos y Aduanas de Santa Marta_x000a_División Administrativa y Financiera_x000a__x000a_ELABORACIÓN (dd/mm/aaaa)_x000a_23/08/2023"/>
  </r>
  <r>
    <x v="1"/>
    <x v="2"/>
    <s v="AUDITORÍA AL PROCEDIMIENTO DE NOTIFICACIONES AND 2023 002_x000a__x000a_Periodo: 1/01/2022 - 28/02/2023_x000a__x000a_H3"/>
    <s v="AND 2023 002"/>
    <s v="Hallazgo No. 3. Deficiencia en el cumplimiento de los términos para notificar los actos administrativos proferidos en el desarrollo del procedimiento de devoluciones a través del Servicio Informático correspondiente - DSIA de Santa Marta y DSI de Cali_x000a__x000a_Revisados los soportes de notificación de una muestra de 161 registros correspondientes a: resoluciones de devolución y/o compensación, autos inadmisorios de devoluciones, resolución de corrección a las resoluciones de devolución y/o compensación, y resoluciones de rechazo definitivo, notificados dentro el procedimiento de devoluciones, se evidenció:_x000a__x000a_1. Tres (3) resoluciones de devolución y/o compensación emitidas dentro de los términos previstos en el ET, notificadas efectivamente al administrado con posterioridad al vencimiento (entre 109 y 324 días después de proferidas). DSIA de Santa Marta. Ver Anexo H3_1._x000a__x000a_2. Siete (7) autos inadmisorios cuya notificación se surtió superando los quince (15) días hábiles contemplados en el Estatuto Tributario (ET). DSI de Cali Ver Anexo H3_2._x000a__x000a_3. 28 resoluciones de devolución y/o compensación, emitidas dentro de los términos previstos en el ET, notificadas efectivamente al administrado con posterioridad al vencimiento (entre 11 y 290 días después de proferidas). DSI de Cali. Ver Anexo H3_3._x000a__x000a_4. 13 actos correspondientes a resoluciones de devolución y/o compensación, y autos inadmisorios de devoluciones, los cuales se remiten para notificación subsidiaria entre 12 y 64 días hábiles después de intentar la notificación electrónica. DSI de Cali. Ver Anexo H3_4."/>
    <s v="Debido a deficiencias en el autocontrol y seguimiento a los procedimientos PR-ADF-0159 y PR-COT-0124"/>
    <s v="Generar libros radicadores del Aplicativo Notificar y reportes del Sistema SINOT (Una vez entre en producción) y remitir informe bimestral a la Coordinación de Correspondencia y Notificaciones mediante el cual se realice un análisis del cumplimiento a los términos de notificación, comunicación y/o publicación,  establecidos en el PR-ADF-0159 y la normatividad vigente."/>
    <s v="Generar libros radicadores del Aplicativo Notificar y reportes del Sistema SINOT (Una vez entre en producción) y remitir informe bimestral a la Coordinación de Correspondencia y Notificaciones mediante el cual se realice un análisis del cumplimiento a los términos de notificación, comunicación y/o publicación,  establecidos en el PR-ADF-0159 y la normatividad vigente."/>
    <s v="4 Informes (por Dirección Seccional) en PDF firmados por el jefe del área:_x000a_30 de septiembre de 2023_x000a_30 de noviembre de 2023_x000a_31 de enero de 2024_x000a_31 de marzo de 2024"/>
    <n v="4"/>
    <d v="2023-08-01T00:00:00"/>
    <d v="2024-03-31T00:00:00"/>
    <n v="34.714285714285715"/>
    <n v="0"/>
    <n v="0"/>
    <x v="1"/>
    <s v="DGC_x000a_DS - Subproceso Recursos Administrativos_x000a_Dirección Seccional de Impuestos Cali_x000a_GIT Documentación_x000a__x000a_DS - Subproceso de Recursos Administrativos _x000a_Dirección Seccional de Impuestos y Aduanas de Santa Marta_x000a_División Administrativa y Financiera_x000a__x000a_ELABORACIÓN (dd/mm/aaaa)_x000a_23/08/2023"/>
  </r>
  <r>
    <x v="1"/>
    <x v="2"/>
    <m/>
    <m/>
    <m/>
    <m/>
    <s v="Realizar cruces de base de datos mensuales con:_x000a_- Reporte SI de Devoluciones._x000a_- Formato FT-COT-2614_x000a_- Reporte SI Notificar._x000a_Con el objetivo que todos los actos de Devoluciones tengan las fechas de notificación y ejecutoria dentro los términos de ley."/>
    <s v="Realizar cruces de base de datos mensuales con:_x000a_- Reporte SI de Devoluciones._x000a_- Formato FT-COT-2614_x000a_- Reporte SI Notificar._x000a_Con el objetivo que todos los actos de Devoluciones tengan las fechas de notificación y ejecutoria dentro los términos de ley."/>
    <s v="informe mensual de las gestiones realizadas y seguimiento de las notificaciones para los actos administrativos correspondientes al subproceso de devoluciones."/>
    <n v="6"/>
    <d v="2023-09-01T00:00:00"/>
    <d v="2024-03-31T00:00:00"/>
    <n v="30.285714285714285"/>
    <n v="0"/>
    <n v="0"/>
    <x v="1"/>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r>
  <r>
    <x v="1"/>
    <x v="2"/>
    <m/>
    <m/>
    <m/>
    <m/>
    <s v="Realizar mensualmente seguimiento, a una muestra del 20% de las resoluciones de devolución y/o compensación y autos inadmisorios que profieran los funcionarios con sus respectivas notificaciones y notificaciones subsidiarias"/>
    <s v="Realizar mensualmente seguimiento, a una muestra del 20% de las resoluciones de devolución y/o compensación y autos inadmisorios que profieran los funcionarios con sus respectivas notificaciones y notificaciones subsidiarias"/>
    <s v="Informe en Excel del seguimiento realizado a cada funcionario con el registro de las resoluciones de devolución y/o compensación y autos inadmisorios proferidas y los resultados del cumplimiento de las notificaciones en los que se incluya NIT, CONTRIBUYENTE, CONSECUTIVO ACTO, FECHA ACTO, FECHA SOLICITUD DEVOLUCION, FECHA NOTIFICACION CERTIFICACION, DÍAS LABORALES - FECHA SOLICITUD vs FECHA DE NOTIFICACIÓN  DÍAS LABORALES - FECHA SOLICITUD vs FECHA DE NOTIFICACIÓN, FECHA DE NOTIFICACION, FECHA DE NOTIFICACION SUBSIDIARIA, FUNCIONARIO y requerimiento al encargado de adelantar la gestión si es del caso. Archivo PDF indicando objetivo, metodología de la selección de la muestra, resultados, conclusiones, fechado y firmado por el jefe de División."/>
    <n v="5"/>
    <d v="2023-09-01T00:00:00"/>
    <d v="2024-03-31T00:00:00"/>
    <n v="30.285714285714285"/>
    <n v="0"/>
    <n v="0"/>
    <x v="1"/>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r>
  <r>
    <x v="1"/>
    <x v="2"/>
    <s v="AUDITORÍA AL PROCEDIMIENTO DE NOTIFICACIONES AND 2023 002_x000a__x000a_Periodo: 1/01/2022 - 28/02/2023_x000a__x000a_H4"/>
    <s v="AND 2023 002"/>
    <s v="Hallazgo No. 4. Notificación de actas de aprehensión no realizada o realizada sin el cumplimiento de los requisitos legales - DSIA de Santa Marta y DSA de Cali_x000a__x000a_1. Realizado el cruce de información de las actas de aprehensión reportadas en la planilla 3 y el libro radicador SI-NOTIFICAR de la vigencia 2022 y hasta febrero de 2023, así como la revisión de soportes de notificación, se evidenció lo siguiente:_x000a__x000a_1.1 Ocho (8) actas de aprehensión de decomisos surtidos en la vigencia 2022, no habían sido notificadas personalmente, ni capturadas en el aplicativo SI-Notificar a 28/04/2023, para iniciar la notificación subsidiaria. DSIA de Santa Marta. Ver Anexo H4_1.1._x000a__x000a_1.2 Cinco (5) actas de decomiso directo y una (1) de decomiso ordinario, fueron notificadas por la unidad aprehensora con aviso en el establecimiento comercial al término de la diligencia, siendo procedente la notificación por correo al existir dirección registrada en estas. Situación similar se observó en 151 actas de aprehensión de la vigencia 2022, que adicionalmente a 28/4/2023 no habían sido capturadas en el SI Notificar. DSIA de Santa Marta. Ver Anexo H4_1.2._x000a__x000a_2. Verificados los soportes de notificación sobre una muestra de 275 registros que corresponden a un total de 89 actas de aprehensión, se evidenció que ocho (8) registros asociados a seis (6) actas de aprehensión en decomiso ordinario fueron notificadas con aviso en página web, cuando lo procedente, agotado el mecanismo de correo por mensajería, era la notificación por aviso en establecimiento o por estado, según fuera en inmueble o vía pública el lugar de la diligencia, siendo el aviso en página web un medio meramente informativo. DSA de Cali. Ver Anexo H4_2"/>
    <s v="Debido a deficiencias en la aplicación de la norma, autocontrol y seguimiento al procedimiento de notificación y/o publicación por parte de funcionarios con competencia para notificar actas de aprehensión y falta de concordancia entre la actividad 30 “Realizar la notificación”, prevista en el procedimiento PR-COA-0396 “Medidas cautelares sobre mercancías”, frente a lo definido en el artículo 758 del Decreto 1165 de 2019."/>
    <s v="Realizar la notificación de las 8 actas de aprehensión, pendientes de notificación._x000a__x000a_"/>
    <s v="Realizar la notificación de las 8 actas de aprehensión, pendientes de notificación._x000a__x000a_"/>
    <s v="Reporte de notificación generado por el SIE Notificar. _x000a__x000a_"/>
    <n v="1"/>
    <d v="2023-08-01T00:00:00"/>
    <d v="2023-08-30T00:00:00"/>
    <n v="4.1428571428571432"/>
    <n v="0"/>
    <n v="0"/>
    <x v="1"/>
    <s v="DGC_x000a_DS - Subproceso Fiscalización y Liquidación_x000a_Dirección Seccional de Impuestos y Aduanas Santa Marta_x000a_División de Fiscalización y Liquidación Aduanera y Cambiaria_x000a__x000a_ELABORACIÓN (dd/mm/aaaa)_x000a_23/08/2023"/>
  </r>
  <r>
    <x v="1"/>
    <x v="2"/>
    <m/>
    <m/>
    <m/>
    <m/>
    <s v="Realizar capacitación relacionada con la forma especial de notificación prevista para el acta de aprehensión"/>
    <s v="Realizar capacitación relacionada con la forma especial de notificación prevista para el acta de aprehensión"/>
    <s v="Convocatoria y lista de asistencia a la capacitación Interna FT-FI-1674"/>
    <n v="1"/>
    <d v="2023-08-01T00:00:00"/>
    <d v="2023-09-30T00:00:00"/>
    <n v="8.5714285714285712"/>
    <n v="0"/>
    <n v="0"/>
    <x v="1"/>
    <s v="DGC_x000a_DS - Subproceso Fiscalización y Liquidación_x000a_Dirección Seccional de Impuestos y Aduanas Santa Marta_x000a_División de Fiscalización y Liquidación Aduanera y Cambiaria_x000a__x000a_ELABORACIÓN (dd/mm/aaaa)_x000a_23/08/2023"/>
  </r>
  <r>
    <x v="1"/>
    <x v="2"/>
    <m/>
    <m/>
    <m/>
    <m/>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s v="Formato Control de Registro de Asistencia 1674"/>
    <n v="1"/>
    <d v="2023-08-01T00:00:00"/>
    <d v="2023-09-30T00:00:00"/>
    <n v="8.5714285714285712"/>
    <n v="0"/>
    <n v="0"/>
    <x v="1"/>
    <s v="DGC_x000a_DS - Subproceso Fiscalización y Liquidación_x000a_Dirección Seccional de Aduanas de Cali_x000a_División de Fiscalización y Liquidación Aduanera_x000a__x000a_ELABORACIÓN (dd/mm/aaaa)_x000a_23/08/2023"/>
  </r>
  <r>
    <x v="1"/>
    <x v="2"/>
    <m/>
    <m/>
    <m/>
    <m/>
    <s v="Solicitar concepto a la Subdirección de Normativa y Doctrina de la Dirección de Gestión Juridica, sobre la aplicación de los artículos 144 y 151 del Decreto Ley 920 de 2023, con respecto a la Notificación Personal o Electronica y su Devolución. "/>
    <s v="Solicitar concepto a la Subdirección de Normativa y Doctrina de la Dirección de Gestión Juridica, sobre la aplicación de los artículos 144 y 151 del Decreto Ley 920 de 2023, con respecto a la Notificación Personal o Electronica y su Devolución. "/>
    <s v="Oficio radicado"/>
    <n v="1"/>
    <d v="2023-08-01T00:00:00"/>
    <d v="2023-10-30T00:00:00"/>
    <n v="12.857142857142858"/>
    <n v="0"/>
    <n v="0"/>
    <x v="1"/>
    <s v="DGC_x000a_DS - Subproceso Fiscalización y Liquidación_x000a_Subdirección de Fiscalización Aduanera_x000a_Dirección de Gestión de Fiscalización_x000a__x000a_ELABORACIÓN (dd/mm/aaaa)_x000a_23/08/2023"/>
  </r>
  <r>
    <x v="1"/>
    <x v="2"/>
    <m/>
    <m/>
    <m/>
    <m/>
    <s v="Revisar aleatoriamente el 10% de los insumos trimestrales  (Actas de aprehension y documentos soportes), para corroborar que los actas hayan sido notificadas en oportunidad y cumplimiendo con el procedimiento de notificación PR ADF-0159, revisando que todos los vinculados se encuentren notificados e ingresados al Notificar."/>
    <s v="Revisar aleatoriamente el 10% de los insumos trimestrales  (Actas de aprehension y documentos soportes), para corroborar que los actas hayan sido notificadas en oportunidad y cumplimiendo con el procedimiento de notificación PR ADF-0159, revisando que todos los vinculados se encuentren notificados e ingresados al Notificar."/>
    <s v="Informe trimestral para las unidades aprehensoras."/>
    <n v="2"/>
    <d v="2023-08-01T00:00:00"/>
    <d v="2024-01-31T00:00:00"/>
    <n v="26.142857142857142"/>
    <n v="0"/>
    <n v="0"/>
    <x v="1"/>
    <s v="DGC_x000a_DS - Subproceso Fiscalización y Liquidación_x000a_Dirección Seccional de Aduanas de Cali_x000a_Despacho_x000a__x000a_ELABORACIÓN (dd/mm/aaaa)_x000a_23/08/2023"/>
  </r>
  <r>
    <x v="1"/>
    <x v="2"/>
    <s v="AUDITORÍA AL PROCEDIMIENTO DE NOTIFICACIONES AND 2023 002_x000a__x000a_Periodo: 1/01/2022 - 28/02/2023_x000a__x000a_H5"/>
    <s v="AND 2023 002"/>
    <s v="Hallazgo No. 5. Deficiencia en el control de términos para la entrega de actas de aprehensión al área responsable de la notificación y su cumplimiento -DSIA de Santa Marta y DSA de Cali_x000a__x000a_Analizados los soportes de notificación sobre una muestra de 167 registros que corresponden a 129 actas de aprehensión en la DSIA de Santa Marta y 275 registros que corresponden a 89 actas de aprehensión en la DSA de Cali, se evidenció que:_x000a__x000a_1. 24 actas de aprehensión (asociadas a 27 registros), se remitieron al GIT de Documentación para notificación subsidiaria en un término superior a los cinco días hábiles contados a partir de la fecha de finalización de la diligencia. DSIA de Santa Marta. Ver Anexo H5_1. (Responsable proceso de Fiscalización)_x000a_2. Siete (7) actas de aprehensión notificadas personalmente en el desarrollo de la diligencia se remitieron al GIT de Documentación en un término superior a los cinco días hábiles contados a partir de la fecha de notificación por parte de las unidades aprehensoras. DSIA de Santa Marta. Ver Anexo H5_2.(Responsable proceso de Fiscalización)_x000a_3. Para 36 registros la notificación subsidiaria se surtió entre 40 y 271 días hábiles después de finalizada la diligencia de decomiso. DSIA de Santa Marta. Ver Anexo H5_3.(Responsable proceso de Fiscalización)_x000a_4. 36 actas de aprehensión (asociadas a 71 registros) se remitieron al GIT de Documentación para notificación subsidiaria en un término superior a los cinco días hábiles contados a partir de la fecha de finalización de la diligencia. DSA de Cali. Ver Anexo H5_4. (Responsable proceso de Fiscalización)_x000a_5. 28 actas de aprehensión se remitieron al GIT de Documentación en un término superior a los cinco días hábiles contados a partir de la fecha de notificación, por parte de las unidades aprehensoras. DSA de Cali. Ver Anexo H5_5."/>
    <s v="Debido a deficiencias en la aplicación, autocontrol y seguimiento de los procedimientos e instructivos de notificación"/>
    <s v="Cotejar semanalmente un 30% de las actas de aprehensión radicadas en el libro frente al SIE Notificar para identificar eventos &quot;no capturados&quot; y proceder inmediatamente con su remisión al GIT de Documentación. De la misma manera revisar las actas que son devueltas por el GIT de Documentación a efectos de ajustar la forma de notificación. "/>
    <s v="Cotejar semanalmente un 30% de las actas de aprehensión radicadas en el libro frente al SIE Notificar para identificar eventos &quot;no capturados&quot; y proceder inmediatamente con su remisión al GIT de Documentación. De la misma manera revisar las actas que son devueltas por el GIT de Documentación a efectos de ajustar la forma de notificación. "/>
    <s v="Acta de revisión"/>
    <n v="22"/>
    <d v="2023-08-01T00:00:00"/>
    <d v="2023-12-31T00:00:00"/>
    <n v="21.714285714285715"/>
    <n v="0"/>
    <n v="0"/>
    <x v="1"/>
    <s v="DGC_x000a_DS - Subproceso Recursos Administrativos_x000a_Dirección Seccional de Impuestos y Aduanas de Santa Marta_x000a_División de Fiscalización y Liquidación Aduanera y Cambiaria_x000a__x000a_ELABORACIÓN (dd/mm/aaaa)_x000a_23/08/2023"/>
  </r>
  <r>
    <x v="1"/>
    <x v="2"/>
    <m/>
    <m/>
    <m/>
    <m/>
    <s v="Realizar capacitación relacionada con los términos para remitir las actas de aprehensión a GIT Documentación."/>
    <s v="Realizar capacitación relacionada con los términos para remitir las actas de aprehensión a GIT Documentación."/>
    <s v="Convocatoria y lista de asistencia a la capacitación Interna FT-FI-1674"/>
    <n v="1"/>
    <d v="2023-08-01T00:00:00"/>
    <d v="2023-09-30T00:00:00"/>
    <n v="8.5714285714285712"/>
    <n v="0"/>
    <n v="0"/>
    <x v="1"/>
    <s v="DGC_x000a_DS - Subproceso Fiscalización y Liquidación_x000a_Dirección Seccional de Impuestos y Aduanas Santa Marta_x000a_División de Fiscalización y Liquidación Aduanera y Cambiaria_x000a__x000a_ELABORACIÓN (dd/mm/aaaa)_x000a_23/08/2023"/>
  </r>
  <r>
    <x v="1"/>
    <x v="2"/>
    <m/>
    <m/>
    <m/>
    <m/>
    <s v="Realizar capacitación relacionada con los términos para remitir las actas de aprehensión a GIT Documentación."/>
    <s v="Realizar capacitación relacionada con los términos para remitir las actas de aprehensión a GIT Documentación."/>
    <s v="Convocatoria y lista de asistencia a la capacitación Interna FT-FI-1674"/>
    <n v="1"/>
    <d v="2023-08-01T00:00:00"/>
    <d v="2023-09-30T00:00:00"/>
    <n v="8.5714285714285712"/>
    <n v="0"/>
    <n v="0"/>
    <x v="1"/>
    <s v="DGC_x000a_DS - Subproceso Fiscalización y Liquidación_x000a_Dirección Seccional de Aduanas de Cali_x000a_División Fiscalización y Liquidación Aduanera_x000a__x000a_ELABORACIÓN (dd/mm/aaaa)_x000a_23/08/2023"/>
  </r>
  <r>
    <x v="1"/>
    <x v="2"/>
    <m/>
    <m/>
    <m/>
    <m/>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
    <s v="Formato Control de Registro de Asistencia 1674"/>
    <n v="1"/>
    <d v="2023-08-01T00:00:00"/>
    <d v="2023-09-30T00:00:00"/>
    <n v="8.5714285714285712"/>
    <n v="0"/>
    <n v="0"/>
    <x v="1"/>
    <s v="DGC_x000a_DS - Subproceso Recursos Administrativos_x000a_Dirección Seccional de Aduanas de Cali_x000a_División Fiscalización y Liquidación Aduanera_x000a__x000a_ELABORACIÓN (dd/mm/aaaa)_x000a_23/08/2023"/>
  </r>
  <r>
    <x v="1"/>
    <x v="2"/>
    <m/>
    <m/>
    <m/>
    <m/>
    <s v="Realizar reunión semanal con las unidades aprehensoras, para verificar el cumplimiento de los términos de notificación de las actas de aprehensión y tomar correctivos."/>
    <s v="Realizar reunión semanal con las unidades aprehensoras, para verificar el cumplimiento de los términos de notificación de las actas de aprehensión y tomar correctivos."/>
    <s v="                                                                                                            Acta de reunión"/>
    <n v="22"/>
    <d v="2023-08-01T00:00:00"/>
    <d v="2023-12-31T00:00:00"/>
    <n v="21.714285714285715"/>
    <n v="0"/>
    <n v="0"/>
    <x v="1"/>
    <s v="DGC_x000a_DS - Subproceso Recursos Administrativos_x000a_Dirección Seccional de Aduanas de Cali_x000a_División Fiscalización y Liquidación Aduanera_x000a__x000a_ELABORACIÓN (dd/mm/aaaa)_x000a_23/08/2023"/>
  </r>
  <r>
    <x v="1"/>
    <x v="2"/>
    <s v="AUDITORÍA AL PROCEDIMIENTO DE NOTIFICACIONES AND 2023 002_x000a__x000a_Periodo: 1/01/2022 - 28/02/2023_x000a__x000a_H6"/>
    <s v="AND 2023 002"/>
    <s v="Hallazgo No. 6. Deficiente control de términos para notificación y/o comunicación de actos administrativos proferidos por la Subdirección de Recursos Jurídicos_x000a__x000a_Revisada una muestra de 182 registros de actos administrativos proferidos en la vigencia 2022 por la Subdirección de Recursos Jurídicos relacionados con: resoluciones que resuelven recursos de reconsideración de solicitudes de devolución y/o compensación, atados a liquidaciones oficiales, de sanciones independientes; resoluciones que resuelven solicitudes de silencio administrativo positivo atado a liquidaciones oficiales y resoluciones de revocatoria directa de oficio se evidenció que:_x000a__x000a_1. En 16 registros que corresponden a 13 resoluciones que resuelven recursos de reconsideración, se surte la comunicación electrónica en término superior a 10 días hábiles siguientes a la generación de la planilla de remisión. Ver Anexo H6_1._x000a__x000a_2. En ocho (8) registros que corresponden a ocho (8) resoluciones que resuelven recursos de reconsideración, la notificación subsidiaria se surtió en término superior a 30 días hábiles luego de proferido el acto administrativo. Ver Anexo H6_2._x000a__x000a_3. En cuatro (4) registros asociados a una resolución que resuelve recurso de reconsideración atado a liquidación oficial, la notificación se surtió 83 días después de proferido el acto administrativo, situación originada por falta de celeridad en la gestión a cargo de la Coordinación de Correspondencia y Notificaciones, la cual fue comunicada a la Subdirección de Asuntos Disciplinarios. Ver Anexo H6_3."/>
    <s v="Debido a deficiencias en la aplicación, autocontrol y seguimiento del procedimiento PR-ADF-159"/>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0"/>
    <n v="0"/>
    <x v="1"/>
    <s v="DGC_x000a_NC – Subproceso Recursos Administrativos_x000a_Dirección de Gestión Corporativa_x000a_Subdirección Administrativa_x000a__x000a_ELABORACIÓN (dd/mm/aaaa)_x000a_23/08/2023"/>
  </r>
  <r>
    <x v="1"/>
    <x v="2"/>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0"/>
    <n v="0"/>
    <x v="1"/>
    <s v="DGC_x000a_NC – Subproceso Recursos Administrativos_x000a_Dirección de Gestión Corporativa_x000a_Subdirección Administrativa_x000a__x000a_ELABORACIÓN (dd/mm/aaaa)_x000a_23/08/2023"/>
  </r>
  <r>
    <x v="1"/>
    <x v="2"/>
    <m/>
    <m/>
    <m/>
    <m/>
    <s v="Realizar en el RUPGJ de Sede Administrativa los ajustes necesarios que permitan hacer seguimiento y control a los actos administrativos que deban ser notificados por parte de la Coordinación de Correspondencia y Notificaciones."/>
    <s v="Realizar en el RUPGJ de Sede Administrativa los ajustes necesarios que permitan hacer seguimiento y control a los actos administrativos que deban ser notificados por parte de la Coordinación de Correspondencia y Notificaciones."/>
    <s v="La herramienta modificada RUPGJ de Sede Administrativa."/>
    <n v="1"/>
    <d v="2023-08-01T00:00:00"/>
    <d v="2023-08-30T00:00:00"/>
    <n v="4.1428571428571432"/>
    <n v="0"/>
    <n v="0"/>
    <x v="1"/>
    <s v="DGC_x000a_NC – Subproceso Gestión Jurídica_x000a_Dirección de Gestión Jurídica _x000a_Subdirección de Recursos Jurídicos_x000a__x000a_ELABORACIÓN (dd/mm/aaaa)_x000a_23/08/2023"/>
  </r>
  <r>
    <x v="1"/>
    <x v="2"/>
    <m/>
    <m/>
    <m/>
    <m/>
    <s v="Elaborar un memorando y difundir a las Direcciones Seccionales  la herramienta de control y seguimiento RUPGJ de Sede Administrativa con los ajustes."/>
    <s v="Elaborar un memorando y difundir a las Direcciones Seccionales  la herramienta de control y seguimiento RUPGJ de Sede Administrativa con los ajustes."/>
    <s v="Memorando y evidencia de socialización mediante correo electrónico."/>
    <n v="2"/>
    <d v="2023-08-16T00:00:00"/>
    <d v="2023-08-30T00:00:00"/>
    <n v="2"/>
    <n v="0"/>
    <n v="0"/>
    <x v="1"/>
    <s v="DGC_x000a_NC – Subproceso Gestión Jurídica_x000a_Dirección de Gestión Jurídica_x000a_Subdirección de Recursos Jurídicos_x000a__x000a_ELABORACIÓN (dd/mm/aaaa)_x000a_23/08/2023"/>
  </r>
  <r>
    <x v="1"/>
    <x v="2"/>
    <m/>
    <m/>
    <m/>
    <m/>
    <s v="Realizar seguimiento a la herramienta de control de la gestión RUPGJ de Sede Administrativa:_x000a_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
    <s v="Realizar seguimiento a la herramienta de control de la gestión RUPGJ de Sede Administrativa:_x000a_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
    <s v="Informe"/>
    <n v="6"/>
    <d v="2023-09-01T00:00:00"/>
    <d v="2024-09-01T00:00:00"/>
    <n v="52.285714285714285"/>
    <n v="0"/>
    <n v="0"/>
    <x v="1"/>
    <s v="DGC_x000a_NC – Subproceso Gestión Jurídica_x000a_Dirección de Gestión Jurídica_x000a_Subdirección de Recursos Jurídicos_x000a__x000a_ELABORACIÓN (dd/mm/aaaa)_x000a_23/08/2023"/>
  </r>
  <r>
    <x v="1"/>
    <x v="2"/>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0"/>
    <n v="0"/>
    <x v="1"/>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r>
  <r>
    <x v="1"/>
    <x v="2"/>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0"/>
    <n v="0"/>
    <x v="1"/>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r>
  <r>
    <x v="1"/>
    <x v="2"/>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0"/>
    <n v="0"/>
    <x v="1"/>
    <s v="DGC_x000a_DS -Subproceso Administración de Cartera_x000a_Dirección Seccional de Impuestos y Aduanas de Santa Marta_x000a_División de Recaudo y Cobranzas_x000a__x000a_ELABORACIÓN (dd/mm/aaaa)_x000a_23/08/2023"/>
  </r>
  <r>
    <x v="1"/>
    <x v="2"/>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0"/>
    <n v="0"/>
    <x v="1"/>
    <s v="DGC_x000a_DS -Subproceso Administración de Cartera_x000a_Dirección Seccional de Impuestos de Cali_x000a_División de Recaudo y Cobranzas_x000a__x000a_ELABORACIÓN (dd/mm/aaaa)_x000a_23/08/2023"/>
  </r>
  <r>
    <x v="1"/>
    <x v="2"/>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0"/>
    <n v="0"/>
    <x v="1"/>
    <s v="DGC_x000a_DS -Subproceso Administración de Cartera_x000a_Dirección Seccional de Impuestos de Cali_x000a_División de Recaudo y Cobranzas_x000a__x000a_ELABORACIÓN (dd/mm/aaaa)_x000a_23/08/2023"/>
  </r>
  <r>
    <x v="1"/>
    <x v="2"/>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0"/>
    <n v="0"/>
    <x v="1"/>
    <s v="DGC_x000a_DS - Subproceso de Recaudo y Devoluciones_x000a_Dirección Seccional de Impuestos de Cali._x000a_División de Recaudo y Cobranzas_x000a__x000a_ELABORACIÓN (dd/mm/aaaa)_x000a_23/08/2023"/>
  </r>
  <r>
    <x v="1"/>
    <x v="2"/>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0"/>
    <n v="0"/>
    <x v="1"/>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r>
  <r>
    <x v="1"/>
    <x v="2"/>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4-06-30T00:00:00"/>
    <n v="47.714285714285715"/>
    <n v="0"/>
    <n v="0"/>
    <x v="1"/>
    <s v="DGC_x000a_NC - Subproceso Recursos Administrativos_x000a_Dirección de Gestión Corporativa_x000a_Subdirección Administrativa_x000a__x000a_ELABORACIÓN (dd/mm/aaaa)_x000a_23/08/2023"/>
  </r>
  <r>
    <x v="1"/>
    <x v="2"/>
    <s v="AUDITORÍA AL PROCEDIMIENTO DE NOTIFICACIONES AND 2023 002_x000a__x000a_Periodo: 1/01/2022 - 28/02/2023_x000a__x000a_H8"/>
    <s v="AND 2023 002"/>
    <s v="Hallazgo No. 8. Deficiencias en el control de los términos para surtir la notificación principal y adelantar las notificaciones subsidiarias de actos administrativos proferidos en desarrollo del proceso disciplinario_x000a__x000a_Revisada una muestra de 93 registros de actos administrativos remitidos para notificación en la vigencia 2022, se observó falta de celeridad una vez proferida la decisión, para adelantar las gestiones relacionadas con la notificación de los actos, así:_x000a__x000a_1. En 54 registros asociados a 34 actos que corresponden a: cierre de periodo probatorio corre traslado para alegatos de conclusión, pliego de cargos y fallo de primera instancia, los tiempos para su remisión a la Coordinación de Enlace Procesal y/o asignación al encargado con el fin de iniciar los trámites de notificación, oscilaron entre 5 y 433 días hábiles luego de la expedición del acto administrativo. Ver anexo: H8_1._x000a__x000a_2. En 37 registros asociados a 31 actos que corresponden a: cierre de periodo probatorio corre traslado para alegatos de conclusión, pliego de cargos y fallo de primera instancia, los tiempos para su notificación oscilaron entre 12 a 139 días hábiles, luego de ser recibidos en la Coordinación de Enlace Procesal. Ver anexo: H8_2._x000a__x000a_3. Para siete (7) registros, asociados a seis (6) actos que corresponden a: cierre de periodo probatorio corre traslado para alegatos de conclusión, pliego de cargos y fallo de primera instancia, se observó falta de oportunidad frente a la continuidad en la gestión para adelantar la notificación subsidiaria (entre 13 y 39 días hábiles). Ver anexo: H8_3._x000a__x000a_4. En dos (2) autos relacionados con un pliego de cargos y un fallo de primera instancia, enviada la citación para intentar la notificación principal sin que se lograra la comparecencia de los involucrados, se observó falta de continuidad en la gestión para adelantar la notificación o gestión subsidiaria. Sin embargo, de manera posterior (12 y 70 días hábiles), se notificaron los actos administrativos, el primero de manera electrónica y el segundo personalmente. Ver anexo: H8_4."/>
    <s v="Lo anterior, se presenta por tardanza en la remisión de los autos proferidos en la actuación disciplinaria al área encargada de su notificación y en el inicio de su gestión, deficiencias en el registro de autos recibidos para surtir el proceso y en el autocontrol y seguimiento al procedimiento de notificación"/>
    <s v="Impartir  instrucción oficial interna dirigida a los servidores de las Coordinaciones de Instrucción, Decisiones, y el Despacho, en el sentido de que la entrega de las providencias a la Coordinación de Enlace Procesal para efectos de su publicidad debe realizarse el mismo día de su expedición, o a más tardar al día siguiente."/>
    <s v="Impartir  instrucción oficial interna dirigida a los servidores de las Coordinaciones de Instrucción, Decisiones, y el Despacho, en el sentido de que la entrega de las providencias a la Coordinación de Enlace Procesal para efectos de su publicidad debe realizarse el mismo día de su expedición, o a más tardar al día siguiente."/>
    <s v="Memorando interno dirigido a  las Coordinaciones  y lista de asistencia de socialización  a los equipos de trabajo."/>
    <n v="2"/>
    <d v="2023-08-15T00:00:00"/>
    <d v="2023-09-30T00:00:00"/>
    <n v="6.5714285714285712"/>
    <n v="0"/>
    <n v="0"/>
    <x v="1"/>
    <s v="DGC_x000a_NC- Subproceso Investigaciones Disciplinarias_x000a_Dirección de Gestión Corporativa_x000a_Subdirección de Asuntos Disciplinarios_x000a__x000a_ELABORACIÓN (dd/mm/aaaa)_x000a_23/08/2023"/>
  </r>
  <r>
    <x v="1"/>
    <x v="2"/>
    <m/>
    <m/>
    <m/>
    <m/>
    <s v="Elaborar  la Guía contentiva del paso a  paso para la notificación y/o comunicación de las providencias y socializarla con el equipo de trabajo e impartir instrucción tendiente a garantizar que la información de radicación de las providencias a publicitar por parte de la Coordinación de  Enlace Procesal se registre en la base de datos el mismo día o a más tardar al siguiente, así como que el reparto de éstas se haga en el mismo lapso.  "/>
    <s v="Elaborar  la Guía contentiva del paso a  paso para la notificación y/o comunicación de las providencias y socializarla con el equipo de trabajo e impartir instrucción tendiente a garantizar que la información de radicación de las providencias a publicitar por parte de la Coordinación de  Enlace Procesal se registre en la base de datos el mismo día o a más tardar al siguiente, así como que el reparto de éstas se haga en el mismo lapso.  "/>
    <s v="Guía contentiva del paso a paso para la notificación y/o comunicación de las providencias disciplinarias, Memorando Interno dirigido a  la Coordinación de Enlace  Procesal   y lista de asistencia de socialización a los equipos de trabajo de los dos documentos"/>
    <n v="3"/>
    <d v="2023-08-15T00:00:00"/>
    <d v="2023-09-30T00:00:00"/>
    <n v="6.5714285714285712"/>
    <n v="0"/>
    <n v="0"/>
    <x v="1"/>
    <s v="DGC_x000a_NC- Subproceso Investigaciones Disciplinarias_x000a_Dirección de Gestión Corporativa_x000a_Subdirección de Asuntos Disciplinarios_x000a__x000a_ELABORACIÓN (dd/mm/aaaa)_x000a_23/08/2023"/>
  </r>
  <r>
    <x v="1"/>
    <x v="2"/>
    <m/>
    <m/>
    <m/>
    <m/>
    <s v="Verificar  una muestra del 50% del total de las siguientes decisiones:  cierre de periodo probatorio y corre para alegatos de conclusión; pliego de cargos, y fallo de primera instancia entregadas a la Coordinacion de Enlace Procesal, para revisar los tiempos de entrega de las actuaciones a dicha dependencia,  y de su reparto  al equipo de secretarios técnicos.  Además se tomará una muestra del 20% del total de decisiones de este tipo  para verificar la consistencia de la publicidad (tiempos y continuidad).  "/>
    <s v="Verificar  una muestra del 50% del total de las siguientes decisiones:  cierre de periodo probatorio y corre para alegatos de conclusión; pliego de cargos, y fallo de primera instancia entregadas a la Coordinacion de Enlace Procesal, para revisar los tiempos de entrega de las actuaciones a dicha dependencia,  y de su reparto  al equipo de secretarios técnicos.  Además se tomará una muestra del 20% del total de decisiones de este tipo  para verificar la consistencia de la publicidad (tiempos y continuidad).  "/>
    <s v="Informe de resultados obtenidos mensualmente."/>
    <n v="3"/>
    <d v="2023-09-01T00:00:00"/>
    <d v="2023-12-20T00:00:00"/>
    <n v="15.714285714285714"/>
    <n v="0"/>
    <n v="0"/>
    <x v="1"/>
    <s v="DGC_x000a_NC- Subproceso Investigaciones Disciplinarias_x000a_Dirección de Gestión Corporativa_x000a_Subdirección de Asuntos Disciplinarios_x000a__x000a_ELABORACIÓN (dd/mm/aaaa)_x000a_23/08/2023"/>
  </r>
  <r>
    <x v="0"/>
    <x v="2"/>
    <s v="Auditoría al Procedimiento de inscripción, autorización, habilitación y mantenimiento de condiciones y requisitos.  (Depósitos - Agencia de Aduanas) - APA 2023-005_x000a__x000a_H1"/>
    <s v="APA 2023-004"/>
    <s v="Hallazgo No. 1. Deficiente validación de requisitos de habilitación o autorización en la Subdirección de Registro y Control Aduanero - SRCA (D)_x000a__x000a_Sobre un universo de 13 registros de habilitación y autorización de agencias de aduanas y depósitos públicos y privados, verificados en la Subdirección de Registro y Control Aduanero, para el período del 1° de enero de 2022 al 28 de febrero de 2023, se evidenció incumplimiento en el requisito del patrimonio líquido mínimo exigido para obtener la autorización en la agencia de aduanas con NIT 901XXX700, al tomar por error en el cálculo 19.689 en lugar de 19.869 UVT. Autorizada desde el 12 de julio de 2022, a través de la resolución No. 5656.  _x000a__x000a__x000a__x000a_"/>
    <m/>
    <s v="Realizar visita de mantenimiento a la AA relacionada en el hallazgo con NIT 901XXX700 para entre, otros, establecer el cumplimiento del patrimonio líquido mínimo requerido, con base en estados finacieros año 2022."/>
    <s v="Realizar visita de mantenimiento a la AA relacionada en el hallazgo con NIT 901XXX700 para entre, otros, establecer el cumplimiento del patrimonio líquido mínimo requerido, con base en estados finacieros año 2022."/>
    <s v="Informe de visita"/>
    <n v="1"/>
    <d v="2023-08-01T00:00:00"/>
    <d v="2023-11-30T00:00:00"/>
    <n v="17.285714285714285"/>
    <n v="0"/>
    <n v="0"/>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5_x000a__x000a_H1"/>
    <s v="APA 2023-004"/>
    <m/>
    <m/>
    <s v="Realizar la verificación del 2% de los informes realizados en el trimestre, de manera cruzada entre los funcionarios que  los elaboran, para su correcta expedición."/>
    <s v="Realizar la verificación del 2% de los informes realizados en el trimestre, de manera cruzada entre los funcionarios que  los elaboran, para su correcta expedición."/>
    <s v="Informe de seguimiento trimestral"/>
    <n v="4"/>
    <d v="2023-09-01T00:00:00"/>
    <d v="2024-08-31T00:00:00"/>
    <n v="52.142857142857146"/>
    <n v="0"/>
    <n v="0"/>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5_x000a__x000a_H1"/>
    <s v="APA 2023-004"/>
    <m/>
    <m/>
    <s v="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
    <s v="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
    <s v="Listado asistencia"/>
    <n v="2"/>
    <d v="2023-09-01T00:00:00"/>
    <d v="2024-03-31T00:00:00"/>
    <n v="30.285714285714285"/>
    <n v="0"/>
    <n v="0"/>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6"/>
    <s v="APA 2023-004"/>
    <s v="Hallazgo No. 2. Incumplimiento de términos para resolver las solicitudes de autorización y de habilitación en la Subdirección de Registro y Control Aduanero SRCA  _x000a__x000a_Revisado el cumplimiento de términos para la sustanciación del 100% de las solicitudes de habilitación o autorización aprobadas, se verificaron los tiempos de asignación de la solicitud, elaboración del requerimiento único de información (RUI) y expedición de la resolución de habilitación o autorización como usuarios aduaneros, evidenciando que: _x000a__x000a_a.) Las solicitudes de habilitación o autorización exceden los 2 días hábiles siguientes a la fecha de radicación, para ser asignadas al funcionario sustanciador, situaciones evidenciadas en las agencias de aduanas con NIT 901XXX519, 901XXX266 y 901XXX700; el depósito público con NIT 890XXX295 y el depósito privado con NIT 811XXX765, afectando el tiempo para la revisión de la completitud y pertinencia de los documentos soporte, con miras a la elaboración del requerimiento único de información (RUI)._x000a__x000a_b.) La elaboración del requerimiento único de información (RUI) con ocasión de las solicitudes de habilitación o autorización, excede los 15 días hábiles siguientes a la radicación para ser proferido, para las agencias de aduanas con NIT 901XXX266, 901XXX700 y 901XXX519, depósito público con NIT 890XXX295 y los depósitos privados con NIT  811XXX765 y 900XXX243._x000a__x000a_c.) La resolución de habilitación o autorización como usuarios aduaneros, tardó en ser proferida entre uno y seis meses más a lo establecido en la norma, para las agencias de aduanas con NIT 900XXX336, 901XXX266, 901XXX700, 901XXX519 el depósito público NIT 890XXX295 y para los depósitos privados NIT 811XXX765, 900XXX243. _x000a__x000a_d.) En la gestión para el trámite de sustanciación de solicitudes de habilitación de los depósitos con NIT 890XXX295 y 811XXX765, se evidenció que posterior a la respuesta del requerimiento único de información (RUI), se pidió información adicional, contraviniendo lo establecido en la norma según la cual se debe requerir por una sola vez al solicitante, indicándole claramente los documentos o informaciones que hagan falta. _x000a__x000a_"/>
    <m/>
    <s v="Revisar y ajustar el procedimiento PR-COA-0005 "/>
    <s v="Revisar y ajustar el procedimiento PR-COA-0005 "/>
    <s v="Solicitud de modificación_x000a_"/>
    <n v="1"/>
    <d v="2023-09-01T00:00:00"/>
    <d v="2023-09-30T00:00:00"/>
    <n v="4.1428571428571432"/>
    <n v="0"/>
    <n v="0"/>
    <x v="1"/>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6"/>
    <s v="APA 2023-004"/>
    <m/>
    <m/>
    <s v="Elaborar proyecto documento de modificación con el experto del área y el experto metodológico"/>
    <s v="Elaborar proyecto documento de modificación con el experto del área y el experto metodológico"/>
    <s v="Documento propuesta"/>
    <n v="1"/>
    <d v="2023-10-01T00:00:00"/>
    <d v="2024-04-30T00:00:00"/>
    <n v="30.285714285714285"/>
    <n v="0"/>
    <n v="0"/>
    <x v="1"/>
    <s v="DGA_x000a_NC – Subproceso Administración del sistema de gestión_x000a_Dirección de Gestión Estratégica y de _x000a_Analítica_x000a_Subdirección de procesos_x000a_Coordinación de procesos y riesgos operacionales _x000a__x000a_NC – Subproceso Operación Aduanera_x000a_Dirección  de  Gestión Aduanas_x000a_Subdirección de Registro y Control Aduanero  _x000a_Coordinación de Sustanciación_x000a_Coordinación de Secretaria y servicio al usuario aduanero"/>
  </r>
  <r>
    <x v="0"/>
    <x v="2"/>
    <s v="Auditoría al Procedimiento de inscripción, autorización, habilitación y mantenimiento de condiciones y requisitos.  (Depósitos - Agencia de Aduanas) - APA 2023-006"/>
    <s v="APA 2023-004"/>
    <m/>
    <m/>
    <s v="Revisar documento propuesta en cuanto a contenido y viabilidad, con el experto del área y el experto metodológico"/>
    <s v="Revisar documento propuesta en cuanto a contenido y viabilidad, con el experto del área y el experto metodológico"/>
    <s v="Documento revisado"/>
    <n v="1"/>
    <d v="2024-05-01T00:00:00"/>
    <d v="2024-05-31T00:00:00"/>
    <n v="4.2857142857142856"/>
    <n v="0"/>
    <n v="0"/>
    <x v="1"/>
    <s v="DGA_x000a_NC – Subproceso Operación Aduanera_x000a_Dirección  de  Gestión Aduanas_x000a_Subdirección de Registro y Control Aduanero  _x000a__x000a_NC – Subproceso Administración del sistema de gestión_x000a_Dirección de Gestión Estratégica y de _x000a_Analítica_x000a_Subdirección de procesos_x000a_Coordinación de procesos y riesgos operacionales "/>
  </r>
  <r>
    <x v="0"/>
    <x v="2"/>
    <s v="Auditoría al Procedimiento de inscripción, autorización, habilitación y mantenimiento de condiciones y requisitos.  (Depósitos - Agencia de Aduanas) - APA 2023-006"/>
    <s v="APA 2023-004"/>
    <m/>
    <m/>
    <s v="Aprobar documento"/>
    <s v="Aprobar documento"/>
    <s v="Documento aprobado"/>
    <n v="1"/>
    <d v="2024-06-01T00:00:00"/>
    <d v="2024-06-30T00:00:00"/>
    <n v="4.1428571428571432"/>
    <n v="0"/>
    <n v="0"/>
    <x v="1"/>
    <s v="DGA_x000a_NC – Subproceso Operación Aduanera_x000a_Dirección  de  Gestión Aduanas"/>
  </r>
  <r>
    <x v="0"/>
    <x v="2"/>
    <s v="Auditoría al Procedimiento de inscripción, autorización, habilitación y mantenimiento de condiciones y requisitos.  (Depósitos - Agencia de Aduanas) - APA 2023-006"/>
    <s v="APA 2023-004"/>
    <m/>
    <m/>
    <s v="Publicar  documento "/>
    <s v="Publicar  documento "/>
    <s v="Procedimiento PR-COA-0005 publicado."/>
    <n v="1"/>
    <d v="2024-07-01T00:00:00"/>
    <d v="2024-07-31T00:00:00"/>
    <n v="4.2857142857142856"/>
    <n v="0"/>
    <n v="0"/>
    <x v="1"/>
    <s v="DGA_x000a_NC – Subproceso Administración del Sistema de Gestión_x000a_Dirección de Gestión Estratégica y de _x000a_Analítica_x000a_Subdirección de procesos_x000a_Coordinación de procesos y riesgos operacionales"/>
  </r>
  <r>
    <x v="0"/>
    <x v="2"/>
    <s v="Auditoría al Procedimiento de inscripción, autorización, habilitación y mantenimiento de condiciones y requisitos.  (Depósitos - Agencia de Aduanas) - APA 2023-006"/>
    <s v="APA 2023-004"/>
    <m/>
    <m/>
    <s v="Elaborar documento con los lineamientos concertados entre las coordinaciones de la SRYCA para dar cumplimiento a la actividad #7 del PR-COA-005"/>
    <s v="Elaborar documento con los lineamientos concertados entre las coordinaciones de la SRYCA para dar cumplimiento a la actividad #7 del PR-COA-005"/>
    <s v="Documento con los lineamientos"/>
    <n v="1"/>
    <d v="2023-09-01T00:00:00"/>
    <s v="31/10//2023"/>
    <e v="#VALUE!"/>
    <n v="0"/>
    <n v="0"/>
    <x v="2"/>
    <s v="DGA_x000a_NC – Subproceso Operación Aduanera_x000a_Dirección  de  Gestión Aduanas_x000a_Subdirección de Registro y Control Aduanero  _x000a_Coordinación de Sustanciación_x000a_Coordinación de Secretaria y Servicio al Usuario Aduanero"/>
  </r>
  <r>
    <x v="0"/>
    <x v="2"/>
    <s v="Auditoría al Procedimiento de inscripción, autorización, habilitación y mantenimiento de condiciones y requisitos.  (Depósitos - Agencia de Aduanas) - APA 2023-006"/>
    <s v="APA 2023-004"/>
    <m/>
    <m/>
    <s v="Elaborar informe de seguimiento para ejercer el control del término de asignación de las solicitudes de registro aduanero"/>
    <s v="Elaborar informe de seguimiento para ejercer el control del término de asignación de las solicitudes de registro aduanero"/>
    <s v="Informe mensual"/>
    <n v="5"/>
    <d v="2023-09-01T00:00:00"/>
    <d v="2024-01-31T00:00:00"/>
    <n v="21.714285714285715"/>
    <n v="0"/>
    <n v="0"/>
    <x v="1"/>
    <s v="DGA_x000a_NC – Subproceso Operación Aduanera_x000a_Dirección  de  Gestión Aduanas_x000a_Subdirección de Registro y Control Aduanero  _x000a_Coordinación de Secretaria y Servicio al Usuario Aduanero"/>
  </r>
  <r>
    <x v="0"/>
    <x v="2"/>
    <s v="Auditoría al Procedimiento de inscripción, autorización, habilitación y mantenimiento de condiciones y requisitos.  (Depósitos - Agencia de Aduanas) - APA 2023-006"/>
    <s v="APA 2023-004"/>
    <m/>
    <m/>
    <s v="Elaborar un informe para ejercer el control de cumplimiento de términos para proferir los Requerimientos Unicos de Información (RUI) y las resoluciones que deciden de fondo según los requerimientos de la norma."/>
    <s v="Elaborar un informe para ejercer el control de cumplimiento de términos para proferir los Requerimientos Unicos de Información (RUI) y las resoluciones que deciden de fondo según los requerimientos de la norma."/>
    <s v="Informe mensual"/>
    <n v="5"/>
    <d v="2023-09-01T00:00:00"/>
    <d v="2024-01-31T00:00:00"/>
    <n v="21.714285714285715"/>
    <n v="0"/>
    <n v="0"/>
    <x v="1"/>
    <s v="DGA_x000a_NC – Subproceso Operación Aduanera_x000a_Dirección  de  Gestión Aduanas_x000a_Subdirección de Registro y Control Aduanero  _x000a_Coordinación de Secretaria y Servicio al Usuario Aduanero"/>
  </r>
  <r>
    <x v="0"/>
    <x v="2"/>
    <s v="Auditoría al Procedimiento de inscripción, autorización, habilitación y mantenimiento de condiciones y requisitos.  (Depósitos - Agencia de Aduanas) - APA 2023-006"/>
    <s v="APA 2023-004"/>
    <m/>
    <m/>
    <s v="Capacitar en la actualización del procedimiento de habilitación, autorización e inscripción y sistema de gestión de riesgos de la Subdirección_x000a_"/>
    <s v="Capacitar en la actualización del procedimiento de habilitación, autorización e inscripción y sistema de gestión de riesgos de la Subdirección_x000a_"/>
    <s v="Listado de asistencia"/>
    <n v="1"/>
    <d v="2023-08-01T00:00:00"/>
    <d v="2023-12-31T00:00:00"/>
    <n v="21.714285714285715"/>
    <n v="0"/>
    <n v="0"/>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6"/>
    <s v="APA 2023-004"/>
    <m/>
    <m/>
    <s v="Realizar mesas de retroalimentación mensual para revisar los casos relevantes presentados en el periodo, que permitan identificar mejoras y las acciones a tener en cuenta"/>
    <s v="Realizar mesas de retroalimentación mensual para revisar los casos relevantes presentados en el periodo, que permitan identificar mejoras y las acciones a tener en cuenta"/>
    <s v="Lista de asistencia_x000a_con presentación de casos"/>
    <n v="5"/>
    <d v="2023-09-01T00:00:00"/>
    <d v="2024-01-31T00:00:00"/>
    <n v="21.714285714285715"/>
    <n v="0"/>
    <n v="0"/>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6"/>
    <s v="APA 2023-004"/>
    <s v="Hallazgo 3. Deficiencia en la notificación del Requerimiento Único de Información (RUI). Subdirección de Registro y Control Aduanero_x000a__x000a_En el trámite del registro aduanero otorgado al depósito privado con NIT 890XXX007, la Subdirección solicitó al peticionario, a través de un correo electrónico de fecha 12 de mayo de 2022, la información faltante para complementar los requisitos de habilitación; lo anterior, sin tener en cuenta que debió gestionar la solicitud a través de un requerimiento único de información (RUI), otorgando el término legal para dar respuesta, y así mismo notificarlo atendiendo lo establecido en la norma. _x000a__x000a_"/>
    <m/>
    <s v="Capacitar en la actualización del procedimiento de habilitación, autorización e inscripción, en donde se incluya la forma y términos de notificación, y del sistema de gestión de riesgos de la Subdirección, "/>
    <s v="Capacitar en la actualización del procedimiento de habilitación, autorización e inscripción, en donde se incluya la forma y términos de notificación, y del sistema de gestión de riesgos de la Subdirección, "/>
    <s v="Listado asistencia"/>
    <n v="1"/>
    <d v="2023-08-01T00:00:00"/>
    <d v="2023-12-31T00:00:00"/>
    <n v="21.714285714285715"/>
    <n v="0"/>
    <n v="0"/>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6"/>
    <s v="APA 2023-004"/>
    <s v="Hallazgo 4. Insuficiencia en los lineamientos expedidos por la Subdirección de Registro y Control Aduanero  _x000a__x000a_La Subdirección, expidió los memorandos 57 del 7 de marzo de 2022 y 54 del 10 de abril de 2023, que establecen “… los lineamientos que se tendrán en cuenta para realizar y validar las visitas, permitiendo la medición y evaluación de la gestión …”, dirigido a las direcciones seccionales, el cual incluye los anexos de acta e informe de visita, lista de chequeo de actividades a realizar y listado documentos a solicitar en la visita, con el fin de que se utilicen para verificar el mantenimiento de requisitos de habilitación y autorización de los usuarios aduaneros; sin embargo, no se incluyó en los mismos, la validación de los requisitos de inhabilidad e incompatibilidad previstos en los artículos 55 y numeral 6 del 119 del Decreto 1165 de 2019. _x000a__x000a__x000a__x000a_"/>
    <m/>
    <s v="Revisar y actualizar el memorando de lineamientos 2023"/>
    <s v="Revisar y actualizar el memorando de lineamientos 2023"/>
    <s v="Memorando actualizado"/>
    <n v="1"/>
    <d v="2023-09-01T00:00:00"/>
    <d v="2023-10-31T00:00:00"/>
    <n v="8.5714285714285712"/>
    <n v="0"/>
    <n v="0"/>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6"/>
    <s v="APA 2023-004"/>
    <m/>
    <m/>
    <s v="Revisar y actualizar los papeles de trabajo remitidos a la Direcciones Seccionales para la realización de las visitas de mantenimiento de requisitos"/>
    <s v="Revisar y actualizar los papeles de trabajo remitidos a la Direcciones Seccionales para la realización de las visitas de mantenimiento de requisitos"/>
    <s v="Documentos actualizados"/>
    <n v="16"/>
    <d v="2023-09-01T00:00:00"/>
    <d v="2023-10-31T00:00:00"/>
    <n v="8.5714285714285712"/>
    <n v="0"/>
    <n v="0"/>
    <x v="1"/>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6"/>
    <s v="APA 2023-004"/>
    <m/>
    <m/>
    <s v="Revisar la conveniencia de la norma con el fin de solicitar la modificación, de ser el caso"/>
    <s v="Revisar la conveniencia de la norma con el fin de solicitar la modificación, de ser el caso"/>
    <s v="Solicitud de revisión de la norma"/>
    <n v="1"/>
    <d v="2023-08-01T00:00:00"/>
    <d v="2023-12-31T00:00:00"/>
    <n v="21.714285714285715"/>
    <n v="0"/>
    <n v="0"/>
    <x v="1"/>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6"/>
    <s v="APA 2023-004"/>
    <s v="Hallazgo 5. Deficiencia en la gestión de los insumos remitidos por las Direcciones Seccionales a la Subdirección de Registro y Control Aduanero._x000a__x000a_Revisada una muestra de 11  insumos remitidos por las direcciones seccionales auditadas a la Subdirección de Registro y Control Aduanero, originados en el control de visitas de mantenimiento de requisitos de autorización y habilitación de agencias de aduanas y depósitos públicos y privados, efectuadas en el año 2022, se evidenció, que para 7 de éstos no se ha enviado la comunicación que le informa al usuario del incumplimiento del requisito, lo anterior, con el fin de que proceda a justificar o subsanar lo informado, no obstante, que a la fecha han transcurrido en promedio entre 3 y 10 meses de recibido el insumo para el inicio del procedimiento de pérdida de la calidad como usuario aduanero, así: _x000a__x000a_Tabla No. 1  Deficiencia en la gestión de los insumos_x000a__x000a__x000a__x000a__x000a__x000a__x000a__x000a__x000a__x000a__x000a__x000a__x000a__x000a__x000a__x000a__x000a__x000a__x000a__x000a__x000a__x000a__x000a__x000a__x000a__x000a_"/>
    <m/>
    <s v="Solicitar la creación de la coordinación de control, como parte de la Subdirección de Registro y Control Aduanero"/>
    <s v="Solicitar la creación de la coordinación de control, como parte de la Subdirección de Registro y Control Aduanero"/>
    <s v="Solicitud de creación"/>
    <n v="1"/>
    <d v="2023-06-01T00:00:00"/>
    <d v="2023-08-31T00:00:00"/>
    <n v="13"/>
    <n v="0"/>
    <n v="0"/>
    <x v="1"/>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6"/>
    <s v="APA 2023-004"/>
    <m/>
    <m/>
    <s v="Asignar un funcionario del despacho para ejercer el control de las actividades de la Coordinación de Sustanciación y colabore en la planeación, gestión y seguimiento de los insumos recibidos de los presuntos incumplimientos de requisitos"/>
    <s v="Asignar un funcionario del despacho para ejercer el control de las actividades de la Coordinación de Sustanciación y colabore en la planeación, gestión y seguimiento de los insumos recibidos de los presuntos incumplimientos de requisitos"/>
    <s v="Documento de asignación de función"/>
    <n v="1"/>
    <d v="2023-08-01T00:00:00"/>
    <d v="2023-12-31T00:00:00"/>
    <n v="21.714285714285715"/>
    <n v="0"/>
    <n v="0"/>
    <x v="1"/>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6"/>
    <s v="APA 2023-004"/>
    <m/>
    <m/>
    <s v="Realizar informe de depuración de los insumos recibidos por la Direcciones Seccionales de los presuntos incumplimientos de requisitos con el fin de iniciar el procedimiento que define el artículo 139 del Decreto 1165 de 2019 o el archivo. "/>
    <s v="Realizar informe de depuración de los insumos recibidos por la Direcciones Seccionales de los presuntos incumplimientos de requisitos con el fin de iniciar el procedimiento que define el artículo 139 del Decreto 1165 de 2019 o el archivo. "/>
    <s v="Informe mensual"/>
    <n v="5"/>
    <d v="2023-09-01T00:00:00"/>
    <d v="2024-01-31T00:00:00"/>
    <n v="21.714285714285715"/>
    <n v="0"/>
    <n v="0"/>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6"/>
    <s v="APA 2023-004"/>
    <m/>
    <m/>
    <s v="Realizar informe de seguimiento de los insumos recibidos de las Direcciones Seccionales de los presuntos incumplimientos de requisitos, que permita determinar la efectividad de la visitas realizadas"/>
    <s v="Realizar informe de seguimiento de los insumos recibidos de las Direcciones Seccionales de los presuntos incumplimientos de requisitos, que permita determinar la efectividad de la visitas realizadas"/>
    <s v="Informe mensual"/>
    <n v="5"/>
    <d v="2023-09-01T00:00:00"/>
    <d v="2024-01-31T00:00:00"/>
    <n v="21.714285714285715"/>
    <n v="0"/>
    <n v="0"/>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6"/>
    <s v="APA 2023-004"/>
    <s v="Hallazgo 6. Incumplimiento y deficiente validación de requisitos de mantenimiento en las direcciones seccionales auditadas_x000a__x000a_a.) En la revisión de una muestra de las unidades documentales correspondiente a 31 visitas de mantenimiento realizadas por las Direcciones Seccionales de Aduanas de Bogotá - Aeropuerto El Dorado, Cali y Cartagena, se observó que no se efectuó la validación respecto a requisitos de mantenimiento de habilitación y autorización de depósitos públicos, depósitos privados y agencias de aduanas, tal como se detalla a continuación:_x000a__x000a_Tabla No. 2 DSA Bogotá - Aeropuerto El Dorado_x000a__x000a__x000a__x000a__x000a__x000a__x000a__x000a__x000a__x000a__x000a__x000a__x000a__x000a__x000a_Tabla No. 3 DSA Cali_x000a__x000a__x000a__x000a__x000a__x000a__x000a__x000a__x000a__x000a__x000a__x000a_Tabla No. 4 DSA Cartagena_x000a__x000a__x000a__x000a__x000a__x000a__x000a__x000a__x000a__x000a__x000a__x000a__x000a__x000a__x000a__x000a_Con lo anterior, se desatienden los principios de celeridad y economía que regulan las actuaciones administrativas, consagrados en el artículo 3 de la Ley 1437 de 2011, así como lo señalado en los artículos 139 del Decreto 1165 de 2019 y 172 de la Resolución 46 de 2019, la actividad 17 y siguientes del procedimiento PR-COA-0414 “Control al mantenimiento de requisitos a usuarios aduaneros”, así como, las dimensiones 3. “Gestión con valores para resultados”, 5. “Información y comunicación” y 7. “Control Interno” en sus componentes “Actividades de control”, “Actividades de monitoreo” e “Información y comunicación”, del Modelo Integrado de Planeación y Gestión – MIPG._x000a__x000a_b.) Deficiente validación de requisitos de mantenimiento_x000a__x000a_ En una muestra de 31 visitas de verificación de mantenimiento de las condiciones de habilitación y autorización de depósitos públicos y privados y agencias de aduanas, de las direcciones seccionales auditadas, en la revisión documental se observó inadecuada validación de requisitos en los siguientes casos:_x000a__x000a__x000a__x000a_Tabla No. 5 DSA Bogotá - Aeropuerto El Dorado._x000a__x000a__x000a__x000a__x000a__x000a__x000a__x000a__x000a__x000a__x000a__x000a__x000a__x000a__x000a__x000a__x000a__x000a__x000a_Tabla No. 6 DSA Cartagena_x000a__x000a__x000a__x000a__x000a__x000a__x000a__x000a__x000a__x000a__x000a_"/>
    <m/>
    <s v="Revisar la conveniencia de la norma con el fin de solicitar la modificación, de ser el caso, en cuanto a los requisitos exigibles actualmente"/>
    <s v="Revisar la conveniencia de la norma con el fin de solicitar la modificación, de ser el caso, en cuanto a los requisitos exigibles actualmente"/>
    <s v="Solicitud de revisión de la norma"/>
    <n v="1"/>
    <d v="2023-08-01T00:00:00"/>
    <d v="2023-12-31T00:00:00"/>
    <n v="21.714285714285715"/>
    <n v="0"/>
    <n v="0"/>
    <x v="1"/>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6"/>
    <s v="APA 2023-004"/>
    <m/>
    <m/>
    <s v="Revisar y actualizar el memorando de lineamientos 2023"/>
    <s v="Revisar y actualizar el memorando de lineamientos 2023"/>
    <s v="Memorando actualizado"/>
    <n v="1"/>
    <d v="2023-09-01T00:00:00"/>
    <d v="2023-10-31T00:00:00"/>
    <n v="8.5714285714285712"/>
    <n v="0"/>
    <n v="0"/>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6"/>
    <s v="APA 2023-004"/>
    <m/>
    <m/>
    <s v="Revisar y actualizar los papeles de trabajo remitidos a la Direcciones Seccionales para la realización de las visitas de mantenimiento de requisitos"/>
    <s v="Revisar y actualizar los papeles de trabajo remitidos a la Direcciones Seccionales para la realización de las visitas de mantenimiento de requisitos"/>
    <s v="Documentos actualizados"/>
    <n v="16"/>
    <d v="2023-09-01T00:00:00"/>
    <d v="2023-10-31T00:00:00"/>
    <n v="8.5714285714285712"/>
    <n v="0"/>
    <n v="0"/>
    <x v="1"/>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6"/>
    <s v="APA 2023-004"/>
    <m/>
    <m/>
    <s v="Verificar el cumplimiento de todos  y cada uno de los artículos señalados en la norma aduanera aplicable para cada caso. Implementar Autocontrol a las visitas mensuales de mantenimiento de requisitos, verificando que cumplan con los parámetros impartidos."/>
    <s v="Verificar el cumplimiento de todos  y cada uno de los artículos señalados en la norma aduanera aplicable para cada caso. Implementar Autocontrol a las visitas mensuales de mantenimiento de requisitos, verificando que cumplan con los parámetros impartidos."/>
    <s v="Actas resultados del autocontrol a realizar de manera mensual"/>
    <n v="5"/>
    <d v="2023-09-01T00:00:00"/>
    <d v="2024-01-31T00:00:00"/>
    <n v="21.714285714285715"/>
    <n v="0"/>
    <n v="0"/>
    <x v="1"/>
    <s v="DGA_x000a_NC – Subproceso Operación Aduanera_x000a_Dirección  de  Gestión Aduanas_x000a__x000a_DS– Subproceso Operación Aduanera_x000a_Dirección Seccional de Aduanas Cali,  Cartagena, Aeropuerto el Dorado_x000a_GIT Registro y Control Usuarios Aduaneros"/>
  </r>
  <r>
    <x v="0"/>
    <x v="2"/>
    <s v="Auditoría al Procedimiento de inscripción, autorización, habilitación y mantenimiento de condiciones y requisitos.  (Depósitos - Agencia de Aduanas) - APA 2023-006"/>
    <s v="APA 2023-004"/>
    <s v="Hallazgo 7. Gestión documental y diligenciamiento de los formatos previstos en los procedimientos. Subdirección de Registro y Control Aduanero y direcciones seccionales auditadas._x000a__x000a_Verificadas 48 unidades documentales de la SRCA y de las direcciones seccionales de Aduanas Bogotá - Aeropuerto El Dorado, Cali y Cartagena relacionadas con autorizaciones, habilitaciones y mantenimiento de requisitos, se evidenció que:  _x000a__x000a_a.) En 4 de las unidades documentales de los usuarios con NIT 901XXX519, 800XXX503, 811XXX765 y 901XXX266 incumple con lo establecido en el  Procedimiento PR-COA-005 “Gestión de solicitudes de registro aduanero”, ya que se evidenció que no está diligenciado el formato FT-COA-2373 &quot;Relación de respuestas a requerimientos y/o alcances&quot; adicionalmente, en la unidad documental del usuario identificado con NIT 811XXX765 tampoco se diligenció el formato  FT-COA-2372 &quot;Consulta de Deudas Exigibles&quot;; así mismo, obra diligenciamiento parcial o incompleto del formato FT-COA-1915 “Lista de chequeo agencias de aduanas”, situación evidenciada en los usuarios con NIT 901XXX519 y 901XXX266 de la SRCA. _x000a__x000a_b.) Sobre un  universo de unidades documentales de 13 autorizaciones y habilitaciones de usuarios aduaneros y 35 mantenimientos de requisitos correspondientes a:  4 de la SRCA , 13 de la DSA Bogotá - Aeropuerto El Dorado, 9 de la DSA Cartagena y 9 de la DSA Cali, se observó  falta de completitud respecto de la inclusión de la resolución de habilitación, certificado de notificación, oficio de renuncia a términos, informe de la visita, formatos 1526 “Hoja de vida”, entre otros, situaciones evidenciadas respecto de los usuarios con NIT 890XXX295, 900XXX243, 900XXX611, 800XXX503, 860XXX785 y 860XXX153. _x000a_ _x000a_c.) Las hojas de control de unidades documentales FT-ADF-2558 no registran el detalle de cada una de las series de documentos incorporados a las mismas, observando que se incluyen de manera global y las listas de chequeo se presentan diligenciadas con falta de completitud omitiendo el nombre del responsable de quienes efectuaron el control, respecto de los usuarios aduaneros con NIT 811XXX765, 901XXX266 y 901XXX519. SRCA_x000a__x000a_"/>
    <m/>
    <s v="Revisar y ajustar el procedimiento PR-COA-0005 para verificaciòn de la pertinencia de los formatos"/>
    <s v="Revisar y ajustar el procedimiento PR-COA-0005 para verificaciòn de la pertinencia de los formatos"/>
    <s v="Solicitud de modificación_x000a_"/>
    <n v="1"/>
    <d v="2023-09-01T00:00:00"/>
    <d v="2023-09-30T00:00:00"/>
    <n v="4.1428571428571432"/>
    <n v="0"/>
    <n v="0"/>
    <x v="1"/>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6"/>
    <s v="APA 2023-004"/>
    <m/>
    <m/>
    <s v="Elaborar proyecto documento de modificación con el experto del área y el experto metodológico"/>
    <s v="Elaborar proyecto documento de modificación con el experto del área y el experto metodológico"/>
    <s v="Documento propuesta"/>
    <n v="1"/>
    <d v="2023-10-01T00:00:00"/>
    <d v="2024-04-30T00:00:00"/>
    <n v="30.285714285714285"/>
    <n v="0"/>
    <n v="0"/>
    <x v="1"/>
    <s v="DGA_x000a_NC – Subproceso Operación Aduanera_x000a_Dirección  de  Gestión Aduanas_x000a_Subdirección de Registro y Control Aduanero  _x000a_Coordinación de Sustanciación_x000a_Coordinación de Secretaria y atención al ciudadano_x000a__x000a_NC – Subproceso Administración del sistema de gestión_x000a_Dirección de Gestión Estratégica y de Analítica_x000a_Subdirección de procesos_x000a_Coordinación de procesos y riesgos operacionales "/>
  </r>
  <r>
    <x v="0"/>
    <x v="2"/>
    <s v="Auditoría al Procedimiento de inscripción, autorización, habilitación y mantenimiento de condiciones y requisitos.  (Depósitos - Agencia de Aduanas) - APA 2023-006"/>
    <s v="APA 2023-004"/>
    <m/>
    <m/>
    <s v="Revisar documento propuesta en cuanto a contenido y viabilidad, con el experto del área y el experto metodológico"/>
    <s v="Revisar documento propuesta en cuanto a contenido y viabilidad, con el experto del área y el experto metodológico"/>
    <s v="Documento revisado"/>
    <n v="1"/>
    <d v="2024-05-01T00:00:00"/>
    <d v="2024-05-31T00:00:00"/>
    <n v="4.2857142857142856"/>
    <n v="0"/>
    <n v="0"/>
    <x v="1"/>
    <s v="DGA_x000a_NC – Subproceso Administración del sistema de gestión_x000a_Dirección de Gestión Estratégica y de Analítica_x000a_Subdirección de procesos_x000a_Coordinación de procesos y riesgos operacionales _x000a__x000a_NC – Subproceso Operación Aduanera_x000a_Dirección  de  Gestión Aduanas_x000a_Subdirección de Registro y Control Aduanero  _x000a_"/>
  </r>
  <r>
    <x v="0"/>
    <x v="2"/>
    <s v="Auditoría al Procedimiento de inscripción, autorización, habilitación y mantenimiento de condiciones y requisitos.  (Depósitos - Agencia de Aduanas) - APA 2023-006"/>
    <s v="APA 2023-004"/>
    <m/>
    <m/>
    <s v="Aprobar documento"/>
    <s v="Aprobar documento"/>
    <s v="Documento aprobado"/>
    <n v="1"/>
    <d v="2024-06-01T00:00:00"/>
    <d v="2024-06-30T00:00:00"/>
    <n v="4.1428571428571432"/>
    <n v="0"/>
    <n v="0"/>
    <x v="1"/>
    <s v="DGA_x000a_NC – Subproceso Operación Aduanera_x000a_Dirección  de  Gestión Aduanas"/>
  </r>
  <r>
    <x v="0"/>
    <x v="2"/>
    <s v="Auditoría al Procedimiento de inscripción, autorización, habilitación y mantenimiento de condiciones y requisitos.  (Depósitos - Agencia de Aduanas) - APA 2023-006"/>
    <s v="APA 2023-004"/>
    <m/>
    <m/>
    <s v="Publicar  documento "/>
    <s v="Publicar  documento "/>
    <s v="Procedimiento PR-COA-0005 publicado."/>
    <n v="1"/>
    <d v="2024-07-01T00:00:00"/>
    <d v="2024-07-31T00:00:00"/>
    <n v="4.2857142857142856"/>
    <n v="0"/>
    <n v="0"/>
    <x v="1"/>
    <s v="DGA_x000a_NC – Subproceso Administración del sistema de gestión_x000a_Dirección de Gestión Estratégica y de Analítica_x000a_Subdirección de procesos_x000a_Coordinación de procesos y riesgos operacionales "/>
  </r>
  <r>
    <x v="0"/>
    <x v="2"/>
    <s v="Auditoría al Procedimiento de inscripción, autorización, habilitación y mantenimiento de condiciones y requisitos.  (Depósitos - Agencia de Aduanas) - APA 2023-006"/>
    <s v="APA 2023-004"/>
    <m/>
    <m/>
    <s v="Revisar y ajustar el procedimiento PR-COA-0414"/>
    <s v="Revisar y ajustar el procedimiento PR-COA-0414"/>
    <s v="Solicitud de modificación_x000a_"/>
    <n v="1"/>
    <d v="2023-09-01T00:00:00"/>
    <d v="2023-09-30T00:00:00"/>
    <n v="4.1428571428571432"/>
    <n v="0"/>
    <n v="0"/>
    <x v="1"/>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6"/>
    <s v="APA 2023-004"/>
    <m/>
    <m/>
    <s v="Elaborar proyecto documento de modificación con el experto del área y el experto metodológico"/>
    <s v="Elaborar proyecto documento de modificación con el experto del área y el experto metodológico"/>
    <s v="Documento propuesta"/>
    <n v="1"/>
    <d v="2023-10-01T00:00:00"/>
    <d v="2024-04-30T00:00:00"/>
    <n v="30.285714285714285"/>
    <n v="0"/>
    <n v="0"/>
    <x v="1"/>
    <s v="DGA_x000a_NC – Subproceso Administración del sistema de gestión_x000a_Dirección de Gestión Estratégica y de _x000a_Analítica_x000a_Subdirección de procesos_x000a_Coordinación de procesos y riesgos operacionales _x000a__x000a_NC – Subproceso Operación Aduanera_x000a_Dirección  de Gestión Aduanas_x000a_Subdirección de Registro y Control Aduanero  _x000a_Coordinación de Sustanciación_x000a_Coordinación de Secretaria y servicio al usuario aduanero"/>
  </r>
  <r>
    <x v="0"/>
    <x v="2"/>
    <s v="Auditoría al Procedimiento de inscripción, autorización, habilitación y mantenimiento de condiciones y requisitos.  (Depósitos - Agencia de Aduanas) - APA 2023-006"/>
    <s v="APA 2023-004"/>
    <m/>
    <m/>
    <s v="Revisar documento propuesta en cuanto a contenido y viabilidad, con el experto del área y el experto metodológico"/>
    <s v="Revisar documento propuesta en cuanto a contenido y viabilidad, con el experto del área y el experto metodológico"/>
    <s v="Documento revisado"/>
    <n v="1"/>
    <d v="2024-05-01T00:00:00"/>
    <d v="2024-05-31T00:00:00"/>
    <n v="4.2857142857142856"/>
    <n v="0"/>
    <n v="0"/>
    <x v="1"/>
    <s v="DGA_x000a_NC – Subproceso Administración del sistema de gestión_x000a_Dirección de Gestión Estratégica y de Analítica_x000a_Subdirección de procesos_x000a_Coordinación de procesos y riesgos operacionales _x000a__x000a_NC – Subproceso Operación Aduanera_x000a_Dirección  de  Gestión Aduanas_x000a_Subdirección de Registro y Control Aduanero  _x000a__x000a_"/>
  </r>
  <r>
    <x v="0"/>
    <x v="2"/>
    <s v="Auditoría al Procedimiento de inscripción, autorización, habilitación y mantenimiento de condiciones y requisitos.  (Depósitos - Agencia de Aduanas) - APA 2023-006"/>
    <s v="APA 2023-004"/>
    <m/>
    <m/>
    <s v="Aprobar documento"/>
    <s v="Aprobar documento"/>
    <s v="Documento aprobado"/>
    <n v="1"/>
    <d v="2024-06-01T00:00:00"/>
    <d v="2024-06-30T00:00:00"/>
    <n v="4.1428571428571432"/>
    <n v="0"/>
    <n v="0"/>
    <x v="1"/>
    <s v="DGA_x000a_NC – Subproceso Operación Aduanera_x000a_Dirección  de  Gestión Aduanas"/>
  </r>
  <r>
    <x v="0"/>
    <x v="2"/>
    <s v="Auditoría al Procedimiento de inscripción, autorización, habilitación y mantenimiento de condiciones y requisitos.  (Depósitos - Agencia de Aduanas) - APA 2023-006"/>
    <s v="APA 2023-004"/>
    <m/>
    <m/>
    <s v="Publicar  documento "/>
    <s v="Publicar  documento "/>
    <s v="Procedimiento PR-COA-0414 publicado."/>
    <n v="1"/>
    <d v="2024-07-01T00:00:00"/>
    <d v="2024-07-31T00:00:00"/>
    <n v="4.2857142857142856"/>
    <n v="0"/>
    <n v="0"/>
    <x v="1"/>
    <s v="DGA_x000a_NC – Subproceso Administración del sistema de gestión_x000a_Dirección de Gestión Estratégica y de Analítica_x000a_Subdirección de procesos_x000a_Coordinación de procesos y riesgos operacionales "/>
  </r>
  <r>
    <x v="0"/>
    <x v="2"/>
    <s v="Auditoría al Procedimiento de inscripción, autorización, habilitación y mantenimiento de condiciones y requisitos.  (Depósitos - Agencia de Aduanas) - APA 2023-006"/>
    <s v="APA 2023-004"/>
    <m/>
    <m/>
    <s v="Socializar trimestralmente  la capacitación sobre la adecuada organización y conservación de las unidades documentales realizada por Coordinación de Documentación-Subdirección Administrativa "/>
    <s v="Socializar trimestralmente  la capacitación sobre la adecuada organización y conservación de las unidades documentales realizada por Coordinación de Documentación-Subdirección Administrativa "/>
    <s v="Listado asistencia"/>
    <n v="2"/>
    <d v="2023-09-01T00:00:00"/>
    <d v="2024-03-01T00:00:00"/>
    <n v="26"/>
    <n v="0"/>
    <n v="0"/>
    <x v="1"/>
    <s v="DGA_x000a_NC – Subproceso Operación Aduanera_x000a_Dirección  de  Gestión Aduanas_x000a_Subdirección de Registro y Control Aduanero  _x000a_Coordinación de Secretaria y servicio al usuario aduanero"/>
  </r>
  <r>
    <x v="0"/>
    <x v="2"/>
    <s v="Auditoría al Procedimiento de inscripción, autorización, habilitación y mantenimiento de condiciones y requisitos.  (Depósitos - Agencia de Aduanas) - APA 2023-006"/>
    <s v="APA 2023-004"/>
    <m/>
    <m/>
    <s v="Solicitar al área competente la pertinenecia de la actualización de la Tabla de Retención Documental respecto de los documentos relacionados con las visitas de mantenimiento y control de requisitos y cumplimiento de obligaciones"/>
    <s v="Solicitar al área competente la pertinenecia de la actualización de la Tabla de Retención Documental respecto de los documentos relacionados con las visitas de mantenimiento y control de requisitos y cumplimiento de obligaciones"/>
    <s v="Oficio de solicitud"/>
    <n v="1"/>
    <d v="2023-08-01T00:00:00"/>
    <d v="2023-09-30T00:00:00"/>
    <n v="8.5714285714285712"/>
    <n v="0"/>
    <n v="0"/>
    <x v="1"/>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6"/>
    <s v="APA 2023-004"/>
    <m/>
    <m/>
    <s v="Realizar verificaciones trimestrales al 10% de  los expedientes de los registros que se encuentran en proceso de sustanciación para la verificación  del cumpliendo de la gestión documental."/>
    <s v="Realizar verificaciones trimestrales al 10% de  los expedientes de los registros que se encuentran en proceso de sustanciación para la verificación  del cumpliendo de la gestión documental."/>
    <s v="Informe trimestral"/>
    <n v="4"/>
    <d v="2023-09-01T00:00:00"/>
    <d v="2024-09-30T00:00:00"/>
    <n v="56.428571428571431"/>
    <n v="0"/>
    <n v="0"/>
    <x v="1"/>
    <s v="DGA_x000a_NC – Subproceso Operación Aduanera_x000a_Dirección  de  Gestión Aduanas_x000a_Subdirección de Registro y Control Aduanero  _x000a_Coordinación de Sustanciación"/>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9">
  <r>
    <x v="0"/>
    <x v="0"/>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n v="1"/>
    <x v="0"/>
    <s v="DGA_x000a_NC – Subproceso Operación Aduanera_x000a_Dirección de Gestión de Aduanas_x000a_Subdirección de Registro y Control Aduanero_x000a_Subdirección de Operación Aduanera _x000a__x000a_REFORMULADO_x000a_30042016_x000a_ACTUALIZADO_x000a_30112021"/>
  </r>
  <r>
    <x v="0"/>
    <x v="0"/>
    <m/>
    <m/>
    <m/>
    <m/>
    <m/>
    <s v="Realizar ajustes de incidencias reportadas por los usuarios con relación a las pruebas de la Versión Unificada de SYGA"/>
    <s v="Registro en JIRA de solución de incidencias reportadas por los usuarios"/>
    <n v="1"/>
    <d v="2016-04-01T00:00:00"/>
    <d v="2016-10-07T00:00:00"/>
    <n v="27"/>
    <n v="1"/>
    <n v="1"/>
    <x v="0"/>
    <s v="DGA_x000a_NC- Subproceso Innovación y Tecnología_x000a_Dirección de Gestión de Innovación y Tecnología_x000a_Subdirección de Soluciones y Desarrollo_x000a__x000a_REFORMULADO_x000a_30042016_x000a_30092016_x000a_ACTUALIZADO_x000a_30112021"/>
  </r>
  <r>
    <x v="0"/>
    <x v="0"/>
    <m/>
    <m/>
    <m/>
    <m/>
    <m/>
    <s v="Reportar el 100% de las pruebas satisfactorias a la versión unificada de SYGA"/>
    <s v="Formato de Aceptación de pruebas"/>
    <n v="1"/>
    <d v="2016-10-10T00:00:00"/>
    <d v="2016-10-18T00:00:00"/>
    <n v="1.1428571428571428"/>
    <n v="1"/>
    <n v="1"/>
    <x v="0"/>
    <s v="DGA_x000a_NC – Subproceso Operación Aduanera_x000a_Dirección de Gestión de Aduanas_x000a_Subdirección de Operación Aduanera_x000a__x000a_REFORMULADO_x000a_30042016_x000a_30092016_x000a_ACTUALIZADO_x000a_30112021"/>
  </r>
  <r>
    <x v="0"/>
    <x v="0"/>
    <m/>
    <m/>
    <m/>
    <m/>
    <m/>
    <s v="Alistamiento de la Infraestructura necesarias para la salida a producción de SYGA"/>
    <s v="Infraestructura lista para poner en producción el sistema"/>
    <n v="1"/>
    <d v="2016-10-19T00:00:00"/>
    <d v="2016-11-09T00:00:00"/>
    <n v="3"/>
    <n v="1"/>
    <n v="1"/>
    <x v="0"/>
    <s v="DGA_x000a_NC- Subproceso Innovación y Tecnología_x000a_Dirección de Gestión de Innovación y Tecnología_x000a_Subdireccion de Infraestructura Tecnologica y de Operaciones_x000a__x000a_REFORMULADO_x000a_30042016_x000a_30092016_x000a_ACTUALIZADO_x000a_30112021"/>
  </r>
  <r>
    <x v="0"/>
    <x v="0"/>
    <m/>
    <m/>
    <m/>
    <m/>
    <m/>
    <s v="Puesta en producción a Nivel Nacional de la versión unificada de SYGA"/>
    <s v="Sistema funcionando a Nivel Nacional"/>
    <n v="1"/>
    <d v="2016-11-10T00:00:00"/>
    <d v="2016-11-24T00:00:00"/>
    <n v="2"/>
    <n v="1"/>
    <n v="1"/>
    <x v="0"/>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r>
  <r>
    <x v="0"/>
    <x v="0"/>
    <m/>
    <m/>
    <m/>
    <m/>
    <m/>
    <s v="Estabilización del Sistema en producción"/>
    <s v="Sistema estabilizado"/>
    <n v="1"/>
    <d v="2016-11-25T00:00:00"/>
    <d v="2017-01-25T00:00:00"/>
    <n v="8.7142857142857135"/>
    <n v="1"/>
    <n v="1"/>
    <x v="0"/>
    <s v="DGA_x000a_NC - Subproceso Innovación y Tecnología_x000a_Dirección de Gestión de Innovación y Tecnología_x000a_Subdirección de Soluciones y Desarrollo_x000a__x000a_REFORMULADO_x000a_30042016_x000a_30092016_x000a_ACTUALIZADO_x000a_30112021"/>
  </r>
  <r>
    <x v="0"/>
    <x v="0"/>
    <m/>
    <m/>
    <m/>
    <m/>
    <s v="Definir Estrategia de Digitalización del Proyecto de Desaduanamiento._x000a_"/>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6_x000a_ACTUALIZADO_x000a_30112021"/>
  </r>
  <r>
    <x v="0"/>
    <x v="0"/>
    <m/>
    <m/>
    <m/>
    <m/>
    <s v="Priorizar y detallar requermimientos Funcionales tecnologicos necesario para la solucion tecnologica  del Proyecto de Desaduanamiento._x000a_"/>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6_x000a_ACTUALIZADO_x000a_30112021"/>
  </r>
  <r>
    <x v="0"/>
    <x v="0"/>
    <m/>
    <m/>
    <m/>
    <m/>
    <s v="Desarrollar o adquirir la solucion tecnologica del Proyecto de Desaduanamiento._x000a_"/>
    <s v="1. Informe de avance del proceso de contratación."/>
    <s v="Informe de avance del proceso"/>
    <n v="1"/>
    <d v="2021-08-01T00:00:00"/>
    <d v="2022-07-31T00:00:00"/>
    <n v="52"/>
    <n v="1"/>
    <n v="1"/>
    <x v="0"/>
    <s v="DGA_x000a_NC - Subproceso Innovación y Tecnología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_x000a__x000a_REFORMULADO_x000a_30092016_x000a_30112021_x000a_20052022"/>
  </r>
  <r>
    <x v="0"/>
    <x v="0"/>
    <m/>
    <m/>
    <m/>
    <m/>
    <m/>
    <s v="2. Plan de trabajo del desarrollo de la solución tecnológica."/>
    <s v="Plan de trabajo"/>
    <n v="1"/>
    <d v="2022-08-01T00:00:00"/>
    <d v="2022-12-31T00:00:00"/>
    <n v="21.714285714285715"/>
    <n v="1"/>
    <n v="1"/>
    <x v="0"/>
    <s v="DGA_x000a_NC - Subproceso Innovación y Tecnología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_x000a__x000a_REFORMULADO_x000a_30092016_x000a_30112021"/>
  </r>
  <r>
    <x v="0"/>
    <x v="0"/>
    <m/>
    <m/>
    <m/>
    <m/>
    <s v="Implantación de la solucion tecnologica del Proyecto de Desaduanamiento._x000a_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r>
  <r>
    <x v="0"/>
    <x v="0"/>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_x000a__x000a_NOTA: Reformulación elaborada por cambios normativos de acuerdo a  Decreto 1165 de Junio de 2019 que reemplaza-deroga el Decreto 390 de 2016."/>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6_x000a_30092019_x000a_ACTUALIZADO_x000a_30112021"/>
  </r>
  <r>
    <x v="0"/>
    <x v="0"/>
    <m/>
    <m/>
    <m/>
    <m/>
    <s v="Priorizar y detallar requermimientos Funcionales tecnologicos necesario para la solucion tecnologica  del Proyecto de Desaduanamiento._x000a__x000a_NOTA: Reformulación elaborada por cambios normativos de acuerdo a  Decreto 1165 de Junio de 2019 que reemplaza-deroga el Decreto 390 de 2016."/>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6_x000a_30092019_x000a_ACTUALIZADO_x000a_30112021"/>
  </r>
  <r>
    <x v="0"/>
    <x v="0"/>
    <m/>
    <m/>
    <m/>
    <m/>
    <s v="Desarrollar o adquirir la solucion tecnologica del Proyecto de Desaduanamiento._x000a__x000a_NOTA: Reformulación elaborada por cambios normativos de acuerdo a  Decreto 1165 de Junio de 2019 que reemplaza-deroga el Decreto 390 de 2016."/>
    <s v="1. Informe de avance del proceso de contratación."/>
    <s v="Informe de avance del proceso"/>
    <n v="1"/>
    <d v="2021-08-01T00:00:00"/>
    <d v="2022-07-31T00:00:00"/>
    <n v="52"/>
    <n v="1"/>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r>
  <r>
    <x v="0"/>
    <x v="0"/>
    <m/>
    <m/>
    <m/>
    <m/>
    <m/>
    <s v="2. Plan de trabajo del desarrollo de la solución tecnológica."/>
    <s v="Plan de trabajo"/>
    <n v="1"/>
    <d v="2022-08-01T00:00:00"/>
    <d v="2022-12-31T00:00:00"/>
    <n v="21.714285714285715"/>
    <n v="1"/>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r>
  <r>
    <x v="0"/>
    <x v="0"/>
    <m/>
    <m/>
    <m/>
    <m/>
    <s v="Implantar la solucion tecnologica del Proyecto de Desaduanamiento._x000a__x000a_NOTA: Reformulación elaborada por cambios normativos de acuerdo a  Decreto 1165 de Junio de 2019 que reemplaza-deroga el Decreto 390 de 2016."/>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r>
  <r>
    <x v="0"/>
    <x v="0"/>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n v="1"/>
    <x v="0"/>
    <s v="DGA_x000a_NC – Subproceso Operación Aduanera_x000a_Dirección de Gestión de Aduanas_x000a_Subdirección de Operación Aduanera_x000a__x000a_REFORMULADO_x000a_30092016_x000a_ACTUALIZADO_x000a_30112021"/>
  </r>
  <r>
    <x v="0"/>
    <x v="0"/>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n v="1"/>
    <x v="0"/>
    <s v="DGA_x000a_NC – Subproceso Operación Aduanera_x000a_Dirección de Gestión de Aduanas_x000a_Subdirección de Operación Aduanera_x000a__x000a_REFORMULADO_x000a_30092016_x000a_ACTUALIZADO_x000a_30112021"/>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n v="1"/>
    <x v="0"/>
    <s v="DGA_x000a_NC - Subproceso Innovación y Tecnología_x000a_Dirección de Gestión de Innovación y Tecnología_x000a_Subdirección de Soluciones y Desarrollo_x000a__x000a_REFORMULADO_x000a_30092017_x000a_ACTUALIZADO_x000a_30112021"/>
  </r>
  <r>
    <x v="0"/>
    <x v="0"/>
    <m/>
    <m/>
    <m/>
    <m/>
    <m/>
    <s v="Realizar la codificación"/>
    <s v="Formato Información de Versión 30001  - FT-SI-2180 "/>
    <n v="1"/>
    <d v="2018-12-31T00:00:00"/>
    <d v="2019-12-31T00:00:00"/>
    <n v="52.142857142857146"/>
    <n v="1"/>
    <n v="1"/>
    <x v="0"/>
    <s v="DGA_x000a_NC - Subproceso Innovación y Tecnología_x000a_Dirección de Gestión de Innovación y Tecnología_x000a_Subdirección de Soluciones y Desarrollo_x000a__x000a_REFORMULADO_x000a_30092017_x000a_30092018_x000a_30092019_x000a_ACTUALIZADO_x000a_30112021"/>
  </r>
  <r>
    <x v="0"/>
    <x v="0"/>
    <m/>
    <m/>
    <m/>
    <m/>
    <m/>
    <s v="Realizar las pruebas funcionales"/>
    <s v="Formato Aceptación de Pruebas Funcionales y Salida a Producción - FT-SI-1851"/>
    <n v="1"/>
    <d v="2020-01-01T00:00:00"/>
    <d v="2020-03-30T00:00:00"/>
    <n v="12.714285714285714"/>
    <n v="1"/>
    <n v="1"/>
    <x v="0"/>
    <s v="DGA_x000a_NC – Subproceso Operación Aduanera,_x000a_Dirección de Gestión de Aduanas _x000a_Subdirección de Operación Aduanera_x000a__x000a_REFORMULADO_x000a_30092017_x000a_30092018_x000a_30092019_x000a_30112021"/>
  </r>
  <r>
    <x v="0"/>
    <x v="0"/>
    <m/>
    <m/>
    <m/>
    <m/>
    <m/>
    <s v="Realizar la implantación y puesta en producción "/>
    <s v="Formato Aceptación de Pruebas Funcionales y Salida a Producción FT-SI-1851_x000a__x000a_Acta de comité de cambios"/>
    <n v="2"/>
    <d v="2020-04-01T00:00:00"/>
    <d v="2020-06-30T00:00:00"/>
    <n v="12.857142857142858"/>
    <n v="2"/>
    <n v="1"/>
    <x v="0"/>
    <s v="DGA_x000a_NC – Subproceso Operación Aduanera_x000a_Dirección de Gestión de Aduanas_x000a_Subdirección de Operación Aduanera_x000a__x000a_REFORMULADO_x000a_30092017_x000a_30092018_x000a_30092019_x000a_ACTUALIZADO_x000a_30112021"/>
  </r>
  <r>
    <x v="0"/>
    <x v="0"/>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n v="1"/>
    <x v="0"/>
    <s v="DGA_x000a_C – Subproceso Operación Aduanera_x000a_Dirección de Gestión de Aduanas_x000a_Subdirección de Operación Aduanera_x000a__x000a_REFORMULADO_x000a_30092016_x000a_ACTUALIZADO_x000a_30112021"/>
  </r>
  <r>
    <x v="0"/>
    <x v="0"/>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Un (1) Plan de Trabajo aprobado."/>
    <n v="1"/>
    <d v="2016-07-07T00:00:00"/>
    <d v="2016-12-31T00:00:00"/>
    <n v="25.285714285714285"/>
    <n v="1"/>
    <n v="1"/>
    <x v="0"/>
    <s v="DGA_x000a_NC – Subproceso Operación Aduanera_x000a_Dirección de Gestión de Aduanas_x000a_Subdirección de Operación Aduanera_x000a__x000a_REFORMULADO_x000a_30092016_x000a_ACTUALIZADO_x000a_30112021"/>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n v="1"/>
    <x v="0"/>
    <s v="DGA_x000a_NC - Subproceso Innovación y Tecnología_x000a_Dirección de Gestión de Innovación y Tecnología_x000a_Subdirección de Soluciones y Desarrollo_x000a__x000a_REFORMULADO_x000a_30092017_x000a_ACTUALIZADO_x000a_30112021"/>
  </r>
  <r>
    <x v="0"/>
    <x v="0"/>
    <m/>
    <m/>
    <m/>
    <m/>
    <m/>
    <s v="Realizar la codificación"/>
    <s v="Formato Información de Versión 30001  - FT-SI-2180 "/>
    <n v="1"/>
    <d v="2018-12-31T00:00:00"/>
    <d v="2019-12-31T00:00:00"/>
    <n v="52.142857142857146"/>
    <n v="1"/>
    <n v="1"/>
    <x v="0"/>
    <s v="DGA_x000a_NC - Subproceso Innovación y Tecnología_x000a_Dirección de Gestión de Innovación y Tecnología_x000a_Subdirección de Soluciones y Desarrollo_x000a__x000a_REFORMULADO_x000a_30092017_x000a_30092018_x000a_30092019_x000a_ACTUALIZADO_x000a_30112021_x000a_"/>
  </r>
  <r>
    <x v="0"/>
    <x v="0"/>
    <m/>
    <m/>
    <m/>
    <m/>
    <m/>
    <s v="Realizar las pruebas funcionales"/>
    <s v="Formato Aceptación de Pruebas Funcionales y Salida a Producción - FT-SI-1851"/>
    <n v="1"/>
    <d v="2020-01-01T00:00:00"/>
    <d v="2020-03-30T00:00:00"/>
    <n v="12.714285714285714"/>
    <n v="1"/>
    <n v="1"/>
    <x v="0"/>
    <s v="DGA_x000a_NC – Subproceso Operación Aduanera_x000a_Dirección de Gestión de Aduanas_x000a_Subdirección de Operación Aduanera_x000a__x000a_REFORMULADO_x000a_30092017_x000a_30092018_x000a_30092019_x000a_ACTUALIZADO_x000a_30112021"/>
  </r>
  <r>
    <x v="0"/>
    <x v="0"/>
    <m/>
    <m/>
    <m/>
    <m/>
    <m/>
    <s v="Realizar la implantación y puesta en producción "/>
    <s v="Formato Aceptación de Pruebas Funcionales y Salida a Producción FT-SI-1851_x000a__x000a_Acta de comité de cambios"/>
    <n v="2"/>
    <d v="2020-04-01T00:00:00"/>
    <d v="2020-06-30T00:00:00"/>
    <n v="12.857142857142858"/>
    <n v="2"/>
    <n v="1"/>
    <x v="0"/>
    <s v="DGA_x000a_NC – Subproceso Operación Aduanera_x000a_Dirección de Gestión de Aduanas_x000a_Subdirección de Operación Aduanera_x000a__x000a_REFORMULADO_x000a_30092017_x000a_30092018_x000a_30092019_x000a_ACTUALIZADO_x000a_30112021"/>
  </r>
  <r>
    <x v="0"/>
    <x v="0"/>
    <m/>
    <m/>
    <m/>
    <m/>
    <s v="Definir Estrategia de Digitalización del Proyecto de Desaduanamiento._x000a_"/>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9_x000a_ACTUALIZADO_x000a_30112021"/>
  </r>
  <r>
    <x v="0"/>
    <x v="0"/>
    <m/>
    <m/>
    <m/>
    <m/>
    <s v="Priorizar y detallar requermimientos Funcionales tecnologicos necesario para la solucion tecnologica  del Proyecto de Desaduanamiento._x000a_"/>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9_x000a_ACTUALIZADO_x000a_30112021"/>
  </r>
  <r>
    <x v="0"/>
    <x v="0"/>
    <m/>
    <m/>
    <m/>
    <m/>
    <s v="Desarrollar o adquirir la solucion tecnologica del Proyecto de Desaduanamiento._x000a_"/>
    <s v="1. Informe de avance del proceso de contratación."/>
    <s v="Informe de avance del proceso"/>
    <n v="1"/>
    <d v="2021-08-01T00:00:00"/>
    <d v="2022-07-31T00:00:00"/>
    <n v="52"/>
    <n v="1"/>
    <n v="1"/>
    <x v="0"/>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m/>
    <s v="2. Plan de trabajo del desarrollo de la solución tecnológica."/>
    <s v="Plan de trabajo"/>
    <n v="1"/>
    <d v="2022-08-01T00:00:00"/>
    <d v="2022-12-31T00:00:00"/>
    <n v="21.714285714285715"/>
    <n v="1"/>
    <n v="1"/>
    <x v="0"/>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s v="Implantar la solucion tecnologica del Proyecto de Desaduanamiento.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n v="1"/>
    <x v="0"/>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r>
  <r>
    <x v="0"/>
    <x v="0"/>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n v="1"/>
    <x v="0"/>
    <s v="DGA_x000a_NC – Subproceso Operación Aduanera_x000a_Dirección de Gestión de Aduanas_x000a_Subdirección Técnica Aduanera_x000a__x000a_ACTUALIZADO_x000a_30112021"/>
  </r>
  <r>
    <x v="0"/>
    <x v="0"/>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n v="1"/>
    <x v="0"/>
    <s v="DGA_x000a_NC- Subproceso Innovación y Tecnología_x000a_Dirección de Gestión de Innovación y Tecnología_x000a_Subdirección de Innovación y Proyectos_x000a_Subdirección de Soluciones y Desarrollo_x000a__x000a_REFORMULADO_x000a_30092017_x000a_ACTUALIZADO_x000a_30112021"/>
  </r>
  <r>
    <x v="0"/>
    <x v="0"/>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0"/>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0"/>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0"/>
    <m/>
    <m/>
    <m/>
    <m/>
    <m/>
    <s v="Efectuar mejoras en la usabilidad y nuevas funcionalidades, (24 requerimientos)​. Laboratorio Fase 2.4"/>
    <s v="Documento: FT-SI-2180-SIE Laboratorio.pdf (INFORMACIÓN DE VERSIÓN – 30001 _x000a_Documento:FT-SI-1851- Certificación de Pruebas._x000a_Liberación a producción"/>
    <n v="2"/>
    <d v="2023-01-01T00:00:00"/>
    <d v="2023-12-31T00:00:00"/>
    <n v="52"/>
    <n v="0"/>
    <n v="0"/>
    <x v="1"/>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r>
  <r>
    <x v="0"/>
    <x v="0"/>
    <s v="2  Aud Operación Aduanera -Importaciones Dirección de Aduanas y Direcciones Seccionales de Aduanas de Bogotá, Cali, Buenaventura, Bucaramanga, Cartagena, Barranquilla y Santa Marta Vigencia 2018 y primer semestre de 2019"/>
    <s v="19 02 003"/>
    <s v="Hallazgo 2.  Información Declaraciones de Importación Seccional Bogotá – Nivel Central y Seccional Bucaramanga.  _x000a__x000a_Efectuada la verificación y cruce de datos del listado en Excel (universo de declaraciones descargadas del portal Web) y el listado extraído de la bitácora, se encontró que existen 633 registros de declaraciones de la bitácora, que no aparecen en el universo de declaraciones._x000a__x000a_En la Seccional Bogotá, un total de (676) registros del universo de las declaraciones no se encuentran en el listado extraído de la bitácora._x000a__x000a_(…) se encuentran diferencias entre los números de autoadhesivos, en el código de administración y, se encuentra que el campo Tipo de Declaración está diligenciado en blanco o vacío. _x000a__x000a_(…) analizadas las Declaraciones de Importación, se observa que se presentan 1.175.287 formularios repetidos._x000a__x000a_(…) comparando el archivo de Excel con la relación del aplicativo LUCIA, se evidencia que un total de 1.058.714 registros de la relación de Excel no están en el aplicativo LUCIA._x000a__x000a_En la Seccional Bucaramanga, se constató que existen (81) registros de declaraciones de importación en la base de datos Trámites Manuales que no se encuentran en la base de datos suministrada por Nivel Central._x000a_"/>
    <s v="Deficiencias en el control del registro de la información de las declaraciones de importación."/>
    <s v="1. Impartir instrucción a las direcciones seccionales."/>
    <s v="Expedir lineamientos a las Direcciones Seccionales de Aduanas frente al control de las operaciones relacionados con los trámites manuales. "/>
    <s v="Documento de lineamientos."/>
    <n v="1"/>
    <d v="2020-02-01T00:00:00"/>
    <d v="2020-03-30T00:00:00"/>
    <n v="8.2857142857142865"/>
    <n v="1"/>
    <n v="1"/>
    <x v="0"/>
    <s v="DGA_x000a_NC – Subproceso Operación Aduanera_x000a_Dirección de Gestión de Aduanas_x000a_Subdirección de Operación Aduanera_x000a__x000a_ACTUALIZADO_x000a_30112021"/>
  </r>
  <r>
    <x v="0"/>
    <x v="0"/>
    <m/>
    <m/>
    <m/>
    <m/>
    <s v="2. Definir Estrategia de Digitalización del Proyecto._x000a_"/>
    <s v="Estrategia de Digitalización"/>
    <s v="Documento de Estrategia"/>
    <n v="1"/>
    <d v="2020-02-01T00:00:00"/>
    <d v="2020-06-30T00:00:00"/>
    <n v="21.428571428571427"/>
    <n v="1"/>
    <n v="1"/>
    <x v="0"/>
    <s v="DGA_x000a_NC – Subproceso Operación Aduanera_x000a_Dirección de Gestión de Aduanas_x000a_Subdirección de Operación Aduanera_x000a__x000a_ACTUALIZADO_x000a_30112021"/>
  </r>
  <r>
    <x v="0"/>
    <x v="0"/>
    <m/>
    <m/>
    <m/>
    <m/>
    <s v="3. Desarrollar o adquirir la solucion tecnologica del Proyecto de Desaduanamiento._x000a_"/>
    <s v="1. Informe de avance del proceso de contratación."/>
    <s v="Informe de avance del proceso"/>
    <n v="1"/>
    <d v="2022-01-01T00:00:00"/>
    <d v="2022-07-31T00:00:00"/>
    <n v="30.142857142857142"/>
    <n v="1"/>
    <n v="1"/>
    <x v="0"/>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m/>
    <s v="2. Plan de trabajo del desarrollo de la solución tecnológica."/>
    <s v="Plan de trabajo"/>
    <n v="1"/>
    <d v="2022-08-01T00:00:00"/>
    <d v="2022-12-31T00:00:00"/>
    <n v="21.714285714285715"/>
    <n v="1"/>
    <n v="1"/>
    <x v="0"/>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s v="4. Implantar la solucion tecnologica del Proyecto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20052022"/>
  </r>
  <r>
    <x v="0"/>
    <x v="0"/>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n v="1"/>
    <x v="0"/>
    <s v="DGA_x000a_NC – Subproceso Operación Aduanera_x000a_Dirección de Gestión de Aduanas_x000a_Subdirección de Operación Aduanera_x000a__x000a_ACTUALIZADO_x000a_30112021"/>
  </r>
  <r>
    <x v="0"/>
    <x v="0"/>
    <m/>
    <m/>
    <m/>
    <m/>
    <s v="Definir Estrategia de Digitalización del Proyecto de Desaduanamiento._x000a_"/>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9_x000a_ACTUALIZADO_x000a_30112021"/>
  </r>
  <r>
    <x v="0"/>
    <x v="0"/>
    <m/>
    <m/>
    <m/>
    <m/>
    <s v="Priorizar y detallar requermimientos Funcionales tecnologicos necesario para la solucion tecnologica  del Proyecto de Desaduanamiento._x000a_"/>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9_x000a_ACTUALIZADO_x000a_30112021"/>
  </r>
  <r>
    <x v="0"/>
    <x v="0"/>
    <m/>
    <m/>
    <m/>
    <m/>
    <s v="Desarrollar o adquirir la solucion tecnologica del Proyecto de Desaduanamiento._x000a_"/>
    <s v="1. Informe de avance del proceso de contratación."/>
    <s v="Informe de avance del proceso"/>
    <n v="1"/>
    <d v="2021-08-01T00:00:00"/>
    <d v="2022-07-31T00:00:00"/>
    <n v="52"/>
    <n v="1"/>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0"/>
    <x v="0"/>
    <m/>
    <m/>
    <m/>
    <m/>
    <m/>
    <s v="2. Plan de trabajo del desarrollo de la solución tecnológica."/>
    <s v="Plan de trabajo"/>
    <n v="1"/>
    <d v="2022-08-01T00:00:00"/>
    <d v="2022-12-31T00:00:00"/>
    <n v="21.714285714285715"/>
    <n v="1"/>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0"/>
    <x v="0"/>
    <m/>
    <m/>
    <m/>
    <m/>
    <s v="Implantar la solucion tecnologica del Proyecto de Desaduanamiento.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n v="1"/>
    <x v="0"/>
    <s v="DGA_x000a_DS – Subproceso Operación Aduanera_x000a_Dirección Seccional de Impuestos y Aduanas de Bucaramanga_x000a__x000a_ACTUALIZADO_x000a_30112021"/>
  </r>
  <r>
    <x v="0"/>
    <x v="0"/>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9_x000a_ACTUALIZADO_x000a_30112021"/>
  </r>
  <r>
    <x v="0"/>
    <x v="0"/>
    <m/>
    <m/>
    <m/>
    <m/>
    <s v="Priorizar y detallar requermimientos Funcionales tecnologicos necesario para la solucion tecnologica  del Proyecto de Gestor de Pagos._x000a_"/>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9_x000a_ACTUALIZADO_x000a_30112021"/>
  </r>
  <r>
    <x v="0"/>
    <x v="0"/>
    <m/>
    <m/>
    <m/>
    <m/>
    <s v="Desarrollar o adquirir la solucion tecnologica del Proyecto de Gestor de Pagos._x000a_"/>
    <s v="1. Informe de avance del proceso de contratación."/>
    <s v="Informe de avance del proceso"/>
    <n v="1"/>
    <d v="2021-08-01T00:00:00"/>
    <d v="2022-07-31T00:00:00"/>
    <n v="52"/>
    <n v="1"/>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m/>
    <s v="2. Plan de trabajo del desarrollo de la solución tecnológica."/>
    <s v="Plan de trabajo"/>
    <n v="1"/>
    <d v="2022-08-01T00:00:00"/>
    <d v="2022-12-31T00:00:00"/>
    <n v="21.714285714285715"/>
    <n v="1"/>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s v="Implantar la solucion tecnologica del Proyecto de Gestor de Pagos.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s v="Definir Estrategia de Digitalización del Proyecto de Obligación Aduanera._x000a_"/>
    <s v="Estrategia de Digitalización"/>
    <s v="Documento de Estrategia"/>
    <n v="1"/>
    <d v="2020-01-01T00:00:00"/>
    <d v="2020-06-30T00:00:00"/>
    <n v="25.857142857142858"/>
    <n v="1"/>
    <n v="1"/>
    <x v="0"/>
    <s v="DGA_x000a_NC – Subproceso Operación Aduanera_x000a_Dirección de Gestión de Aduanas_x000a_Subdirección de Operación Aduanera_x000a__x000a_REFORMULADO_x000a_30092019_x000a_ACTUALIZADO_x000a_30112021"/>
  </r>
  <r>
    <x v="0"/>
    <x v="0"/>
    <m/>
    <m/>
    <m/>
    <m/>
    <s v="Priorizar y detallar requermimientos Funcionales tecnologicos necesario para la solucion tecnologica  del Proyecto de Obligación Aduanera._x000a_"/>
    <s v="Requerimientos Funcionales"/>
    <s v="Documento de requerimientos funcionales"/>
    <n v="1"/>
    <d v="2020-07-01T00:00:00"/>
    <d v="2020-12-31T00:00:00"/>
    <n v="26.142857142857142"/>
    <n v="1"/>
    <n v="1"/>
    <x v="0"/>
    <s v="DGA_x000a_NC – Subproceso Operación Aduanera_x000a_Dirección de Gestión de Aduanas_x000a_Subdirección de Operación Aduanera_x000a__x000a_REFORMULADO_x000a_30092019_x000a_ACTUALIZADO_x000a_30112021"/>
  </r>
  <r>
    <x v="0"/>
    <x v="0"/>
    <m/>
    <m/>
    <m/>
    <m/>
    <s v="Desarrollar o adquirir la solucion tecnologica del Proyecto de Obligación Aduanera._x000a_"/>
    <s v="1. Informe de avance del proceso de contratación."/>
    <s v="Informe de avance del proceso"/>
    <n v="1"/>
    <d v="2021-08-01T00:00:00"/>
    <d v="2022-07-31T00:00:00"/>
    <n v="52"/>
    <n v="1"/>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m/>
    <s v="2. Plan de trabajo del desarrollo de la solución tecnológica."/>
    <s v="Plan de trabajo"/>
    <n v="1"/>
    <d v="2022-08-01T00:00:00"/>
    <d v="2022-12-31T00:00:00"/>
    <n v="21.714285714285715"/>
    <n v="1"/>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s v="Implantar de la solucion tecnologica del Proyecto de Obligación Aduanera._x000a_"/>
    <s v="1. Iniciar el desarrollo de la solución Tecnológica"/>
    <s v="Seguimiento trimestral a la implementación de la solución Tecnológica"/>
    <n v="3"/>
    <d v="2023-01-01T00:00:00"/>
    <d v="2023-12-31T00:00:00"/>
    <n v="52"/>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m/>
    <s v="2. Puesta en producción de la solución tecnológica"/>
    <s v="Puesta en producción"/>
    <n v="1"/>
    <d v="2024-07-01T00:00:00"/>
    <d v="2024-12-31T00:00:00"/>
    <n v="26.142857142857142"/>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n v="1"/>
    <x v="0"/>
    <s v="DGA_x000a_NC – Subproceso Operación Aduanera_x000a_Dirección de Gestión de Aduanas_x000a_Subdirección de Operación Aduanera_x000a__x000a_REFORMULADO_x000a_ACTUALIZADO_x000a_30112021"/>
  </r>
  <r>
    <x v="0"/>
    <x v="0"/>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n v="1"/>
    <x v="0"/>
    <s v="DGA_x000a_DS – Subproceso Operación Aduanera_x000a_Dirección Seccional de Impuestos y Aduanas de Bucaramanga._x000a__x000a_ACTUALIZADO_x000a_30112021"/>
  </r>
  <r>
    <x v="1"/>
    <x v="0"/>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n v="1"/>
    <x v="0"/>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r>
  <r>
    <x v="1"/>
    <x v="0"/>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3-10-31T00:00:00"/>
    <n v="52"/>
    <n v="1.8800000000000001E-2"/>
    <n v="1.8800000000000001E-2"/>
    <x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r>
  <r>
    <x v="1"/>
    <x v="0"/>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3-12-30T00:00:00"/>
    <n v="51.714285714285715"/>
    <n v="0.91"/>
    <n v="0.91"/>
    <x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r>
  <r>
    <x v="1"/>
    <x v="0"/>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3-12-30T00:00:00"/>
    <n v="51.714285714285715"/>
    <n v="0.91"/>
    <n v="0.91"/>
    <x v="1"/>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r>
  <r>
    <x v="1"/>
    <x v="0"/>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3-12-30T00:00:00"/>
    <n v="51.714285714285715"/>
    <n v="0.52"/>
    <n v="0.52"/>
    <x v="1"/>
    <s v="DGC_x000a_DS - Subproceso Operación Logística_x000a_GIT de Operación Logística _x000a_Dirección Seccional de Aduanas de Cali_x000a__x000a_REFORMULADO _x000a_29052020_x000a_30102020_x000a_30112021_x000a_09122022"/>
  </r>
  <r>
    <x v="1"/>
    <x v="0"/>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3-12-30T00:00:00"/>
    <n v="51.714285714285715"/>
    <n v="0.49"/>
    <n v="0.49"/>
    <x v="1"/>
    <s v="DGC_x000a_DS - Subproceso Operación Logística_x000a_GIT de Operación Logística _x000a_Dirección Seccional de Aduanas de Cartagena_x000a_Área que apoya Subdirección Logística_x000a__x000a_REFORMULADO_x000a_29052020_x000a_31102020_x000a_30112021_x000a_09122022"/>
  </r>
  <r>
    <x v="1"/>
    <x v="0"/>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n v="1"/>
    <x v="0"/>
    <s v="DGC_x000a_DS - Subproceso Operación Logística_x000a_División  Administrativa y financiera_x000a_GIT de Operación Logística de la Dirección Seccional de Cucúta _x000a__x000a_ACTUALIZADO_x000a_30112021"/>
  </r>
  <r>
    <x v="1"/>
    <x v="0"/>
    <m/>
    <m/>
    <m/>
    <m/>
    <m/>
    <s v="Consolidar y verificar los informes de gestión presentados, y tramitar lo correspondiente de acuerdo con el resultado obtenido."/>
    <s v="Informes de resultados y observaciones"/>
    <n v="1"/>
    <d v="2015-03-01T00:00:00"/>
    <d v="2015-10-31T00:00:00"/>
    <n v="34.857142857142854"/>
    <n v="1"/>
    <n v="1"/>
    <x v="0"/>
    <s v="DGC_x000a_NC - Subproceso Operación Logística_x000a_Dirección de Gestión Corportiva_x000a_Subdirección Logística_x000a_Coordinación de Optimización de la Operación Logística_x000a__x000a_ACTUALIZADO_x000a_30112021_x000a_"/>
  </r>
  <r>
    <x v="1"/>
    <x v="0"/>
    <m/>
    <m/>
    <m/>
    <m/>
    <s v="Gestionar la disposición de           $ 8.902.914 de mercancías que a diciembre 31 de 2014, esta pendiente por disponer."/>
    <s v="Realizar egresos de la mercancía dispuesta, objeto del hallazgo en el aplicativo ADA."/>
    <s v="Valor de la mercancía egresada"/>
    <n v="8902914"/>
    <d v="2023-01-02T00:00:00"/>
    <d v="2023-12-30T00:00:00"/>
    <n v="51.714285714285715"/>
    <n v="8102914"/>
    <n v="0.91014178054511141"/>
    <x v="1"/>
    <s v="DGC_x000a_DS - Subproceso Operación Logística_x000a_División Administrativa y Financiera_x000a_GIT de Operación Logística  de la Dirección Seccional de Cucúta_x000a__x000a_NC - Subproceso Operación Logística_x000a_Dirección de Gestión Corpor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r>
  <r>
    <x v="1"/>
    <x v="0"/>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n v="1"/>
    <x v="0"/>
    <s v="DGC_x000a_NC - Subproceso Operación Logística_x000a_Dirección de Gestión Corportiva_x000a_Subdirección Logística_x000a_Dirección de Gestión Estrategica y Analítica_x000a_Subdirección de Procesos_x000a__x000a_REFORMULADO_x000a_30042020_x000a_ACTUALIZADO_x000a_30112021"/>
  </r>
  <r>
    <x v="1"/>
    <x v="0"/>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n v="1"/>
    <x v="0"/>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r>
  <r>
    <x v="1"/>
    <x v="0"/>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3-09-30T00:00:00"/>
    <n v="38.714285714285715"/>
    <n v="0.58420000000000005"/>
    <n v="0.58420000000000005"/>
    <x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r>
  <r>
    <x v="1"/>
    <x v="0"/>
    <m/>
    <m/>
    <m/>
    <m/>
    <m/>
    <s v="Disponer de las mercancías remitidas en los proyectos de disposisión   a la Subdirección de Gestión Comercial."/>
    <s v="Egresos de mercancías"/>
    <n v="1"/>
    <d v="2023-01-02T00:00:00"/>
    <d v="2023-12-30T00:00:00"/>
    <n v="51.714285714285715"/>
    <n v="0.42449999999999999"/>
    <n v="0.42449999999999999"/>
    <x v="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r>
  <r>
    <x v="1"/>
    <x v="0"/>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3-09-30T00:00:00"/>
    <n v="38.714285714285715"/>
    <n v="0.56140000000000001"/>
    <n v="0.56140000000000001"/>
    <x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r>
  <r>
    <x v="1"/>
    <x v="0"/>
    <m/>
    <m/>
    <m/>
    <m/>
    <m/>
    <s v="Disponer de las mercancías remitidas en los proyectos de disposisión   a la Subdirección de Gestión Comercial."/>
    <s v="Egresos de mercancías"/>
    <n v="1"/>
    <d v="2023-01-02T00:00:00"/>
    <d v="2023-12-30T00:00:00"/>
    <n v="51.714285714285715"/>
    <n v="0.29530000000000001"/>
    <n v="0.29530000000000001"/>
    <x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r>
  <r>
    <x v="1"/>
    <x v="0"/>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3-12-30T00:00:00"/>
    <n v="51.714285714285715"/>
    <n v="1.15E-2"/>
    <n v="1.15E-2"/>
    <x v="1"/>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r>
  <r>
    <x v="1"/>
    <x v="0"/>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3-12-30T00:00:00"/>
    <n v="51.714285714285715"/>
    <n v="1.29E-2"/>
    <n v="1.29E-2"/>
    <x v="1"/>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r>
  <r>
    <x v="1"/>
    <x v="0"/>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n v="1"/>
    <x v="0"/>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r>
  <r>
    <x v="1"/>
    <x v="0"/>
    <s v="1  Aud  Proceso Comercialización_x000a_Subproceso Control y Administración de Mercancías Aprehendidas, Decomisadas y Abandonadas a Favor de la Nación Vigencia 2018 - 2019 - a 30 de junio de 2020"/>
    <s v="19  03 003   "/>
    <s v="HALLAZGO No. 1. MECANISMOS DE CONTROL A DISPOSICIÓN DE MERCANCÍAS ADA                                           DS Impuestos y Aduanas de Buenaventura “(…) existen mercancías sin disponer almacenadas en los depósitos (…), al no ser dispuestas pese a tener orden del fiscal o por haberse declarado el decomiso, o disposición de las Mercancías a favor de la Nación, (…)en promedio se tienen 618 días para realizar la disposición final de la mercancía (…)”"/>
    <s v="Las situaciones expuestas obedecen a debilidades de control interno al no haber establecido en sus procedimientos el tiempo máximo para disponer de la mercancía, con el objetivo de garantizar la eficacia de las operaciones en el proceso de disposición de la mercancía ADA."/>
    <s v="Realizar seguimiento a las mercancias que cumplen con los requisitos para proceder a su disposicion"/>
    <s v="Hacer seguimiento mensual a las mercancias que estan  para disposicion a través de un cuadro de control (Matriz MIC), de conformidad con la normatividad aduanera y los instructivos vigentes, generando alertas respecto de las actas de reparto."/>
    <s v="Informes de Seguimiento mensual a las existencias en Matriz de Informacion de Comercializacion MIC"/>
    <n v="6"/>
    <d v="2021-01-01T00:00:00"/>
    <d v="2021-06-30T00:00:00"/>
    <n v="25.714285714285715"/>
    <n v="6"/>
    <n v="1"/>
    <x v="0"/>
    <s v="DGC_x000a_NC - Subproceso Operación Logística _x000a_Dirección de Gestión Corportiva_x000a_Subdirección Logística_x000a__x000a_DS - Subproceso Operación Logística_x000a_Dirección Seccional de Impuestos y Aduanas de Buenaventura  _x000a_GIT de Operación Logística_x000a__x000a_ACTUALIZADO_x000a_30112021"/>
  </r>
  <r>
    <x v="1"/>
    <x v="0"/>
    <m/>
    <m/>
    <m/>
    <m/>
    <s v="Disponer  de las  Mercancías ADA, a través de las diferentes modalidades  por valor de $11,116,440,798 que corresponden a 20 documentos de Ingreso (DIIM) relacionados en el Hallazgo por la CGR."/>
    <s v="Disponer  de las  Mercancías ADA, a través de las diferentes modalidades "/>
    <s v="Egresos de mercancías"/>
    <n v="1"/>
    <d v="2023-01-02T00:00:00"/>
    <d v="2023-08-30T00:00:00"/>
    <n v="34.285714285714285"/>
    <n v="0.99980000000000002"/>
    <n v="0.99980000000000002"/>
    <x v="1"/>
    <s v="DGC_x000a_NC - Subproceso Operación Logística _x000a_Dirección de Gestión Corportiva_x000a_Subdirección Logística_x000a_Coordinación de Gestión Social y Comercialización                                 _x000a_Coordinación de  Chatarrización y Destrucciones _x000a__x000a_DS - Subproceso Operación Logística_x000a_Dirección Seccional de Impuestos y Aduanas de de Buenaventura  _x000a_GIT de Operación Logística_x000a__x000a_ACTUALIZADO_x000a_30112021_x000a_09122022"/>
  </r>
  <r>
    <x v="1"/>
    <x v="0"/>
    <s v="“Auditoría Financiera a la UAE Dirección de Impuestos y Aduanas Nacionales - DIAN vigencia 2022”"/>
    <s v="17  02 00"/>
    <s v="Hallazgo No. 1. Créditos Judiciales  “(…) A 31 de diciembre de 2022, la DIAN Función Pagadora registró en la subcuenta 2460-002-001 Sentencias de la cuenta Créditos Judiciales $133.603.405.959, valor que corresponde a sentencias judiciales, los cuales fueron reconocidos y pagados por la Función Recaudadora; lo anterior, por cuanto los mismos corresponden a obligaciones de devoluciones de"/>
    <s v="“Deficiencias sustanciales de control interno contable y administrativo en el manejo y registro de las cuentas por pagar por sentencias; así como, falta de comunicación de las diferentes áreas que participan en el proceso (…)”."/>
    <s v="Formular controles  necesarios  que garanticen que la totalidad de las operaciones  de procesos judiciales  realizadas por la entidad sean registradas contablemente."/>
    <s v="Analizar mensualmente la base EKOGUI respecto de los procesos TERMINADOS y cruzarla con la información enviada por la Coordinacion de Sentencias y devoluciones para determinar cuales procesos estan a cargo de la funcion pagadora, con el fin de reconocerlos en el pasivo real."/>
    <s v="Documento mensual de verificación"/>
    <n v="6"/>
    <d v="2023-07-01T00:00:00"/>
    <d v="2023-12-31T00:00:00"/>
    <n v="26.142857142857142"/>
    <n v="0"/>
    <n v="0"/>
    <x v="1"/>
    <s v="DGC _x000a_NC - Subproceso Función Pagadora _x000a_Dirección de Gestión Corporativa_x000a_Subdirección Financiera _x000a_Coordinación de Contabilidad Pagadora_x000a_ Coordinación de Sentencias y Devoluciones  _x000a__x000a_ELABORACIÓN 19062023"/>
  </r>
  <r>
    <x v="1"/>
    <x v="0"/>
    <s v="“Auditoría Financiera a la UAE Dirección de Impuestos y Aduanas Nacionales - DIAN vigencia 2022”"/>
    <s v="18  01 00"/>
    <s v="Hallazgo No. 2. Provisión Contable “(…)Ante el Tribunal Administrativo de Atlántico, cursa el proceso No. 08001 233300020190030700, interpuesto por el contribuyente con NIT 900197265, donde solicitó declarar la nulidad de las resoluciones Nos. 00941 del 29 agosto de 2018 y 0047 del 25 enero de 2019; actos mediante los cuales, se negó la solicitud de devolución de tributos aduaneros pagad"/>
    <s v="El no registro del valor determinado por la sentencia."/>
    <s v="Impartir  instrucciones respecto de la provisión contable de procesos con fallo condenatorio de primera instancia."/>
    <s v="Proferir memorando conjunto entre la Subdirección Financiera y la Subdirección de Representación Externa dando instrucciones respecto de la provisión contable de procesos con fallo condenatorio de primera instancia."/>
    <s v="Memorando"/>
    <n v="1"/>
    <d v="2023-07-01T00:00:00"/>
    <d v="2023-08-31T00:00:00"/>
    <n v="8.7142857142857135"/>
    <n v="0"/>
    <n v="0"/>
    <x v="1"/>
    <s v="DGC_x000a_NC - Subproceso Función Pagadora _x000a_Dirección de Gestión Corporativa_x000a_Subdirección Financiera_x000a_Coordinación de Contabilidad Pagadora_x000a__x000a_NC - Subproceso Gestión Jurídica_x000a_Dirección de Gestión Jurídica_x000a_Subdirección de Gestión de Representación Externa  _x000a__x000a_ELABORACIÓN 19062023"/>
  </r>
  <r>
    <x v="1"/>
    <x v="0"/>
    <s v="“Auditoría Financiera a la UAE Dirección de Impuestos y Aduanas Nacionales - DIAN vigencia 2022”"/>
    <s v="18  01 00"/>
    <s v="Hallazgo No. 3.Activos Intangibles Software en Desarrollo “(…)En la revisión de la muestra de activos intangibles, se pudo evidenciar que la placa No. 482954, cuya descripción del software en desarrollo corresponde a “Régimen de Importación y Deposito - RID (D390)” con valor histórico por $3.352.732.640, que se encuentra en estado “en Desarrollo”, muestra la siguiente valoración de costo"/>
    <s v="(…) inobservancia de la normatividad aplicable para el reconocimiento, registro, medición posterior, revelación y la comprobación de los indicios de deterioro de los Activos Intangibles, lo cual debe efectuarse anualmente; como también, las debilidades de control interno contable, relacionadas con la administración y actualización permanente de estos activos."/>
    <s v="Establecer el estado del activo intangible en desarrollo, para determinar su potencial de servicio futuro y ajustar los Estados Financieros de acuerdo al resultado del análisis."/>
    <s v="Estudio técnico por parte de la Dirección de Innovación y Tecnología del potencial de servicio de los activos intangibles en desarrollo."/>
    <s v="Oficio del área técnica"/>
    <n v="1"/>
    <d v="2023-06-15T00:00:00"/>
    <d v="2023-08-31T00:00:00"/>
    <n v="11"/>
    <n v="0.05"/>
    <n v="0.05"/>
    <x v="1"/>
    <s v="DGC _x000a_NC - Subproceso Innovación y Tecnología_x000a_Dirección de Gestión de Innovación y Tecnología_x000a_Subdirección de Soluciones y Desarrollo  _x000a__x000a_ELABORACIÓN 19062023"/>
  </r>
  <r>
    <x v="1"/>
    <x v="0"/>
    <m/>
    <m/>
    <m/>
    <m/>
    <m/>
    <s v="Para los activos intangibles cuyo potencial de servicio es cero, dar de baja en el inventario y realizar el registro contable pertinente."/>
    <s v="Comprobante Contable"/>
    <n v="1"/>
    <d v="2023-11-01T00:00:00"/>
    <d v="2023-12-31T00:00:00"/>
    <n v="8.5714285714285712"/>
    <n v="0"/>
    <n v="0"/>
    <x v="1"/>
    <s v="DGC _x000a_NC - Subproceso RecursosAdministrativos_x000a_Dirección de Gestión Corporativa_x000a_Subdirección Administrativa_x000a_Coordinación de Servicios Generales   _x000a__x000a_NC - Subproceso Función Pagadora _x000a_Dirección de Gestión Corporativa_x000a_Subdirección Financiera_x000a_Coordinación de Contabilidad Pagadora   _x000a__x000a_ELABORACIÓN 19062023"/>
  </r>
  <r>
    <x v="1"/>
    <x v="0"/>
    <s v="“Auditoría Financiera a la UAE Dirección de Impuestos y Aduanas Nacionales - DIAN vigencia 2022”"/>
    <s v="14  05 00"/>
    <s v="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Realizar el documento ABC de la Supervisión."/>
    <s v="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
    <s v="Documento ABC de la Supervisión"/>
    <n v="1"/>
    <d v="2023-07-01T00:00:00"/>
    <d v="2023-09-01T00:00:00"/>
    <n v="8.8571428571428577"/>
    <n v="0"/>
    <n v="0"/>
    <x v="1"/>
    <s v="DGC_x000a_NC - Subproceso Compras y Contratos_x000a_Subdirección de Compras y Contratos _x000a_Oficina de Comunicaciones  _x000a__x000a_ELABORACIÓN 19062023"/>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Llevar a cabo jornadas de actualización para supervisores ubicados en las distintas unidades ejecutoras de la Entidad"/>
    <s v="Jornadas para actualizar a los supervisores en cambios normativos, problemas frecuentes, recomendaciones, entre otros."/>
    <s v="Registro de asistencia a las jornadas de actualización-"/>
    <n v="12"/>
    <d v="2023-08-16T00:00:00"/>
    <d v="2024-06-30T00:00:00"/>
    <n v="45.571428571428569"/>
    <n v="0"/>
    <n v="0"/>
    <x v="1"/>
    <s v="DGC_x000a_NC - Subproceso Compras y Contratos_x000a_Subdirección de Compras y Contratos _x000a_Oficina de Comunicaciones  _x000a__x000a_ELABORACIÓN 19062023"/>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Elaborar y divulgar tips relacionados con el rol de supervisor en la UAE DIAN"/>
    <s v="Publicación trimestral de Tips en los canales de difusión de comunicación interna de la Entidad, con fin recordar a los supervisores el cumplimiento de sus deberes y demás aspectos que deben  tener en cuenta en el desarrollo de la supervisión."/>
    <s v="Tips publicados trimestralmente"/>
    <n v="4"/>
    <d v="2023-07-01T00:00:00"/>
    <d v="2024-06-30T00:00:00"/>
    <n v="52.142857142857146"/>
    <n v="0"/>
    <n v="0"/>
    <x v="1"/>
    <s v="DGC_x000a_NC - Subproceso Compras y Contratos_x000a_Subdirección de Compras y Contratos _x000a_Oficina de Comunicaciones  _x000a__x000a_ELABORACIÓN 19062023"/>
  </r>
  <r>
    <x v="1"/>
    <x v="0"/>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3-09-15T00:00:00"/>
    <n v="13.142857142857142"/>
    <n v="0.1"/>
    <n v="0.05"/>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4-02-15T00:00:00"/>
    <n v="30.571428571428573"/>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s v="“Auditoría Financiera a la UAE Dirección de Impuestos y Aduanas Nacionales - DIAN vigencia 2022”"/>
    <s v="16  01 10"/>
    <s v="Hallazgo No. 10. Administración de BIRDP (D)  (…)El equipo auditor realizó visita los días 16 y 17 de marzo de 2023, a treinta y uno (31) inmuebles recibidos en dación de pago por la DIAN, ubicados en la ciudad de Bogotá; como se detallan en la siguiente tabla: (…)Resultado de la visita se evidenció, por una parte, una gestión ineficiente en la administración de los BIRDP; por cuanto, se"/>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administración de los Bienes Inmuebles Recibidos en Dación de Pago BIRDP"/>
    <s v="Programar en coordinación y articulación con las Direcciones Seccionales, cronogramas de visitas técnicas períódicas de inspección a los BIRDP, de lo cual se generarán informes técnicos que señalen, de ser necesario,  las acciones a seguir en cada caso."/>
    <s v="Informe técnicos por cada Dirección Seccional"/>
    <n v="1"/>
    <d v="2023-07-15T00:00:00"/>
    <d v="2023-12-15T00:00:00"/>
    <n v="21.857142857142858"/>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administración de los Bienes Inmuebles Recibidos en Dación de Pago BIRDP"/>
    <s v="Por medio de un memorando impartir lineamientos a nivel nacional sobre la administración de los BIRDP."/>
    <s v="Memorando"/>
    <n v="1"/>
    <d v="2023-06-15T00:00:00"/>
    <d v="2023-09-15T00:00:00"/>
    <n v="13.142857142857142"/>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enajenación y comercialización de los Bienes Inmuebles Recibidos en Dación de Pago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enajenación y comercialización de los Bienes Inmuebles Recibidos en Dación de Pago BIRDP"/>
    <s v="Realizar los registros contables y/o conciliaciones necesarias."/>
    <s v="Registros contables"/>
    <n v="1"/>
    <d v="2023-07-15T00:00:00"/>
    <d v="2023-12-15T00:00:00"/>
    <n v="21.857142857142858"/>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3-12-01T00:00:00"/>
    <n v="17.428571428571427"/>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s v="“Auditoría Financiera a la UAE Dirección de Impuestos y Aduanas Nacionales - DIAN vigencia 2022”"/>
    <s v="16  01 00"/>
    <s v="Hallazgo No. 12. Transferencia a Título Gratuito BIRDP (D)  “(…)La entidad inobservó la aplicación de la Ley 2155 de 2021, por lo tanto, no realizó las gestiones necesarias para identificar y dar traslado de los bienes, situación que también afecta los reportes financieros debido a que el saldo de las cuentas de inventarios de terrenos y construcciones suman $135.054.040.464, y no es pos"/>
    <s v="“(…)falta de revelación de situaciones de “carácter específico” de tipo tanto cualitativo, como cuantitativo frente a dichos bienes, que carecen de información que le permita a un usuario tanto externo como interno, identificar aspectos relevantes como el estado legal en que se encuentran los bienes, situaciones de impacto y que obedecen a mandatos Legales.(…)”"/>
    <s v="Contar con la certeza juridica frente a la viabilidad o no de la transferencia a título  gratuito de los bienes inmuebles recibidos en dación de pago por concepto de obligaciones fiscales BIRDP."/>
    <s v="Elevar consulta a la Dirección de Gestión Jurídica de la entidad, con el fin de tener un concepto institucional sobre la viabilidad  o no de la transferencia a título gratuito de los bienes inmuebles recibidos en dacion de pago por concepto de obligaciones fiscales BIRDP, en desarrollo de las competencias establecidas articulo 55 del Decreto 1742 de 2020"/>
    <s v="Solictud de concepto a la Dirección de Gestión Juridica"/>
    <n v="1"/>
    <d v="2023-06-15T00:00:00"/>
    <d v="2023-08-31T00:00:00"/>
    <n v="11"/>
    <n v="0.1"/>
    <n v="0.1"/>
    <x v="1"/>
    <s v="DGC _x000a_NC - Subproceso RecursosAdministrativos _x000a_Dirección de Gestión Corporativa _x000a_Subdirección Administrativa  _x000a__x000a_ELABORACIÓN 19062023"/>
  </r>
  <r>
    <x v="1"/>
    <x v="0"/>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0"/>
    <n v="0"/>
    <x v="1"/>
    <s v="DGC_x000a_NC - Subproceso Operación Logísitca_x000a_Dirección de Gestión Corporativa _x000a_Subdirección Logistica_x000a_Coordinación de Optimización de la Operación Logística_x000a__x000a_ELABORACIÓN 19062023"/>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ones físicas trimestrales"/>
    <s v="Actas de Inspección"/>
    <n v="4"/>
    <d v="2023-07-01T00:00:00"/>
    <d v="2024-06-30T00:00:00"/>
    <n v="52.142857142857146"/>
    <n v="0"/>
    <n v="0"/>
    <x v="1"/>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 Informe trimestral resultado de la inspección física"/>
    <s v="Informe"/>
    <n v="4"/>
    <d v="2023-07-01T00:00:00"/>
    <d v="2024-06-30T00:00:00"/>
    <n v="52.142857142857146"/>
    <n v="0"/>
    <n v="0"/>
    <x v="1"/>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r>
  <r>
    <x v="2"/>
    <x v="0"/>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0-01-01T00:00:00"/>
    <d v="2020-06-30T00:00:00"/>
    <n v="25.857142857142858"/>
    <n v="1"/>
    <n v="1"/>
    <x v="0"/>
    <s v="DGIT_x000a_NC -  Subproceso Innovación y Tecnología_x000a_Dirección de Gestión de Innovación y Tecnología_x000a_Subdirección de Innovación y Proyectos_x000a__x000a_REFORMULADO_x000a_30092017_x000a_30092019_x000a_ACTUALIZADO_x000a_30112021"/>
  </r>
  <r>
    <x v="2"/>
    <x v="0"/>
    <m/>
    <m/>
    <m/>
    <m/>
    <s v="Priorizar y detallar requermimientos Funcionales tecnologicos necesario para la solucion tecnologica  del Proyecto de Desaduanamiento._x000a__x000a_"/>
    <s v="Requerimientos Funcionales"/>
    <s v="Documento de requerimientos funcionales"/>
    <n v="1"/>
    <d v="2020-07-01T00:00:00"/>
    <d v="2020-12-31T00:00:00"/>
    <n v="26.142857142857142"/>
    <n v="1"/>
    <n v="1"/>
    <x v="0"/>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2"/>
    <x v="0"/>
    <m/>
    <m/>
    <m/>
    <m/>
    <s v="Desarrollar o adquirir la solucion tecnologica del Proyecto de Desaduanamiento._x000a__x000a_"/>
    <s v="1. Informe de avance del proceso de contratación."/>
    <s v="Informe de avance del proceso"/>
    <n v="1"/>
    <d v="2022-01-01T00:00:00"/>
    <d v="2022-07-31T00:00:00"/>
    <n v="30.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r>
  <r>
    <x v="2"/>
    <x v="0"/>
    <m/>
    <m/>
    <m/>
    <m/>
    <m/>
    <s v="2. Plan de trabajo del desarrollo de la solución tecnológica."/>
    <s v="Plan de trabajo"/>
    <n v="1"/>
    <d v="2022-08-01T00:00:00"/>
    <d v="2022-12-31T00:00:00"/>
    <n v="21.714285714285715"/>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r>
  <r>
    <x v="2"/>
    <x v="0"/>
    <m/>
    <m/>
    <m/>
    <m/>
    <s v="Desarrollar y poner en producción la solución tecnológica del proyecto de Desaduanamiento."/>
    <s v="1. Iniciar el desarrollo de la solución Tecnológica"/>
    <s v="Seguimiento trimestral a la implementación de la solución Tecnológica"/>
    <n v="3"/>
    <d v="2023-01-01T00:00:00"/>
    <d v="2023-12-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 _x000a_20052022"/>
  </r>
  <r>
    <x v="2"/>
    <x v="0"/>
    <m/>
    <m/>
    <m/>
    <m/>
    <m/>
    <s v="2. Puesta en producción de la solución tecnológica"/>
    <s v="Puesta en producción"/>
    <n v="1"/>
    <d v="2024-07-01T00:00:00"/>
    <d v="2024-12-31T00:00:00"/>
    <n v="26.14285714285714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 _x000a_20052022"/>
  </r>
  <r>
    <x v="2"/>
    <x v="0"/>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n v="1"/>
    <x v="0"/>
    <s v="DGIT_x000a_NC - Subproceso Innovación y Tecnología_x000a_Dirección de Gestión de Innovación y Tecnología_x000a_Subdirección de Soluciones y Desarrollo_x000a__x000a_REFORMULADO_x000a_30092017_x000a_ACTUALIZADO_x000a_30112021"/>
  </r>
  <r>
    <x v="2"/>
    <x v="0"/>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n v="1"/>
    <x v="0"/>
    <s v="DGIT_x000a_NC - Subproceso Innovación y Tecnología_x000a_Dirección de Gestión de Innovación y Tecnología_x000a_Subdirección de Soluciones y Desarrollo_x000a__x000a_REFORMULADO_x000a_30092017_x000a_ACTUALIZADO_x000a_30112021"/>
  </r>
  <r>
    <x v="2"/>
    <x v="0"/>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n v="1"/>
    <x v="0"/>
    <s v="DGIT_x000a_NC - Subproceso Innovación y Tecnología_x000a_Dirección de Gestión de Innovación y Tecnología_x000a_Subdirección de Soluciones y Desarrollo_x000a__x000a_REFORMULADO_x000a_30/09/2017_x000a_ACTUALIZADO_x000a_30112021"/>
  </r>
  <r>
    <x v="2"/>
    <x v="0"/>
    <m/>
    <m/>
    <m/>
    <m/>
    <s v="Priorizar y detallar requerimientos funcionales tecnológicos necesario para la solución tecnológica para el proceso de Comercialización."/>
    <s v="Requerimientos Funcionales"/>
    <s v="Documento de requerimientos funcionales"/>
    <n v="1"/>
    <d v="2019-11-01T00:00:00"/>
    <d v="2020-10-30T00:00:00"/>
    <n v="52"/>
    <n v="1"/>
    <n v="1"/>
    <x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r>
  <r>
    <x v="2"/>
    <x v="0"/>
    <m/>
    <m/>
    <m/>
    <m/>
    <s v="Desarrollar o adquirir la solución tecnológica  para el proceso de Comercialización."/>
    <s v="Adelantar el proceso de_x000a_contratación de la_x000a_solución tecnológica."/>
    <s v="Contrato firmado"/>
    <n v="1"/>
    <d v="2023-01-01T00:00:00"/>
    <d v="2023-10-31T00:00:00"/>
    <n v="43.285714285714285"/>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s v="Inicio de la_x000a_implementación de la_x000a_solución tecnológica del_x000a_Proyecto."/>
    <s v="Plan de trabajo de_x000a_implementación de la solución_x000a_tecnológica."/>
    <s v="Plan de trabajo"/>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m/>
    <s v="Seguimiento trimestral al plan_x000a_de trabajo"/>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s v="Implantación de la_x000a_solución tecnológica"/>
    <s v="Puesta en producción de la_x000a_solución"/>
    <s v="Puesta en produc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r>
  <r>
    <x v="2"/>
    <x v="0"/>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r>
  <r>
    <x v="2"/>
    <x v="0"/>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n v="1"/>
    <x v="0"/>
    <s v="DGIT_x000a_NC - Subproceso Innovación y Tecnología_x000a_Dirección de Gestión de Innovación y Tecnología_x000a_Subdirección de Soluciones y Desarrollo_x000a__x000a_REFORMULADO_x000a_30042016_x000a_ACTUALIZADO_x000a_30112021_x000a_"/>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n v="1"/>
    <x v="0"/>
    <s v="DGIT_x000a_NC - Subproceso Innovación y Tecnología_x000a_Dirección de Gestión de Innovación y Tecnología_x000a_Subdirección de Soluciones y Desarrollo_x000a__x000a_REFORMULADO_x000a_30042016_x000a_ACTUALIZADO_x000a_30112021"/>
  </r>
  <r>
    <x v="2"/>
    <x v="0"/>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n v="1"/>
    <x v="0"/>
    <s v="DGIT_x000a_NC - Subproceso Innovación y Tecnología_x000a_Dirección de Gestión de Innovación y Tecnología_x000a_Subdirección de Soluciones y Desarrollo_x000a__x000a_REFORMULADO_x000a_30092017_x000a_ACTUALIZADO_x000a_30112021"/>
  </r>
  <r>
    <x v="2"/>
    <x v="0"/>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n v="1"/>
    <x v="0"/>
    <s v="DGIT_x000a_NC - Subproceso Innovación y Tecnología_x000a_Dirección de Gestión de Innovación y Tecnología_x000a_Subdirección de Soluciones y Desarrollo_x000a__x000a_REFORMULADO_x000a_30092017_x000a_ACTUALIZADO_x000a_30112021"/>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n v="1"/>
    <x v="0"/>
    <s v="DGIT_x000a_NC - Subproceso Innovación y Tecnología_x000a_Dirección de Gestión de Innovación y Tecnología_x000a_Subdirección de Soluciones y Desarrollo_x000a__x000a_REFORMULADO_x000a_30092017_x000a_30092018_x000a_30042020_x000a_ACTUALIZADO_x000a_30112021"/>
  </r>
  <r>
    <x v="2"/>
    <x v="0"/>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n v="1"/>
    <x v="0"/>
    <s v="DGIT_x000a_NC - Subproceso Innovación y Tecnología_x000a_Dirección de Gestión de Innovación y Tecnología_x000a_Subdirección de Soluciones y Desarrollo_x000a__x000a_REFORMULADO_x000a_30092017_x000a_30092018_x000a_ACTUALIZADO_x000a_30112021"/>
  </r>
  <r>
    <x v="2"/>
    <x v="0"/>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n v="1"/>
    <x v="0"/>
    <s v="DGIT_x000a_NC - Subproceso Innovación y Tecnología_x000a_Dirección de Gestión de Innovación y Tecnología_x000a_Subdirección de Soluciones y Desarrollo_x000a__x000a_REFORMULADO_x000a_30/09/2017_x000a_30/09/2018_x000a_30/04/2020_x000a_ACTUALIZADO_x000a_30112021_x000a_"/>
  </r>
  <r>
    <x v="2"/>
    <x v="0"/>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n v="1"/>
    <x v="0"/>
    <s v="DGIT_x000a_NC - Subproceso Innovación y Tecnología_x000a_Dirección de Gestión de Innovación y Tecnología_x000a_Subdirección de Soluciones y Desarrollo_x000a__x000a_ACTUALIZADO_x000a_30112021"/>
  </r>
  <r>
    <x v="2"/>
    <x v="0"/>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n v="1"/>
    <x v="0"/>
    <s v="DGIT_x000a_NC - Subproceso Innovación y Tecnología_x000a_Dirección de Gestión de Innovación y Tecnología_x000a_Subdirección de Soluciones y Desarrollo_x000a__x000a_ACTUALIZADO_x000a_30112021"/>
  </r>
  <r>
    <x v="2"/>
    <x v="0"/>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n v="1"/>
    <x v="0"/>
    <s v="DGIT_x000a_NC - Subproceso Innovación y Tecnología_x000a_Dirección de Gestión de Innovación y Tecnología_x000a_Subdirección de Soluciones y Desarrollo_x000a__x000a_ACTUALIZADO_x000a_30112021"/>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n v="1"/>
    <x v="0"/>
    <s v="DGIT_x000a_NC - Subproceso Innovación y Tecnología_x000a_Dirección de Gestión de Innovación y Tecnología_x000a_Subdirección de Soluciones y Desarrollo_x000a__x000a_REFORMULADO_x000a_30042016_x000a_30092017_x000a_30092018_x000a_ACTUALIZADO_x000a_30112021"/>
  </r>
  <r>
    <x v="2"/>
    <x v="0"/>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n v="1"/>
    <x v="0"/>
    <s v="DGIT_x000a_NC - Subproceso Innovación y Tecnología_x000a_Dirección de Gestión de Innovación y Tecnología_x000a_Subdirección de Soluciones y Desarrollo_x000a__x000a_REFORMULADO_x000a_30042016_x000a_30092017_x000a_30092018_x000a_ACTUALIZADO_x000a_30112021"/>
  </r>
  <r>
    <x v="2"/>
    <x v="0"/>
    <m/>
    <m/>
    <m/>
    <m/>
    <m/>
    <s v="Priorizar y detallar requerimientos funcionales tecnológicos necesario para la solución tecnológica para el proceso de Comercialización."/>
    <s v="Documento de requerimientos funcionales"/>
    <n v="1"/>
    <d v="2019-11-01T00:00:00"/>
    <d v="2020-10-30T00:00:00"/>
    <n v="52"/>
    <n v="1"/>
    <n v="1"/>
    <x v="0"/>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r>
  <r>
    <x v="2"/>
    <x v="0"/>
    <m/>
    <m/>
    <m/>
    <m/>
    <m/>
    <s v="Desarrollar o adquirir la solución tecnológica  para el proceso de Comercialización."/>
    <s v="Contrato firmado"/>
    <n v="1"/>
    <d v="2023-01-01T00:00:00"/>
    <d v="2023-10-31T00:00:00"/>
    <n v="43.285714285714285"/>
    <n v="0"/>
    <n v="0"/>
    <x v="1"/>
    <s v="DGIT_x000a_NC - Subproceso Innovación y Tecnología_x000a_Dirección de Gestión de Innovación y Tecnología_x000a_Subdirección de Innovación y Proyectos_x000a_Subdirección de Soluciones y Desarrollo_x000a__x000a_REFORMULADO_x000a_30092017_x000a_30092018_x000a_30092019_x000a_21102020_x000a_30112021_x000a_20052022_x000a_09122022"/>
  </r>
  <r>
    <x v="2"/>
    <x v="0"/>
    <m/>
    <m/>
    <m/>
    <m/>
    <m/>
    <s v="Inicio de la_x000a_implementación de la_x000a_solución tecnológica del_x000a_Proyecto."/>
    <s v="Plan de trabajo de_x000a_implementación de la solución_x000a_tecnológica."/>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_x000a_REFORMULADO_x000a_30092017_x000a_30092018_x000a_30092019_x000a_21102020_x000a_30112021_x000a_20052022_x000a_09122022"/>
  </r>
  <r>
    <x v="2"/>
    <x v="0"/>
    <m/>
    <m/>
    <m/>
    <m/>
    <m/>
    <m/>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
  </r>
  <r>
    <x v="2"/>
    <x v="0"/>
    <m/>
    <m/>
    <m/>
    <m/>
    <m/>
    <s v="Implantación de la_x000a_solución tecnológica"/>
    <s v="Puesta en producción de la solu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
  </r>
  <r>
    <x v="2"/>
    <x v="0"/>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REFORMULADO_x000a_30092017_x000a_30092018_x000a_30042020_x000a_ACTUALIZADO_x000a_30112021"/>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r>
  <r>
    <x v="2"/>
    <x v="0"/>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
  </r>
  <r>
    <x v="2"/>
    <x v="0"/>
    <m/>
    <m/>
    <m/>
    <m/>
    <m/>
    <m/>
    <s v="Adelantar el proceso de contratación de la solución tecnológica: Informe de avance del proceso de contratación."/>
    <s v="1,00"/>
    <d v="2023-11-01T00:00:00"/>
    <d v="2024-02-28T00:00:00"/>
    <n v="17"/>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m/>
    <s v="Inicio de la implementación de la solución tecnológica del Proyecto. 1) Plan de trabajo de implementación de la solución tecnológica."/>
    <s v="1,00"/>
    <d v="2024-03-01T00:00:00"/>
    <d v="2024-09-30T00:00:00"/>
    <n v="30.428571428571427"/>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m/>
    <s v="Inicio de la implementación de la solución tecnológica del Proyecto. 2)  Seguimiento trimestral al plan de trabajo"/>
    <s v="4,00"/>
    <d v="2024-10-01T00:00:00"/>
    <d v="2025-09-30T00:00:00"/>
    <n v="52"/>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m/>
    <s v="Implantación de la solución tecnológica: Puesta en producción de la solución"/>
    <s v="1,00"/>
    <d v="2025-10-01T00:00:00"/>
    <d v="2027-12-31T00:00:00"/>
    <n v="117.28571428571429"/>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_x000a_RFORMULADO_x000a_20052022_x000a_09122022"/>
  </r>
  <r>
    <x v="2"/>
    <x v="0"/>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Apoyo en la Lucha contra el Delito Aduanero y Fiscal_x000a__x000a_ACTUALIZADO_x000a_30112021"/>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Apoyo en la Lucha contra el Delito Aduanero y Fiscal_x000a__x000a_ACTUALIZADO_x000a_30112021"/>
  </r>
  <r>
    <x v="2"/>
    <x v="0"/>
    <m/>
    <m/>
    <m/>
    <m/>
    <m/>
    <s v="Priorizar y detallar requerimientos Funcionales tecnológicos necesario para la solución tecnológica  del Proyecto de Cartera._x000a__x000a_"/>
    <s v="Documento de requerimientos funcionales"/>
    <n v="1"/>
    <d v="2020-07-01T00:00:00"/>
    <d v="2020-12-31T00:00:00"/>
    <n v="26.142857142857142"/>
    <n v="1"/>
    <n v="1"/>
    <x v="0"/>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r>
  <r>
    <x v="2"/>
    <x v="0"/>
    <m/>
    <m/>
    <m/>
    <m/>
    <m/>
    <s v="Desarrollar o adquirir la solución tecnológica  para el proceso de Comercialización."/>
    <s v="Contrato firmado"/>
    <n v="1"/>
    <d v="2023-01-01T00:00:00"/>
    <d v="2023-10-31T00:00:00"/>
    <n v="43.285714285714285"/>
    <n v="0"/>
    <n v="0"/>
    <x v="1"/>
    <s v="DGIT_x000a_NC - Subproceso Innovación y Tecnología_x000a_Dirección de Gestión de Innovación y Tecnología_x000a_Subdirección de Innovación y Proyectos_x000a_Subdirección de Soluciones y Desarrollo_x000a__x000a_NC - Subproceso Recaudo - Devoluciones_x000a_Dirección de Gestión de Impuestos_x000a_Subdirección de Recaudo_x000a__x000a_REFORMULADO_x000a_30112021_x000a_20052022_x000a_09122022"/>
  </r>
  <r>
    <x v="2"/>
    <x v="0"/>
    <m/>
    <m/>
    <m/>
    <m/>
    <m/>
    <s v="Inicio de la_x000a_implementación de la_x000a_solución tecnológica del_x000a_Proyecto."/>
    <s v="Plan de trabajo de_x000a_implementación de la solución_x000a_tecnológica."/>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_x000a_NC - Subproceso Recaudo - Devoluciones_x000a_Dirección de Gestión de Impuestos_x000a_Subdirección de Recaudo_x000a__x000a_REFORMULADO_x000a_30112021_x000a_20052022_x000a_09122022"/>
  </r>
  <r>
    <x v="2"/>
    <x v="0"/>
    <m/>
    <m/>
    <m/>
    <m/>
    <m/>
    <m/>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Recaudo - Devoluciones_x000a_Dirección de Gestión de Impuestos_x000a_Subdirección de Recaudo_x000a__x000a_REFORMULADO_x000a_30092017_x000a_30092018_x000a_31102020_x000a_30112021_x000a_20052022_x000a_09122022"/>
  </r>
  <r>
    <x v="2"/>
    <x v="0"/>
    <m/>
    <m/>
    <m/>
    <m/>
    <m/>
    <s v="Implantación de la_x000a_solución tecnológica"/>
    <s v="Puesta en producción de la solu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Recaudo - Devoluciones_x000a_Dirección de Gestión de Impuestos_x000a_Subdirección de Recaudo_x000a__x000a_REFORMULADO_x000a_30092017_x000a_30092018_x000a_31102020_x000a_30112021_x000a_20052022_x000a_09122022"/>
  </r>
  <r>
    <x v="2"/>
    <x v="0"/>
    <m/>
    <m/>
    <m/>
    <m/>
    <s v="Elaborar Informe semanal conjunto  del Supervisor DIAN y el  Gerente de Portafolio INDRA como  resultado del monitoreo y control,  para  remitirlo semanalmente a los Gerentes de la DIAN – INDRA y en su defecto  igualmente y con la categorización de las desviaciones  a  la Coordinación de Contratos,  con el fin de que se adelante el procedimiento tendiente a declarar incumplimiento  en la ejecución de las actividades del cronograma en el marco  legal, administrativo y financiero y técnico,  tendientes a establecer la culminación satisfactoria  de lo suscrito en el  Contrato INDRA – DIAN (100207220-285-2012)"/>
    <s v="Presentar Informe Semanal "/>
    <s v="Documentos"/>
    <n v="19"/>
    <d v="2015-05-22T00:00:00"/>
    <d v="2015-10-10T00:00:00"/>
    <n v="20.142857142857142"/>
    <n v="19"/>
    <n v="1"/>
    <x v="0"/>
    <s v="DGIT_x000a_NC - Subproceso Innovación y Tecnología_x000a_Dirección de Gestión de Innovación y Tecnología_x000a_Subdirección de Soluciones y Desarrollo_x000a__x000a_ACTUALIZADO_x000a_30112021_x000a_"/>
  </r>
  <r>
    <x v="2"/>
    <x v="0"/>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Soluciones y Desarrollo_x000a__x000a_ACTUALIZADO_x000a_30112021"/>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Soluciones y Desarrollo_x000a__x000a_REFORMULADO_x000a_30092017_x000a_ACTUALIZADO_x000a_30112021"/>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Subproceso Innovación y Tecnología_x000a_Dirección de Gestión de Innovación y Tecnología_x000a_Subdirección de Soluciones y Desarrollo_x000a__x000a_REFORMULADO_x000a_30092017_x000a_ACTUALIZADO_x000a_30112021"/>
  </r>
  <r>
    <x v="2"/>
    <x v="0"/>
    <m/>
    <m/>
    <m/>
    <m/>
    <s v="Definir Estrategia de Digitalización del Proyecto de Desaduanamiento._x000a__x000a_"/>
    <s v="Estrategia de Digitalización"/>
    <s v="Documento de Estrategia"/>
    <n v="1"/>
    <d v="2020-01-01T00:00:00"/>
    <d v="2020-06-30T00:00:00"/>
    <n v="25.857142857142858"/>
    <n v="1"/>
    <n v="1"/>
    <x v="0"/>
    <s v="DGIT_x000a_NC - Subproceso Innovación y Tecnología_x000a_Dirección de Gestión de Innovación y Tecnología_x000a_Subdirección de Innovación y Proyectos_x000a__x000a_REFORMULADO_x000a_30092019_x000a_ACTUALIZADO_x000a_30112021"/>
  </r>
  <r>
    <x v="2"/>
    <x v="0"/>
    <m/>
    <m/>
    <m/>
    <m/>
    <s v="Priorizar y detallar requermimientos Funcionales tecnologicos necesario para la solucion tecnologica  del Proyecto de Desaduanamiento._x000a__x000a_"/>
    <s v="Requerimientos Funcionales"/>
    <s v="Documento de requerimientos funcionales"/>
    <n v="1"/>
    <d v="2020-07-01T00:00:00"/>
    <d v="2020-12-31T00:00:00"/>
    <n v="26.142857142857142"/>
    <n v="1"/>
    <n v="1"/>
    <x v="0"/>
    <s v="DGIT_x000a_NC - Subproceso Innovación y Tecnología_x000a_Dirección de Gestión de Innovación y Tecnología_x000a_Subdirección de Innovación y Proyectos_x000a_Subdirección de Soluciones y Desarrollo_x000a__x000a_ACTUALIZADO_x000a_30112021"/>
  </r>
  <r>
    <x v="2"/>
    <x v="0"/>
    <m/>
    <m/>
    <m/>
    <m/>
    <s v="Desarrollar o adquirir la solucion tecnologica del Proyecto de Desaduanamiento._x000a__x000a_"/>
    <s v="1. Informe de avance del proceso de contratación."/>
    <s v="Informe de avance del proceso"/>
    <n v="1"/>
    <d v="2022-01-01T00:00:00"/>
    <d v="2022-07-31T00:00:00"/>
    <n v="30.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m/>
    <s v="2. Plan de trabajo del desarrollo de la solución tecnológica."/>
    <s v="Plan de trabajo"/>
    <n v="1"/>
    <d v="2022-08-01T00:00:00"/>
    <d v="2022-12-31T00:00:00"/>
    <n v="21.714285714285715"/>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s v="Implantación de la solucion tecnologica del Proyecto de Desaduanamiento._x000a__x000a_"/>
    <s v="1. Iniciar el desarrollo de la solución Tecnológica"/>
    <s v="Seguimiento trimestral a la implementación de la solución Tecnológica"/>
    <n v="3"/>
    <d v="2023-01-01T00:00:00"/>
    <d v="2023-12-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m/>
    <m/>
    <m/>
    <m/>
    <m/>
    <s v="2. Puesta en producción de la solución tecnológica"/>
    <s v="Puesta en producción"/>
    <n v="1"/>
    <d v="2024-07-01T00:00:00"/>
    <d v="2024-12-31T00:00:00"/>
    <n v="26.14285714285714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r>
  <r>
    <x v="2"/>
    <x v="0"/>
    <m/>
    <m/>
    <m/>
    <m/>
    <s v="Definir Estrategia de Digitalización del Proyecto de Desaduanamiento._x000a_"/>
    <s v="Estrategia de Digitalización"/>
    <s v="Documento de Estrategia"/>
    <n v="1"/>
    <d v="2020-01-01T00:00:00"/>
    <d v="2020-06-30T00:00:00"/>
    <n v="25.857142857142858"/>
    <n v="1"/>
    <n v="1"/>
    <x v="0"/>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r>
  <r>
    <x v="2"/>
    <x v="0"/>
    <m/>
    <m/>
    <m/>
    <m/>
    <s v="Priorizar y detallar requermimientos Funcionales tecnológicos necesario para la solución tecnológica  del Proyecto de Desaduanamiento._x000a_"/>
    <s v="Requerimientos Funcionales"/>
    <s v="Documento de requerimientos funcionales"/>
    <n v="1"/>
    <d v="2020-07-01T00:00:00"/>
    <d v="2020-12-31T00:00:00"/>
    <n v="26.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r>
  <r>
    <x v="2"/>
    <x v="0"/>
    <m/>
    <m/>
    <m/>
    <m/>
    <s v="Desarrollar o adquirir la solución tecnológica del Proyecto de Desaduanamiento._x000a__x000a_"/>
    <s v="1. Informe de avance del proceso de contratación."/>
    <s v="Informe de avance del proceso"/>
    <n v="1"/>
    <d v="2022-01-01T00:00:00"/>
    <d v="2022-07-31T00:00:00"/>
    <n v="30.142857142857142"/>
    <n v="1"/>
    <n v="1"/>
    <x v="0"/>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m/>
    <s v="2. Plan de trabajo del desarrollo de la solución tecnológica."/>
    <s v="Plan de trabajo"/>
    <n v="1"/>
    <d v="2022-08-01T00:00:00"/>
    <d v="2022-12-31T00:00:00"/>
    <n v="21.714285714285715"/>
    <n v="1"/>
    <n v="1"/>
    <x v="0"/>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s v="Implantación de la solución tecnológica del Proyecto de Desaduanamiento._x000a__x000a_"/>
    <s v="1. Iniciar el desarrollo de la solución Tecnológica"/>
    <s v="Seguimiento trimestral a la implementación de la solución Tecnológica"/>
    <n v="3"/>
    <d v="2023-01-01T00:00:00"/>
    <d v="2023-12-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m/>
    <m/>
    <m/>
    <m/>
    <m/>
    <s v="2. Puesta en producción de la solución tecnológica"/>
    <s v="Puesta en producción"/>
    <n v="1"/>
    <d v="2024-07-01T00:00:00"/>
    <d v="2024-12-31T00:00:00"/>
    <n v="26.14285714285714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r>
  <r>
    <x v="2"/>
    <x v="0"/>
    <m/>
    <m/>
    <m/>
    <m/>
    <s v="Definir Estrategia de Digitalización del Proyecto de Desaduanamiento._x000a__x000a_"/>
    <s v="Estrategia de Digitalización"/>
    <s v="Documento de Estrategia"/>
    <n v="1"/>
    <d v="2020-01-01T00:00:00"/>
    <d v="2020-06-30T00:00:00"/>
    <n v="25.857142857142858"/>
    <n v="1"/>
    <n v="1"/>
    <x v="0"/>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r>
  <r>
    <x v="2"/>
    <x v="0"/>
    <m/>
    <m/>
    <m/>
    <m/>
    <s v="Priorizar y detallar requerimientos Funcionales tecnológicos necesario para la solución tecnológica  del Proyecto de Desaduanamiento._x000a__x000a_"/>
    <s v="Requerimientos Funcionales"/>
    <s v="Documento de requerimientos funcionales"/>
    <n v="1"/>
    <d v="2020-07-01T00:00:00"/>
    <d v="2020-12-31T00:00:00"/>
    <n v="26.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r>
  <r>
    <x v="2"/>
    <x v="0"/>
    <m/>
    <m/>
    <m/>
    <m/>
    <s v="Desarrollar o adquirir la solución tecnológica del Proyecto de Desaduanamiento._x000a__x000a_"/>
    <s v="1. Informe de avance del proceso de contratación."/>
    <s v="Informe de avance del proceso"/>
    <n v="1"/>
    <d v="2022-01-01T00:00:00"/>
    <d v="2022-07-31T00:00:00"/>
    <n v="30.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r>
  <r>
    <x v="2"/>
    <x v="0"/>
    <m/>
    <m/>
    <m/>
    <m/>
    <m/>
    <s v="2. Plan de trabajo del desarrollo de la solución tecnológica."/>
    <s v="Plan de trabajo"/>
    <n v="1"/>
    <d v="2022-08-01T00:00:00"/>
    <d v="2022-12-31T00:00:00"/>
    <n v="21.714285714285715"/>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r>
  <r>
    <x v="2"/>
    <x v="0"/>
    <m/>
    <m/>
    <m/>
    <m/>
    <s v="Implantación de la solución tecnológica del Proyecto de Desaduanamiento._x000a__x000a_"/>
    <s v="1. Iniciar el desarrollo de la solución Tecnológica"/>
    <s v="Seguimiento trimestral a la implementación de la solución Tecnológica"/>
    <n v="3"/>
    <d v="2023-01-01T00:00:00"/>
    <d v="2023-12-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m/>
    <m/>
    <m/>
    <m/>
    <m/>
    <s v="2. Puesta en producción de la solución tecnológica"/>
    <s v="Puesta en producción"/>
    <n v="1"/>
    <d v="2024-07-01T00:00:00"/>
    <d v="2024-12-31T00:00:00"/>
    <n v="26.14285714285714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0-02-01T00:00:00"/>
    <d v="2020-06-30T00:00:00"/>
    <n v="21.428571428571427"/>
    <n v="1"/>
    <n v="1"/>
    <x v="0"/>
    <s v="DGIT_x000a_NC - Subproceso Innovación y Tecnología_x000a_Dirección de Gestión de Innovación y Tecnología_x000a_Subdirección de Innovación y Proyectos_x000a__x000a_ACTUALIZADO_x000a_30112021"/>
  </r>
  <r>
    <x v="2"/>
    <x v="0"/>
    <m/>
    <m/>
    <m/>
    <m/>
    <s v="Desarrollar o adquirir la solución tecnológica del Proyecto de Desaduanamiento._x000a__x000a_"/>
    <s v="1. Informe de avance del proceso de contratación."/>
    <s v="Informe de avance del proceso"/>
    <n v="1"/>
    <d v="2022-01-01T00:00:00"/>
    <d v="2022-07-31T00:00:00"/>
    <n v="30.142857142857142"/>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m/>
    <s v="2. Plan de trabajo del desarrollo de la solución tecnológica."/>
    <s v="Plan de trabajo"/>
    <n v="1"/>
    <d v="2022-08-01T00:00:00"/>
    <d v="2022-12-31T00:00:00"/>
    <n v="21.714285714285715"/>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s v="2. Implantación de la solución tecnológica del Proyecto._x000a__x000a_"/>
    <s v="1. Iniciar el desarrollo de la solución Tecnológica"/>
    <s v="Seguimiento trimestral a la implementación de la solución Tecnológica"/>
    <n v="3"/>
    <d v="2023-01-01T00:00:00"/>
    <d v="2023-12-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2"/>
    <x v="0"/>
    <m/>
    <m/>
    <m/>
    <m/>
    <m/>
    <s v="2. Puesta en producción de la solución tecnológica"/>
    <s v="Puesta en producción"/>
    <n v="1"/>
    <d v="2024-07-01T00:00:00"/>
    <d v="2024-12-31T00:00:00"/>
    <n v="26.14285714285714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2"/>
    <x v="0"/>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n v="1"/>
    <x v="0"/>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r>
  <r>
    <x v="3"/>
    <x v="0"/>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3"/>
    <x v="0"/>
    <m/>
    <m/>
    <m/>
    <m/>
    <m/>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s v="Inicio de la implementación de la solución tecnológica del Proyecto."/>
    <s v="Plan de trabajo de 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3"/>
    <x v="0"/>
    <m/>
    <m/>
    <m/>
    <m/>
    <m/>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3"/>
    <x v="0"/>
    <m/>
    <m/>
    <m/>
    <m/>
    <m/>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r>
  <r>
    <x v="3"/>
    <x v="0"/>
    <m/>
    <m/>
    <m/>
    <m/>
    <m/>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n v="1"/>
    <x v="0"/>
    <s v="DGI_x000a_DS - Subproceso Administación de Cartera_x000a_Direccion Seccional de Impuestos de Bogota_x000a_División de Cobranzas _x000a_ _x000a_REFORMULADO_x000a_29052020_x000a_ACTUALIZADO_x000a_30112021"/>
  </r>
  <r>
    <x v="3"/>
    <x v="0"/>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n v="1"/>
    <x v="0"/>
    <s v="DGI_x000a_DS - Subproceso Administación de Cartera_x000a_Direccion Seccional de Impuestos de Bogota_x000a_División de Cobranzas _x000a_ _x000a_REFORMULADO_x000a_29052020_x000a_ACTUALIZADO_x000a_30112021"/>
  </r>
  <r>
    <x v="3"/>
    <x v="0"/>
    <m/>
    <m/>
    <m/>
    <m/>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r>
  <r>
    <x v="3"/>
    <x v="0"/>
    <m/>
    <m/>
    <m/>
    <m/>
    <m/>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112021_x000a_20052022_x000a_09122022"/>
  </r>
  <r>
    <x v="3"/>
    <x v="0"/>
    <m/>
    <m/>
    <m/>
    <m/>
    <m/>
    <m/>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112021_x000a_20052022_x000a_09122022"/>
  </r>
  <r>
    <x v="3"/>
    <x v="0"/>
    <m/>
    <m/>
    <m/>
    <m/>
    <m/>
    <s v="Implantación de la solución tecnológica "/>
    <s v="Puesta en producción de la solución"/>
    <n v="1"/>
    <d v="2025-06-01T00:00:00"/>
    <d v="2025-12-31T00:00:00"/>
    <n v="30.428571428571427"/>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112021_x000a_20052022_x000a_09122022"/>
  </r>
  <r>
    <x v="3"/>
    <x v="0"/>
    <s v="22 Aud Vig  2012-2013 Función Recaudadora"/>
    <s v="12 01 003"/>
    <s v="Hallazgo No. 22: Títulos Judiciales_x000a_De acuerdo con la información suministrada por la entidad, se observa que a 31/12/2013 existen 26.714 títulos Judiciales por valor de $51.910.4 millones, vigentes y en custodia de la Dirección Seccional Bogotá, pendientes de proferir el respectivo auto de aplicación y trámite de Títulos, como es: Fraccionamiento de títulos, Aplicación a Impuestos, Imputación del pago y Títulos no Reclamados, situación soportada en el Acta No.5 de Enero de 2014, realizada por la División de Gestión de Cobranzas"/>
    <s v="Deficiencia en la gestión para la depuración de los inventarios y debilidades en la aplicación de los mecanismos de control interno, situación que afecta las finanzas del estado al no contar con dichos recursos; los cuales; además, no están generando rendimiento alguno._x000a_Problemas, deficiencias y limitantes de orden Institucional._x000a_"/>
    <s v="Diseñar un plan de trabajo tendiente a gestionar el inventario de los títulos de depósitos judicial con fecha de constitución anterior al 13 de diciembre de 2013, el cual corresponde a 15,756"/>
    <s v="Elaboración del Plan de trabajo, teniendo en cuenta el universo de Depositos Judiciales a gestionar y la capacidad operativa de la División de Gestión de Cobranzas de la DSIB, identificando puntualmente los tíitulos a gesitonar en cada anualidad"/>
    <s v="Documento"/>
    <n v="1"/>
    <d v="2017-10-01T00:00:00"/>
    <d v="2017-11-30T00:00:00"/>
    <n v="8.5714285714285712"/>
    <n v="1"/>
    <n v="1"/>
    <x v="0"/>
    <s v="DGI_x000a_DS - Subproceso Administaciòn de Cartera_x000a_Direccion Seccional de Impuestos de Bogota_x000a_División de Cobranzas _x000a_ _x000a_REFORMULADO _x000a_30092016 _x000a_30092017_x000a_ACTUALIZADO_x000a_30112021"/>
  </r>
  <r>
    <x v="3"/>
    <x v="0"/>
    <m/>
    <m/>
    <m/>
    <m/>
    <s v="Gestionar la totalidad de los depósitos judiciales consituidos al 31 de diciembre de 2013, los cualea ascienden a 11.124, a través del aplicativo correspondiente."/>
    <s v="Ejecutar lo establecido en el Procedimiento Gestión y Administración de Depósitos Judiciales PR-CA-0275 respecto del numeral 3 de actividad 56, realizando un informe que incluya el estado actual de los 11.124 DJ consituidos al 31 de diciembre de 2013 que se encuentran pendientes de gestionar."/>
    <s v="Documento"/>
    <n v="1"/>
    <d v="2019-06-01T00:00:00"/>
    <d v="2019-09-30T00:00:00"/>
    <n v="17.285714285714285"/>
    <n v="1"/>
    <n v="1"/>
    <x v="0"/>
    <s v="DGI_x000a_DS - Subproceso Administaciòn de Cartera_x000a_Direccion Seccional de Impuestos de Bogota_x000a_División de Cobranzas _x000a_ _x000a_REFORMULADO _x000a_30092016_x000a_30092017_x000a_30302019_x000a_ACTUALIZADO_x000a_30112021"/>
  </r>
  <r>
    <x v="3"/>
    <x v="0"/>
    <m/>
    <m/>
    <m/>
    <m/>
    <m/>
    <s v="Realizar seguimiento a la gestión realizada a los 11.124 DJ consituidos al 31 de diciembre de 2013 que se encuentran pendientes de gestionar, revisando la causa por la cual los depósitos judiciales pueden tener demoras en la gestión y establecer un cronograma para realizar seguimiento a su gestión, en cumplimiento a lo indicaco en la  actividad 58 del Procedimiento PR-CA-0275 Gestión y Administración de Depósitos Judiciales."/>
    <s v="Documento"/>
    <n v="1"/>
    <d v="2019-10-01T00:00:00"/>
    <d v="2019-12-31T00:00:00"/>
    <n v="13"/>
    <n v="1"/>
    <n v="1"/>
    <x v="0"/>
    <s v="DGI_x000a_DS - Subproceso Administaciòn de Cartera_x000a_Direccion Seccional de Impuestos de Bogota_x000a_División de Cobranzas _x000a_ _x000a_REFORMULADO _x000a_30092016_x000a_30092017_x000a_30302019_x000a_ACTUALIZADO_x000a_30112021"/>
  </r>
  <r>
    <x v="3"/>
    <x v="0"/>
    <m/>
    <m/>
    <m/>
    <m/>
    <m/>
    <s v="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
    <s v="Numero de TDJ gestionados / Total TDJ a gestionar"/>
    <n v="1"/>
    <d v="2020-01-01T00:00:00"/>
    <d v="2020-12-31T00:00:00"/>
    <n v="52.142857142857146"/>
    <n v="1"/>
    <n v="1"/>
    <x v="0"/>
    <s v="DGI_x000a_DS - Subproceso Administaciòn de Cartera_x000a_Direccion Seccional de Impuestos de Bogota_x000a_División de Cobranzas _x000a_ _x000a_REFORMULADO _x000a_30092016_x000a_30092017_x000a_30302019_x000a_ACTUALIZADO_x000a_30112021"/>
  </r>
  <r>
    <x v="3"/>
    <x v="0"/>
    <m/>
    <m/>
    <m/>
    <m/>
    <m/>
    <s v="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
    <s v="Numero de TDJ gestionados / Total TDJ a gestionar"/>
    <n v="1"/>
    <d v="2021-01-01T00:00:00"/>
    <d v="2021-12-31T00:00:00"/>
    <n v="52"/>
    <n v="1"/>
    <n v="1"/>
    <x v="0"/>
    <s v="DGI_x000a_DS - Subproceso Administaciòn de Cartera_x000a_Direccion Seccional de Impuestos de Bogota_x000a_División de Cobranzas _x000a__x000a_ACTUALIZADO_x000a_30112021 "/>
  </r>
  <r>
    <x v="3"/>
    <x v="0"/>
    <m/>
    <m/>
    <m/>
    <m/>
    <m/>
    <s v="Identificar el número de DJ que no son posbles de gestionar, señalando las causas que imposibilitan la gestión de los DJ constituidos al 31 de diciembre de 2013. "/>
    <s v="Relación de TDJ que no son posibles de gestionar . "/>
    <n v="1"/>
    <d v="2023-01-01T00:00:00"/>
    <d v="2023-12-31T00:00:00"/>
    <n v="52"/>
    <n v="0.25"/>
    <n v="0.25"/>
    <x v="1"/>
    <s v="DGI_x000a_DS - Subproceso Administaciòn de Cartera_x000a_Direccion Seccional de Impuestos de Bogota_x000a_División de Cobranzas _x000a__x000a_ACTUALIZADO_x000a_30112021 _x000a_09122022"/>
  </r>
  <r>
    <x v="3"/>
    <x v="0"/>
    <m/>
    <m/>
    <m/>
    <m/>
    <m/>
    <s v="Proferir los actos administrativos  necesarios para la aplicación, endoso, fraccionamiento y/o conversión, según proceda, del 34% restante de los DJ consituidos al 31 de diciembre de 2013 que se encuentran pendientes de gestionar y que cumplan con los requisitos legales, de acuerdo con el seguimeinto realizado en la actividad anterior."/>
    <s v="Numero de TDJ gestionados / Total TDJ a gestionar"/>
    <n v="1"/>
    <d v="2023-01-01T00:00:00"/>
    <d v="2023-12-31T00:00:00"/>
    <n v="52"/>
    <n v="0.95"/>
    <n v="0.95"/>
    <x v="1"/>
    <s v="DGI_x000a_DS - Subproceso Administaciòn de Cartera_x000a_Direccion Seccional de Impuestos de Bogota_x000a_División de Cobranzas _x000a__x000a_ACTUALIZADO_x000a_30112021 _x000a_09122022"/>
  </r>
  <r>
    <x v="3"/>
    <x v="0"/>
    <m/>
    <m/>
    <m/>
    <m/>
    <m/>
    <s v="Programar y realizar mesa de trabajo con el nivel central para identificar las acciones Y Gestion a realizar e implementar frente a los DJ que no son posibles de gestionar."/>
    <s v="documento de conclusiones y gestion a realizar de la mesa de trabajo realizada."/>
    <n v="1"/>
    <d v="2024-01-01T00:00:00"/>
    <d v="2024-03-31T00:00:00"/>
    <n v="12.857142857142858"/>
    <n v="0"/>
    <n v="0"/>
    <x v="1"/>
    <s v="DGI_x000a_DS - Subproceso Administaciòn de Cartera_x000a_Direccion Seccional de Impuestos de Bogota_x000a_División de Cobranzas _x000a__x000a_ACTUALIZADO_x000a_30112021 _x000a_09122022"/>
  </r>
  <r>
    <x v="3"/>
    <x v="0"/>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3-07-31T00:00:00"/>
    <n v="30.142857142857142"/>
    <n v="0"/>
    <n v="0"/>
    <x v="1"/>
    <s v="DGI_x000a_NC - Subproceso de Fiscalización y Liquidación_x000a_Subdirección de Fiscalización Tributaria_x000a__x000a_NC - Subproceso Innovación y Tecnología_x000a_Subdirección de Procesamiento de Datos_x000a__x000a_REFORMULADO _x000a_09122022"/>
  </r>
  <r>
    <x v="3"/>
    <x v="0"/>
    <m/>
    <m/>
    <m/>
    <m/>
    <m/>
    <s v="2. Elaborar una herramienta para consulta que despliegue la información de los indicadores de auditoria."/>
    <s v="Herramienta para consulta de indicadores de auditoria"/>
    <n v="1"/>
    <d v="2023-08-01T00:00:00"/>
    <d v="2023-12-31T00:00:00"/>
    <n v="21.714285714285715"/>
    <n v="0"/>
    <n v="0"/>
    <x v="1"/>
    <s v="DGI_x000a_NC - Subproceso de Fiscalización y Liquidación_x000a_Subdirección de Fiscalización Tributaria_x000a__x000a_NC - Subproceso Innovación y Tecnología_x000a_Subdirección de Información y Analítica_x000a__x000a_REFORMULADO _x000a_09122022"/>
  </r>
  <r>
    <x v="3"/>
    <x v="0"/>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n v="1"/>
    <x v="0"/>
    <s v="DGI_x000a_NC - Subproceso de Fiscalización y Liquidación_x000a_Coordinación de Pensamiento Estratégico de Fiscalización Tributaria"/>
  </r>
  <r>
    <x v="3"/>
    <x v="0"/>
    <s v="Auditoría de Cumplimiento, U.A.E DIAN Devoluciones y Compensaciones gestionadas a 31 de diciembre de 2020"/>
    <s v="22  03 00"/>
    <s v="Hallazgo No. 2. Devoluciones asociadas a proveedores ficticios  “(…) 18 devoluciones de las DSI Bogotá y DSI Medellín por valor de $5.841.858.193 de contribuyentes relacionados con compra de facturas a proveedores ficticios del caso “La Patrona”, que no fueron objeto de fiscalización y quedaron en firme; la DIAN solo puede esperar las resultas judiciales, de algo que había podio manejar"/>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s v="1. Fortalecer los programas de control enfocados a presuntos proveedores ficticios o con operaciones simuladas y sus adquirentes, incluyendo criterios de selección en donde se tenga en cuenta solicitudes de devolución y/o compensación."/>
    <s v="1. Solicitar a la Coordinación de Programas y Campañas de Control que sea considerado en los criterios de selección del programa un control respecto de las solicitudes de devolución y/o compensación."/>
    <s v="Documento de solicitud."/>
    <n v="1"/>
    <d v="2022-02-01T00:00:00"/>
    <d v="2022-02-28T00:00:00"/>
    <n v="3.8571428571428572"/>
    <n v="1"/>
    <n v="1"/>
    <x v="0"/>
    <s v="DGI_x000a_NC - Subproceso de Fiscalización y Liquidación_x000a_Coordinación de Pensamiento Estratégico de Fiscalización Tributaria"/>
  </r>
  <r>
    <x v="3"/>
    <x v="0"/>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m/>
    <s v="2. Enviar para su ejecución, el programa de control considerando criterios de selección resultantes de la actividad 1."/>
    <s v="Memorando de lineamientos de auditoría."/>
    <n v="1"/>
    <d v="2022-07-01T00:00:00"/>
    <d v="2022-08-31T00:00:00"/>
    <n v="8.7142857142857135"/>
    <n v="1"/>
    <n v="1"/>
    <x v="0"/>
    <s v="DGI_x000a_NC - Subproceso de Fiscalización y Liquidación_x000a_Coordinación de Pensamiento Estratégico de Fiscalización Tributaria_x000a__x000a_REFORMULADO_x000a_20052022"/>
  </r>
  <r>
    <x v="3"/>
    <x v="0"/>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a depuración de cargas de servicio."/>
    <s v="Documento de análisis y evaluación"/>
    <n v="1"/>
    <d v="2022-02-01T00:00:00"/>
    <d v="2022-06-30T00:00:00"/>
    <n v="21.285714285714285"/>
    <n v="1"/>
    <n v="1"/>
    <x v="0"/>
    <s v="DGI_x000a_NC - Subproceso de Fiscalización y Liquidación _x000a_Coordinación de Sistemas de Información y Procedimiento de Fiscalización Tributaria _x000a_Coordinación de Pensamiento Estratégico de Fiscalización Tributaria _x000a_Coordinación de Supervisión, control y seguimiento de Fiscalización"/>
  </r>
  <r>
    <x v="3"/>
    <x v="0"/>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m/>
    <s v="2. Efectuar los ajustes al procedimiento,  y/o documentos asociados con base en el resultado del análisis efectuado."/>
    <s v="Procedimiento y/o documentos asociados, ajustados y publicados."/>
    <n v="1"/>
    <d v="2023-01-01T00:00:00"/>
    <d v="2023-07-31T00:00:00"/>
    <n v="30.142857142857142"/>
    <n v="0"/>
    <n v="0"/>
    <x v="1"/>
    <s v="DGI_x000a_NC - Subproceso de Fiscalización y Liquidación_x000a_Coordinación de Sistemas de Información y Procedimiento de Fiscalización Tributaria_x000a__x000a_REFORMULADO _x000a_09122022"/>
  </r>
  <r>
    <x v="3"/>
    <x v="0"/>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3-07-31T00:00:00"/>
    <n v="30.142857142857142"/>
    <n v="0"/>
    <n v="0"/>
    <x v="1"/>
    <s v="DGI_x000a_NC - Subproceso de Fiscalización y Liquidación_x000a_Subdirección de Fiscalización Tributaria_x000a__x000a_NC - Subproceso Innovación y Tecnología_x000a_Subdirección de Procesamiento de Datos_x000a__x000a_REFORMULADO _x000a_09122022"/>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3-12-31T00:00:00"/>
    <n v="21.714285714285715"/>
    <n v="0"/>
    <n v="0"/>
    <x v="1"/>
    <s v="DGI_x000a_NC - Subproceso de Fiscalización y Liquidación_x000a_Subdirección de Fiscalización Tributaria_x000a__x000a_NC - Subproceso Innovación y Tecnología_x000a_Subdirección de Información y Analítica_x000a__x000a_REFORMULADO _x000a_09122022"/>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n v="1"/>
    <x v="0"/>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0"/>
    <n v="0"/>
    <x v="1"/>
    <s v="DGI_x000a_NC - Subproceso de Fiscalización y Liquidación_x000a_Coordinación de Sistemas de Información y Procedimiento de Fiscalización Tributaria_x000a__x000a_REFORMULADO _x000a_09122022"/>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n v="1"/>
    <x v="0"/>
    <s v="DGI_x000a_NC - Subproceso de Fiscalización y Liquidación_x000a_Coordinación de Pensamiento Estratégico de Fiscalización Tributaria"/>
  </r>
  <r>
    <x v="3"/>
    <x v="0"/>
    <s v="Auditoría de Cumplimiento, U.A.E DIAN Devoluciones y Compensaciones gestionadas a 31 de diciembre de 2020"/>
    <s v="19  03 00"/>
    <s v="Hallazgo 4. Términos para autorizar devoluciones abreviadas  &quot;Términos para autorizar devoluciones abreviadas (D). devoluciones que exceden el cumplimiento de los términos para proferir resoluciones de devoluciones abreviadas por parte de las DSI´s Bogotá, Barranquilla, Medellín y Santa Marta en el plazo establecido en el Decreto Legislativo 535 de 2020, lo que generó retrasos en el pago"/>
    <s v="&quot;La situación descrita, se presenta por deficiencias en el seguimiento y control para el reconocimiento de las devoluciones abreviadas por parte de las DSI Bogotá, DSI Medellín, DSI Barranquilla y DSIA Santa Marta generando retrasos en las devoluciones e impidiendo que los contribuyentes que radicaron sus solicitudes en debida forma contaran con los recursos de manera oportuna para super"/>
    <s v="1. Elaborar plan de contingencia, para atención de solicitudes de devolución y/o compensación, aplicable en casos de expedirse medidas gubernamentales derivadas de declaratorias de Estados de Emergencia, que lleven a un desborde de la capacidad operativa de las dependencias involucradas en la gestión de solicitudes de devolución y/o compensación."/>
    <s v="1. Elaborar plan de contingencia que abarque los procesos y subprocesos que intervienen en la gestión de solicitudes de devolución y/o compensación."/>
    <s v="Plan de contingencia"/>
    <n v="1"/>
    <d v="2022-02-01T00:00:00"/>
    <d v="2022-07-31T00:00:00"/>
    <n v="25.714285714285715"/>
    <n v="1"/>
    <n v="1"/>
    <x v="0"/>
    <s v="DGI_x000a_NC - Subproceso Recaudo - Devoluciones_x000a_Subdirección de Devoluciones"/>
  </r>
  <r>
    <x v="3"/>
    <x v="0"/>
    <m/>
    <m/>
    <m/>
    <s v="&quot;La situación descrita, se presenta por deficiencias en el seguimiento y control para el reconocimiento de las devoluciones abreviadas por parte de las DSI Bogotá, DSI Medellín, DSI Barranquilla y DSIA Santa Marta generando retrasos en las devoluciones e impidiendo que los contribuyentes que radicaron sus solicitudes en debida forma contaran con los recursos de manera oportuna para super"/>
    <s v="1. Elaborar plan de contingencia, para atención de solicitudes de devolución y/o compensación, aplicable en casos de expedirse medidas gubernamentales derivadas de declaratorias de Estados de Emergencia, que lleven a un desborde de la capacidad operativa de las dependencias involucradas en la gestión de solicitudes de devolución y/o compensación."/>
    <s v="2.Ajustar plan de contigencia como documento de estrategía de continuidad del negocio para ser integrado al plan de continuidad del negocio de la Entidad"/>
    <s v="Documento de estrategía de continuidad del negocio enviado a la Subdirección de Procesos para ser integrado al plan de continuidad del negocio de la Entidad "/>
    <n v="1"/>
    <d v="2023-06-01T00:00:00"/>
    <d v="2023-12-31T00:00:00"/>
    <n v="30.428571428571427"/>
    <n v="0"/>
    <n v="0"/>
    <x v="1"/>
    <s v="DGI_x000a_NC - Subproceso Recaudo - Devoluciones_x000a_Subdirección de Devoluciones_x000a_Dirección General DIAN_x000a__x000a_REFORMULADO _x000a_09122022"/>
  </r>
  <r>
    <x v="3"/>
    <x v="0"/>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s v="Inicio de la implementación de la solución tecnológica del Proyecto."/>
    <s v="Plan de trabajo de_x000a_implementación de la solución_x000a_tecnológica."/>
    <n v="1"/>
    <d v="2023-11-01T00:00:00"/>
    <d v="2024-05-31T00:00:00"/>
    <n v="30.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m/>
    <s v="Seguimiento trimestral a la implementación de la solución Tecnológica"/>
    <n v="4"/>
    <d v="2024-06-01T00:00:00"/>
    <d v="2025-05-31T00:00:00"/>
    <n v="52"/>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Subdirección de Procesamiento de Datos_x000a_Subdirección de Infraestructura Tecnológica y de Operaciones_x000a__x000a_REFORMULADO _x000a_09122022"/>
  </r>
  <r>
    <x v="3"/>
    <x v="0"/>
    <m/>
    <s v="19  03 00"/>
    <m/>
    <m/>
    <m/>
    <s v="Implantación de la solución tecnológica "/>
    <s v="Puesta en producción de la solución"/>
    <n v="1"/>
    <d v="2025-06-01T00:00:00"/>
    <d v="2025-12-31T00:00:00"/>
    <n v="30.428571428571427"/>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Subdirección de Procesamiento de Datos_x000a_Subdirección de Infraestructura Tecnológica y de Operaciones_x000a__x000a_REFORMULADO _x000a_09122022"/>
  </r>
  <r>
    <x v="3"/>
    <x v="0"/>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s v="Inicio de la implementación de la solución tecnológica del Proyecto."/>
    <s v="Plan de trabajo de_x000a_implementación de la solución_x000a_tecnológica."/>
    <n v="1"/>
    <d v="2023-11-01T00:00:00"/>
    <d v="2024-05-31T00:00:00"/>
    <n v="30.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_x000a_REFORMULADO _x000a_09122022"/>
  </r>
  <r>
    <x v="3"/>
    <x v="0"/>
    <m/>
    <s v="19  03 00"/>
    <m/>
    <m/>
    <m/>
    <s v="Implantación de la solución tecnológica "/>
    <s v="Puesta en producción de la solución"/>
    <n v="1"/>
    <d v="2025-06-01T00:00:00"/>
    <d v="2025-12-31T00:00:00"/>
    <n v="30.428571428571427"/>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Subdirección de Procesamiento de Datos_x000a_Subdirección de Infraestructura Tecnológica y de Operaciones_x000a__x000a_REFORMULADO _x000a_09122022"/>
  </r>
  <r>
    <x v="3"/>
    <x v="0"/>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s v="Inicio de la implementación de la solución tecnológica del Proyecto."/>
    <s v="Plan de trabajo de_x000a_implementación de la solución_x000a_tecnológica."/>
    <n v="1"/>
    <d v="2023-11-01T00:00:00"/>
    <d v="2024-05-31T00:00:00"/>
    <n v="30.285714285714285"/>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REFORMULADO _x000a_09122022"/>
  </r>
  <r>
    <x v="3"/>
    <x v="0"/>
    <m/>
    <s v="19  03 00"/>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_x000a_REFORMULADO _x000a_09122022"/>
  </r>
  <r>
    <x v="3"/>
    <x v="0"/>
    <m/>
    <s v="19  03 00"/>
    <m/>
    <m/>
    <m/>
    <s v="Implantación de la solución tecnológica "/>
    <s v="Puesta en producción de la solución"/>
    <n v="1"/>
    <d v="2025-06-01T00:00:00"/>
    <d v="2025-12-31T00:00:00"/>
    <n v="30.428571428571427"/>
    <n v="0"/>
    <n v="0"/>
    <x v="1"/>
    <s v="DGI_x000a_NC - Subproceso Administración de Cartera_x000a_NC - Subproceso  Recaudo - 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Subdirección de Procesamiento de Datos_x000a_Subdirección de Infraestructura Tecnológica y de Operaciones_x000a__x000a_REFORMULADO _x000a_09122022"/>
  </r>
  <r>
    <x v="3"/>
    <x v="0"/>
    <s v="Auditoría de Cumplimiento, U.A.E DIAN Devoluciones y Compensaciones gestionadas a 31 de diciembre de 2020"/>
    <s v="19  03 00"/>
    <s v="Hallazgo No. 10 Incidencias Obligaciones Financieras  “(…)  incumplimiento del procedimiento de gestión de la mesa de servicio para la solución de incidentes reportados por las DSI a nivel nacional, que se relacionan con inconsistencias en los saldos o en su actualización en el aplicativo Obligación Financiera, lo que afecta las devoluciones y cobranzas"/>
    <s v="“(…) causado por incumplimiento en los procedimientos de gestión de la mesa de servicio, en el cual se establecen acuerdos de nivel de servicio, se definen los tiempos de recuperación de la incidencia, (…)”"/>
    <s v="1. Revisar el procedimiento y los instructivos asociados a la gestión de la mesa de servicio y ajustar de ser necesario."/>
    <s v="1. Verificar y actualizar el procedimiento con el fin de incluir los controles necesarios que eviten que se queden incidentes sin atender dentro de los tiempos establecidos."/>
    <s v="Procedimiento ajustado"/>
    <n v="1"/>
    <d v="2023-01-02T00:00:00"/>
    <d v="2023-08-01T00:00:00"/>
    <n v="30.142857142857142"/>
    <n v="0"/>
    <n v="0"/>
    <x v="1"/>
    <s v="DGI_x000a_NC - Subproceso Innovación y Tecnología_x000a_Dirección de Gestión de Innovación y Tecnología_x000a_Subdirección de Innovación y Proyectos_x000a_Subdirección de Soluciones y desarrollo_x000a__x000a_REFORMULADO _x000a_09122022"/>
  </r>
  <r>
    <x v="3"/>
    <x v="0"/>
    <m/>
    <s v="19  03 00"/>
    <m/>
    <m/>
    <s v="2. Revisar y diagnosticar las 16 incidencias que están sin cerrar para resolverlas."/>
    <s v="1. Revisar y diagnosticar las 16 incidencias que están sin atender y evaluar el impacto que generan para determinar  como resolverlas."/>
    <s v="Documento de Diagnóstico."/>
    <n v="1"/>
    <d v="2022-01-01T00:00:00"/>
    <d v="2022-06-30T00:00:00"/>
    <n v="25.714285714285715"/>
    <n v="1"/>
    <n v="1"/>
    <x v="0"/>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3"/>
    <x v="0"/>
    <m/>
    <s v="19  03 00"/>
    <m/>
    <m/>
    <m/>
    <s v="2. Elaborar proyecto de desarrollo tecnológico."/>
    <s v="Cronograma de trabajo"/>
    <n v="1"/>
    <d v="2022-10-01T00:00:00"/>
    <d v="2022-12-31T00:00:00"/>
    <n v="13"/>
    <n v="1"/>
    <n v="1"/>
    <x v="0"/>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3"/>
    <x v="0"/>
    <m/>
    <s v="19  03 00"/>
    <m/>
    <m/>
    <m/>
    <m/>
    <s v="Puesta en producción del proyecto"/>
    <n v="1"/>
    <d v="2023-01-01T00:00:00"/>
    <d v="2023-12-31T00:00:00"/>
    <n v="52"/>
    <n v="0"/>
    <n v="0"/>
    <x v="1"/>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3"/>
    <x v="0"/>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92017_x000a_30032018_x000a_30042020_x000a_31102020_x000a_20052022_x000a_09122022_x000a__x000a_ACTALIZADO_x000a_30112021 _x000a_"/>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FORMULADO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_x000a_"/>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_x000a_"/>
  </r>
  <r>
    <x v="3"/>
    <x v="0"/>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_x000a_"/>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Formato FT 1674 o control de asistencia a reuniones TEAM, con el registro del diagnóstico de cada caso de si es posible tecnicamente su corrección o no."/>
    <n v="1"/>
    <d v="2023-06-01T00:00:00"/>
    <d v="2023-09-30T00:00:00"/>
    <n v="17.285714285714285"/>
    <n v="0"/>
    <n v="0"/>
    <x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mes contable de junio de 2023"/>
    <n v="1"/>
    <d v="2023-10-01T00:00:00"/>
    <d v="2023-12-31T00:00:00"/>
    <n v="13"/>
    <n v="0"/>
    <n v="0"/>
    <x v="1"/>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junio de 2023"/>
    <n v="1"/>
    <d v="2023-06-01T00:00:00"/>
    <d v="2023-09-30T00:00:00"/>
    <n v="17.285714285714285"/>
    <n v="0"/>
    <n v="0"/>
    <x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r>
  <r>
    <x v="3"/>
    <x v="0"/>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32019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32019_x000a_30042020_x000a_31102020_x000a_30112021_x000a_20052022_x000a_09122022"/>
  </r>
  <r>
    <x v="3"/>
    <x v="0"/>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 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 _x000a__x000a_REFORMULADO_x000a_30042020_x000a_31102020_x000a_30112021_x000a_20052022_x000a_09122022"/>
  </r>
  <r>
    <x v="3"/>
    <x v="0"/>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Formato FT 1674 o control de asistencia a reuniones TEAM, con el registro del diagnóstico de cada caso de si es posible tecnicamente su corrección o no."/>
    <n v="1"/>
    <d v="2023-06-01T00:00:00"/>
    <d v="2023-09-30T00:00:00"/>
    <n v="17.285714285714285"/>
    <n v="0"/>
    <n v="0"/>
    <x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mes contable de junio de 2023"/>
    <n v="1"/>
    <d v="2023-10-01T00:00:00"/>
    <d v="2023-12-31T00:00:00"/>
    <n v="13"/>
    <n v="0"/>
    <n v="0"/>
    <x v="1"/>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junio de 2023"/>
    <n v="1"/>
    <d v="2023-06-01T00:00:00"/>
    <d v="2023-09-30T00:00:00"/>
    <n v="17.285714285714285"/>
    <n v="0"/>
    <n v="0"/>
    <x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r>
  <r>
    <x v="3"/>
    <x v="0"/>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32019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32019_x000a_30042020_x000a_31102020_x000a_30112021_x000a_20052022_x000a_09122022"/>
  </r>
  <r>
    <x v="3"/>
    <x v="0"/>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NC - Subproceso Recaudo - Devoluciones_x000a_Dirección de Gestión de Impuestos_x000a_Subdirección de Recaudo_x000a_Coordinación de Administración de Aplicativos de Impuestos_x000a__x000a_NC -Subproceso Administracion de Cartera _x000a_Dirección de Gestión de Impuestos _x000a_Subdireccion de Cobranzas y Control Extensivo _x000a_Coordinación de Cobranzas_x000a__x000a_REFORMULADO_x000a_30092017_x000a_30032018_x000a_30042020_x000a_31102020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NC - Subproceso Recaudo - Devoluciones_x000a_Dirección de Gestión de Impuestos_x000a_Subdirección de Recaudo_x000a_Coordinación de Administración de Aplicativos de Impuestos_x000a__x000a_NC -Subproceso Administracion de Cartera _x000a_Dirección de Gestión de Impuestos _x000a_Subdireccion de Cobranzas y Control Extensivo _x000a_Coordinación de Cobranzas_x000a__x000a_REFORMULADO_x000a_30092017_x000a_30032018_x000a_30042020_x000a_31102020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_x000a_NC - Subproceso Recaudo - Devoluciones_x000a_Dirección de Gestión de Impuestos_x000a_Subdirección de Recaudo_x000a_Coordinación de Administración de Aplicativos de Impuestos_x000a__x000a_NC -Subproceso Administracion de Cartera _x000a_Dirección de Gestión de Impuestos _x000a_Subdireccion de Cobranzas y Control Extensivo _x000a_Coordinación de Cobranzas_x000a__x000a_REFORMULADO_x000a_30042020_x000a_31102020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de Innovación y Tecnología_x000a_Subdirección de Innovación y Proyectos_x000a_Subdirección de Soluciones y Desarrollo_x000a__x000a_NC - Subproceso Recaudo - Devoluciones_x000a_Dirección de Gestión de Impuestos_x000a_Subdirección de Recaudo_x000a_Coordinación de Administración de Aplicativos de Impuestos_x000a__x000a_NC -Subproceso Administracion de Cartera _x000a_Dirección de Gestión de Impuestos _x000a_Subdireccion de Cobranzas y Control Extensivo _x000a_Coordinación de Cobranzas_x000a__x000a_REFORMULADO_x000a_30042020_x000a_31102020_x000a_10052021_x000a_30112021_x000a_20052022_x000a_09122022"/>
  </r>
  <r>
    <x v="3"/>
    <x v="0"/>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92017_x000a_30032018_x000a_30042020_x000a_31102020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92017_x000a_30032018_x000a_30042020_x000a_31102020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31102020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31102020_x000a_10052021_x000a_30112021_x000a_20052022_x000a_09122022"/>
  </r>
  <r>
    <x v="3"/>
    <x v="0"/>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32019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32019_x000a_30042020_x000a_31102020_x000a_30112021_x000a_20052022_x000a_09122022"/>
  </r>
  <r>
    <x v="3"/>
    <x v="0"/>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52022_x000a_09122022"/>
  </r>
  <r>
    <x v="3"/>
    <x v="0"/>
    <m/>
    <m/>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Subproceso Función Recaudadora_x000a_Dirección de Gestión de Impuestos_x000a_Subdirección de Recaudo_x000a_Coordinación de Contabilidad de la Función Recaudadora_x000a__x000a_REFORMULADO_x000a_30042020_x000a_31102020_x000a_30112021_x000a_2052022_x000a_09122022"/>
  </r>
  <r>
    <x v="3"/>
    <x v="0"/>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r>
  <r>
    <x v="3"/>
    <x v="0"/>
    <m/>
    <m/>
    <m/>
    <m/>
    <m/>
    <s v="Elaboración espeficiación funcional Tecnica de Alto Nivel"/>
    <s v="Especificaciones funcionales de alto nivel"/>
    <n v="1"/>
    <d v="2020-08-01T00:00:00"/>
    <d v="2020-09-30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r>
  <r>
    <x v="3"/>
    <x v="0"/>
    <m/>
    <m/>
    <m/>
    <m/>
    <m/>
    <s v="Determinar la prioridad en los desarrollos para garantizar la atención de los requerimientos en las fechas acordadas"/>
    <s v="Acta de Centro de Despacho con la lista de prioridades de la SGRC"/>
    <n v="1"/>
    <d v="2020-10-01T00:00:00"/>
    <d v="2020-11-30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r>
  <r>
    <x v="3"/>
    <x v="0"/>
    <m/>
    <m/>
    <m/>
    <m/>
    <m/>
    <s v="Realizar análisis y diseño del ajuste"/>
    <s v="Formato de análisis y diseño"/>
    <n v="1"/>
    <d v="2021-01-01T00:00:00"/>
    <d v="2021-11-30T00:00:00"/>
    <n v="47.571428571428569"/>
    <n v="1"/>
    <n v="1"/>
    <x v="0"/>
    <s v="DGI_x000a_NC - Subproceso Innovación y Tecnología_x000a_Dirección de Gestión e Innovación y Tecnología_x000a_Subdirección de Soluciones y Desarrollo_x000a__x000a_REFORMULADO_x000a_30042020_x000a_10052021_x000a_ACTUALIZADO_x000a_30112021"/>
  </r>
  <r>
    <x v="3"/>
    <x v="0"/>
    <m/>
    <m/>
    <m/>
    <m/>
    <m/>
    <s v="Puesta en producción ajuste construido"/>
    <s v="Formato Aceptación de Pruebas Funcionales_x000a__x000a_Acta de comité de cambios_x000a_"/>
    <n v="2"/>
    <d v="2021-12-01T00:00:00"/>
    <d v="2022-10-01T00:00:00"/>
    <n v="43.428571428571431"/>
    <n v="2"/>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r>
  <r>
    <x v="3"/>
    <x v="0"/>
    <m/>
    <m/>
    <m/>
    <m/>
    <m/>
    <s v="Evaluar el universo de documentos generados  y establecer posibles alternativas de mejora o la gestión a realizar conforme a los documentos inconsistentes."/>
    <s v="Informe"/>
    <n v="1"/>
    <d v="2023-07-01T00:00:00"/>
    <d v="2023-12-31T00:00:00"/>
    <n v="26.142857142857142"/>
    <n v="0"/>
    <n v="0"/>
    <x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r>
  <r>
    <x v="3"/>
    <x v="0"/>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20052022_x000a_09122022_x000a__x000a_ACTUALIZADO_x000a_30112021"/>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20052022_x000a_09122022_x000a__x000a_ACTUALIZADO_x000a_30112021"/>
  </r>
  <r>
    <x v="3"/>
    <x v="0"/>
    <m/>
    <m/>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31102020_x000a_20052022_x000a_09122022_x000a__x000a_ACTUALIZADO_x000a_30112021"/>
  </r>
  <r>
    <x v="3"/>
    <x v="0"/>
    <m/>
    <m/>
    <m/>
    <m/>
    <m/>
    <s v="Implantación de la solución tecnológica "/>
    <s v="Puesta en producción de la solución"/>
    <n v="1"/>
    <d v="2025-06-01T00:00:00"/>
    <d v="2025-12-31T00:00:00"/>
    <n v="30.428571428571427"/>
    <n v="0"/>
    <n v="0"/>
    <x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31102020_x000a_20052022_x000a_09122022_x000a__x000a_ACTUALIZADO_x000a_30112021"/>
  </r>
  <r>
    <x v="3"/>
    <x v="0"/>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n v="1"/>
    <x v="0"/>
    <s v="DGI_x000a_NC - Subproceso Función Recaudadora_x000a_Dirección de Gestión de Impuestos_x000a_Subdirección de Recaudo_x000a_Coordinación de Contabilidad de la Función Recaudadora_x000a__x000a_REFORMULADO_x000a_30032019_x000a_ACTUALIZADO_x000a_30112021_x000a_"/>
  </r>
  <r>
    <x v="3"/>
    <x v="0"/>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n v="1"/>
    <x v="0"/>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3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 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 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92019_x000a_30042020_x000a_31102020_x000a_30112021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32019_x000a_30092019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112021_x000a_20052022_x000a_09122022"/>
  </r>
  <r>
    <x v="3"/>
    <x v="0"/>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_x000a_30042020_x000a_31102020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_x000a_30042020_x000a_31102020_x000a_30112021_x000a_20052022_x000a_09122022"/>
  </r>
  <r>
    <x v="3"/>
    <x v="0"/>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2204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2204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2204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22042021_x000a_30112021_x000a_20052022_x000a_09122022"/>
  </r>
  <r>
    <x v="3"/>
    <x v="0"/>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0520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n v="1"/>
    <x v="0"/>
    <s v="DGI_x000a_NC - Subproceso Innovación y Tecnología_x000a_Dirección de Gestión e Innovación y Tecnología_x000a_Subdirección de Innovación y Proyectos_x000a_Subdirección de Soluciones y Desarrollo_x000a__x000a_ACTUALIZADO_x000a_30112021_x000a__x000a_                                                                           "/>
  </r>
  <r>
    <x v="3"/>
    <x v="0"/>
    <m/>
    <m/>
    <m/>
    <m/>
    <m/>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n v="1"/>
    <x v="0"/>
    <s v="DGI_x000a_NC - Subproceso Innovación y Tecnología_x000a_Dirección de Gestión e Innovación y Tecnología_x000a_Subdirección de Innovación y Proyectos_x000a_Subdirección de Soluciones y Desarrollo_x000a_ACTUALIZADO_x000a_30112021_x000a__x000a_                                                                           "/>
  </r>
  <r>
    <x v="3"/>
    <x v="0"/>
    <m/>
    <m/>
    <m/>
    <m/>
    <m/>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r>
  <r>
    <x v="3"/>
    <x v="0"/>
    <m/>
    <m/>
    <m/>
    <m/>
    <m/>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n v="1"/>
    <x v="0"/>
    <s v="DGI_x000a_NC - Subproceso Recaudo - Devoluciones_x000a_Direccion de Gestion de Impuestos_x000a_Subdirección de Devoluciones_x000a__x000a_ACTUALIZADO_x000a_30112021"/>
  </r>
  <r>
    <x v="3"/>
    <x v="0"/>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3-01-01T00:00:00"/>
    <d v="2023-12-31T00:00:00"/>
    <n v="52"/>
    <n v="0"/>
    <n v="0"/>
    <x v="1"/>
    <s v="DGI_x000a_NC - Subproceso Recaudo - Devoluciones_x000a_Direccion de Gestion de Impuestos_x000a_Subdirección de Devoluciones_x000a__x000a_ACTUALIZADO_x000a_30112021_x000a_REFORMULACIÓN EXCEPCIONAL _x000a_18072022_x000a__x000a_REFORMULADO_x000a_09122022"/>
  </r>
  <r>
    <x v="3"/>
    <x v="0"/>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_x000a_REFORMULADO _x000a_30042020 _x000a_31102020 _x000a_10052021_x000a_30112021_x000a_20052022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REFORMULADO _x000a_30042020 _x000a_31102020 _x000a_10052021_x000a_30112021_x000a_20052022_x000a_09122022"/>
  </r>
  <r>
    <x v="3"/>
    <x v="0"/>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n v="1"/>
    <x v="0"/>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r>
  <r>
    <x v="3"/>
    <x v="0"/>
    <m/>
    <m/>
    <m/>
    <m/>
    <m/>
    <s v="Realizar los mejoras establecidas mediante el diagnóstico, en la documentación pertinente."/>
    <s v="Documentación del proceso contable FR, actualizada y publicada"/>
    <n v="1"/>
    <d v="2023-06-01T00:00:00"/>
    <d v="2023-10-31T00:00:00"/>
    <n v="21.714285714285715"/>
    <n v="0"/>
    <n v="0"/>
    <x v="1"/>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r>
  <r>
    <x v="3"/>
    <x v="0"/>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01-01T00:00:00"/>
    <d v="2023-10-31T00:00:00"/>
    <n v="43.285714285714285"/>
    <n v="0"/>
    <n v="0"/>
    <x v="1"/>
    <s v="DGI_x000a_NC - Subproceso Innovación y Tecnología_x000a_Dirección de Gestión e Innovación y Tecnología_x000a_Subdirección de Innovación y Proyectos_x000a_Subdirección de Soluciones y Desarrollo_x000a__x000a_ELABORACIÓN_x000a_15062022_x000a__x000a_REFORMULADO_x000a_09122022"/>
  </r>
  <r>
    <x v="3"/>
    <x v="0"/>
    <m/>
    <m/>
    <m/>
    <m/>
    <m/>
    <s v="Inicio de la implementación de la solución tecnológica del Proyecto."/>
    <s v="Plan de trabajo de_x000a_implementación de la solución_x000a_tecnológica."/>
    <n v="1"/>
    <d v="2023-11-01T00:00:00"/>
    <d v="2024-05-31T00:00:00"/>
    <n v="30.285714285714285"/>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ELABORACIÓN_x000a_15062022_x000a__x000a_REFORMULADO_x000a_09122022"/>
  </r>
  <r>
    <x v="3"/>
    <x v="0"/>
    <m/>
    <m/>
    <m/>
    <m/>
    <m/>
    <m/>
    <s v="Seguimiento trimestral a la implementación de la solución Tecnológica"/>
    <n v="4"/>
    <d v="2024-06-01T00:00:00"/>
    <d v="2025-05-31T00:00:00"/>
    <n v="52"/>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ELABORACIÓN_x000a_15062022_x000a__x000a_REFORMULADO_x000a_09122022"/>
  </r>
  <r>
    <x v="3"/>
    <x v="0"/>
    <m/>
    <m/>
    <m/>
    <m/>
    <m/>
    <s v="Implantación de la solución tecnológica "/>
    <s v="Puesta en producción de la solución"/>
    <n v="1"/>
    <d v="2025-06-01T00:00:00"/>
    <d v="2025-12-31T00:00:00"/>
    <n v="30.428571428571427"/>
    <n v="0"/>
    <n v="0"/>
    <x v="1"/>
    <s v="DGI_x000a_NC - Subproceso Innovación y Tecnología_x000a_Dirección de Gestión e Innovación y Tecnología_x000a_Subdirección de Innovación y Proyectos_x000a_Subdirección de Soluciones y Desarrollo_x000a_Subdirección de Infraestructura Tecnológica y de Operaciones_x000a__x000a_NC - Subproceso Función Recaudadora_x000a_Dirección de Gestión de Impuestos_x000a_Subdirección de Recaudo_x000a_Coordinación de Contabilidad de la Función Recaudadora_x000a__x000a_ELABORACIÓN_x000a_15062022_x000a__x000a_REFORMULADO_x000a_09122022"/>
  </r>
  <r>
    <x v="3"/>
    <x v="0"/>
    <s v="Auditoría Financiera Independiente a la UAE Dirección de Impuestos y Aduanas Nacionales – DIAN, Vigencia 2021"/>
    <s v="17 01 007"/>
    <s v="Hallazgo No. 4. CLASIFICACION DE LA CARTERA_x000a__x000a_“(…) Insuficiencia del Manual de Políticas Contables y Operativas de la_x000a_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
    <s v="“(…) debilidades en el control interno contable de la entidad relacionado con la insuficiencia del Manual de Política Contable y Operativa, en los_x000a_aspectos que regula la depuración de la cartera y su clasificación (…)&quot;"/>
    <s v="Elaborar y adoptar el documento idóneo que conforme con la Resolución 006004 de 2018 o la que la modifique y que permitirá documentar la ejecución de la clasificación de cartera adoptada por el MN-RE- 0044"/>
    <s v="Documentar y relacionar las actividades administrativas y técnicas que se requieren para aplicar la clasificación de la cartera adoptada por el Manual de Políticas Contables y Operativas  de la Función Recaudadora MN-RE 0044"/>
    <s v="Documento publicado "/>
    <n v="1"/>
    <d v="2023-06-01T00:00:00"/>
    <d v="2023-10-31T00:00:00"/>
    <n v="21.714285714285715"/>
    <n v="0"/>
    <n v="0"/>
    <x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 _x000a__x000a_ELABORACIÓN_x000a_15062022_x000a__x000a_REFORMULADO_x000a_09122022"/>
  </r>
  <r>
    <x v="3"/>
    <x v="0"/>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n v="1"/>
    <x v="0"/>
    <s v="DGI_x000a_DS - Subproceso de Administración de Cartera_x000a_Dirección Seccional de Impuestos de Bogotá_x000a_División de Cobranzas_x000a__x000a_ELABORACIÓN_x000a_30122022_x000a__x000a_"/>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0"/>
    <n v="0"/>
    <x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de Administración de Cartera_x000a_Direccción de Gestión de Impuestos_x000a_Subdirección de Cobranzas y Control Extensivo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3-12-31T00:00:00"/>
    <n v="52"/>
    <n v="0.6"/>
    <n v="9.9999999999999992E-2"/>
    <x v="1"/>
    <s v="DGI_x000a_NC - Subproceso  Recaudo _x000a_Dirección de Gestión de Impuestos_x000a_Subdirección de Recaudo_x000a_Coordinación de Administración de Aplicativos de  Impuestos_x000a__x000a_ELABORACIÓN_x000a_30122022_x000a_"/>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n v="1"/>
    <x v="0"/>
    <s v="DGI_x000a_NC - Subproceso  Recaudo-Devoluciones _x000a_Dirección de Gestión de Impuestos_x000a_Subdirección de Recaudo_x000a_Coordinación de Administración de Aplicativos de  Impuestos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n v="1"/>
    <x v="0"/>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3-12-31T00:00:00"/>
    <n v="41.428571428571431"/>
    <n v="0"/>
    <n v="0"/>
    <x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de Administración de Cartera_x000a_Nivel Central _x000a_Dirección de Gestión de Impuestos_x000a_Subdirección de Cobranzas y Control Extensivo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de Administración de Cartera_x000a_Dirección de Gestión de Impuestos_x000a_Subdirección de Cobranzas y Control Extensivo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n v="1"/>
    <x v="0"/>
    <s v="DGI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n v="1"/>
    <x v="0"/>
    <s v="DGI_x000a_DS - Subproceso de Administración de Cartera_x000a_Dirección Seccional de Impuestos de Bogotá_x000a_División de Cobranzas_x000a__x000a_ELABORACIÓN_x000a_30122022 "/>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Hallazgo Nro. 6. Notificación mandamientos de pago (D)_x000a__x000a_“(…) Para la Dirección Seccional de Impuestos de Barranquilla se realizó análisis de las obligaciones que se relacionan en el siguiente cuadro(…) _x000a__x000a_(…)Para estas obligaciones se expidieron los correspondientes mandamientos de pago dentro de los términos establecidos en la normatividad vigente, como se observa en el cuadro en precedencia, no obstante, y pese a que la DIAN indicó en mesas de trabajo llevadas a cabo los días 21 y 27 de septiembre del año en curso, que los mismos habían sido notificados, se solicitó la información al respecto, sin que se allegara la documentación que soportara dicha notificación. _x000a__x000a_Es de anotar, que en el aplicativo SIPAC se evidenció la fecha del registro de la notificación para estos expedientes, los días 21 de octubre de 2015 y 8 de abril de 2016 respectivamente. _x000a__x000a_En términos generales la prueba de la notificación no se encontró en los documentos entregados ni fue allegada. (…)”_x000a__x000a_(…)el hallazgo se comunica con presunta incidencia disciplinaria de conformidad con los artículos 34 y 35 de Ley 734 de 2002(…)”_x000a__x000a__x000a_"/>
    <s v="(…) inobservancia con lo establecido en el artículo 826 del Estatuto Tributario y lo dispuesto en el Procedimiento PR-COT-270 -Mandamiento de Pago (…)."/>
    <s v="Control a la generación y notificación de mandamientos de pago"/>
    <s v="Verificación aleatoria de un 30% de los mandamientos proferidos dentro del bimestre, precisando que se encuentre notificados y que las pruebas documentantes del cumplimiento del requisito de publicidad se encuentren integradas al expediente"/>
    <s v="Lista de chequeo e informe de seguimiento y control"/>
    <n v="6"/>
    <d v="2023-01-01T00:00:00"/>
    <d v="2023-12-31T00:00:00"/>
    <n v="52"/>
    <n v="3"/>
    <n v="0.5"/>
    <x v="1"/>
    <s v="DGI_x000a_DS - Subproceso de Administración de Cartera_x000a_Dirección Seccional de Impuestos  de Barranquilla _x000a_División Recaudo y Cobranzas_x000a_GIT de Cobro Coactivo y Ejecución de Bienes_x000a__x000a_ELABORACIÓN_x000a_30122022"/>
  </r>
  <r>
    <x v="3"/>
    <x v="0"/>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de Administración de Cartera_x000a_Dirección de Gestión de Impuestos_x000a_Subdirección de Cobranzas y Control Extensivo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1"/>
    <n v="0.25"/>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4-01T00:00:00"/>
    <d v="2023-07-31T00:00:00"/>
    <n v="12.714285714285714"/>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0"/>
    <n v="0"/>
    <x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Radicación en Dirección General"/>
    <s v="Documento"/>
    <n v="1"/>
    <d v="2023-08-01T00:00:00"/>
    <d v="2023-09-30T00:00:00"/>
    <n v="8.5714285714285712"/>
    <n v="0"/>
    <n v="0"/>
    <x v="1"/>
    <s v="DGI_x000a_NC - Subproceso de Administración de Cartera_x000a_Dirección de Gestión de Impuestos_x000a_Subdirección de Cobranzas y Control Extensivo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5"/>
    <n v="0.41666666666666669"/>
    <x v="1"/>
    <s v="DGI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4-01T00:00:00"/>
    <d v="2023-07-31T00:00:00"/>
    <n v="12.714285714285714"/>
    <n v="1"/>
    <n v="1"/>
    <x v="0"/>
    <s v="DGI_x000a_Dirección Seccional de Impuestos de Medellin_x000a_División de Recaudo y Cobranzas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0"/>
    <n v="0"/>
    <x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Radicación en Dirección General"/>
    <s v="Documento"/>
    <n v="1"/>
    <d v="2023-08-01T00:00:00"/>
    <d v="2023-09-30T00:00:00"/>
    <n v="8.5714285714285712"/>
    <n v="0"/>
    <n v="0"/>
    <x v="1"/>
    <s v="DGI_x000a_NC - Subproceso de Administración de Cartera_x000a_Dirección de Gestión de Impuestos_x000a_Subdirección de Cobranzas y Control Extensivo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2"/>
    <d v="2023-01-01T00:00:00"/>
    <d v="2023-12-31T00:00:00"/>
    <n v="52"/>
    <n v="0.5"/>
    <n v="0.25"/>
    <x v="1"/>
    <s v="DGI_x000a_DS - Subproceso de Administración de Cartera_x000a_Dirección Seccional de Impuestos de Barranquilla _x000a_División Recaudo y Cobranzas                                              _x000a__x000a_ELABORACIÓN_x000a_30122022"/>
  </r>
  <r>
    <x v="3"/>
    <x v="0"/>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de Administración de Cartera_x000a_Nivel Central _x000a_Director de Gestión de Impuestos_x000a_Subdirector de Cobranzas y Control Extensivo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4-01T00:00:00"/>
    <d v="2023-07-31T00:00:00"/>
    <n v="12.714285714285714"/>
    <n v="1"/>
    <n v="1"/>
    <x v="0"/>
    <s v="DGI_x000a_DS - Subproceso Administracion de Cartera_x000a_Dirección Seccional de Impuestos de Medellin_x000a_División de Recaudo y Cobranzas 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4-01T00:00:00"/>
    <d v="2023-07-31T00:00:00"/>
    <n v="12.714285714285714"/>
    <n v="1"/>
    <n v="1"/>
    <x v="0"/>
    <s v="DGI_x000a_DS -  Subproceso Administracion de Cartera_x000a_Dirección Seccional de Impuestos de Medellin_x000a_División de Recaudo y Cobranzas 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1"/>
    <n v="0.25"/>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_x000a_"/>
  </r>
  <r>
    <x v="3"/>
    <x v="0"/>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4-01T00:00:00"/>
    <d v="2023-07-31T00:00:00"/>
    <n v="12.714285714285714"/>
    <n v="1"/>
    <n v="1"/>
    <x v="0"/>
    <s v="DGI_x000a_Dirección Seccional de Impuestos de Bogotá_x000a_División de Cobranzas 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o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0"/>
    <n v="0"/>
    <x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Radicación en Dirección General"/>
    <s v="Documento"/>
    <n v="1"/>
    <d v="2023-08-01T00:00:00"/>
    <d v="2023-09-30T00:00:00"/>
    <n v="8.5714285714285712"/>
    <n v="0"/>
    <n v="0"/>
    <x v="1"/>
    <s v="DGI_x000a_NC -  Subproceso Administracion de Cartera_x000a_Dirección de Gestión de Impuestos_x000a_Subdirección de Cobranzas y Control Extensivo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Adelantar el proceso de contratación de la solución tecnológica"/>
    <s v="Contrato firmado"/>
    <n v="1"/>
    <d v="2023-01-01T00:00:00"/>
    <d v="2023-10-31T00:00:00"/>
    <n v="43.285714285714285"/>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r>
  <r>
    <x v="3"/>
    <x v="0"/>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Inicio de la implementación de la solución tecnológica del Proyecto."/>
    <s v="Plan de trabajo de_x000a_implementación de la solución_x000a_tecnológica."/>
    <n v="1"/>
    <d v="2023-11-01T00:00:00"/>
    <d v="2024-05-31T00:00:00"/>
    <n v="30.285714285714285"/>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r>
  <r>
    <x v="3"/>
    <x v="0"/>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Inicio de la implementación de la solución tecnológica del Proyecto."/>
    <s v="Seguimiento trimestral a la implementación de la solución Tecnológica"/>
    <n v="4"/>
    <d v="2024-06-01T00:00:00"/>
    <d v="2025-05-31T00:00:00"/>
    <n v="52"/>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r>
  <r>
    <x v="3"/>
    <x v="0"/>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Implantación de la solución tecnológica "/>
    <s v="Puesta en producción de la solución"/>
    <n v="1"/>
    <d v="2025-06-01T00:00:00"/>
    <d v="2025-12-31T00:00:00"/>
    <n v="30.428571428571427"/>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r>
  <r>
    <x v="3"/>
    <x v="0"/>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0"/>
    <n v="0"/>
    <x v="1"/>
    <s v="DGI_x000a_NC - Subproceso  Recaudo-Devoluciones _x000a_Dirección de Gestión de Impuestos_x000a_Subdirección de Recaudo_x000a_Coordinación de Administración de Aplicativos de  Impuestos_x000a_"/>
  </r>
  <r>
    <x v="3"/>
    <x v="0"/>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3-07-01T00:00:00"/>
    <d v="2023-11-30T00:00:00"/>
    <n v="21.714285714285715"/>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3-12-01T00:00:00"/>
    <d v="2024-03-31T00:00:00"/>
    <n v="17.285714285714285"/>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Aprobar e implentar  la realización de ajustes y/o alternativas de solución de las fallas identificadas en los   servicios informaticos que proveen información al SIE de Contabilidad."/>
    <s v="Acta de aprobación  Formato de aceptación puesta en producción"/>
    <n v="1"/>
    <d v="2024-04-01T00:00:00"/>
    <d v="2025-01-31T00:00:00"/>
    <n v="43.571428571428569"/>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Realizar los ajustes contables a que haya lugar, derivados de las actualizaciones a los Sistemas de información"/>
    <s v="Comprobantes de contabilidad"/>
    <n v="1"/>
    <d v="2024-07-01T00:00:00"/>
    <d v="2025-02-28T00:00:00"/>
    <n v="34.571428571428569"/>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Conseguir  una solución informática que permita disponer de información controlada con relevancia contable, a través del monitoreo y control del flujo de documentos que ingresan y salen de la totalidad de los SIES de la Entidad y que afectan el SIE de contabilidad."/>
    <s v="Adelantar el proceso de contratación de la solución tecnológica"/>
    <s v="Contrato firmado"/>
    <n v="1"/>
    <d v="2023-11-01T00:00:00"/>
    <d v="2024-02-28T00:00:00"/>
    <n v="17"/>
    <n v="0"/>
    <n v="0"/>
    <x v="1"/>
    <s v="DGI _x000a_NC - Subproceso Innovación y Tecnología _x000a_Dirección de Gestión e Innovación y Tecnología _x000a_Subdirección de Innovación y Proyectos _x000a_Subdirección de Soluciones y Desarrollo 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Inicio de la implementación de la solución tecnológica del Proyecto."/>
    <s v="Plan de trabajo de implementación de la solución tecnológica."/>
    <n v="1"/>
    <d v="2024-03-01T00:00:00"/>
    <d v="2024-09-30T00:00:00"/>
    <n v="30.428571428571427"/>
    <n v="0"/>
    <n v="0"/>
    <x v="1"/>
    <s v="DGI _x000a_NC - Subproceso Innovación y Tecnología _x000a_Dirección de Gestión e Innovación y Tecnología _x000a_Subdirección de Innovación y Proyectos _x000a_Subdirección de Soluciones y Desarrollo 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Inicio de la implementación de la solución tecnológica del Proyecto."/>
    <s v="Seguimiento trimestral a la implementación de la solución Tecnológica"/>
    <n v="4"/>
    <d v="2024-10-01T00:00:00"/>
    <d v="2025-09-30T00:00:00"/>
    <n v="52"/>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Implementacion de la solución tecnológica"/>
    <s v="Puesta en producción de la solución"/>
    <n v="1"/>
    <d v="2025-10-01T00:00:00"/>
    <d v="2027-12-31T00:00:00"/>
    <n v="117.28571428571429"/>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2"/>
    <d v="2023-07-01T00:00:00"/>
    <d v="2024-06-30T00:00:00"/>
    <n v="52.142857142857146"/>
    <n v="0"/>
    <n v="0"/>
    <x v="1"/>
    <s v="DGI _x000a_DS - Subproceso de Administracion de Cartera Dirección _x000a_Seccional de Impuestos de Barranquilla  _x000a_Jefe de División de Recaudo y Cobranzas _x000a__x000a_ELABORACIÓN 19062023"/>
  </r>
  <r>
    <x v="3"/>
    <x v="0"/>
    <s v="“Auditoría Financiera a la UAE Dirección de Impuestos y Aduanas Nacionales - DIAN vigencia 2022”"/>
    <s v="17  01 01"/>
    <s v="Hallazgo No. 8. Prescripción NIT 900.230.944 (F-D) “(…) Al realizar el análisis y evaluación al expediente, se evidenció que la acción de cobro prescribió el 10 de febrero de 2021. Sin embargo, la garantía que respaldaba la devolución no se hizo exigible, debido a que el término de la póliza No. 14-43-101000496 tenía una vigencia de dos (2)38 años, conforme a lo consagrado en el artículo"/>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s v="Bimestralmente,  generar y mantener actualizada una base de datos de todo tipo de actos administrativos entregados a la Division de Cobranzas para gestion de cobro en los cuales estos actos administrativos contengan  pólizas de garantias. La base de datos debe contener todos los datos pertinentes como # expediente, cuantia, nit, nombre, funcionario a cargo etc."/>
    <s v="Registrar en la base de datos de actos administrativos, la fecha de vencimiento de la póliza; en los casos procedentes."/>
    <s v="Listados bimestrales"/>
    <n v="6"/>
    <d v="2023-07-01T00:00:00"/>
    <d v="2024-06-30T00:00:00"/>
    <n v="52.142857142857146"/>
    <n v="0"/>
    <n v="0"/>
    <x v="1"/>
    <s v="DGI _x000a_DS - Subproceso de Administracion de Cartera _x000a_Dirección Seccional de Impuestos de Bogotá  _x000a_División de Cobranzas _x000a_Jefe del GIT de Secretaría  _x000a__x000a_ELABORACIÓN 19062023"/>
  </r>
  <r>
    <x v="3"/>
    <x v="0"/>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m/>
    <s v="Remitir el listado de actos administrativos al Jefe de GIT a cargo del proceso, advirtiendo los términos de vencimiento de la póliza."/>
    <s v="Correo electrónico"/>
    <n v="6"/>
    <d v="2023-07-01T00:00:00"/>
    <d v="2024-06-30T00:00:00"/>
    <n v="52.142857142857146"/>
    <n v="0"/>
    <n v="0"/>
    <x v="1"/>
    <s v="DGI _x000a_DS - Subproceso de Administracion de Cartera _x000a_Dirección Seccional de Impuestos de Bogotá  _x000a_Jefe GIT de Secretaria de la División de Cobranzas  _x000a__x000a_ELABORACIÓN 19062023"/>
  </r>
  <r>
    <x v="3"/>
    <x v="0"/>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s v="Implementar controles tendientes a asegurar que el requerimiento especial que se profiera en investigaciones post devolución en las cuales existan garantias, se notifique dentro del término de vigencia de la garantía."/>
    <s v="Ajustar el formato del Plan de Auditoria (Formato 1814) para incorporar el control del vencimiento a partir de la fecha de vigencia de la garantía"/>
    <s v="Formato ajustado"/>
    <n v="1"/>
    <d v="2023-07-01T00:00:00"/>
    <d v="2023-09-30T00:00:00"/>
    <n v="13"/>
    <n v="0"/>
    <n v="0"/>
    <x v="1"/>
    <s v="DGI _x000a_NC - Subproceso Fiscalización y liquidación_x000a_Direccion de Gestión de Fiscalización _x000a_Subdireccion de Fiscalización Tributaria   _x000a__x000a_ELABORACIÓN 19062023"/>
  </r>
  <r>
    <x v="3"/>
    <x v="0"/>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m/>
    <s v="Socializar a la Subdirección Operativa de Fiscalización y Liquidación y a las divisiones de Fiscalización y Liquidación del país, el control implementado en el formato del Plan de Auditoria (Formato 1814)"/>
    <s v="Planillas de asistencia"/>
    <n v="1"/>
    <d v="2023-10-01T00:00:00"/>
    <d v="2023-10-31T00:00:00"/>
    <n v="4.2857142857142856"/>
    <n v="0"/>
    <n v="0"/>
    <x v="1"/>
    <s v="DGI _x000a_NC - Subproceso Fiscalización y liquidación_x000a_Direccion de Gestión de Fiscalización _x000a_Subdireccion de Fiscalización Tributaria   _x000a__x000a_ELABORACIÓN 19062023"/>
  </r>
  <r>
    <x v="3"/>
    <x v="0"/>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0"/>
    <n v="0"/>
    <x v="1"/>
    <s v="DGI _x000a_DS - Subproceso Administracion de Cartera _x000a_Dirección Seccional de Impuestos de Bogotá_x000a_Jefe de División de Cobranzas  _x000a__x000a_ELABORACIÓN 19062023"/>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Contar con un sistema de información integrado que refleje la situación fiscal y procesal real de los contribuyentes."/>
    <s v="Adelantar el proceso de contratación de la solución tecnológica"/>
    <s v="Contrato firmado"/>
    <n v="1"/>
    <d v="2023-11-01T00:00:00"/>
    <d v="2024-02-28T00:00:00"/>
    <n v="17"/>
    <n v="0"/>
    <n v="0"/>
    <x v="1"/>
    <s v="DGI _x000a_NC - Subproceso Administracion de Cartera _x000a_NC - Subproceso  Recaudo-Devoluciones  _x000a_Dirección de Gestión de Impuestos _x000a_Subdirección de Recaudo _x000a_Subdireccion de Cobranzas y Control Extensivo _x000a_Coordinación de Administración de Aplicativos de  Impuestos_x000a_Coordinación de Cobranzas  _x000a__x000a_NC - Subproceso Innovacion y Tecnologia _x000a_Direccion de Gestion de Innovacion y Tecnologia _x000a_Subdireccion de Innovacion_x000a__x000a_ELABORACIÓN 19062023"/>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s v="Inicio de la implementación de la solución tecnológica del Proyecto."/>
    <s v="Plan de trabajo de implementación de la solución tecnológica."/>
    <n v="1"/>
    <d v="2024-03-01T00:00:00"/>
    <d v="2024-09-30T00:00:00"/>
    <n v="30.428571428571427"/>
    <n v="0"/>
    <n v="0"/>
    <x v="1"/>
    <s v="DGI _x000a_NC - Subproceso Administracion de Cartera _x000a_NC - Subproceso  Recaudo-Devoluciones  _x000a_Dirección de Gestión de Impuestos _x000a_Subdirección de Recaudo _x000a_Subdireccion de Cobranzas y Control Extensivo _x000a_Coordinación de Administración de Aplicativos de  Impuestos_x000a_Coordinación de Cobranzas  _x000a__x000a_NC - Subproceso Innovacion y Tecnologia _x000a_Direccion de Gestion de Innovacion y Tecnologia _x000a_Subdireccion de Innovacion_x000a__x000a_ELABORACIÓN 19062023"/>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s v="Inicio de la implementación de la solución tecnológica del Proyecto."/>
    <s v="Seguimiento trimestral a la implementación de la solución Tecnológica"/>
    <n v="4"/>
    <d v="2024-10-01T00:00:00"/>
    <d v="2025-09-03T00:00:00"/>
    <n v="48.142857142857146"/>
    <n v="0"/>
    <n v="0"/>
    <x v="1"/>
    <s v="DGI _x000a_NC - Subproceso Administracion de Cartera _x000a_NC - Subproceso  Recaudo-Devoluciones  _x000a_Dirección de Gestión de Impuestos _x000a_Subdirección de Recaudo _x000a_Subdireccion de Cobranzas y Control Extensivo _x000a_Coordinación de Administración de Aplicativos de  Impuestos_x000a_Coordinación de Cobranzas  _x000a__x000a_NC - Subproceso Innovacion y Tecnologia _x000a_Direccion de Gestion de Innovacion y Tecnologia _x000a_Subdireccion de Innovacion_x000a__x000a_ELABORACIÓN 19062023"/>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s v="Inicio de la implementación de la solución tecnológica del Proyecto."/>
    <s v="Puesta en producción de la solución"/>
    <n v="1"/>
    <d v="2025-10-01T00:00:00"/>
    <d v="2027-12-31T00:00:00"/>
    <n v="117.28571428571429"/>
    <n v="0"/>
    <n v="0"/>
    <x v="1"/>
    <s v="DGI _x000a_NC - Subproceso Administracion de Cartera _x000a_NC - Subproceso  Recaudo-Devoluciones  _x000a_Dirección de Gestión de Impuestos _x000a_Subdirección de Recaudo _x000a_Subdireccion de Cobranzas y Control Extensivo _x000a_Coordinación de Administración de Aplicativos de  Impuestos_x000a_Coordinación de Cobranzas  _x000a__x000a_NC - Subproceso Innovacion y Tecnologia _x000a_Direccion de Gestion de Innovacion y Tecnologia _x000a_Subdireccion de Innovacion_x000a__x000a_ELABORACIÓN 19062023"/>
  </r>
  <r>
    <x v="4"/>
    <x v="0"/>
    <s v="Auditoria de Cumplimiento Intersectorial Estampilla pro Universidad Nacional de Colombia y demás universidades públicas. Vigencias 2014 a junio 30 de 2022"/>
    <s v="17  03 004   "/>
    <s v="HALLAZGO No. 7. RETENCIÓN CONTRIBUCIÓN ESTAMPILLA ENTIDADES DEL ORDEN NACIONAL (F) (D)_x000a__x000a_Recursos dejados de retener por parte de algunos agentes retenedores, por concepto de la contribución estampilla Pro Universidad Nacional de Colombia y demás universidades estatales de Colombia, y que no fueron reportados por el MEN a la DIAN para su respectiva determinación y prescribió la acción de cobro en cuantía de $10.706.743.758.(…) _x000a__x000a__x000a_(…)Caso Nro. 1 - Agente retenedor Banco Agrario - NIT 800.037.800 _x000a_ (…)_x000a__x000a_(…)Caso Nro. 2 - Agente retenedor Ejército Nacional - NIT 800.131.297 (…)_x000a__x000a_(…)Caso Nro. 3 – Agente retenedor Financiera de Desarrollo Nacional - FDN NIT 800.509.022 (…)_x000a_(…)Caso Nro. 4 – Agente retenedor Cormagdalena - NIT 829.000.127 _x000a_(…) Caso Nro. 5 – Agente retenedor DNP- NIT 899.999.011(..)_x000a_(…) Caso Nro. 6 – Agente retenedor ECOPETROL - NIT 899.999.068 (…)Caso Nro. 7 Agente retenedor Unidad Nacional para la Gestión del Riesgo - UNGRD– NIT 900.478.966 (…)_x000a_(…)Caso Nro. 8 Agente retenedor Indumil – NIT 899.999.966 (…)_x000a__x000a_(…)El presente hallazgo tiene incidencia fiscal en cuantía de $10.706.743.758 en los términos establecidos en el artículo 6 de la Ley 610 de 200034 modificado por el artículo 126 del Decreto ley 403 del 16 de marzo de 2020; y posible incidencia disciplinaria al tenor de lo contemplado en la Ley 734 de 200235 artículos 34 y 35 (…)"/>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1. Definir la agenda de los temas a abordar en las mesas de trabajo y el cronograma para su desarrollo._x000a__x000a_"/>
    <s v="Acta de agenda de reunión y cronograma acordado."/>
    <n v="1"/>
    <d v="2023-01-30T00:00:00"/>
    <d v="2023-02-28T00:00:00"/>
    <n v="4"/>
    <n v="1"/>
    <n v="1"/>
    <x v="0"/>
    <s v="DGF_x000a_NC - Subproceso Fiscalización y Liquidación_x000a_Dirección de Gestión de Fiscalización_x000a_Subdirección de Fiscalización Tributaria_x000a__x000a_MEN_x000a_Ministerio de Educación Nacional_x000a_Subdirección de Gestión Financiera_x000a_"/>
  </r>
  <r>
    <x v="4"/>
    <x v="0"/>
    <m/>
    <s v="17  03 004   "/>
    <m/>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2. Expedir documento para formalizar los acuerdos a que se llegue en las mesas de trabajo."/>
    <s v="Documento"/>
    <n v="1"/>
    <d v="2023-03-01T00:00:00"/>
    <d v="2023-08-31T00:00:00"/>
    <n v="26.142857142857142"/>
    <n v="0"/>
    <n v="0"/>
    <x v="1"/>
    <s v="DGF_x000a_NC - Subproceso Fiscalización y Liquidación_x000a_Dirección de Gestión de Fiscalización_x000a_Subdirección de Fiscalización Tributaria_x000a__x000a_MEN_x000a_Ministerio de Educación Nacional_x000a_Subdirección de Gestión Financiera_x000a_"/>
  </r>
  <r>
    <x v="4"/>
    <x v="0"/>
    <m/>
    <s v="17  03 004   "/>
    <m/>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3. Seguimiento conjunto al cumplimiento de los acuerdos."/>
    <s v="Informe bimestral de cumplimiento de los acuerdos."/>
    <n v="2"/>
    <d v="2023-09-01T00:00:00"/>
    <d v="2023-12-31T00:00:00"/>
    <n v="17.285714285714285"/>
    <n v="0"/>
    <n v="0"/>
    <x v="1"/>
    <s v="DGF_x000a_NC - Subproceso Fiscalización y Liquidación_x000a_Dirección de Gestión de Fiscalización_x000a_Subdirección de Fiscalización Tributaria_x000a__x000a__x000a_MEN_x000a_Ministerio de Educación Nacional_x000a_Subdirección de Gestión Financiera_x000a_"/>
  </r>
  <r>
    <x v="4"/>
    <x v="0"/>
    <s v="Auditoria de Cumplimiento Intersectorial Estampilla pro Universidad Nacional de Colombia y demás universidades públicas. Vigencias 2014 a junio 30 de 2022"/>
    <s v="17  03 004   "/>
    <s v="HALLAZGO No.8. LIQUIDACIÓN RETENCIÓN CONTRIBUCIÓN ESTAMPILLA (F) (D)_x000a__x000a_El agente retenedor INVIAS realizó la retención y traslado de la contribución sin aplicar la tarifa que correspondía a la base gravable del contrato, sin que el MEN revisara y trasladara a la DIAN. _x000a__x000a_En otro caso Aeronáutica Civil no efectúo la retención en una adición, el MEN informó a la DIAN y la DIAN no efectúo el proceso de fiscalización, ocasionando pérdida de recursos por $49.419.686.(…)_x000a__x000a_(…)Caso 1 Invias _x000a_Agente Retenedor INVIAS con NIT 800.215.807– Un (1) contrato de obra sobre el que efectuó el pago de la retención por menor valor en cuantía de $40.985.779 y no se encontró en proceso de fiscalización en la DIAN.(…)_x000a__x000a_(…)Caso 2 Aeronáutica Civil _x000a_Agente Retenedor Aeronáutica Civil con NIT 899.999.059 – Un (1) contrato de obra o conexos donde el contribuyente no ha efectuado el pago de la retención por $8.433.907 y no se encontró en proceso de fiscalización en la DIAN (…)_x000a__x000a_El presente hallazgo tiene incidencia fiscal en cuantía de $49.419.686 en los términos establecidos en el artículo 6 de la Ley 610 de 200042 modificado por el artículo 126 del Decreto 403 del 16 de marzo de 2020; y con presunta incidencia disciplinaria en virtud del artículo 38 de la Ley 1952 del 28 de enero de 2019."/>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4"/>
    <x v="0"/>
    <m/>
    <s v="17  03 004   "/>
    <m/>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0"/>
    <n v="0"/>
    <x v="1"/>
    <s v="DGF_x000a_NC - Subproceso Fiscalización y Liquidación_x000a_Subdirección de Fiscalización Tributaria"/>
  </r>
  <r>
    <x v="4"/>
    <x v="0"/>
    <m/>
    <s v="17  03 004   "/>
    <m/>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0"/>
    <n v="0"/>
    <x v="1"/>
    <s v="DGF_x000a_NC - Subproceso Fiscalización y Liquidación_x000a_Subdirección de Fiscalización Tributaria"/>
  </r>
  <r>
    <x v="4"/>
    <x v="0"/>
    <s v="Auditoria de Cumplimiento Intersectorial Estampilla pro Universidad Nacional de Colombia y demás universidades públicas. Vigencias 2014 a junio 30 de 2022"/>
    <s v="17  03 004   "/>
    <s v="HALLAZGO No.10 LIQUIDACIÓN VALOR PRESUNTO RESOLUCIONES 900014 Y 900019 – ECOPETROL NIT. 899.999.068 (F-D) _x000a__x000a_“El MEN determinó el valor dejado de retener por parte de Ecopetrol S.A por concepto de contribución “Estampilla pro Unal y demás universidades Estatales de Colombia”, utilizando diferentes tarifas para un mismo contrato; en razón a ello, la liquidación remitida a la DIAN se calculó por un menor valor en cuantía de $31.601.841.818._x000a_ _x000a_Por su parte, la DIAN profirió las Resoluciones 900014 y 900019 sin verificar la liquidación remitida por el MEN, para efectos de la determinación del valor exacto que el contribuyente adeuda al Fondo Nacional de las Universidades Estatales de Colombia, respecto de la mencionada contribución, en consecuencia, los actos administrativos que encuentran en firme presentan un menor valor por $31.601.841.818. (…)”_x000a__x000a_(…)este hallazgo se presenta con incidencia fiscal de conformidad con el artículo 6 de la Ley 610 de 2000 en cuantía de $31.601.841.818 y con presunta incidencia disciplinaria en virtud del artículo 38 de la Ley 1952 del 28 de enero de 2019.(…)”"/>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4"/>
    <x v="0"/>
    <m/>
    <s v="17  03 004   "/>
    <m/>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0"/>
    <n v="0"/>
    <x v="1"/>
    <s v="DGF_x000a_NC - Subproceso Fiscalización y Liquidación_x000a_Subdirección de Fiscalización Tributaria"/>
  </r>
  <r>
    <x v="4"/>
    <x v="0"/>
    <m/>
    <s v="17  03 004   "/>
    <m/>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0"/>
    <n v="0"/>
    <x v="1"/>
    <s v="DGF_x000a_NC - Subproceso Fiscalización y Liquidación_x000a_Subdirección de Fiscalización Tributaria"/>
  </r>
  <r>
    <x v="4"/>
    <x v="0"/>
    <s v="Auditoria de Cumplimiento Intersectorial Estampilla pro Universidad Nacional de Colombia y demás universidades públicas. Vigencias 2014 a junio 30 de 2022"/>
    <s v="17  03 004   "/>
    <s v="HALLAZGO No. 11. RETENCIÓN CONTRIBUCIÓN Y LIQUIDACIÓN DE INTERESES MORATORIOS POR ESTAMPILLA TRANSELCA NIT 802.007.669 (F) Y (D) _x000a__x000a_Deficiencias en la gestión de la DIAN en su función de fiscalización, toda vez, que no realizó de manera adecuada la verificación de los recursos cancelados por parte del agente retenedor Transelca con NIT 802.007.669, por concepto de intereses moratorios de la contribución estampilla Pro Universidad Nacional de Colombia y demás universidades estatales de Colombia, que, además, fueron validados y certificados por el MEN, ocasionando pérdida de recursos por $20.059.104._x000a__x000a_(..) No se evidencian liquidaciones adicionales realizadas por el MEN o la DIAN con el fin de verificar los valores calculados por el agente retenedor, únicamente correo electrónico remitido por el MEN a la DIAN del 12 de agosto de 2019 en el cual señala: “(…) para los presuntos saldos pendientes por trasladar del primer y segundo semestre del 2015 realizo 2 consignaciones por valor $158.581.535 y $123.713.300 el 20 de junio del 2019, no obstante persistía un presunto saldo pendiente por trasladar por valor $72.875 de los contratos 4400008774 y 4400008775, el cual fue cancelado de la siguiente manera: _x000a__x000a_Una consignación por valor $140.121 de fecha 25 de julio de 2019 y una compensación por un mayor valor trasladado, realizada el 30 de julio de 2019, para un valor total de $170.120.”_x000a__x000a_(…)Con lo anterior no se evidencia una gestión eficiente y efectiva en las acciones adelantadas por las entidades tendientes a obtener el recaudo de las sumas que corresponden a la Contribución de la Estampilla Pro Universidad Nacional de Colombia y demás universidades estatales de Colombia y los respectivos intereses moratorios. _x000a__x000a_El presente hallazgo tiene con incidencia fiscal en cuantía de $20.059.104 en los términos establecidos en el artículo 6 de la Ley 610 de 2000 modificado por el artículo 126 del Decreto 403 del 16 de marzo de 2020; con presunta incidencia disciplinaria en virtud del artículo 38 de la Ley 1952 del 28 de enero de 2019. (…)”"/>
    <s v="(…)debilidades de la DIAN en su función de fiscalización, frente a la verificación de los recursos cancelados por parte del agente retenedor (…) que no cubrían la totalidad de los intereses moratorios y la contribución estampilla (…)”"/>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4"/>
    <x v="0"/>
    <m/>
    <s v="17  03 004   "/>
    <m/>
    <s v="(…)debilidades de la DIAN en su función de fiscalización, frente a la verificación de los recursos cancelados por parte del agente retenedor (…) que no cubrían la totalidad de los intereses moratorios y la contribución estampilla (…)”"/>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0"/>
    <n v="0"/>
    <x v="1"/>
    <s v="DGF_x000a_NC - Subproceso Fiscalización y Liquidación_x000a_Subdirección de Fiscalización Tributaria"/>
  </r>
  <r>
    <x v="4"/>
    <x v="0"/>
    <m/>
    <s v="17  03 004   "/>
    <m/>
    <s v="(…)debilidades de la DIAN en su función de fiscalización, frente a la verificación de los recursos cancelados por parte del agente retenedor (…) que no cubrían la totalidad de los intereses moratorios y la contribución estampilla (…)”"/>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0"/>
    <n v="0"/>
    <x v="1"/>
    <s v="DGF_x000a_NC - Subproceso Fiscalización y Liquidación_x000a_Subdirección de Fiscalización Tributaria"/>
  </r>
  <r>
    <x v="4"/>
    <x v="0"/>
    <s v="Auditoria de Cumplimiento Intersectorial Estampilla pro Universidad Nacional de Colombia y demás universidades públicas. Vigencias 2014 a junio 30 de 2022"/>
    <s v="17  03 004   "/>
    <s v="HALLAZGO No. 15 SEGUIMIENTO PROCESO DE FISCALIZACIÓN DE LA CONTRIBUCIÓN ESTAMPILLA _x000a__x000a_“Deficiencias en la calidad de la información que hace parte del seguimiento que realiza la DIAN al proceso de fiscalización sobre la contribución parafiscal “Estampilla pro Unal y demás universidades estatales de Colombia”, el cual se realiza de forma manual y presenta inconsistencias en los informes presentados por las diferentes Direcciones Seccionales, lo que no permite reconocer riesgos y generar alertas oportunas para mitigar los mismos, además de inducir a error tanto a otros funcionarios como a los usuarios de la información._x000a__x000a_(…)En atención a los procedimientos referidos, y en especial a lo señalado en el Memorando 106 de 2020 emitido por la DIAN, cada una de las seccionales de esta entidad, adelantan el seguimiento y control de los procesos de fiscalización relacionados con la estampilla pro universidades a su cargo, registrando las actividades en una base de datos Excel denominada “Matriz contribución Estampilla MEN”, que contiene además un instructivo para su adecuado diligenciamiento, incluyendo múltiples casillas, entre estas una para la marcación del estado actual de la obligación, valores, periodo de obligación, entre otras.(…)”_x000a__x000a_(…)se evidenció que las diferentes seccionales no atienden lo dispuesto en los procedimientos referidos para el registro y control de los expedientes sujetos a actividades de fiscalización, consolidados en la citada matriz, así (…)”"/>
    <s v="“deficiencias en el seguimiento por errores en el registro de la matriz de consolidación de los datos de este proceso (…)”"/>
    <s v="1. Estructurar los reportes periódicos que la Dirección Operativa de Grandes Contribuyentes y las Direcciones Seccionales deben efectuar sobre las actuaciones proferidas en desarrollo de los procesos de investigación y determinación de la contribución._x000a_"/>
    <s v="Establecer el formato y periodicidad de reporte de las actuaciones proferidas en desarrollo de la investigación y determinación de la contribución"/>
    <s v="Formato  y memorando."/>
    <n v="1"/>
    <d v="2023-01-16T00:00:00"/>
    <d v="2023-05-31T00:00:00"/>
    <n v="19.285714285714285"/>
    <n v="1"/>
    <n v="1"/>
    <x v="0"/>
    <s v="DGF_x000a_NC - Subproceso Fiscalización y Liquidación_x000a_Subdirección de Fiscalización Tributaria"/>
  </r>
  <r>
    <x v="4"/>
    <x v="0"/>
    <m/>
    <s v="17  03 004   "/>
    <m/>
    <s v="“deficiencias en el seguimiento por errores en el registro de la matriz de consolidación de los datos de este proceso (…)”"/>
    <s v="2. Revisar y ajustar matriz de seguimiento."/>
    <s v="Realizar los ajustes a la matriz de seguimiento para ajustarla al formato definido en la acción 1 e implementar las mejoras a que haya lugar"/>
    <s v="Matriz ajustada"/>
    <n v="1"/>
    <d v="2023-06-01T00:00:00"/>
    <d v="2023-06-30T00:00:00"/>
    <n v="4.1428571428571432"/>
    <n v="1"/>
    <n v="1"/>
    <x v="0"/>
    <s v="DGF_x000a_NC - Subproceso Fiscalización y Liquidación_x000a_Subdirección de Fiscalización Tributaria"/>
  </r>
  <r>
    <x v="4"/>
    <x v="0"/>
    <m/>
    <s v="17  03 004   "/>
    <m/>
    <s v="“deficiencias en el seguimiento por errores en el registro de la matriz de consolidación de los datos de este proceso (…)”"/>
    <s v="3. Socializar con la Dirección Operativa de Granes Contribuyentes y las Direcciones Seccionales los ajustes realizados en las acciones de mejora 1 y 2."/>
    <s v="Efectuar socialización del reporte y memorando a que hace referencia la actividad de la acción de mejora 1 a la Dirección Operativa de Grandes Contribuyentes y a las Direcciones Seccionales"/>
    <s v="Actividad de socialización"/>
    <n v="1"/>
    <d v="2023-07-01T00:00:00"/>
    <d v="2023-07-31T00:00:00"/>
    <n v="4.2857142857142856"/>
    <n v="0"/>
    <n v="0"/>
    <x v="1"/>
    <s v="DGF_x000a_NC - Subproceso Fiscalización y Liquidación_x000a_Subdirección de Fiscalización Tributari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97934B-D093-41A2-8EC8-7B2D15C5C386}" name="TablaDinámica2" cacheId="144" applyNumberFormats="0" applyBorderFormats="0" applyFontFormats="0" applyPatternFormats="0" applyAlignmentFormats="0" applyWidthHeightFormats="1" dataCaption="Valores" grandTotalCaption="TOTAL" updatedVersion="6"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0"/>
        <item x="1"/>
        <item x="4"/>
        <item x="3"/>
        <item x="2"/>
        <item x="6"/>
        <item x="5"/>
        <item x="7"/>
        <item t="default"/>
      </items>
    </pivotField>
    <pivotField axis="axisPage" multipleItemSelectionAllowed="1" showAll="0">
      <items count="4">
        <item x="0"/>
        <item x="1"/>
        <item x="2"/>
        <item t="default"/>
      </items>
    </pivotField>
    <pivotField showAll="0"/>
    <pivotField showAll="0"/>
    <pivotField dataField="1" showAll="0"/>
    <pivotField showAll="0"/>
    <pivotField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TEM" fld="4" subtotal="count" baseField="0" baseItem="0"/>
  </dataFields>
  <formats count="30">
    <format dxfId="133">
      <pivotArea field="1" type="button" dataOnly="0" labelOnly="1" outline="0" axis="axisPage" fieldPosition="0"/>
    </format>
    <format dxfId="132">
      <pivotArea dataOnly="0" labelOnly="1" outline="0" fieldPosition="0">
        <references count="1">
          <reference field="1" count="0"/>
        </references>
      </pivotArea>
    </format>
    <format dxfId="131">
      <pivotArea type="all" dataOnly="0" outline="0" fieldPosition="0"/>
    </format>
    <format dxfId="130">
      <pivotArea outline="0" collapsedLevelsAreSubtotals="1" fieldPosition="0"/>
    </format>
    <format dxfId="129">
      <pivotArea field="0" type="button" dataOnly="0" labelOnly="1" outline="0" axis="axisRow" fieldPosition="0"/>
    </format>
    <format dxfId="128">
      <pivotArea dataOnly="0" labelOnly="1" grandRow="1" outline="0" fieldPosition="0"/>
    </format>
    <format dxfId="127">
      <pivotArea dataOnly="0" labelOnly="1" outline="0" axis="axisValues" fieldPosition="0"/>
    </format>
    <format dxfId="126">
      <pivotArea type="all" dataOnly="0" outline="0" fieldPosition="0"/>
    </format>
    <format dxfId="125">
      <pivotArea outline="0" collapsedLevelsAreSubtotals="1" fieldPosition="0"/>
    </format>
    <format dxfId="124">
      <pivotArea field="0" type="button" dataOnly="0" labelOnly="1" outline="0" axis="axisRow" fieldPosition="0"/>
    </format>
    <format dxfId="123">
      <pivotArea dataOnly="0" labelOnly="1" grandRow="1" outline="0" fieldPosition="0"/>
    </format>
    <format dxfId="122">
      <pivotArea dataOnly="0" labelOnly="1" outline="0" axis="axisValues" fieldPosition="0"/>
    </format>
    <format dxfId="121">
      <pivotArea dataOnly="0" labelOnly="1" fieldPosition="0">
        <references count="1">
          <reference field="0" count="0"/>
        </references>
      </pivotArea>
    </format>
    <format dxfId="120">
      <pivotArea type="all" dataOnly="0" outline="0" fieldPosition="0"/>
    </format>
    <format dxfId="119">
      <pivotArea outline="0" collapsedLevelsAreSubtotals="1" fieldPosition="0"/>
    </format>
    <format dxfId="118">
      <pivotArea field="0" type="button" dataOnly="0" labelOnly="1" outline="0" axis="axisRow" fieldPosition="0"/>
    </format>
    <format dxfId="117">
      <pivotArea dataOnly="0" labelOnly="1" fieldPosition="0">
        <references count="1">
          <reference field="0" count="0"/>
        </references>
      </pivotArea>
    </format>
    <format dxfId="116">
      <pivotArea dataOnly="0" labelOnly="1" grandRow="1" outline="0" fieldPosition="0"/>
    </format>
    <format dxfId="115">
      <pivotArea dataOnly="0" labelOnly="1" outline="0" axis="axisValues" fieldPosition="0"/>
    </format>
    <format dxfId="114">
      <pivotArea type="all" dataOnly="0" outline="0" fieldPosition="0"/>
    </format>
    <format dxfId="113">
      <pivotArea outline="0" collapsedLevelsAreSubtotals="1" fieldPosition="0"/>
    </format>
    <format dxfId="112">
      <pivotArea field="0" type="button" dataOnly="0" labelOnly="1" outline="0" axis="axisRow" fieldPosition="0"/>
    </format>
    <format dxfId="111">
      <pivotArea dataOnly="0" labelOnly="1" grandRow="1" outline="0" fieldPosition="0"/>
    </format>
    <format dxfId="110">
      <pivotArea dataOnly="0" labelOnly="1" outline="0" axis="axisValues" fieldPosition="0"/>
    </format>
    <format dxfId="109">
      <pivotArea grandRow="1" outline="0" collapsedLevelsAreSubtotals="1" fieldPosition="0"/>
    </format>
    <format dxfId="108">
      <pivotArea dataOnly="0" labelOnly="1" grandRow="1" outline="0" fieldPosition="0"/>
    </format>
    <format dxfId="107">
      <pivotArea field="0" type="button" dataOnly="0" labelOnly="1" outline="0" axis="axisRow" fieldPosition="0"/>
    </format>
    <format dxfId="106">
      <pivotArea dataOnly="0" labelOnly="1" outline="0" axis="axisValues" fieldPosition="0"/>
    </format>
    <format dxfId="105">
      <pivotArea collapsedLevelsAreSubtotals="1" fieldPosition="0">
        <references count="1">
          <reference field="0" count="0"/>
        </references>
      </pivotArea>
    </format>
    <format dxfId="104">
      <pivotArea dataOnly="0" labelOnly="1" fieldPosition="0">
        <references count="1">
          <reference field="0" count="0"/>
        </references>
      </pivotArea>
    </format>
  </formats>
  <chartFormats count="1">
    <chartFormat chart="7"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118AD69-476E-4555-A2CB-4005D0B3EE2D}" name="TablaDinámica4" cacheId="144" applyNumberFormats="0" applyBorderFormats="0" applyFontFormats="0" applyPatternFormats="0" applyAlignmentFormats="0" applyWidthHeightFormats="1" dataCaption="Valores" grandTotalCaption="TOTAL" updatedVersion="6"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0"/>
        <item x="1"/>
        <item x="4"/>
        <item x="3"/>
        <item x="2"/>
        <item x="6"/>
        <item x="5"/>
        <item x="7"/>
        <item t="default"/>
      </items>
    </pivotField>
    <pivotField axis="axisPage" multipleItemSelectionAllowed="1" showAll="0">
      <items count="4">
        <item x="0"/>
        <item x="1"/>
        <item x="2"/>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0">
    <format dxfId="163">
      <pivotArea field="1" type="button" dataOnly="0" labelOnly="1" outline="0" axis="axisPage" fieldPosition="0"/>
    </format>
    <format dxfId="162">
      <pivotArea type="all" dataOnly="0" outline="0" fieldPosition="0"/>
    </format>
    <format dxfId="161">
      <pivotArea outline="0" collapsedLevelsAreSubtotals="1" fieldPosition="0"/>
    </format>
    <format dxfId="160">
      <pivotArea field="0" type="button" dataOnly="0" labelOnly="1" outline="0" axis="axisRow" fieldPosition="0"/>
    </format>
    <format dxfId="159">
      <pivotArea dataOnly="0" labelOnly="1" grandRow="1" outline="0" fieldPosition="0"/>
    </format>
    <format dxfId="158">
      <pivotArea dataOnly="0" labelOnly="1" outline="0" axis="axisValues" fieldPosition="0"/>
    </format>
    <format dxfId="157">
      <pivotArea type="all" dataOnly="0" outline="0" fieldPosition="0"/>
    </format>
    <format dxfId="156">
      <pivotArea outline="0" collapsedLevelsAreSubtotals="1" fieldPosition="0"/>
    </format>
    <format dxfId="155">
      <pivotArea field="0" type="button" dataOnly="0" labelOnly="1" outline="0" axis="axisRow" fieldPosition="0"/>
    </format>
    <format dxfId="154">
      <pivotArea dataOnly="0" labelOnly="1" grandRow="1" outline="0" fieldPosition="0"/>
    </format>
    <format dxfId="153">
      <pivotArea dataOnly="0" labelOnly="1" outline="0" axis="axisValues" fieldPosition="0"/>
    </format>
    <format dxfId="152">
      <pivotArea collapsedLevelsAreSubtotals="1" fieldPosition="0">
        <references count="1">
          <reference field="0" count="0"/>
        </references>
      </pivotArea>
    </format>
    <format dxfId="151">
      <pivotArea dataOnly="0" labelOnly="1" fieldPosition="0">
        <references count="1">
          <reference field="0" count="0"/>
        </references>
      </pivotArea>
    </format>
    <format dxfId="150">
      <pivotArea dataOnly="0" labelOnly="1" grandRow="1" outline="0" fieldPosition="0"/>
    </format>
    <format dxfId="149">
      <pivotArea type="all" dataOnly="0" outline="0" fieldPosition="0"/>
    </format>
    <format dxfId="148">
      <pivotArea outline="0" collapsedLevelsAreSubtotals="1" fieldPosition="0"/>
    </format>
    <format dxfId="147">
      <pivotArea field="0" type="button" dataOnly="0" labelOnly="1" outline="0" axis="axisRow" fieldPosition="0"/>
    </format>
    <format dxfId="146">
      <pivotArea dataOnly="0" labelOnly="1" fieldPosition="0">
        <references count="1">
          <reference field="0" count="0"/>
        </references>
      </pivotArea>
    </format>
    <format dxfId="145">
      <pivotArea dataOnly="0" labelOnly="1" grandRow="1" outline="0" fieldPosition="0"/>
    </format>
    <format dxfId="144">
      <pivotArea dataOnly="0" labelOnly="1" outline="0" axis="axisValues" fieldPosition="0"/>
    </format>
    <format dxfId="143">
      <pivotArea type="all" dataOnly="0" outline="0" fieldPosition="0"/>
    </format>
    <format dxfId="142">
      <pivotArea outline="0" collapsedLevelsAreSubtotals="1" fieldPosition="0"/>
    </format>
    <format dxfId="141">
      <pivotArea field="0" type="button" dataOnly="0" labelOnly="1" outline="0" axis="axisRow" fieldPosition="0"/>
    </format>
    <format dxfId="140">
      <pivotArea dataOnly="0" labelOnly="1" fieldPosition="0">
        <references count="1">
          <reference field="0" count="0"/>
        </references>
      </pivotArea>
    </format>
    <format dxfId="139">
      <pivotArea dataOnly="0" labelOnly="1" grandRow="1" outline="0" fieldPosition="0"/>
    </format>
    <format dxfId="138">
      <pivotArea dataOnly="0" labelOnly="1" outline="0" axis="axisValues" fieldPosition="0"/>
    </format>
    <format dxfId="137">
      <pivotArea field="0" type="button" dataOnly="0" labelOnly="1" outline="0" axis="axisRow" fieldPosition="0"/>
    </format>
    <format dxfId="136">
      <pivotArea dataOnly="0" labelOnly="1" outline="0" axis="axisValues" fieldPosition="0"/>
    </format>
    <format dxfId="135">
      <pivotArea grandRow="1" outline="0" collapsedLevelsAreSubtotals="1" fieldPosition="0"/>
    </format>
    <format dxfId="13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06B0690-ED49-4AB2-BC61-2ED26612B48D}" name="TablaDinámica5" cacheId="144" applyNumberFormats="0" applyBorderFormats="0" applyFontFormats="0" applyPatternFormats="0" applyAlignmentFormats="0" applyWidthHeightFormats="1" dataCaption="Valores" grandTotalCaption="TOTAL" updatedVersion="6" minRefreshableVersion="3" useAutoFormatting="1" itemPrintTitles="1" createdVersion="6" indent="0" outline="1" outlineData="1" multipleFieldFilters="0" rowHeaderCaption="ENTE DE CONTROL">
  <location ref="C21:D25" firstHeaderRow="1" firstDataRow="1" firstDataCol="1" rowPageCount="1" colPageCount="1"/>
  <pivotFields count="17">
    <pivotField axis="axisPage" showAll="0">
      <items count="9">
        <item x="0"/>
        <item x="1"/>
        <item x="4"/>
        <item x="3"/>
        <item x="2"/>
        <item x="6"/>
        <item x="5"/>
        <item x="7"/>
        <item t="default"/>
      </items>
    </pivotField>
    <pivotField axis="axisRow" showAll="0">
      <items count="4">
        <item x="0"/>
        <item x="1"/>
        <item x="2"/>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37">
    <format dxfId="200">
      <pivotArea type="all" dataOnly="0" outline="0" fieldPosition="0"/>
    </format>
    <format dxfId="199">
      <pivotArea outline="0" collapsedLevelsAreSubtotals="1" fieldPosition="0"/>
    </format>
    <format dxfId="198">
      <pivotArea field="1" type="button" dataOnly="0" labelOnly="1" outline="0" axis="axisRow" fieldPosition="0"/>
    </format>
    <format dxfId="197">
      <pivotArea dataOnly="0" labelOnly="1" fieldPosition="0">
        <references count="1">
          <reference field="1" count="0"/>
        </references>
      </pivotArea>
    </format>
    <format dxfId="196">
      <pivotArea dataOnly="0" labelOnly="1" outline="0" axis="axisValues" fieldPosition="0"/>
    </format>
    <format dxfId="195">
      <pivotArea type="all" dataOnly="0" outline="0" fieldPosition="0"/>
    </format>
    <format dxfId="194">
      <pivotArea outline="0" collapsedLevelsAreSubtotals="1" fieldPosition="0"/>
    </format>
    <format dxfId="193">
      <pivotArea field="1" type="button" dataOnly="0" labelOnly="1" outline="0" axis="axisRow" fieldPosition="0"/>
    </format>
    <format dxfId="192">
      <pivotArea dataOnly="0" labelOnly="1" fieldPosition="0">
        <references count="1">
          <reference field="1" count="0"/>
        </references>
      </pivotArea>
    </format>
    <format dxfId="191">
      <pivotArea dataOnly="0" labelOnly="1" outline="0" axis="axisValues" fieldPosition="0"/>
    </format>
    <format dxfId="190">
      <pivotArea type="all" dataOnly="0" outline="0" fieldPosition="0"/>
    </format>
    <format dxfId="189">
      <pivotArea outline="0" collapsedLevelsAreSubtotals="1" fieldPosition="0"/>
    </format>
    <format dxfId="188">
      <pivotArea field="1" type="button" dataOnly="0" labelOnly="1" outline="0" axis="axisRow" fieldPosition="0"/>
    </format>
    <format dxfId="187">
      <pivotArea dataOnly="0" labelOnly="1" fieldPosition="0">
        <references count="1">
          <reference field="1" count="0"/>
        </references>
      </pivotArea>
    </format>
    <format dxfId="186">
      <pivotArea dataOnly="0" labelOnly="1" outline="0" axis="axisValues" fieldPosition="0"/>
    </format>
    <format dxfId="185">
      <pivotArea grandRow="1" outline="0" collapsedLevelsAreSubtotals="1" fieldPosition="0"/>
    </format>
    <format dxfId="184">
      <pivotArea dataOnly="0" labelOnly="1" grandRow="1" outline="0" fieldPosition="0"/>
    </format>
    <format dxfId="183">
      <pivotArea type="all" dataOnly="0" outline="0" fieldPosition="0"/>
    </format>
    <format dxfId="182">
      <pivotArea outline="0" collapsedLevelsAreSubtotals="1" fieldPosition="0"/>
    </format>
    <format dxfId="181">
      <pivotArea field="1" type="button" dataOnly="0" labelOnly="1" outline="0" axis="axisRow" fieldPosition="0"/>
    </format>
    <format dxfId="180">
      <pivotArea dataOnly="0" labelOnly="1" fieldPosition="0">
        <references count="1">
          <reference field="1" count="0"/>
        </references>
      </pivotArea>
    </format>
    <format dxfId="179">
      <pivotArea dataOnly="0" labelOnly="1" grandRow="1" outline="0" fieldPosition="0"/>
    </format>
    <format dxfId="178">
      <pivotArea dataOnly="0" labelOnly="1" outline="0" axis="axisValues" fieldPosition="0"/>
    </format>
    <format dxfId="177">
      <pivotArea dataOnly="0" labelOnly="1" outline="0" axis="axisValues" fieldPosition="0"/>
    </format>
    <format dxfId="176">
      <pivotArea type="all" dataOnly="0" outline="0" fieldPosition="0"/>
    </format>
    <format dxfId="175">
      <pivotArea type="all" dataOnly="0" outline="0" fieldPosition="0"/>
    </format>
    <format dxfId="174">
      <pivotArea outline="0" collapsedLevelsAreSubtotals="1" fieldPosition="0"/>
    </format>
    <format dxfId="173">
      <pivotArea field="1" type="button" dataOnly="0" labelOnly="1" outline="0" axis="axisRow" fieldPosition="0"/>
    </format>
    <format dxfId="172">
      <pivotArea dataOnly="0" labelOnly="1" fieldPosition="0">
        <references count="1">
          <reference field="1" count="0"/>
        </references>
      </pivotArea>
    </format>
    <format dxfId="171">
      <pivotArea dataOnly="0" labelOnly="1" grandRow="1" outline="0" fieldPosition="0"/>
    </format>
    <format dxfId="170">
      <pivotArea dataOnly="0" labelOnly="1" outline="0" axis="axisValues" fieldPosition="0"/>
    </format>
    <format dxfId="169">
      <pivotArea collapsedLevelsAreSubtotals="1" fieldPosition="0">
        <references count="1">
          <reference field="1" count="0"/>
        </references>
      </pivotArea>
    </format>
    <format dxfId="168">
      <pivotArea field="0" type="button" dataOnly="0" labelOnly="1" outline="0" axis="axisPage" fieldPosition="0"/>
    </format>
    <format dxfId="167">
      <pivotArea field="1" type="button" dataOnly="0" labelOnly="1" outline="0" axis="axisRow" fieldPosition="0"/>
    </format>
    <format dxfId="166">
      <pivotArea dataOnly="0" labelOnly="1" outline="0" axis="axisValues" fieldPosition="0"/>
    </format>
    <format dxfId="165">
      <pivotArea grandRow="1" outline="0" collapsedLevelsAreSubtotals="1" fieldPosition="0"/>
    </format>
    <format dxfId="16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B985B6D-6A3B-4F8E-BDCD-FC2ADEC45841}" name="TablaDinámica3" cacheId="14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68:H85" firstHeaderRow="1" firstDataRow="2" firstDataCol="1"/>
  <pivotFields count="17">
    <pivotField axis="axisRow" showAll="0">
      <items count="8">
        <item x="0"/>
        <item x="1"/>
        <item m="1" x="5"/>
        <item x="4"/>
        <item x="3"/>
        <item x="2"/>
        <item m="1" x="6"/>
        <item t="default"/>
      </items>
    </pivotField>
    <pivotField axis="axisCol" showAll="0">
      <items count="6">
        <item m="1" x="4"/>
        <item x="0"/>
        <item m="1" x="2"/>
        <item m="1" x="3"/>
        <item m="1" x="1"/>
        <item t="default"/>
      </items>
    </pivotField>
    <pivotField showAll="0"/>
    <pivotField showAll="0"/>
    <pivotField showAll="0"/>
    <pivotField showAll="0"/>
    <pivotField showAll="0"/>
    <pivotField showAll="0"/>
    <pivotField showAll="0"/>
    <pivotField dataField="1" showAll="0"/>
    <pivotField numFmtId="164" showAll="0"/>
    <pivotField numFmtId="164" showAll="0"/>
    <pivotField showAll="0"/>
    <pivotField showAll="0"/>
    <pivotField showAll="0"/>
    <pivotField axis="axisRow" showAll="0" insertPageBreak="1">
      <items count="4">
        <item x="0"/>
        <item x="1"/>
        <item m="1" x="2"/>
        <item t="default"/>
      </items>
    </pivotField>
    <pivotField showAll="0"/>
  </pivotFields>
  <rowFields count="2">
    <field x="0"/>
    <field x="15"/>
  </rowFields>
  <rowItems count="16">
    <i>
      <x/>
    </i>
    <i r="1">
      <x/>
    </i>
    <i r="1">
      <x v="1"/>
    </i>
    <i>
      <x v="1"/>
    </i>
    <i r="1">
      <x/>
    </i>
    <i r="1">
      <x v="1"/>
    </i>
    <i>
      <x v="3"/>
    </i>
    <i r="1">
      <x/>
    </i>
    <i r="1">
      <x v="1"/>
    </i>
    <i>
      <x v="4"/>
    </i>
    <i r="1">
      <x/>
    </i>
    <i r="1">
      <x v="1"/>
    </i>
    <i>
      <x v="5"/>
    </i>
    <i r="1">
      <x/>
    </i>
    <i r="1">
      <x v="1"/>
    </i>
    <i t="grand">
      <x/>
    </i>
  </rowItems>
  <colFields count="1">
    <field x="1"/>
  </colFields>
  <colItems count="2">
    <i>
      <x v="1"/>
    </i>
    <i t="grand">
      <x/>
    </i>
  </colItems>
  <dataFields count="1">
    <dataField name="Cuenta de CANTIDAD UNIDAD DE MEDIDA DE ACTIVIDADES" fld="9" subtotal="count" baseField="0" baseItem="0" numFmtId="41"/>
  </dataFields>
  <formats count="149">
    <format dxfId="349">
      <pivotArea outline="0" collapsedLevelsAreSubtotals="1" fieldPosition="0"/>
    </format>
    <format dxfId="348">
      <pivotArea type="all" dataOnly="0" outline="0" fieldPosition="0"/>
    </format>
    <format dxfId="347">
      <pivotArea dataOnly="0" labelOnly="1" grandRow="1" outline="0" fieldPosition="0"/>
    </format>
    <format dxfId="346">
      <pivotArea dataOnly="0" labelOnly="1" fieldPosition="0">
        <references count="2">
          <reference field="0" count="1" selected="0">
            <x v="0"/>
          </reference>
          <reference field="15" count="0"/>
        </references>
      </pivotArea>
    </format>
    <format dxfId="345">
      <pivotArea dataOnly="0" labelOnly="1" fieldPosition="0">
        <references count="2">
          <reference field="0" count="1" selected="0">
            <x v="1"/>
          </reference>
          <reference field="15" count="0"/>
        </references>
      </pivotArea>
    </format>
    <format dxfId="344">
      <pivotArea dataOnly="0" labelOnly="1" fieldPosition="0">
        <references count="2">
          <reference field="0" count="1" selected="0">
            <x v="3"/>
          </reference>
          <reference field="15" count="0"/>
        </references>
      </pivotArea>
    </format>
    <format dxfId="343">
      <pivotArea dataOnly="0" labelOnly="1" fieldPosition="0">
        <references count="2">
          <reference field="0" count="1" selected="0">
            <x v="5"/>
          </reference>
          <reference field="15" count="0"/>
        </references>
      </pivotArea>
    </format>
    <format dxfId="342">
      <pivotArea collapsedLevelsAreSubtotals="1" fieldPosition="0">
        <references count="2">
          <reference field="0" count="1" selected="0">
            <x v="0"/>
          </reference>
          <reference field="15" count="2">
            <x v="0"/>
            <x v="1"/>
          </reference>
        </references>
      </pivotArea>
    </format>
    <format dxfId="341">
      <pivotArea collapsedLevelsAreSubtotals="1" fieldPosition="0">
        <references count="2">
          <reference field="0" count="1" selected="0">
            <x v="1"/>
          </reference>
          <reference field="15" count="2">
            <x v="0"/>
            <x v="1"/>
          </reference>
        </references>
      </pivotArea>
    </format>
    <format dxfId="340">
      <pivotArea collapsedLevelsAreSubtotals="1" fieldPosition="0">
        <references count="2">
          <reference field="0" count="1" selected="0">
            <x v="2"/>
          </reference>
          <reference field="15" count="2">
            <x v="0"/>
            <x v="1"/>
          </reference>
        </references>
      </pivotArea>
    </format>
    <format dxfId="339">
      <pivotArea collapsedLevelsAreSubtotals="1" fieldPosition="0">
        <references count="2">
          <reference field="0" count="1" selected="0">
            <x v="3"/>
          </reference>
          <reference field="15" count="2">
            <x v="0"/>
            <x v="1"/>
          </reference>
        </references>
      </pivotArea>
    </format>
    <format dxfId="338">
      <pivotArea collapsedLevelsAreSubtotals="1" fieldPosition="0">
        <references count="2">
          <reference field="0" count="1" selected="0">
            <x v="4"/>
          </reference>
          <reference field="15" count="0"/>
        </references>
      </pivotArea>
    </format>
    <format dxfId="337">
      <pivotArea collapsedLevelsAreSubtotals="1" fieldPosition="0">
        <references count="2">
          <reference field="0" count="1" selected="0">
            <x v="5"/>
          </reference>
          <reference field="15" count="2">
            <x v="0"/>
            <x v="1"/>
          </reference>
        </references>
      </pivotArea>
    </format>
    <format dxfId="336">
      <pivotArea collapsedLevelsAreSubtotals="1" fieldPosition="0">
        <references count="2">
          <reference field="0" count="1" selected="0">
            <x v="6"/>
          </reference>
          <reference field="15" count="2">
            <x v="0"/>
            <x v="1"/>
          </reference>
        </references>
      </pivotArea>
    </format>
    <format dxfId="335">
      <pivotArea dataOnly="0" labelOnly="1" fieldPosition="0">
        <references count="1">
          <reference field="0" count="0"/>
        </references>
      </pivotArea>
    </format>
    <format dxfId="334">
      <pivotArea dataOnly="0" labelOnly="1" fieldPosition="0">
        <references count="2">
          <reference field="0" count="1" selected="0">
            <x v="0"/>
          </reference>
          <reference field="15" count="2">
            <x v="0"/>
            <x v="1"/>
          </reference>
        </references>
      </pivotArea>
    </format>
    <format dxfId="333">
      <pivotArea dataOnly="0" labelOnly="1" fieldPosition="0">
        <references count="2">
          <reference field="0" count="1" selected="0">
            <x v="1"/>
          </reference>
          <reference field="15" count="2">
            <x v="0"/>
            <x v="1"/>
          </reference>
        </references>
      </pivotArea>
    </format>
    <format dxfId="332">
      <pivotArea dataOnly="0" labelOnly="1" fieldPosition="0">
        <references count="2">
          <reference field="0" count="1" selected="0">
            <x v="2"/>
          </reference>
          <reference field="15" count="2">
            <x v="0"/>
            <x v="1"/>
          </reference>
        </references>
      </pivotArea>
    </format>
    <format dxfId="331">
      <pivotArea dataOnly="0" labelOnly="1" fieldPosition="0">
        <references count="2">
          <reference field="0" count="1" selected="0">
            <x v="3"/>
          </reference>
          <reference field="15" count="2">
            <x v="0"/>
            <x v="1"/>
          </reference>
        </references>
      </pivotArea>
    </format>
    <format dxfId="330">
      <pivotArea dataOnly="0" labelOnly="1" fieldPosition="0">
        <references count="2">
          <reference field="0" count="1" selected="0">
            <x v="4"/>
          </reference>
          <reference field="15" count="0"/>
        </references>
      </pivotArea>
    </format>
    <format dxfId="329">
      <pivotArea dataOnly="0" labelOnly="1" fieldPosition="0">
        <references count="2">
          <reference field="0" count="1" selected="0">
            <x v="5"/>
          </reference>
          <reference field="15" count="2">
            <x v="0"/>
            <x v="1"/>
          </reference>
        </references>
      </pivotArea>
    </format>
    <format dxfId="328">
      <pivotArea dataOnly="0" labelOnly="1" fieldPosition="0">
        <references count="2">
          <reference field="0" count="1" selected="0">
            <x v="6"/>
          </reference>
          <reference field="15" count="2">
            <x v="0"/>
            <x v="1"/>
          </reference>
        </references>
      </pivotArea>
    </format>
    <format dxfId="327">
      <pivotArea collapsedLevelsAreSubtotals="1" fieldPosition="0">
        <references count="2">
          <reference field="0" count="1" selected="0">
            <x v="0"/>
          </reference>
          <reference field="15" count="2">
            <x v="0"/>
            <x v="1"/>
          </reference>
        </references>
      </pivotArea>
    </format>
    <format dxfId="326">
      <pivotArea collapsedLevelsAreSubtotals="1" fieldPosition="0">
        <references count="2">
          <reference field="0" count="1" selected="0">
            <x v="1"/>
          </reference>
          <reference field="15" count="2">
            <x v="0"/>
            <x v="1"/>
          </reference>
        </references>
      </pivotArea>
    </format>
    <format dxfId="325">
      <pivotArea collapsedLevelsAreSubtotals="1" fieldPosition="0">
        <references count="2">
          <reference field="0" count="1" selected="0">
            <x v="2"/>
          </reference>
          <reference field="15" count="2">
            <x v="0"/>
            <x v="1"/>
          </reference>
        </references>
      </pivotArea>
    </format>
    <format dxfId="324">
      <pivotArea collapsedLevelsAreSubtotals="1" fieldPosition="0">
        <references count="2">
          <reference field="0" count="1" selected="0">
            <x v="3"/>
          </reference>
          <reference field="15" count="2">
            <x v="0"/>
            <x v="1"/>
          </reference>
        </references>
      </pivotArea>
    </format>
    <format dxfId="323">
      <pivotArea collapsedLevelsAreSubtotals="1" fieldPosition="0">
        <references count="2">
          <reference field="0" count="1" selected="0">
            <x v="4"/>
          </reference>
          <reference field="15" count="0"/>
        </references>
      </pivotArea>
    </format>
    <format dxfId="322">
      <pivotArea collapsedLevelsAreSubtotals="1" fieldPosition="0">
        <references count="2">
          <reference field="0" count="1" selected="0">
            <x v="5"/>
          </reference>
          <reference field="15" count="2">
            <x v="0"/>
            <x v="1"/>
          </reference>
        </references>
      </pivotArea>
    </format>
    <format dxfId="321">
      <pivotArea collapsedLevelsAreSubtotals="1" fieldPosition="0">
        <references count="2">
          <reference field="0" count="1" selected="0">
            <x v="6"/>
          </reference>
          <reference field="15" count="2">
            <x v="0"/>
            <x v="1"/>
          </reference>
        </references>
      </pivotArea>
    </format>
    <format dxfId="320">
      <pivotArea collapsedLevelsAreSubtotals="1" fieldPosition="0">
        <references count="1">
          <reference field="0" count="1">
            <x v="0"/>
          </reference>
        </references>
      </pivotArea>
    </format>
    <format dxfId="319">
      <pivotArea dataOnly="0" labelOnly="1" fieldPosition="0">
        <references count="1">
          <reference field="0" count="1">
            <x v="0"/>
          </reference>
        </references>
      </pivotArea>
    </format>
    <format dxfId="318">
      <pivotArea collapsedLevelsAreSubtotals="1" fieldPosition="0">
        <references count="1">
          <reference field="0" count="1">
            <x v="1"/>
          </reference>
        </references>
      </pivotArea>
    </format>
    <format dxfId="317">
      <pivotArea dataOnly="0" labelOnly="1" fieldPosition="0">
        <references count="1">
          <reference field="0" count="1">
            <x v="1"/>
          </reference>
        </references>
      </pivotArea>
    </format>
    <format dxfId="316">
      <pivotArea collapsedLevelsAreSubtotals="1" fieldPosition="0">
        <references count="1">
          <reference field="0" count="1">
            <x v="2"/>
          </reference>
        </references>
      </pivotArea>
    </format>
    <format dxfId="315">
      <pivotArea dataOnly="0" labelOnly="1" fieldPosition="0">
        <references count="1">
          <reference field="0" count="1">
            <x v="2"/>
          </reference>
        </references>
      </pivotArea>
    </format>
    <format dxfId="314">
      <pivotArea collapsedLevelsAreSubtotals="1" fieldPosition="0">
        <references count="1">
          <reference field="0" count="1">
            <x v="3"/>
          </reference>
        </references>
      </pivotArea>
    </format>
    <format dxfId="313">
      <pivotArea dataOnly="0" labelOnly="1" fieldPosition="0">
        <references count="1">
          <reference field="0" count="1">
            <x v="3"/>
          </reference>
        </references>
      </pivotArea>
    </format>
    <format dxfId="312">
      <pivotArea collapsedLevelsAreSubtotals="1" fieldPosition="0">
        <references count="1">
          <reference field="0" count="1">
            <x v="4"/>
          </reference>
        </references>
      </pivotArea>
    </format>
    <format dxfId="311">
      <pivotArea dataOnly="0" labelOnly="1" fieldPosition="0">
        <references count="1">
          <reference field="0" count="1">
            <x v="4"/>
          </reference>
        </references>
      </pivotArea>
    </format>
    <format dxfId="310">
      <pivotArea collapsedLevelsAreSubtotals="1" fieldPosition="0">
        <references count="1">
          <reference field="0" count="1">
            <x v="5"/>
          </reference>
        </references>
      </pivotArea>
    </format>
    <format dxfId="309">
      <pivotArea dataOnly="0" labelOnly="1" fieldPosition="0">
        <references count="1">
          <reference field="0" count="1">
            <x v="5"/>
          </reference>
        </references>
      </pivotArea>
    </format>
    <format dxfId="308">
      <pivotArea collapsedLevelsAreSubtotals="1" fieldPosition="0">
        <references count="1">
          <reference field="0" count="1">
            <x v="6"/>
          </reference>
        </references>
      </pivotArea>
    </format>
    <format dxfId="307">
      <pivotArea dataOnly="0" labelOnly="1" fieldPosition="0">
        <references count="1">
          <reference field="0" count="1">
            <x v="6"/>
          </reference>
        </references>
      </pivotArea>
    </format>
    <format dxfId="306">
      <pivotArea grandRow="1" outline="0" collapsedLevelsAreSubtotals="1" fieldPosition="0"/>
    </format>
    <format dxfId="305">
      <pivotArea dataOnly="0" labelOnly="1" grandRow="1" outline="0" fieldPosition="0"/>
    </format>
    <format dxfId="304">
      <pivotArea grandRow="1" outline="0" collapsedLevelsAreSubtotals="1" fieldPosition="0"/>
    </format>
    <format dxfId="303">
      <pivotArea dataOnly="0" labelOnly="1" grandRow="1" outline="0" fieldPosition="0"/>
    </format>
    <format dxfId="302">
      <pivotArea grandRow="1" outline="0" collapsedLevelsAreSubtotals="1" fieldPosition="0"/>
    </format>
    <format dxfId="301">
      <pivotArea dataOnly="0" labelOnly="1" fieldPosition="0">
        <references count="1">
          <reference field="0" count="0"/>
        </references>
      </pivotArea>
    </format>
    <format dxfId="300">
      <pivotArea dataOnly="0" labelOnly="1" fieldPosition="0">
        <references count="2">
          <reference field="0" count="1" selected="0">
            <x v="0"/>
          </reference>
          <reference field="15" count="2">
            <x v="0"/>
            <x v="1"/>
          </reference>
        </references>
      </pivotArea>
    </format>
    <format dxfId="299">
      <pivotArea dataOnly="0" labelOnly="1" fieldPosition="0">
        <references count="2">
          <reference field="0" count="1" selected="0">
            <x v="1"/>
          </reference>
          <reference field="15" count="2">
            <x v="0"/>
            <x v="1"/>
          </reference>
        </references>
      </pivotArea>
    </format>
    <format dxfId="298">
      <pivotArea dataOnly="0" labelOnly="1" fieldPosition="0">
        <references count="2">
          <reference field="0" count="1" selected="0">
            <x v="2"/>
          </reference>
          <reference field="15" count="2">
            <x v="0"/>
            <x v="1"/>
          </reference>
        </references>
      </pivotArea>
    </format>
    <format dxfId="297">
      <pivotArea dataOnly="0" labelOnly="1" fieldPosition="0">
        <references count="2">
          <reference field="0" count="1" selected="0">
            <x v="3"/>
          </reference>
          <reference field="15" count="2">
            <x v="0"/>
            <x v="1"/>
          </reference>
        </references>
      </pivotArea>
    </format>
    <format dxfId="296">
      <pivotArea dataOnly="0" labelOnly="1" fieldPosition="0">
        <references count="2">
          <reference field="0" count="1" selected="0">
            <x v="4"/>
          </reference>
          <reference field="15" count="0"/>
        </references>
      </pivotArea>
    </format>
    <format dxfId="295">
      <pivotArea dataOnly="0" labelOnly="1" fieldPosition="0">
        <references count="2">
          <reference field="0" count="1" selected="0">
            <x v="5"/>
          </reference>
          <reference field="15" count="2">
            <x v="0"/>
            <x v="1"/>
          </reference>
        </references>
      </pivotArea>
    </format>
    <format dxfId="294">
      <pivotArea dataOnly="0" labelOnly="1" fieldPosition="0">
        <references count="2">
          <reference field="0" count="1" selected="0">
            <x v="6"/>
          </reference>
          <reference field="15" count="2">
            <x v="0"/>
            <x v="1"/>
          </reference>
        </references>
      </pivotArea>
    </format>
    <format dxfId="293">
      <pivotArea dataOnly="0" labelOnly="1" fieldPosition="0">
        <references count="2">
          <reference field="0" count="1" selected="0">
            <x v="4"/>
          </reference>
          <reference field="15" count="0"/>
        </references>
      </pivotArea>
    </format>
    <format dxfId="292">
      <pivotArea collapsedLevelsAreSubtotals="1" fieldPosition="0">
        <references count="1">
          <reference field="0" count="1">
            <x v="0"/>
          </reference>
        </references>
      </pivotArea>
    </format>
    <format dxfId="291">
      <pivotArea collapsedLevelsAreSubtotals="1" fieldPosition="0">
        <references count="2">
          <reference field="0" count="1" selected="0">
            <x v="0"/>
          </reference>
          <reference field="15" count="2">
            <x v="0"/>
            <x v="1"/>
          </reference>
        </references>
      </pivotArea>
    </format>
    <format dxfId="290">
      <pivotArea collapsedLevelsAreSubtotals="1" fieldPosition="0">
        <references count="1">
          <reference field="0" count="1">
            <x v="1"/>
          </reference>
        </references>
      </pivotArea>
    </format>
    <format dxfId="289">
      <pivotArea collapsedLevelsAreSubtotals="1" fieldPosition="0">
        <references count="2">
          <reference field="0" count="1" selected="0">
            <x v="1"/>
          </reference>
          <reference field="15" count="2">
            <x v="0"/>
            <x v="1"/>
          </reference>
        </references>
      </pivotArea>
    </format>
    <format dxfId="288">
      <pivotArea collapsedLevelsAreSubtotals="1" fieldPosition="0">
        <references count="1">
          <reference field="0" count="1">
            <x v="2"/>
          </reference>
        </references>
      </pivotArea>
    </format>
    <format dxfId="287">
      <pivotArea collapsedLevelsAreSubtotals="1" fieldPosition="0">
        <references count="2">
          <reference field="0" count="1" selected="0">
            <x v="2"/>
          </reference>
          <reference field="15" count="2">
            <x v="0"/>
            <x v="1"/>
          </reference>
        </references>
      </pivotArea>
    </format>
    <format dxfId="286">
      <pivotArea collapsedLevelsAreSubtotals="1" fieldPosition="0">
        <references count="1">
          <reference field="0" count="1">
            <x v="3"/>
          </reference>
        </references>
      </pivotArea>
    </format>
    <format dxfId="285">
      <pivotArea collapsedLevelsAreSubtotals="1" fieldPosition="0">
        <references count="2">
          <reference field="0" count="1" selected="0">
            <x v="3"/>
          </reference>
          <reference field="15" count="2">
            <x v="0"/>
            <x v="1"/>
          </reference>
        </references>
      </pivotArea>
    </format>
    <format dxfId="284">
      <pivotArea collapsedLevelsAreSubtotals="1" fieldPosition="0">
        <references count="1">
          <reference field="0" count="1">
            <x v="4"/>
          </reference>
        </references>
      </pivotArea>
    </format>
    <format dxfId="283">
      <pivotArea collapsedLevelsAreSubtotals="1" fieldPosition="0">
        <references count="2">
          <reference field="0" count="1" selected="0">
            <x v="4"/>
          </reference>
          <reference field="15" count="0"/>
        </references>
      </pivotArea>
    </format>
    <format dxfId="282">
      <pivotArea collapsedLevelsAreSubtotals="1" fieldPosition="0">
        <references count="1">
          <reference field="0" count="1">
            <x v="5"/>
          </reference>
        </references>
      </pivotArea>
    </format>
    <format dxfId="281">
      <pivotArea collapsedLevelsAreSubtotals="1" fieldPosition="0">
        <references count="2">
          <reference field="0" count="1" selected="0">
            <x v="5"/>
          </reference>
          <reference field="15" count="2">
            <x v="0"/>
            <x v="1"/>
          </reference>
        </references>
      </pivotArea>
    </format>
    <format dxfId="280">
      <pivotArea collapsedLevelsAreSubtotals="1" fieldPosition="0">
        <references count="1">
          <reference field="0" count="1">
            <x v="6"/>
          </reference>
        </references>
      </pivotArea>
    </format>
    <format dxfId="279">
      <pivotArea collapsedLevelsAreSubtotals="1" fieldPosition="0">
        <references count="2">
          <reference field="0" count="1" selected="0">
            <x v="6"/>
          </reference>
          <reference field="15" count="2">
            <x v="0"/>
            <x v="1"/>
          </reference>
        </references>
      </pivotArea>
    </format>
    <format dxfId="278">
      <pivotArea dataOnly="0" labelOnly="1" fieldPosition="0">
        <references count="1">
          <reference field="0" count="0"/>
        </references>
      </pivotArea>
    </format>
    <format dxfId="277">
      <pivotArea dataOnly="0" labelOnly="1" fieldPosition="0">
        <references count="2">
          <reference field="0" count="1" selected="0">
            <x v="0"/>
          </reference>
          <reference field="15" count="2">
            <x v="0"/>
            <x v="1"/>
          </reference>
        </references>
      </pivotArea>
    </format>
    <format dxfId="276">
      <pivotArea dataOnly="0" labelOnly="1" fieldPosition="0">
        <references count="2">
          <reference field="0" count="1" selected="0">
            <x v="1"/>
          </reference>
          <reference field="15" count="2">
            <x v="0"/>
            <x v="1"/>
          </reference>
        </references>
      </pivotArea>
    </format>
    <format dxfId="275">
      <pivotArea dataOnly="0" labelOnly="1" fieldPosition="0">
        <references count="2">
          <reference field="0" count="1" selected="0">
            <x v="2"/>
          </reference>
          <reference field="15" count="2">
            <x v="0"/>
            <x v="1"/>
          </reference>
        </references>
      </pivotArea>
    </format>
    <format dxfId="274">
      <pivotArea dataOnly="0" labelOnly="1" fieldPosition="0">
        <references count="2">
          <reference field="0" count="1" selected="0">
            <x v="3"/>
          </reference>
          <reference field="15" count="2">
            <x v="0"/>
            <x v="1"/>
          </reference>
        </references>
      </pivotArea>
    </format>
    <format dxfId="273">
      <pivotArea dataOnly="0" labelOnly="1" fieldPosition="0">
        <references count="2">
          <reference field="0" count="1" selected="0">
            <x v="4"/>
          </reference>
          <reference field="15" count="0"/>
        </references>
      </pivotArea>
    </format>
    <format dxfId="272">
      <pivotArea dataOnly="0" labelOnly="1" fieldPosition="0">
        <references count="2">
          <reference field="0" count="1" selected="0">
            <x v="5"/>
          </reference>
          <reference field="15" count="2">
            <x v="0"/>
            <x v="1"/>
          </reference>
        </references>
      </pivotArea>
    </format>
    <format dxfId="271">
      <pivotArea dataOnly="0" labelOnly="1" fieldPosition="0">
        <references count="2">
          <reference field="0" count="1" selected="0">
            <x v="6"/>
          </reference>
          <reference field="15" count="2">
            <x v="0"/>
            <x v="1"/>
          </reference>
        </references>
      </pivotArea>
    </format>
    <format dxfId="270">
      <pivotArea type="all" dataOnly="0" outline="0" fieldPosition="0"/>
    </format>
    <format dxfId="269">
      <pivotArea outline="0" collapsedLevelsAreSubtotals="1" fieldPosition="0"/>
    </format>
    <format dxfId="268">
      <pivotArea type="origin" dataOnly="0" labelOnly="1" outline="0" fieldPosition="0"/>
    </format>
    <format dxfId="267">
      <pivotArea field="1" type="button" dataOnly="0" labelOnly="1" outline="0" axis="axisCol" fieldPosition="0"/>
    </format>
    <format dxfId="266">
      <pivotArea type="topRight" dataOnly="0" labelOnly="1" outline="0" fieldPosition="0"/>
    </format>
    <format dxfId="265">
      <pivotArea field="0" type="button" dataOnly="0" labelOnly="1" outline="0" axis="axisRow" fieldPosition="0"/>
    </format>
    <format dxfId="264">
      <pivotArea dataOnly="0" labelOnly="1" fieldPosition="0">
        <references count="1">
          <reference field="0" count="0"/>
        </references>
      </pivotArea>
    </format>
    <format dxfId="263">
      <pivotArea dataOnly="0" labelOnly="1" grandRow="1" outline="0" fieldPosition="0"/>
    </format>
    <format dxfId="262">
      <pivotArea dataOnly="0" labelOnly="1" fieldPosition="0">
        <references count="2">
          <reference field="0" count="1" selected="0">
            <x v="0"/>
          </reference>
          <reference field="15" count="2">
            <x v="0"/>
            <x v="1"/>
          </reference>
        </references>
      </pivotArea>
    </format>
    <format dxfId="261">
      <pivotArea dataOnly="0" labelOnly="1" fieldPosition="0">
        <references count="2">
          <reference field="0" count="1" selected="0">
            <x v="1"/>
          </reference>
          <reference field="15" count="2">
            <x v="0"/>
            <x v="1"/>
          </reference>
        </references>
      </pivotArea>
    </format>
    <format dxfId="260">
      <pivotArea dataOnly="0" labelOnly="1" fieldPosition="0">
        <references count="2">
          <reference field="0" count="1" selected="0">
            <x v="2"/>
          </reference>
          <reference field="15" count="2">
            <x v="0"/>
            <x v="1"/>
          </reference>
        </references>
      </pivotArea>
    </format>
    <format dxfId="259">
      <pivotArea dataOnly="0" labelOnly="1" fieldPosition="0">
        <references count="2">
          <reference field="0" count="1" selected="0">
            <x v="3"/>
          </reference>
          <reference field="15" count="2">
            <x v="0"/>
            <x v="1"/>
          </reference>
        </references>
      </pivotArea>
    </format>
    <format dxfId="258">
      <pivotArea dataOnly="0" labelOnly="1" fieldPosition="0">
        <references count="2">
          <reference field="0" count="1" selected="0">
            <x v="4"/>
          </reference>
          <reference field="15" count="0"/>
        </references>
      </pivotArea>
    </format>
    <format dxfId="257">
      <pivotArea dataOnly="0" labelOnly="1" fieldPosition="0">
        <references count="2">
          <reference field="0" count="1" selected="0">
            <x v="5"/>
          </reference>
          <reference field="15" count="2">
            <x v="0"/>
            <x v="1"/>
          </reference>
        </references>
      </pivotArea>
    </format>
    <format dxfId="256">
      <pivotArea dataOnly="0" labelOnly="1" fieldPosition="0">
        <references count="2">
          <reference field="0" count="1" selected="0">
            <x v="6"/>
          </reference>
          <reference field="15" count="1">
            <x v="0"/>
          </reference>
        </references>
      </pivotArea>
    </format>
    <format dxfId="255">
      <pivotArea dataOnly="0" labelOnly="1" fieldPosition="0">
        <references count="1">
          <reference field="1" count="0"/>
        </references>
      </pivotArea>
    </format>
    <format dxfId="254">
      <pivotArea dataOnly="0" labelOnly="1" grandCol="1" outline="0" fieldPosition="0"/>
    </format>
    <format dxfId="253">
      <pivotArea collapsedLevelsAreSubtotals="1" fieldPosition="0">
        <references count="2">
          <reference field="0" count="1" selected="0">
            <x v="0"/>
          </reference>
          <reference field="15" count="2">
            <x v="0"/>
            <x v="1"/>
          </reference>
        </references>
      </pivotArea>
    </format>
    <format dxfId="252">
      <pivotArea collapsedLevelsAreSubtotals="1" fieldPosition="0">
        <references count="2">
          <reference field="0" count="1" selected="0">
            <x v="1"/>
          </reference>
          <reference field="15" count="2">
            <x v="0"/>
            <x v="1"/>
          </reference>
        </references>
      </pivotArea>
    </format>
    <format dxfId="251">
      <pivotArea collapsedLevelsAreSubtotals="1" fieldPosition="0">
        <references count="2">
          <reference field="0" count="1" selected="0">
            <x v="5"/>
          </reference>
          <reference field="15" count="2">
            <x v="0"/>
            <x v="1"/>
          </reference>
        </references>
      </pivotArea>
    </format>
    <format dxfId="250">
      <pivotArea collapsedLevelsAreSubtotals="1" fieldPosition="0">
        <references count="2">
          <reference field="0" count="1" selected="0">
            <x v="6"/>
          </reference>
          <reference field="15" count="1">
            <x v="0"/>
          </reference>
        </references>
      </pivotArea>
    </format>
    <format dxfId="249">
      <pivotArea dataOnly="0" labelOnly="1" fieldPosition="0">
        <references count="1">
          <reference field="1" count="0"/>
        </references>
      </pivotArea>
    </format>
    <format dxfId="248">
      <pivotArea dataOnly="0" labelOnly="1" grandCol="1" outline="0" fieldPosition="0"/>
    </format>
    <format dxfId="247">
      <pivotArea outline="0" collapsedLevelsAreSubtotals="1" fieldPosition="0"/>
    </format>
    <format dxfId="246">
      <pivotArea dataOnly="0" labelOnly="1" fieldPosition="0">
        <references count="1">
          <reference field="0" count="1">
            <x v="1"/>
          </reference>
        </references>
      </pivotArea>
    </format>
    <format dxfId="245">
      <pivotArea dataOnly="0" labelOnly="1" fieldPosition="0">
        <references count="1">
          <reference field="0" count="1">
            <x v="2"/>
          </reference>
        </references>
      </pivotArea>
    </format>
    <format dxfId="244">
      <pivotArea dataOnly="0" labelOnly="1" fieldPosition="0">
        <references count="1">
          <reference field="0" count="1">
            <x v="3"/>
          </reference>
        </references>
      </pivotArea>
    </format>
    <format dxfId="243">
      <pivotArea dataOnly="0" labelOnly="1" fieldPosition="0">
        <references count="1">
          <reference field="0" count="1">
            <x v="4"/>
          </reference>
        </references>
      </pivotArea>
    </format>
    <format dxfId="242">
      <pivotArea dataOnly="0" labelOnly="1" fieldPosition="0">
        <references count="1">
          <reference field="0" count="1">
            <x v="5"/>
          </reference>
        </references>
      </pivotArea>
    </format>
    <format dxfId="241">
      <pivotArea dataOnly="0" labelOnly="1" fieldPosition="0">
        <references count="1">
          <reference field="0" count="1">
            <x v="6"/>
          </reference>
        </references>
      </pivotArea>
    </format>
    <format dxfId="240">
      <pivotArea grandRow="1" outline="0" collapsedLevelsAreSubtotals="1" fieldPosition="0"/>
    </format>
    <format dxfId="239">
      <pivotArea dataOnly="0" labelOnly="1" grandRow="1" outline="0" fieldPosition="0"/>
    </format>
    <format dxfId="238">
      <pivotArea type="all" dataOnly="0" outline="0" fieldPosition="0"/>
    </format>
    <format dxfId="237">
      <pivotArea outline="0" collapsedLevelsAreSubtotals="1" fieldPosition="0"/>
    </format>
    <format dxfId="236">
      <pivotArea type="origin" dataOnly="0" labelOnly="1" outline="0" fieldPosition="0"/>
    </format>
    <format dxfId="235">
      <pivotArea field="1" type="button" dataOnly="0" labelOnly="1" outline="0" axis="axisCol" fieldPosition="0"/>
    </format>
    <format dxfId="234">
      <pivotArea type="topRight" dataOnly="0" labelOnly="1" outline="0" fieldPosition="0"/>
    </format>
    <format dxfId="233">
      <pivotArea field="0" type="button" dataOnly="0" labelOnly="1" outline="0" axis="axisRow" fieldPosition="0"/>
    </format>
    <format dxfId="232">
      <pivotArea dataOnly="0" labelOnly="1" fieldPosition="0">
        <references count="1">
          <reference field="0" count="0"/>
        </references>
      </pivotArea>
    </format>
    <format dxfId="231">
      <pivotArea dataOnly="0" labelOnly="1" grandRow="1" outline="0" fieldPosition="0"/>
    </format>
    <format dxfId="230">
      <pivotArea dataOnly="0" labelOnly="1" fieldPosition="0">
        <references count="2">
          <reference field="0" count="1" selected="0">
            <x v="0"/>
          </reference>
          <reference field="15" count="2">
            <x v="0"/>
            <x v="1"/>
          </reference>
        </references>
      </pivotArea>
    </format>
    <format dxfId="229">
      <pivotArea dataOnly="0" labelOnly="1" fieldPosition="0">
        <references count="2">
          <reference field="0" count="1" selected="0">
            <x v="1"/>
          </reference>
          <reference field="15" count="2">
            <x v="0"/>
            <x v="1"/>
          </reference>
        </references>
      </pivotArea>
    </format>
    <format dxfId="228">
      <pivotArea dataOnly="0" labelOnly="1" fieldPosition="0">
        <references count="2">
          <reference field="0" count="1" selected="0">
            <x v="2"/>
          </reference>
          <reference field="15" count="2">
            <x v="0"/>
            <x v="1"/>
          </reference>
        </references>
      </pivotArea>
    </format>
    <format dxfId="227">
      <pivotArea dataOnly="0" labelOnly="1" fieldPosition="0">
        <references count="2">
          <reference field="0" count="1" selected="0">
            <x v="3"/>
          </reference>
          <reference field="15" count="2">
            <x v="0"/>
            <x v="1"/>
          </reference>
        </references>
      </pivotArea>
    </format>
    <format dxfId="226">
      <pivotArea dataOnly="0" labelOnly="1" fieldPosition="0">
        <references count="2">
          <reference field="0" count="1" selected="0">
            <x v="4"/>
          </reference>
          <reference field="15" count="0"/>
        </references>
      </pivotArea>
    </format>
    <format dxfId="225">
      <pivotArea dataOnly="0" labelOnly="1" fieldPosition="0">
        <references count="2">
          <reference field="0" count="1" selected="0">
            <x v="5"/>
          </reference>
          <reference field="15" count="2">
            <x v="0"/>
            <x v="1"/>
          </reference>
        </references>
      </pivotArea>
    </format>
    <format dxfId="224">
      <pivotArea dataOnly="0" labelOnly="1" fieldPosition="0">
        <references count="2">
          <reference field="0" count="1" selected="0">
            <x v="6"/>
          </reference>
          <reference field="15" count="1">
            <x v="0"/>
          </reference>
        </references>
      </pivotArea>
    </format>
    <format dxfId="223">
      <pivotArea dataOnly="0" labelOnly="1" fieldPosition="0">
        <references count="1">
          <reference field="1" count="0"/>
        </references>
      </pivotArea>
    </format>
    <format dxfId="222">
      <pivotArea dataOnly="0" labelOnly="1" grandCol="1" outline="0" fieldPosition="0"/>
    </format>
    <format dxfId="221">
      <pivotArea collapsedLevelsAreSubtotals="1" fieldPosition="0">
        <references count="1">
          <reference field="0" count="1">
            <x v="0"/>
          </reference>
        </references>
      </pivotArea>
    </format>
    <format dxfId="220">
      <pivotArea collapsedLevelsAreSubtotals="1" fieldPosition="0">
        <references count="1">
          <reference field="0" count="1">
            <x v="0"/>
          </reference>
        </references>
      </pivotArea>
    </format>
    <format dxfId="219">
      <pivotArea dataOnly="0" labelOnly="1" fieldPosition="0">
        <references count="1">
          <reference field="0" count="1">
            <x v="0"/>
          </reference>
        </references>
      </pivotArea>
    </format>
    <format dxfId="218">
      <pivotArea collapsedLevelsAreSubtotals="1" fieldPosition="0">
        <references count="1">
          <reference field="0" count="1">
            <x v="1"/>
          </reference>
        </references>
      </pivotArea>
    </format>
    <format dxfId="217">
      <pivotArea collapsedLevelsAreSubtotals="1" fieldPosition="0">
        <references count="2">
          <reference field="0" count="1" selected="0">
            <x v="1"/>
          </reference>
          <reference field="15" count="2">
            <x v="0"/>
            <x v="1"/>
          </reference>
        </references>
      </pivotArea>
    </format>
    <format dxfId="216">
      <pivotArea dataOnly="0" labelOnly="1" fieldPosition="0">
        <references count="2">
          <reference field="0" count="1" selected="0">
            <x v="1"/>
          </reference>
          <reference field="15" count="2">
            <x v="0"/>
            <x v="1"/>
          </reference>
        </references>
      </pivotArea>
    </format>
    <format dxfId="215">
      <pivotArea collapsedLevelsAreSubtotals="1" fieldPosition="0">
        <references count="1">
          <reference field="0" count="1">
            <x v="2"/>
          </reference>
        </references>
      </pivotArea>
    </format>
    <format dxfId="214">
      <pivotArea collapsedLevelsAreSubtotals="1" fieldPosition="0">
        <references count="2">
          <reference field="0" count="1" selected="0">
            <x v="2"/>
          </reference>
          <reference field="15" count="2">
            <x v="0"/>
            <x v="1"/>
          </reference>
        </references>
      </pivotArea>
    </format>
    <format dxfId="213">
      <pivotArea dataOnly="0" labelOnly="1" fieldPosition="0">
        <references count="2">
          <reference field="0" count="1" selected="0">
            <x v="2"/>
          </reference>
          <reference field="15" count="2">
            <x v="0"/>
            <x v="1"/>
          </reference>
        </references>
      </pivotArea>
    </format>
    <format dxfId="212">
      <pivotArea collapsedLevelsAreSubtotals="1" fieldPosition="0">
        <references count="2">
          <reference field="0" count="1" selected="0">
            <x v="2"/>
          </reference>
          <reference field="15" count="2">
            <x v="0"/>
            <x v="1"/>
          </reference>
        </references>
      </pivotArea>
    </format>
    <format dxfId="211">
      <pivotArea collapsedLevelsAreSubtotals="1" fieldPosition="0">
        <references count="1">
          <reference field="0" count="1">
            <x v="3"/>
          </reference>
        </references>
      </pivotArea>
    </format>
    <format dxfId="210">
      <pivotArea collapsedLevelsAreSubtotals="1" fieldPosition="0">
        <references count="2">
          <reference field="0" count="1" selected="0">
            <x v="3"/>
          </reference>
          <reference field="15" count="2">
            <x v="0"/>
            <x v="1"/>
          </reference>
        </references>
      </pivotArea>
    </format>
    <format dxfId="209">
      <pivotArea dataOnly="0" labelOnly="1" fieldPosition="0">
        <references count="2">
          <reference field="0" count="1" selected="0">
            <x v="3"/>
          </reference>
          <reference field="15" count="2">
            <x v="0"/>
            <x v="1"/>
          </reference>
        </references>
      </pivotArea>
    </format>
    <format dxfId="208">
      <pivotArea collapsedLevelsAreSubtotals="1" fieldPosition="0">
        <references count="1">
          <reference field="0" count="1">
            <x v="4"/>
          </reference>
        </references>
      </pivotArea>
    </format>
    <format dxfId="207">
      <pivotArea collapsedLevelsAreSubtotals="1" fieldPosition="0">
        <references count="2">
          <reference field="0" count="1" selected="0">
            <x v="4"/>
          </reference>
          <reference field="15" count="0"/>
        </references>
      </pivotArea>
    </format>
    <format dxfId="206">
      <pivotArea dataOnly="0" labelOnly="1" fieldPosition="0">
        <references count="2">
          <reference field="0" count="1" selected="0">
            <x v="4"/>
          </reference>
          <reference field="15" count="0"/>
        </references>
      </pivotArea>
    </format>
    <format dxfId="205">
      <pivotArea collapsedLevelsAreSubtotals="1" fieldPosition="0">
        <references count="2">
          <reference field="0" count="1" selected="0">
            <x v="4"/>
          </reference>
          <reference field="15" count="0"/>
        </references>
      </pivotArea>
    </format>
    <format dxfId="204">
      <pivotArea collapsedLevelsAreSubtotals="1" fieldPosition="0">
        <references count="1">
          <reference field="0" count="1">
            <x v="5"/>
          </reference>
        </references>
      </pivotArea>
    </format>
    <format dxfId="203">
      <pivotArea collapsedLevelsAreSubtotals="1" fieldPosition="0">
        <references count="2">
          <reference field="0" count="1" selected="0">
            <x v="5"/>
          </reference>
          <reference field="15" count="2">
            <x v="0"/>
            <x v="1"/>
          </reference>
        </references>
      </pivotArea>
    </format>
    <format dxfId="202">
      <pivotArea collapsedLevelsAreSubtotals="1" fieldPosition="0">
        <references count="1">
          <reference field="0" count="1">
            <x v="6"/>
          </reference>
        </references>
      </pivotArea>
    </format>
    <format dxfId="201">
      <pivotArea collapsedLevelsAreSubtotals="1" fieldPosition="0">
        <references count="2">
          <reference field="0" count="1" selected="0">
            <x v="6"/>
          </reference>
          <reference field="15" count="1">
            <x v="0"/>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9135E0A-D4A6-4965-9DD3-E3D75DA612C7}" name="TablaDinámica8" cacheId="14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62">
  <location ref="C45:D57" firstHeaderRow="1" firstDataRow="1" firstDataCol="1" rowPageCount="1" colPageCount="1"/>
  <pivotFields count="17">
    <pivotField axis="axisPage" multipleItemSelectionAllowed="1" showAll="0">
      <items count="9">
        <item x="0"/>
        <item x="1"/>
        <item x="4"/>
        <item x="3"/>
        <item x="2"/>
        <item x="6"/>
        <item x="5"/>
        <item x="7"/>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axis="axisRow" dataField="1" showAll="0">
      <items count="4">
        <item x="0"/>
        <item x="1"/>
        <item x="2"/>
        <item t="default"/>
      </items>
    </pivotField>
    <pivotField showAll="0"/>
  </pivotFields>
  <rowFields count="2">
    <field x="1"/>
    <field x="15"/>
  </rowFields>
  <rowItems count="12">
    <i>
      <x/>
    </i>
    <i r="1">
      <x/>
    </i>
    <i r="1">
      <x v="1"/>
    </i>
    <i>
      <x v="1"/>
    </i>
    <i r="1">
      <x/>
    </i>
    <i r="1">
      <x v="1"/>
    </i>
    <i r="1">
      <x v="2"/>
    </i>
    <i>
      <x v="2"/>
    </i>
    <i r="1">
      <x/>
    </i>
    <i r="1">
      <x v="1"/>
    </i>
    <i r="1">
      <x v="2"/>
    </i>
    <i t="grand">
      <x/>
    </i>
  </rowItems>
  <colItems count="1">
    <i/>
  </colItems>
  <pageFields count="1">
    <pageField fld="0" hier="-1"/>
  </pageFields>
  <dataFields count="1">
    <dataField name="Cuenta de ESTADO DE CUMPLIMIENTO" fld="15" subtotal="count" baseField="0" baseItem="0"/>
  </dataFields>
  <formats count="57">
    <format dxfId="406">
      <pivotArea type="all" dataOnly="0" outline="0" fieldPosition="0"/>
    </format>
    <format dxfId="405">
      <pivotArea outline="0" collapsedLevelsAreSubtotals="1" fieldPosition="0"/>
    </format>
    <format dxfId="404">
      <pivotArea field="1" type="button" dataOnly="0" labelOnly="1" outline="0" axis="axisRow" fieldPosition="0"/>
    </format>
    <format dxfId="403">
      <pivotArea dataOnly="0" labelOnly="1" fieldPosition="0">
        <references count="1">
          <reference field="1" count="2">
            <x v="0"/>
            <x v="1"/>
          </reference>
        </references>
      </pivotArea>
    </format>
    <format dxfId="402">
      <pivotArea dataOnly="0" labelOnly="1" grandRow="1" outline="0" fieldPosition="0"/>
    </format>
    <format dxfId="401">
      <pivotArea dataOnly="0" labelOnly="1" fieldPosition="0">
        <references count="2">
          <reference field="1" count="1" selected="0">
            <x v="0"/>
          </reference>
          <reference field="15" count="1">
            <x v="1"/>
          </reference>
        </references>
      </pivotArea>
    </format>
    <format dxfId="400">
      <pivotArea dataOnly="0" labelOnly="1" fieldPosition="0">
        <references count="2">
          <reference field="1" count="1" selected="0">
            <x v="1"/>
          </reference>
          <reference field="15" count="2">
            <x v="0"/>
            <x v="1"/>
          </reference>
        </references>
      </pivotArea>
    </format>
    <format dxfId="399">
      <pivotArea dataOnly="0" labelOnly="1" outline="0" axis="axisValues" fieldPosition="0"/>
    </format>
    <format dxfId="398">
      <pivotArea type="all" dataOnly="0" outline="0" fieldPosition="0"/>
    </format>
    <format dxfId="397">
      <pivotArea dataOnly="0" labelOnly="1" fieldPosition="0">
        <references count="1">
          <reference field="1" count="2">
            <x v="0"/>
            <x v="1"/>
          </reference>
        </references>
      </pivotArea>
    </format>
    <format dxfId="396">
      <pivotArea dataOnly="0" labelOnly="1" grandRow="1" outline="0" fieldPosition="0"/>
    </format>
    <format dxfId="395">
      <pivotArea collapsedLevelsAreSubtotals="1" fieldPosition="0">
        <references count="1">
          <reference field="1" count="1">
            <x v="0"/>
          </reference>
        </references>
      </pivotArea>
    </format>
    <format dxfId="394">
      <pivotArea dataOnly="0" labelOnly="1" fieldPosition="0">
        <references count="1">
          <reference field="1" count="1">
            <x v="0"/>
          </reference>
        </references>
      </pivotArea>
    </format>
    <format dxfId="393">
      <pivotArea collapsedLevelsAreSubtotals="1" fieldPosition="0">
        <references count="1">
          <reference field="1" count="1">
            <x v="1"/>
          </reference>
        </references>
      </pivotArea>
    </format>
    <format dxfId="392">
      <pivotArea dataOnly="0" labelOnly="1" fieldPosition="0">
        <references count="1">
          <reference field="1" count="1">
            <x v="1"/>
          </reference>
        </references>
      </pivotArea>
    </format>
    <format dxfId="391">
      <pivotArea dataOnly="0" labelOnly="1" grandRow="1" outline="0" fieldPosition="0"/>
    </format>
    <format dxfId="390">
      <pivotArea type="all" dataOnly="0" outline="0" fieldPosition="0"/>
    </format>
    <format dxfId="389">
      <pivotArea dataOnly="0" labelOnly="1" fieldPosition="0">
        <references count="1">
          <reference field="1" count="0"/>
        </references>
      </pivotArea>
    </format>
    <format dxfId="388">
      <pivotArea dataOnly="0" labelOnly="1" grandRow="1" outline="0" fieldPosition="0"/>
    </format>
    <format dxfId="387">
      <pivotArea dataOnly="0" labelOnly="1" fieldPosition="0">
        <references count="2">
          <reference field="1" count="1" selected="0">
            <x v="1"/>
          </reference>
          <reference field="15" count="0"/>
        </references>
      </pivotArea>
    </format>
    <format dxfId="386">
      <pivotArea dataOnly="0" labelOnly="1" fieldPosition="0">
        <references count="2">
          <reference field="1" count="1" selected="0">
            <x v="2"/>
          </reference>
          <reference field="15" count="2">
            <x v="0"/>
            <x v="1"/>
          </reference>
        </references>
      </pivotArea>
    </format>
    <format dxfId="385">
      <pivotArea collapsedLevelsAreSubtotals="1" fieldPosition="0">
        <references count="2">
          <reference field="1" count="1" selected="0">
            <x v="1"/>
          </reference>
          <reference field="15" count="1">
            <x v="1"/>
          </reference>
        </references>
      </pivotArea>
    </format>
    <format dxfId="384">
      <pivotArea collapsedLevelsAreSubtotals="1" fieldPosition="0">
        <references count="2">
          <reference field="1" count="1" selected="0">
            <x v="2"/>
          </reference>
          <reference field="15" count="2">
            <x v="0"/>
            <x v="1"/>
          </reference>
        </references>
      </pivotArea>
    </format>
    <format dxfId="383">
      <pivotArea dataOnly="0" labelOnly="1" fieldPosition="0">
        <references count="2">
          <reference field="1" count="1" selected="0">
            <x v="1"/>
          </reference>
          <reference field="15" count="1">
            <x v="1"/>
          </reference>
        </references>
      </pivotArea>
    </format>
    <format dxfId="382">
      <pivotArea dataOnly="0" labelOnly="1" fieldPosition="0">
        <references count="2">
          <reference field="1" count="1" selected="0">
            <x v="2"/>
          </reference>
          <reference field="15" count="2">
            <x v="0"/>
            <x v="1"/>
          </reference>
        </references>
      </pivotArea>
    </format>
    <format dxfId="381">
      <pivotArea collapsedLevelsAreSubtotals="1" fieldPosition="0">
        <references count="1">
          <reference field="1" count="1">
            <x v="2"/>
          </reference>
        </references>
      </pivotArea>
    </format>
    <format dxfId="380">
      <pivotArea dataOnly="0" labelOnly="1" fieldPosition="0">
        <references count="1">
          <reference field="1" count="1">
            <x v="2"/>
          </reference>
        </references>
      </pivotArea>
    </format>
    <format dxfId="379">
      <pivotArea grandRow="1" outline="0" collapsedLevelsAreSubtotals="1" fieldPosition="0"/>
    </format>
    <format dxfId="378">
      <pivotArea dataOnly="0" labelOnly="1" grandRow="1" outline="0" fieldPosition="0"/>
    </format>
    <format dxfId="377">
      <pivotArea type="all" dataOnly="0" outline="0" fieldPosition="0"/>
    </format>
    <format dxfId="376">
      <pivotArea collapsedLevelsAreSubtotals="1" fieldPosition="0">
        <references count="1">
          <reference field="1" count="1">
            <x v="0"/>
          </reference>
        </references>
      </pivotArea>
    </format>
    <format dxfId="375">
      <pivotArea collapsedLevelsAreSubtotals="1" fieldPosition="0">
        <references count="1">
          <reference field="1" count="1">
            <x v="1"/>
          </reference>
        </references>
      </pivotArea>
    </format>
    <format dxfId="374">
      <pivotArea collapsedLevelsAreSubtotals="1" fieldPosition="0">
        <references count="1">
          <reference field="1" count="1">
            <x v="2"/>
          </reference>
        </references>
      </pivotArea>
    </format>
    <format dxfId="373">
      <pivotArea collapsedLevelsAreSubtotals="1" fieldPosition="0">
        <references count="2">
          <reference field="1" count="1" selected="0">
            <x v="0"/>
          </reference>
          <reference field="15" count="2">
            <x v="0"/>
            <x v="1"/>
          </reference>
        </references>
      </pivotArea>
    </format>
    <format dxfId="372">
      <pivotArea collapsedLevelsAreSubtotals="1" fieldPosition="0">
        <references count="2">
          <reference field="1" count="1" selected="0">
            <x v="1"/>
          </reference>
          <reference field="15" count="0"/>
        </references>
      </pivotArea>
    </format>
    <format dxfId="371">
      <pivotArea collapsedLevelsAreSubtotals="1" fieldPosition="0">
        <references count="2">
          <reference field="1" count="1" selected="0">
            <x v="2"/>
          </reference>
          <reference field="15" count="2">
            <x v="0"/>
            <x v="1"/>
          </reference>
        </references>
      </pivotArea>
    </format>
    <format dxfId="370">
      <pivotArea type="all" dataOnly="0" outline="0" fieldPosition="0"/>
    </format>
    <format dxfId="369">
      <pivotArea type="all" dataOnly="0" outline="0" fieldPosition="0"/>
    </format>
    <format dxfId="368">
      <pivotArea outline="0" collapsedLevelsAreSubtotals="1" fieldPosition="0"/>
    </format>
    <format dxfId="367">
      <pivotArea field="1" type="button" dataOnly="0" labelOnly="1" outline="0" axis="axisRow" fieldPosition="0"/>
    </format>
    <format dxfId="366">
      <pivotArea dataOnly="0" labelOnly="1" fieldPosition="0">
        <references count="1">
          <reference field="1" count="0"/>
        </references>
      </pivotArea>
    </format>
    <format dxfId="365">
      <pivotArea dataOnly="0" labelOnly="1" grandRow="1" outline="0" fieldPosition="0"/>
    </format>
    <format dxfId="364">
      <pivotArea dataOnly="0" labelOnly="1" fieldPosition="0">
        <references count="2">
          <reference field="1" count="1" selected="0">
            <x v="0"/>
          </reference>
          <reference field="15" count="2">
            <x v="0"/>
            <x v="1"/>
          </reference>
        </references>
      </pivotArea>
    </format>
    <format dxfId="363">
      <pivotArea dataOnly="0" labelOnly="1" fieldPosition="0">
        <references count="2">
          <reference field="1" count="1" selected="0">
            <x v="1"/>
          </reference>
          <reference field="15" count="0"/>
        </references>
      </pivotArea>
    </format>
    <format dxfId="362">
      <pivotArea dataOnly="0" labelOnly="1" fieldPosition="0">
        <references count="2">
          <reference field="1" count="1" selected="0">
            <x v="2"/>
          </reference>
          <reference field="15" count="2">
            <x v="0"/>
            <x v="1"/>
          </reference>
        </references>
      </pivotArea>
    </format>
    <format dxfId="361">
      <pivotArea dataOnly="0" labelOnly="1" outline="0" axis="axisValues" fieldPosition="0"/>
    </format>
    <format dxfId="360">
      <pivotArea field="0" type="button" dataOnly="0" labelOnly="1" outline="0" axis="axisPage" fieldPosition="0"/>
    </format>
    <format dxfId="359">
      <pivotArea field="1" type="button" dataOnly="0" labelOnly="1" outline="0" axis="axisRow" fieldPosition="0"/>
    </format>
    <format dxfId="358">
      <pivotArea dataOnly="0" labelOnly="1" outline="0" axis="axisValues" fieldPosition="0"/>
    </format>
    <format dxfId="357">
      <pivotArea collapsedLevelsAreSubtotals="1" fieldPosition="0">
        <references count="1">
          <reference field="1" count="1">
            <x v="0"/>
          </reference>
        </references>
      </pivotArea>
    </format>
    <format dxfId="356">
      <pivotArea dataOnly="0" labelOnly="1" fieldPosition="0">
        <references count="1">
          <reference field="1" count="1">
            <x v="0"/>
          </reference>
        </references>
      </pivotArea>
    </format>
    <format dxfId="355">
      <pivotArea collapsedLevelsAreSubtotals="1" fieldPosition="0">
        <references count="1">
          <reference field="1" count="1">
            <x v="1"/>
          </reference>
        </references>
      </pivotArea>
    </format>
    <format dxfId="354">
      <pivotArea dataOnly="0" labelOnly="1" fieldPosition="0">
        <references count="1">
          <reference field="1" count="1">
            <x v="1"/>
          </reference>
        </references>
      </pivotArea>
    </format>
    <format dxfId="353">
      <pivotArea collapsedLevelsAreSubtotals="1" fieldPosition="0">
        <references count="1">
          <reference field="1" count="1">
            <x v="2"/>
          </reference>
        </references>
      </pivotArea>
    </format>
    <format dxfId="352">
      <pivotArea dataOnly="0" labelOnly="1" fieldPosition="0">
        <references count="1">
          <reference field="1" count="1">
            <x v="2"/>
          </reference>
        </references>
      </pivotArea>
    </format>
    <format dxfId="351">
      <pivotArea grandRow="1" outline="0" collapsedLevelsAreSubtotals="1" fieldPosition="0"/>
    </format>
    <format dxfId="350">
      <pivotArea dataOnly="0" labelOnly="1" grandRow="1" outline="0" fieldPosition="0"/>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5" count="1" selected="0">
            <x v="0"/>
          </reference>
        </references>
      </pivotArea>
    </chartFormat>
    <chartFormat chart="0" format="2">
      <pivotArea type="data" outline="0" fieldPosition="0">
        <references count="3">
          <reference field="4294967294" count="1" selected="0">
            <x v="0"/>
          </reference>
          <reference field="1" count="1" selected="0">
            <x v="0"/>
          </reference>
          <reference field="15" count="1" selected="0">
            <x v="1"/>
          </reference>
        </references>
      </pivotArea>
    </chartFormat>
    <chartFormat chart="0" format="3">
      <pivotArea type="data" outline="0" fieldPosition="0">
        <references count="3">
          <reference field="4294967294" count="1" selected="0">
            <x v="0"/>
          </reference>
          <reference field="1" count="1" selected="0">
            <x v="1"/>
          </reference>
          <reference field="15" count="1" selected="0">
            <x v="0"/>
          </reference>
        </references>
      </pivotArea>
    </chartFormat>
    <chartFormat chart="0" format="4">
      <pivotArea type="data" outline="0" fieldPosition="0">
        <references count="3">
          <reference field="4294967294" count="1" selected="0">
            <x v="0"/>
          </reference>
          <reference field="1" count="1" selected="0">
            <x v="1"/>
          </reference>
          <reference field="15" count="1" selected="0">
            <x v="1"/>
          </reference>
        </references>
      </pivotArea>
    </chartFormat>
    <chartFormat chart="0" format="5">
      <pivotArea type="data" outline="0" fieldPosition="0">
        <references count="3">
          <reference field="4294967294" count="1" selected="0">
            <x v="0"/>
          </reference>
          <reference field="1" count="1" selected="0">
            <x v="2"/>
          </reference>
          <reference field="15" count="1" selected="0">
            <x v="0"/>
          </reference>
        </references>
      </pivotArea>
    </chartFormat>
    <chartFormat chart="0" format="8">
      <pivotArea type="data" outline="0" fieldPosition="0">
        <references count="3">
          <reference field="4294967294" count="1" selected="0">
            <x v="0"/>
          </reference>
          <reference field="1" count="1" selected="0">
            <x v="2"/>
          </reference>
          <reference field="1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25F6ED3-3FA1-409A-8A10-A7A21AFE21A8}" name="TablaDinámica10"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418">
      <pivotArea type="all" dataOnly="0" outline="0" fieldPosition="0"/>
    </format>
    <format dxfId="417">
      <pivotArea outline="0" collapsedLevelsAreSubtotals="1" fieldPosition="0"/>
    </format>
    <format dxfId="416">
      <pivotArea field="0" type="button" dataOnly="0" labelOnly="1" outline="0" axis="axisRow" fieldPosition="0"/>
    </format>
    <format dxfId="415">
      <pivotArea dataOnly="0" labelOnly="1" fieldPosition="0">
        <references count="1">
          <reference field="0" count="0"/>
        </references>
      </pivotArea>
    </format>
    <format dxfId="414">
      <pivotArea dataOnly="0" labelOnly="1" fieldPosition="0">
        <references count="1">
          <reference field="1" count="0"/>
        </references>
      </pivotArea>
    </format>
    <format dxfId="413">
      <pivotArea type="origin" dataOnly="0" labelOnly="1" outline="0" fieldPosition="0"/>
    </format>
    <format dxfId="412">
      <pivotArea field="1" type="button" dataOnly="0" labelOnly="1" outline="0" axis="axisCol" fieldPosition="0"/>
    </format>
    <format dxfId="411">
      <pivotArea type="topRight" dataOnly="0" labelOnly="1" outline="0" fieldPosition="0"/>
    </format>
    <format dxfId="410">
      <pivotArea field="0" type="button" dataOnly="0" labelOnly="1" outline="0" axis="axisRow" fieldPosition="0"/>
    </format>
    <format dxfId="409">
      <pivotArea dataOnly="0" labelOnly="1" fieldPosition="0">
        <references count="1">
          <reference field="1" count="0"/>
        </references>
      </pivotArea>
    </format>
    <format dxfId="408">
      <pivotArea outline="0" collapsedLevelsAreSubtotals="1" fieldPosition="0"/>
    </format>
    <format dxfId="407">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C36261F-45E0-47C9-990D-10387CEB9CB7}" name="TablaDinámica6" cacheId="144" applyNumberFormats="0" applyBorderFormats="0" applyFontFormats="0" applyPatternFormats="0" applyAlignmentFormats="0" applyWidthHeightFormats="1" dataCaption="Valores" grandTotalCaption="TOTAL" updatedVersion="6"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0"/>
        <item x="2"/>
        <item x="1"/>
        <item t="default"/>
      </items>
    </pivotField>
    <pivotField showAll="0"/>
    <pivotField showAll="0"/>
    <pivotField showAll="0"/>
    <pivotField showAll="0"/>
    <pivotField showAll="0"/>
    <pivotField showAll="0"/>
    <pivotField dataField="1" showAll="0"/>
    <pivotField showAll="0"/>
    <pivotField numFmtId="164" showAll="0"/>
    <pivotField numFmtId="164"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UNIDAD DE MEDIDA DE ACTIVIDADES" fld="8" subtotal="count" baseField="0" baseItem="0"/>
  </dataFields>
  <formats count="35">
    <format dxfId="453">
      <pivotArea type="all" dataOnly="0" outline="0" fieldPosition="0"/>
    </format>
    <format dxfId="452">
      <pivotArea outline="0" collapsedLevelsAreSubtotals="1" fieldPosition="0"/>
    </format>
    <format dxfId="451">
      <pivotArea field="1" type="button" dataOnly="0" labelOnly="1" outline="0" axis="axisRow" fieldPosition="0"/>
    </format>
    <format dxfId="450">
      <pivotArea dataOnly="0" labelOnly="1" outline="0" axis="axisValues" fieldPosition="0"/>
    </format>
    <format dxfId="449">
      <pivotArea type="all" dataOnly="0" outline="0" fieldPosition="0"/>
    </format>
    <format dxfId="448">
      <pivotArea outline="0" collapsedLevelsAreSubtotals="1" fieldPosition="0"/>
    </format>
    <format dxfId="447">
      <pivotArea field="1" type="button" dataOnly="0" labelOnly="1" outline="0" axis="axisRow" fieldPosition="0"/>
    </format>
    <format dxfId="446">
      <pivotArea dataOnly="0" labelOnly="1" outline="0" axis="axisValues" fieldPosition="0"/>
    </format>
    <format dxfId="445">
      <pivotArea dataOnly="0" labelOnly="1" fieldPosition="0">
        <references count="1">
          <reference field="1" count="0"/>
        </references>
      </pivotArea>
    </format>
    <format dxfId="444">
      <pivotArea grandRow="1" outline="0" collapsedLevelsAreSubtotals="1" fieldPosition="0"/>
    </format>
    <format dxfId="443">
      <pivotArea dataOnly="0" labelOnly="1" grandRow="1" outline="0" fieldPosition="0"/>
    </format>
    <format dxfId="442">
      <pivotArea type="all" dataOnly="0" outline="0" fieldPosition="0"/>
    </format>
    <format dxfId="441">
      <pivotArea outline="0" collapsedLevelsAreSubtotals="1" fieldPosition="0"/>
    </format>
    <format dxfId="440">
      <pivotArea field="1" type="button" dataOnly="0" labelOnly="1" outline="0" axis="axisRow" fieldPosition="0"/>
    </format>
    <format dxfId="439">
      <pivotArea dataOnly="0" labelOnly="1" fieldPosition="0">
        <references count="1">
          <reference field="1" count="0"/>
        </references>
      </pivotArea>
    </format>
    <format dxfId="438">
      <pivotArea dataOnly="0" labelOnly="1" grandRow="1" outline="0" fieldPosition="0"/>
    </format>
    <format dxfId="437">
      <pivotArea dataOnly="0" labelOnly="1" outline="0" axis="axisValues" fieldPosition="0"/>
    </format>
    <format dxfId="436">
      <pivotArea dataOnly="0" labelOnly="1" outline="0" axis="axisValues" fieldPosition="0"/>
    </format>
    <format dxfId="435">
      <pivotArea type="all" dataOnly="0" outline="0" fieldPosition="0"/>
    </format>
    <format dxfId="434">
      <pivotArea collapsedLevelsAreSubtotals="1" fieldPosition="0">
        <references count="1">
          <reference field="1" count="0"/>
        </references>
      </pivotArea>
    </format>
    <format dxfId="433">
      <pivotArea collapsedLevelsAreSubtotals="1" fieldPosition="0">
        <references count="1">
          <reference field="1" count="0"/>
        </references>
      </pivotArea>
    </format>
    <format dxfId="432">
      <pivotArea grandRow="1" outline="0" collapsedLevelsAreSubtotals="1" fieldPosition="0"/>
    </format>
    <format dxfId="431">
      <pivotArea type="all" dataOnly="0" outline="0" fieldPosition="0"/>
    </format>
    <format dxfId="430">
      <pivotArea outline="0" collapsedLevelsAreSubtotals="1" fieldPosition="0"/>
    </format>
    <format dxfId="429">
      <pivotArea field="1" type="button" dataOnly="0" labelOnly="1" outline="0" axis="axisRow" fieldPosition="0"/>
    </format>
    <format dxfId="428">
      <pivotArea dataOnly="0" labelOnly="1" grandRow="1" outline="0" fieldPosition="0"/>
    </format>
    <format dxfId="427">
      <pivotArea dataOnly="0" labelOnly="1" outline="0" axis="axisValues" fieldPosition="0"/>
    </format>
    <format dxfId="426">
      <pivotArea collapsedLevelsAreSubtotals="1" fieldPosition="0">
        <references count="1">
          <reference field="1" count="1">
            <x v="0"/>
          </reference>
        </references>
      </pivotArea>
    </format>
    <format dxfId="425">
      <pivotArea field="1" type="button" dataOnly="0" labelOnly="1" outline="0" axis="axisRow" fieldPosition="0"/>
    </format>
    <format dxfId="424">
      <pivotArea dataOnly="0" labelOnly="1" outline="0" axis="axisValues" fieldPosition="0"/>
    </format>
    <format dxfId="423">
      <pivotArea grandRow="1" outline="0" collapsedLevelsAreSubtotals="1" fieldPosition="0"/>
    </format>
    <format dxfId="422">
      <pivotArea dataOnly="0" labelOnly="1" grandRow="1" outline="0" fieldPosition="0"/>
    </format>
    <format dxfId="421">
      <pivotArea collapsedLevelsAreSubtotals="1" fieldPosition="0">
        <references count="1">
          <reference field="1" count="1">
            <x v="0"/>
          </reference>
        </references>
      </pivotArea>
    </format>
    <format dxfId="420">
      <pivotArea grandRow="1" outline="0" collapsedLevelsAreSubtotals="1" fieldPosition="0"/>
    </format>
    <format dxfId="419">
      <pivotArea dataOnly="0" labelOnly="1" fieldPosition="0">
        <references count="1">
          <reference field="1" count="0"/>
        </references>
      </pivotArea>
    </format>
  </formats>
  <chartFormats count="4">
    <chartFormat chart="2" format="15" series="1">
      <pivotArea type="data" outline="0" fieldPosition="0">
        <references count="1">
          <reference field="4294967294" count="1" selected="0">
            <x v="0"/>
          </reference>
        </references>
      </pivotArea>
    </chartFormat>
    <chartFormat chart="2" format="17">
      <pivotArea type="data" outline="0" fieldPosition="0">
        <references count="2">
          <reference field="4294967294" count="1" selected="0">
            <x v="0"/>
          </reference>
          <reference field="1" count="1" selected="0">
            <x v="0"/>
          </reference>
        </references>
      </pivotArea>
    </chartFormat>
    <chartFormat chart="2" format="18">
      <pivotArea type="data" outline="0" fieldPosition="0">
        <references count="2">
          <reference field="4294967294" count="1" selected="0">
            <x v="0"/>
          </reference>
          <reference field="1" count="1" selected="0">
            <x v="1"/>
          </reference>
        </references>
      </pivotArea>
    </chartFormat>
    <chartFormat chart="2" format="19">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FA3C572-B8FC-42A7-A359-3A4947981ECE}" name="TablaDinámica1" cacheId="144" applyNumberFormats="0" applyBorderFormats="0" applyFontFormats="0" applyPatternFormats="0" applyAlignmentFormats="0" applyWidthHeightFormats="1" dataCaption="Valores" grandTotalCaption="Total" updatedVersion="6"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0"/>
        <item x="1"/>
        <item x="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TEM" fld="4" subtotal="count" baseField="0" baseItem="0"/>
  </dataFields>
  <formats count="37">
    <format dxfId="490">
      <pivotArea type="all" dataOnly="0" outline="0" fieldPosition="0"/>
    </format>
    <format dxfId="489">
      <pivotArea outline="0" collapsedLevelsAreSubtotals="1" fieldPosition="0"/>
    </format>
    <format dxfId="488">
      <pivotArea field="1" type="button" dataOnly="0" labelOnly="1" outline="0" axis="axisRow" fieldPosition="0"/>
    </format>
    <format dxfId="487">
      <pivotArea dataOnly="0" labelOnly="1" grandRow="1" outline="0" fieldPosition="0"/>
    </format>
    <format dxfId="486">
      <pivotArea dataOnly="0" labelOnly="1" outline="0" axis="axisValues" fieldPosition="0"/>
    </format>
    <format dxfId="485">
      <pivotArea type="all" dataOnly="0" outline="0" fieldPosition="0"/>
    </format>
    <format dxfId="484">
      <pivotArea outline="0" collapsedLevelsAreSubtotals="1" fieldPosition="0"/>
    </format>
    <format dxfId="483">
      <pivotArea field="1" type="button" dataOnly="0" labelOnly="1" outline="0" axis="axisRow" fieldPosition="0"/>
    </format>
    <format dxfId="482">
      <pivotArea dataOnly="0" labelOnly="1" grandRow="1" outline="0" fieldPosition="0"/>
    </format>
    <format dxfId="481">
      <pivotArea dataOnly="0" labelOnly="1" outline="0" axis="axisValues" fieldPosition="0"/>
    </format>
    <format dxfId="480">
      <pivotArea dataOnly="0" labelOnly="1" fieldPosition="0">
        <references count="1">
          <reference field="1" count="0"/>
        </references>
      </pivotArea>
    </format>
    <format dxfId="479">
      <pivotArea dataOnly="0" labelOnly="1" outline="0" axis="axisValues" fieldPosition="0"/>
    </format>
    <format dxfId="478">
      <pivotArea type="all" dataOnly="0" outline="0" fieldPosition="0"/>
    </format>
    <format dxfId="477">
      <pivotArea outline="0" collapsedLevelsAreSubtotals="1" fieldPosition="0"/>
    </format>
    <format dxfId="476">
      <pivotArea field="1" type="button" dataOnly="0" labelOnly="1" outline="0" axis="axisRow" fieldPosition="0"/>
    </format>
    <format dxfId="475">
      <pivotArea dataOnly="0" labelOnly="1" fieldPosition="0">
        <references count="1">
          <reference field="1" count="0"/>
        </references>
      </pivotArea>
    </format>
    <format dxfId="474">
      <pivotArea dataOnly="0" labelOnly="1" grandRow="1" outline="0" fieldPosition="0"/>
    </format>
    <format dxfId="473">
      <pivotArea dataOnly="0" labelOnly="1" outline="0" axis="axisValues" fieldPosition="0"/>
    </format>
    <format dxfId="472">
      <pivotArea type="all" dataOnly="0" outline="0" fieldPosition="0"/>
    </format>
    <format dxfId="471">
      <pivotArea field="1" type="button" dataOnly="0" labelOnly="1" outline="0" axis="axisRow" fieldPosition="0"/>
    </format>
    <format dxfId="470">
      <pivotArea collapsedLevelsAreSubtotals="1" fieldPosition="0">
        <references count="1">
          <reference field="1" count="0"/>
        </references>
      </pivotArea>
    </format>
    <format dxfId="469">
      <pivotArea field="1" type="button" dataOnly="0" labelOnly="1" outline="0" axis="axisRow" fieldPosition="0"/>
    </format>
    <format dxfId="468">
      <pivotArea field="1" type="button" dataOnly="0" labelOnly="1" outline="0" axis="axisRow" fieldPosition="0"/>
    </format>
    <format dxfId="467">
      <pivotArea type="all" dataOnly="0" outline="0" fieldPosition="0"/>
    </format>
    <format dxfId="466">
      <pivotArea type="all" dataOnly="0" outline="0" fieldPosition="0"/>
    </format>
    <format dxfId="465">
      <pivotArea field="1" type="button" dataOnly="0" labelOnly="1" outline="0" axis="axisRow" fieldPosition="0"/>
    </format>
    <format dxfId="464">
      <pivotArea dataOnly="0" labelOnly="1" outline="0" axis="axisValues" fieldPosition="0"/>
    </format>
    <format dxfId="463">
      <pivotArea collapsedLevelsAreSubtotals="1" fieldPosition="0">
        <references count="1">
          <reference field="1" count="0"/>
        </references>
      </pivotArea>
    </format>
    <format dxfId="462">
      <pivotArea collapsedLevelsAreSubtotals="1" fieldPosition="0">
        <references count="1">
          <reference field="1" count="1">
            <x v="2"/>
          </reference>
        </references>
      </pivotArea>
    </format>
    <format dxfId="461">
      <pivotArea field="1" type="button" dataOnly="0" labelOnly="1" outline="0" axis="axisRow" fieldPosition="0"/>
    </format>
    <format dxfId="460">
      <pivotArea dataOnly="0" labelOnly="1" outline="0" axis="axisValues" fieldPosition="0"/>
    </format>
    <format dxfId="459">
      <pivotArea outline="0" collapsedLevelsAreSubtotals="1" fieldPosition="0"/>
    </format>
    <format dxfId="458">
      <pivotArea dataOnly="0" labelOnly="1" fieldPosition="0">
        <references count="1">
          <reference field="1" count="0"/>
        </references>
      </pivotArea>
    </format>
    <format dxfId="457">
      <pivotArea dataOnly="0" labelOnly="1" grandRow="1" outline="0" fieldPosition="0"/>
    </format>
    <format dxfId="456">
      <pivotArea grandRow="1" outline="0" collapsedLevelsAreSubtotals="1" fieldPosition="0"/>
    </format>
    <format dxfId="455">
      <pivotArea dataOnly="0" labelOnly="1" grandRow="1" outline="0" fieldPosition="0"/>
    </format>
    <format dxfId="454">
      <pivotArea field="1" type="button" dataOnly="0" labelOnly="1" outline="0" axis="axisRow" fieldPosition="0"/>
    </format>
  </formats>
  <chartFormats count="4">
    <chartFormat chart="2" format="5" series="1">
      <pivotArea type="data" outline="0" fieldPosition="0">
        <references count="1">
          <reference field="4294967294" count="1" selected="0">
            <x v="0"/>
          </reference>
        </references>
      </pivotArea>
    </chartFormat>
    <chartFormat chart="2" format="7">
      <pivotArea type="data" outline="0" fieldPosition="0">
        <references count="2">
          <reference field="4294967294" count="1" selected="0">
            <x v="0"/>
          </reference>
          <reference field="1" count="1" selected="0">
            <x v="0"/>
          </reference>
        </references>
      </pivotArea>
    </chartFormat>
    <chartFormat chart="2" format="8">
      <pivotArea type="data" outline="0" fieldPosition="0">
        <references count="2">
          <reference field="4294967294" count="1" selected="0">
            <x v="0"/>
          </reference>
          <reference field="1" count="1" selected="0">
            <x v="1"/>
          </reference>
        </references>
      </pivotArea>
    </chartFormat>
    <chartFormat chart="2" format="9">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C83F0BA-AC80-4972-BDAD-655E631BB252}" name="TablaDinámica7" cacheId="144" applyNumberFormats="0" applyBorderFormats="0" applyFontFormats="0" applyPatternFormats="0" applyAlignmentFormats="0" applyWidthHeightFormats="1" dataCaption="Valores" grandTotalCaption="TOTAL" updatedVersion="6" minRefreshableVersion="3" useAutoFormatting="1" itemPrintTitles="1" createdVersion="6" indent="0" outline="1" outlineData="1" multipleFieldFilters="0" rowHeaderCaption="DIRECCIÓN/OFICINA">
  <location ref="F36:H61" firstHeaderRow="1" firstDataRow="1" firstDataCol="2" rowPageCount="1" colPageCount="1"/>
  <pivotFields count="17">
    <pivotField name="DIRECCIÓN/" axis="axisRow" compact="0" showAll="0">
      <items count="9">
        <item x="0"/>
        <item x="1"/>
        <item x="4"/>
        <item x="3"/>
        <item x="2"/>
        <item x="6"/>
        <item x="5"/>
        <item x="7"/>
        <item t="default"/>
      </items>
    </pivotField>
    <pivotField axis="axisPage" multipleItemSelectionAllowed="1" showAll="0" defaultSubtotal="0">
      <items count="3">
        <item x="0"/>
        <item x="2"/>
        <item x="1"/>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axis="axisRow" dataField="1" showAll="0" defaultSubtotal="0">
      <items count="3">
        <item x="0"/>
        <item x="1"/>
        <item x="2"/>
      </items>
    </pivotField>
    <pivotField showAll="0"/>
  </pivotFields>
  <rowFields count="2">
    <field x="0"/>
    <field x="15"/>
  </rowFields>
  <rowItems count="25">
    <i>
      <x/>
    </i>
    <i r="1">
      <x/>
    </i>
    <i r="1">
      <x v="1"/>
    </i>
    <i r="1">
      <x v="2"/>
    </i>
    <i>
      <x v="1"/>
    </i>
    <i r="1">
      <x/>
    </i>
    <i r="1">
      <x v="1"/>
    </i>
    <i>
      <x v="2"/>
    </i>
    <i r="1">
      <x/>
    </i>
    <i r="1">
      <x v="1"/>
    </i>
    <i>
      <x v="3"/>
    </i>
    <i r="1">
      <x/>
    </i>
    <i r="1">
      <x v="1"/>
    </i>
    <i r="1">
      <x v="2"/>
    </i>
    <i>
      <x v="4"/>
    </i>
    <i r="1">
      <x/>
    </i>
    <i r="1">
      <x v="1"/>
    </i>
    <i>
      <x v="5"/>
    </i>
    <i r="1">
      <x/>
    </i>
    <i>
      <x v="6"/>
    </i>
    <i r="1">
      <x/>
    </i>
    <i r="1">
      <x v="1"/>
    </i>
    <i>
      <x v="7"/>
    </i>
    <i r="1">
      <x v="1"/>
    </i>
    <i t="grand">
      <x/>
    </i>
  </rowItems>
  <colItems count="1">
    <i/>
  </colItems>
  <pageFields count="1">
    <pageField fld="1" hier="-1"/>
  </pageFields>
  <dataFields count="1">
    <dataField name="TOTAL ESTADO DE CUMPLIMIENTO" fld="15" subtotal="count" baseField="0" baseItem="0"/>
  </dataFields>
  <formats count="165">
    <format dxfId="633">
      <pivotArea type="all" dataOnly="0" outline="0" fieldPosition="0"/>
    </format>
    <format dxfId="632">
      <pivotArea outline="0" collapsedLevelsAreSubtotals="1" fieldPosition="0"/>
    </format>
    <format dxfId="631">
      <pivotArea field="0" type="button" dataOnly="0" labelOnly="1" outline="0" axis="axisRow" fieldPosition="0"/>
    </format>
    <format dxfId="630">
      <pivotArea field="15" type="button" dataOnly="0" labelOnly="1" outline="0" axis="axisRow" fieldPosition="1"/>
    </format>
    <format dxfId="629">
      <pivotArea dataOnly="0" labelOnly="1" outline="0" axis="axisValues" fieldPosition="0"/>
    </format>
    <format dxfId="628">
      <pivotArea dataOnly="0" labelOnly="1" outline="0" fieldPosition="0">
        <references count="1">
          <reference field="0" count="0"/>
        </references>
      </pivotArea>
    </format>
    <format dxfId="627">
      <pivotArea dataOnly="0" labelOnly="1" fieldPosition="0">
        <references count="2">
          <reference field="0" count="1" selected="0">
            <x v="0"/>
          </reference>
          <reference field="15" count="2">
            <x v="0"/>
            <x v="1"/>
          </reference>
        </references>
      </pivotArea>
    </format>
    <format dxfId="626">
      <pivotArea dataOnly="0" labelOnly="1" fieldPosition="0">
        <references count="2">
          <reference field="0" count="1" selected="0">
            <x v="1"/>
          </reference>
          <reference field="15" count="2">
            <x v="0"/>
            <x v="1"/>
          </reference>
        </references>
      </pivotArea>
    </format>
    <format dxfId="625">
      <pivotArea dataOnly="0" labelOnly="1" fieldPosition="0">
        <references count="2">
          <reference field="0" count="1" selected="0">
            <x v="2"/>
          </reference>
          <reference field="15" count="2">
            <x v="0"/>
            <x v="1"/>
          </reference>
        </references>
      </pivotArea>
    </format>
    <format dxfId="624">
      <pivotArea dataOnly="0" labelOnly="1" fieldPosition="0">
        <references count="2">
          <reference field="0" count="1" selected="0">
            <x v="3"/>
          </reference>
          <reference field="15" count="0"/>
        </references>
      </pivotArea>
    </format>
    <format dxfId="623">
      <pivotArea dataOnly="0" labelOnly="1" fieldPosition="0">
        <references count="2">
          <reference field="0" count="1" selected="0">
            <x v="4"/>
          </reference>
          <reference field="15" count="2">
            <x v="0"/>
            <x v="1"/>
          </reference>
        </references>
      </pivotArea>
    </format>
    <format dxfId="622">
      <pivotArea dataOnly="0" labelOnly="1" fieldPosition="0">
        <references count="2">
          <reference field="0" count="1" selected="0">
            <x v="5"/>
          </reference>
          <reference field="15" count="2">
            <x v="0"/>
            <x v="1"/>
          </reference>
        </references>
      </pivotArea>
    </format>
    <format dxfId="621">
      <pivotArea type="all" dataOnly="0" outline="0" fieldPosition="0"/>
    </format>
    <format dxfId="620">
      <pivotArea outline="0" collapsedLevelsAreSubtotals="1" fieldPosition="0"/>
    </format>
    <format dxfId="619">
      <pivotArea field="0" type="button" dataOnly="0" labelOnly="1" outline="0" axis="axisRow" fieldPosition="0"/>
    </format>
    <format dxfId="618">
      <pivotArea field="15" type="button" dataOnly="0" labelOnly="1" outline="0" axis="axisRow" fieldPosition="1"/>
    </format>
    <format dxfId="617">
      <pivotArea dataOnly="0" labelOnly="1" outline="0" fieldPosition="0">
        <references count="1">
          <reference field="0" count="0"/>
        </references>
      </pivotArea>
    </format>
    <format dxfId="616">
      <pivotArea dataOnly="0" labelOnly="1" fieldPosition="0">
        <references count="2">
          <reference field="0" count="1" selected="0">
            <x v="0"/>
          </reference>
          <reference field="15" count="2">
            <x v="0"/>
            <x v="1"/>
          </reference>
        </references>
      </pivotArea>
    </format>
    <format dxfId="615">
      <pivotArea dataOnly="0" labelOnly="1" fieldPosition="0">
        <references count="2">
          <reference field="0" count="1" selected="0">
            <x v="1"/>
          </reference>
          <reference field="15" count="2">
            <x v="0"/>
            <x v="1"/>
          </reference>
        </references>
      </pivotArea>
    </format>
    <format dxfId="614">
      <pivotArea dataOnly="0" labelOnly="1" fieldPosition="0">
        <references count="2">
          <reference field="0" count="1" selected="0">
            <x v="2"/>
          </reference>
          <reference field="15" count="2">
            <x v="0"/>
            <x v="1"/>
          </reference>
        </references>
      </pivotArea>
    </format>
    <format dxfId="613">
      <pivotArea dataOnly="0" labelOnly="1" fieldPosition="0">
        <references count="2">
          <reference field="0" count="1" selected="0">
            <x v="3"/>
          </reference>
          <reference field="15" count="0"/>
        </references>
      </pivotArea>
    </format>
    <format dxfId="612">
      <pivotArea dataOnly="0" labelOnly="1" fieldPosition="0">
        <references count="2">
          <reference field="0" count="1" selected="0">
            <x v="4"/>
          </reference>
          <reference field="15" count="2">
            <x v="0"/>
            <x v="1"/>
          </reference>
        </references>
      </pivotArea>
    </format>
    <format dxfId="611">
      <pivotArea dataOnly="0" labelOnly="1" fieldPosition="0">
        <references count="2">
          <reference field="0" count="1" selected="0">
            <x v="5"/>
          </reference>
          <reference field="15" count="2">
            <x v="0"/>
            <x v="1"/>
          </reference>
        </references>
      </pivotArea>
    </format>
    <format dxfId="610">
      <pivotArea dataOnly="0" labelOnly="1" outline="0" axis="axisValues" fieldPosition="0"/>
    </format>
    <format dxfId="609">
      <pivotArea dataOnly="0" labelOnly="1" grandRow="1" outline="0" fieldPosition="0"/>
    </format>
    <format dxfId="608">
      <pivotArea type="all" dataOnly="0" outline="0" fieldPosition="0"/>
    </format>
    <format dxfId="607">
      <pivotArea outline="0" collapsedLevelsAreSubtotals="1" fieldPosition="0"/>
    </format>
    <format dxfId="606">
      <pivotArea field="0" type="button" dataOnly="0" labelOnly="1" outline="0" axis="axisRow" fieldPosition="0"/>
    </format>
    <format dxfId="605">
      <pivotArea field="15" type="button" dataOnly="0" labelOnly="1" outline="0" axis="axisRow" fieldPosition="1"/>
    </format>
    <format dxfId="604">
      <pivotArea dataOnly="0" labelOnly="1" outline="0" fieldPosition="0">
        <references count="1">
          <reference field="0" count="0"/>
        </references>
      </pivotArea>
    </format>
    <format dxfId="603">
      <pivotArea dataOnly="0" labelOnly="1" grandRow="1" outline="0" fieldPosition="0"/>
    </format>
    <format dxfId="602">
      <pivotArea dataOnly="0" labelOnly="1" fieldPosition="0">
        <references count="2">
          <reference field="0" count="1" selected="0">
            <x v="0"/>
          </reference>
          <reference field="15" count="2">
            <x v="0"/>
            <x v="1"/>
          </reference>
        </references>
      </pivotArea>
    </format>
    <format dxfId="601">
      <pivotArea dataOnly="0" labelOnly="1" fieldPosition="0">
        <references count="2">
          <reference field="0" count="1" selected="0">
            <x v="1"/>
          </reference>
          <reference field="15" count="2">
            <x v="0"/>
            <x v="1"/>
          </reference>
        </references>
      </pivotArea>
    </format>
    <format dxfId="600">
      <pivotArea dataOnly="0" labelOnly="1" fieldPosition="0">
        <references count="2">
          <reference field="0" count="1" selected="0">
            <x v="2"/>
          </reference>
          <reference field="15" count="2">
            <x v="0"/>
            <x v="1"/>
          </reference>
        </references>
      </pivotArea>
    </format>
    <format dxfId="599">
      <pivotArea dataOnly="0" labelOnly="1" fieldPosition="0">
        <references count="2">
          <reference field="0" count="1" selected="0">
            <x v="3"/>
          </reference>
          <reference field="15" count="0"/>
        </references>
      </pivotArea>
    </format>
    <format dxfId="598">
      <pivotArea dataOnly="0" labelOnly="1" fieldPosition="0">
        <references count="2">
          <reference field="0" count="1" selected="0">
            <x v="4"/>
          </reference>
          <reference field="15" count="2">
            <x v="0"/>
            <x v="1"/>
          </reference>
        </references>
      </pivotArea>
    </format>
    <format dxfId="597">
      <pivotArea dataOnly="0" labelOnly="1" fieldPosition="0">
        <references count="2">
          <reference field="0" count="1" selected="0">
            <x v="5"/>
          </reference>
          <reference field="15" count="2">
            <x v="0"/>
            <x v="1"/>
          </reference>
        </references>
      </pivotArea>
    </format>
    <format dxfId="596">
      <pivotArea dataOnly="0" labelOnly="1" outline="0" axis="axisValues" fieldPosition="0"/>
    </format>
    <format dxfId="595">
      <pivotArea field="0" type="button" dataOnly="0" labelOnly="1" outline="0" axis="axisRow" fieldPosition="0"/>
    </format>
    <format dxfId="594">
      <pivotArea field="15" type="button" dataOnly="0" labelOnly="1" outline="0" axis="axisRow" fieldPosition="1"/>
    </format>
    <format dxfId="593">
      <pivotArea dataOnly="0" labelOnly="1" outline="0" axis="axisValues" fieldPosition="0"/>
    </format>
    <format dxfId="592">
      <pivotArea type="all" dataOnly="0" outline="0" fieldPosition="0"/>
    </format>
    <format dxfId="591">
      <pivotArea dataOnly="0" labelOnly="1" outline="0" fieldPosition="0">
        <references count="1">
          <reference field="0" count="0"/>
        </references>
      </pivotArea>
    </format>
    <format dxfId="590">
      <pivotArea dataOnly="0" labelOnly="1" outline="0" offset="A256" fieldPosition="0">
        <references count="1">
          <reference field="0" count="1">
            <x v="1"/>
          </reference>
        </references>
      </pivotArea>
    </format>
    <format dxfId="589">
      <pivotArea dataOnly="0" labelOnly="1" outline="0" offset="A256" fieldPosition="0">
        <references count="1">
          <reference field="0" count="1">
            <x v="2"/>
          </reference>
        </references>
      </pivotArea>
    </format>
    <format dxfId="588">
      <pivotArea dataOnly="0" labelOnly="1" outline="0" offset="A256" fieldPosition="0">
        <references count="1">
          <reference field="0" count="1">
            <x v="3"/>
          </reference>
        </references>
      </pivotArea>
    </format>
    <format dxfId="587">
      <pivotArea dataOnly="0" labelOnly="1" outline="0" offset="A256" fieldPosition="0">
        <references count="1">
          <reference field="0" count="1">
            <x v="4"/>
          </reference>
        </references>
      </pivotArea>
    </format>
    <format dxfId="586">
      <pivotArea dataOnly="0" labelOnly="1" outline="0" offset="A256" fieldPosition="0">
        <references count="1">
          <reference field="0" count="1">
            <x v="5"/>
          </reference>
        </references>
      </pivotArea>
    </format>
    <format dxfId="585">
      <pivotArea collapsedLevelsAreSubtotals="1" fieldPosition="0">
        <references count="2">
          <reference field="0" count="1" selected="0">
            <x v="0"/>
          </reference>
          <reference field="15" count="2">
            <x v="0"/>
            <x v="1"/>
          </reference>
        </references>
      </pivotArea>
    </format>
    <format dxfId="584">
      <pivotArea collapsedLevelsAreSubtotals="1" fieldPosition="0">
        <references count="2">
          <reference field="0" count="1" selected="0">
            <x v="2"/>
          </reference>
          <reference field="15" count="2">
            <x v="0"/>
            <x v="1"/>
          </reference>
        </references>
      </pivotArea>
    </format>
    <format dxfId="583">
      <pivotArea collapsedLevelsAreSubtotals="1" fieldPosition="0">
        <references count="2">
          <reference field="0" count="1" selected="0">
            <x v="3"/>
          </reference>
          <reference field="15" count="0"/>
        </references>
      </pivotArea>
    </format>
    <format dxfId="582">
      <pivotArea fieldPosition="0">
        <references count="1">
          <reference field="0" count="1">
            <x v="4"/>
          </reference>
        </references>
      </pivotArea>
    </format>
    <format dxfId="581">
      <pivotArea collapsedLevelsAreSubtotals="1" fieldPosition="0">
        <references count="2">
          <reference field="0" count="1" selected="0">
            <x v="4"/>
          </reference>
          <reference field="15" count="2">
            <x v="0"/>
            <x v="1"/>
          </reference>
        </references>
      </pivotArea>
    </format>
    <format dxfId="580">
      <pivotArea collapsedLevelsAreSubtotals="1" fieldPosition="0">
        <references count="2">
          <reference field="0" count="1" selected="0">
            <x v="5"/>
          </reference>
          <reference field="15" count="2">
            <x v="0"/>
            <x v="1"/>
          </reference>
        </references>
      </pivotArea>
    </format>
    <format dxfId="579">
      <pivotArea dataOnly="0" labelOnly="1" outline="0" fieldPosition="0">
        <references count="1">
          <reference field="0" count="0"/>
        </references>
      </pivotArea>
    </format>
    <format dxfId="578">
      <pivotArea dataOnly="0" labelOnly="1" fieldPosition="0">
        <references count="2">
          <reference field="0" count="1" selected="0">
            <x v="0"/>
          </reference>
          <reference field="15" count="2">
            <x v="0"/>
            <x v="1"/>
          </reference>
        </references>
      </pivotArea>
    </format>
    <format dxfId="577">
      <pivotArea dataOnly="0" labelOnly="1" fieldPosition="0">
        <references count="2">
          <reference field="0" count="1" selected="0">
            <x v="1"/>
          </reference>
          <reference field="15" count="2">
            <x v="0"/>
            <x v="1"/>
          </reference>
        </references>
      </pivotArea>
    </format>
    <format dxfId="576">
      <pivotArea dataOnly="0" labelOnly="1" fieldPosition="0">
        <references count="2">
          <reference field="0" count="1" selected="0">
            <x v="2"/>
          </reference>
          <reference field="15" count="2">
            <x v="0"/>
            <x v="1"/>
          </reference>
        </references>
      </pivotArea>
    </format>
    <format dxfId="575">
      <pivotArea dataOnly="0" labelOnly="1" fieldPosition="0">
        <references count="2">
          <reference field="0" count="1" selected="0">
            <x v="3"/>
          </reference>
          <reference field="15" count="0"/>
        </references>
      </pivotArea>
    </format>
    <format dxfId="574">
      <pivotArea dataOnly="0" labelOnly="1" fieldPosition="0">
        <references count="2">
          <reference field="0" count="1" selected="0">
            <x v="4"/>
          </reference>
          <reference field="15" count="2">
            <x v="0"/>
            <x v="1"/>
          </reference>
        </references>
      </pivotArea>
    </format>
    <format dxfId="573">
      <pivotArea dataOnly="0" labelOnly="1" fieldPosition="0">
        <references count="2">
          <reference field="0" count="1" selected="0">
            <x v="5"/>
          </reference>
          <reference field="15" count="2">
            <x v="0"/>
            <x v="1"/>
          </reference>
        </references>
      </pivotArea>
    </format>
    <format dxfId="572">
      <pivotArea collapsedLevelsAreSubtotals="1" fieldPosition="0">
        <references count="2">
          <reference field="0" count="1" selected="0">
            <x v="0"/>
          </reference>
          <reference field="15" count="2">
            <x v="0"/>
            <x v="1"/>
          </reference>
        </references>
      </pivotArea>
    </format>
    <format dxfId="571">
      <pivotArea collapsedLevelsAreSubtotals="1" fieldPosition="0">
        <references count="2">
          <reference field="0" count="1" selected="0">
            <x v="2"/>
          </reference>
          <reference field="15" count="2">
            <x v="0"/>
            <x v="1"/>
          </reference>
        </references>
      </pivotArea>
    </format>
    <format dxfId="570">
      <pivotArea collapsedLevelsAreSubtotals="1" fieldPosition="0">
        <references count="2">
          <reference field="0" count="1" selected="0">
            <x v="3"/>
          </reference>
          <reference field="15" count="0"/>
        </references>
      </pivotArea>
    </format>
    <format dxfId="569">
      <pivotArea fieldPosition="0">
        <references count="1">
          <reference field="0" count="1">
            <x v="4"/>
          </reference>
        </references>
      </pivotArea>
    </format>
    <format dxfId="568">
      <pivotArea collapsedLevelsAreSubtotals="1" fieldPosition="0">
        <references count="2">
          <reference field="0" count="1" selected="0">
            <x v="4"/>
          </reference>
          <reference field="15" count="2">
            <x v="0"/>
            <x v="1"/>
          </reference>
        </references>
      </pivotArea>
    </format>
    <format dxfId="567">
      <pivotArea collapsedLevelsAreSubtotals="1" fieldPosition="0">
        <references count="2">
          <reference field="0" count="1" selected="0">
            <x v="5"/>
          </reference>
          <reference field="15" count="2">
            <x v="0"/>
            <x v="1"/>
          </reference>
        </references>
      </pivotArea>
    </format>
    <format dxfId="566">
      <pivotArea dataOnly="0" labelOnly="1" outline="0" fieldPosition="0">
        <references count="1">
          <reference field="0" count="0"/>
        </references>
      </pivotArea>
    </format>
    <format dxfId="565">
      <pivotArea dataOnly="0" labelOnly="1" fieldPosition="0">
        <references count="2">
          <reference field="0" count="1" selected="0">
            <x v="0"/>
          </reference>
          <reference field="15" count="2">
            <x v="0"/>
            <x v="1"/>
          </reference>
        </references>
      </pivotArea>
    </format>
    <format dxfId="564">
      <pivotArea dataOnly="0" labelOnly="1" fieldPosition="0">
        <references count="2">
          <reference field="0" count="1" selected="0">
            <x v="1"/>
          </reference>
          <reference field="15" count="2">
            <x v="0"/>
            <x v="1"/>
          </reference>
        </references>
      </pivotArea>
    </format>
    <format dxfId="563">
      <pivotArea dataOnly="0" labelOnly="1" fieldPosition="0">
        <references count="2">
          <reference field="0" count="1" selected="0">
            <x v="2"/>
          </reference>
          <reference field="15" count="2">
            <x v="0"/>
            <x v="1"/>
          </reference>
        </references>
      </pivotArea>
    </format>
    <format dxfId="562">
      <pivotArea dataOnly="0" labelOnly="1" fieldPosition="0">
        <references count="2">
          <reference field="0" count="1" selected="0">
            <x v="3"/>
          </reference>
          <reference field="15" count="0"/>
        </references>
      </pivotArea>
    </format>
    <format dxfId="561">
      <pivotArea dataOnly="0" labelOnly="1" fieldPosition="0">
        <references count="2">
          <reference field="0" count="1" selected="0">
            <x v="4"/>
          </reference>
          <reference field="15" count="2">
            <x v="0"/>
            <x v="1"/>
          </reference>
        </references>
      </pivotArea>
    </format>
    <format dxfId="560">
      <pivotArea dataOnly="0" labelOnly="1" fieldPosition="0">
        <references count="2">
          <reference field="0" count="1" selected="0">
            <x v="5"/>
          </reference>
          <reference field="15" count="2">
            <x v="0"/>
            <x v="1"/>
          </reference>
        </references>
      </pivotArea>
    </format>
    <format dxfId="559">
      <pivotArea grandRow="1" outline="0" collapsedLevelsAreSubtotals="1" fieldPosition="0"/>
    </format>
    <format dxfId="558">
      <pivotArea dataOnly="0" labelOnly="1" outline="0" fieldPosition="0">
        <references count="1">
          <reference field="0" count="1">
            <x v="1"/>
          </reference>
        </references>
      </pivotArea>
    </format>
    <format dxfId="557">
      <pivotArea dataOnly="0" labelOnly="1" outline="0" fieldPosition="0">
        <references count="1">
          <reference field="0" count="1">
            <x v="2"/>
          </reference>
        </references>
      </pivotArea>
    </format>
    <format dxfId="556">
      <pivotArea dataOnly="0" labelOnly="1" outline="0" fieldPosition="0">
        <references count="1">
          <reference field="0" count="1">
            <x v="3"/>
          </reference>
        </references>
      </pivotArea>
    </format>
    <format dxfId="555">
      <pivotArea dataOnly="0" labelOnly="1" outline="0" fieldPosition="0">
        <references count="1">
          <reference field="0" count="1">
            <x v="4"/>
          </reference>
        </references>
      </pivotArea>
    </format>
    <format dxfId="554">
      <pivotArea dataOnly="0" labelOnly="1" outline="0" fieldPosition="0">
        <references count="1">
          <reference field="0" count="1">
            <x v="5"/>
          </reference>
        </references>
      </pivotArea>
    </format>
    <format dxfId="553">
      <pivotArea dataOnly="0" labelOnly="1" fieldPosition="0">
        <references count="2">
          <reference field="0" count="1" selected="0">
            <x v="0"/>
          </reference>
          <reference field="15" count="2">
            <x v="0"/>
            <x v="1"/>
          </reference>
        </references>
      </pivotArea>
    </format>
    <format dxfId="552">
      <pivotArea dataOnly="0" labelOnly="1" fieldPosition="0">
        <references count="2">
          <reference field="0" count="1" selected="0">
            <x v="1"/>
          </reference>
          <reference field="15" count="2">
            <x v="0"/>
            <x v="1"/>
          </reference>
        </references>
      </pivotArea>
    </format>
    <format dxfId="551">
      <pivotArea dataOnly="0" labelOnly="1" fieldPosition="0">
        <references count="2">
          <reference field="0" count="1" selected="0">
            <x v="2"/>
          </reference>
          <reference field="15" count="2">
            <x v="0"/>
            <x v="1"/>
          </reference>
        </references>
      </pivotArea>
    </format>
    <format dxfId="550">
      <pivotArea dataOnly="0" labelOnly="1" fieldPosition="0">
        <references count="2">
          <reference field="0" count="1" selected="0">
            <x v="3"/>
          </reference>
          <reference field="15" count="0"/>
        </references>
      </pivotArea>
    </format>
    <format dxfId="549">
      <pivotArea dataOnly="0" labelOnly="1" fieldPosition="0">
        <references count="2">
          <reference field="0" count="1" selected="0">
            <x v="4"/>
          </reference>
          <reference field="15" count="2">
            <x v="0"/>
            <x v="1"/>
          </reference>
        </references>
      </pivotArea>
    </format>
    <format dxfId="548">
      <pivotArea dataOnly="0" labelOnly="1" fieldPosition="0">
        <references count="2">
          <reference field="0" count="1" selected="0">
            <x v="5"/>
          </reference>
          <reference field="15" count="2">
            <x v="0"/>
            <x v="1"/>
          </reference>
        </references>
      </pivotArea>
    </format>
    <format dxfId="547">
      <pivotArea type="all" dataOnly="0" outline="0" fieldPosition="0"/>
    </format>
    <format dxfId="546">
      <pivotArea dataOnly="0" labelOnly="1" grandRow="1" outline="0" fieldPosition="0"/>
    </format>
    <format dxfId="545">
      <pivotArea dataOnly="0" labelOnly="1" fieldPosition="0">
        <references count="2">
          <reference field="0" count="1" selected="0">
            <x v="2"/>
          </reference>
          <reference field="15" count="2">
            <x v="0"/>
            <x v="1"/>
          </reference>
        </references>
      </pivotArea>
    </format>
    <format dxfId="544">
      <pivotArea dataOnly="0" labelOnly="1" fieldPosition="0">
        <references count="2">
          <reference field="0" count="1" selected="0">
            <x v="3"/>
          </reference>
          <reference field="15" count="0"/>
        </references>
      </pivotArea>
    </format>
    <format dxfId="543">
      <pivotArea dataOnly="0" labelOnly="1" fieldPosition="0">
        <references count="2">
          <reference field="0" count="1" selected="0">
            <x v="5"/>
          </reference>
          <reference field="15" count="2">
            <x v="0"/>
            <x v="1"/>
          </reference>
        </references>
      </pivotArea>
    </format>
    <format dxfId="542">
      <pivotArea fieldPosition="0">
        <references count="1">
          <reference field="0" count="1">
            <x v="0"/>
          </reference>
        </references>
      </pivotArea>
    </format>
    <format dxfId="541">
      <pivotArea collapsedLevelsAreSubtotals="1" fieldPosition="0">
        <references count="2">
          <reference field="0" count="1" selected="0">
            <x v="0"/>
          </reference>
          <reference field="15" count="2">
            <x v="0"/>
            <x v="1"/>
          </reference>
        </references>
      </pivotArea>
    </format>
    <format dxfId="540">
      <pivotArea collapsedLevelsAreSubtotals="1" fieldPosition="0">
        <references count="2">
          <reference field="0" count="1" selected="0">
            <x v="1"/>
          </reference>
          <reference field="15" count="2">
            <x v="0"/>
            <x v="1"/>
          </reference>
        </references>
      </pivotArea>
    </format>
    <format dxfId="539">
      <pivotArea collapsedLevelsAreSubtotals="1" fieldPosition="0">
        <references count="2">
          <reference field="0" count="1" selected="0">
            <x v="2"/>
          </reference>
          <reference field="15" count="2">
            <x v="0"/>
            <x v="1"/>
          </reference>
        </references>
      </pivotArea>
    </format>
    <format dxfId="538">
      <pivotArea fieldPosition="0">
        <references count="1">
          <reference field="0" count="1">
            <x v="3"/>
          </reference>
        </references>
      </pivotArea>
    </format>
    <format dxfId="537">
      <pivotArea collapsedLevelsAreSubtotals="1" fieldPosition="0">
        <references count="2">
          <reference field="0" count="1" selected="0">
            <x v="3"/>
          </reference>
          <reference field="15" count="0"/>
        </references>
      </pivotArea>
    </format>
    <format dxfId="536">
      <pivotArea fieldPosition="0">
        <references count="1">
          <reference field="0" count="1">
            <x v="5"/>
          </reference>
        </references>
      </pivotArea>
    </format>
    <format dxfId="535">
      <pivotArea collapsedLevelsAreSubtotals="1" fieldPosition="0">
        <references count="2">
          <reference field="0" count="1" selected="0">
            <x v="5"/>
          </reference>
          <reference field="15" count="2">
            <x v="0"/>
            <x v="1"/>
          </reference>
        </references>
      </pivotArea>
    </format>
    <format dxfId="534">
      <pivotArea dataOnly="0" labelOnly="1" fieldPosition="0">
        <references count="2">
          <reference field="0" count="1" selected="0">
            <x v="0"/>
          </reference>
          <reference field="15" count="2">
            <x v="0"/>
            <x v="1"/>
          </reference>
        </references>
      </pivotArea>
    </format>
    <format dxfId="533">
      <pivotArea dataOnly="0" labelOnly="1" fieldPosition="0">
        <references count="2">
          <reference field="0" count="1" selected="0">
            <x v="1"/>
          </reference>
          <reference field="15" count="2">
            <x v="0"/>
            <x v="1"/>
          </reference>
        </references>
      </pivotArea>
    </format>
    <format dxfId="532">
      <pivotArea dataOnly="0" labelOnly="1" fieldPosition="0">
        <references count="2">
          <reference field="0" count="1" selected="0">
            <x v="2"/>
          </reference>
          <reference field="15" count="2">
            <x v="0"/>
            <x v="1"/>
          </reference>
        </references>
      </pivotArea>
    </format>
    <format dxfId="531">
      <pivotArea dataOnly="0" labelOnly="1" fieldPosition="0">
        <references count="2">
          <reference field="0" count="1" selected="0">
            <x v="3"/>
          </reference>
          <reference field="15" count="0"/>
        </references>
      </pivotArea>
    </format>
    <format dxfId="530">
      <pivotArea dataOnly="0" labelOnly="1" fieldPosition="0">
        <references count="2">
          <reference field="0" count="1" selected="0">
            <x v="5"/>
          </reference>
          <reference field="15" count="2">
            <x v="0"/>
            <x v="1"/>
          </reference>
        </references>
      </pivotArea>
    </format>
    <format dxfId="529">
      <pivotArea collapsedLevelsAreSubtotals="1" fieldPosition="0">
        <references count="2">
          <reference field="0" count="1" selected="0">
            <x v="0"/>
          </reference>
          <reference field="15" count="1">
            <x v="0"/>
          </reference>
        </references>
      </pivotArea>
    </format>
    <format dxfId="528">
      <pivotArea dataOnly="0" labelOnly="1" fieldPosition="0">
        <references count="2">
          <reference field="0" count="1" selected="0">
            <x v="0"/>
          </reference>
          <reference field="15" count="1">
            <x v="0"/>
          </reference>
        </references>
      </pivotArea>
    </format>
    <format dxfId="527">
      <pivotArea collapsedLevelsAreSubtotals="1" fieldPosition="0">
        <references count="2">
          <reference field="0" count="1" selected="0">
            <x v="1"/>
          </reference>
          <reference field="15" count="1">
            <x v="0"/>
          </reference>
        </references>
      </pivotArea>
    </format>
    <format dxfId="526">
      <pivotArea dataOnly="0" labelOnly="1" fieldPosition="0">
        <references count="2">
          <reference field="0" count="1" selected="0">
            <x v="1"/>
          </reference>
          <reference field="15" count="1">
            <x v="0"/>
          </reference>
        </references>
      </pivotArea>
    </format>
    <format dxfId="525">
      <pivotArea collapsedLevelsAreSubtotals="1" fieldPosition="0">
        <references count="2">
          <reference field="0" count="1" selected="0">
            <x v="2"/>
          </reference>
          <reference field="15" count="1">
            <x v="0"/>
          </reference>
        </references>
      </pivotArea>
    </format>
    <format dxfId="524">
      <pivotArea dataOnly="0" labelOnly="1" fieldPosition="0">
        <references count="2">
          <reference field="0" count="1" selected="0">
            <x v="2"/>
          </reference>
          <reference field="15" count="1">
            <x v="0"/>
          </reference>
        </references>
      </pivotArea>
    </format>
    <format dxfId="523">
      <pivotArea collapsedLevelsAreSubtotals="1" fieldPosition="0">
        <references count="2">
          <reference field="0" count="1" selected="0">
            <x v="3"/>
          </reference>
          <reference field="15" count="1">
            <x v="0"/>
          </reference>
        </references>
      </pivotArea>
    </format>
    <format dxfId="522">
      <pivotArea dataOnly="0" labelOnly="1" fieldPosition="0">
        <references count="2">
          <reference field="0" count="1" selected="0">
            <x v="3"/>
          </reference>
          <reference field="15" count="1">
            <x v="0"/>
          </reference>
        </references>
      </pivotArea>
    </format>
    <format dxfId="521">
      <pivotArea grandRow="1" outline="0" collapsedLevelsAreSubtotals="1" fieldPosition="0"/>
    </format>
    <format dxfId="520">
      <pivotArea dataOnly="0" labelOnly="1" grandRow="1" outline="0" offset="IV256" fieldPosition="0"/>
    </format>
    <format dxfId="519">
      <pivotArea grandRow="1" outline="0" collapsedLevelsAreSubtotals="1" fieldPosition="0"/>
    </format>
    <format dxfId="518">
      <pivotArea dataOnly="0" labelOnly="1" grandRow="1" outline="0" offset="IV256" fieldPosition="0"/>
    </format>
    <format dxfId="517">
      <pivotArea dataOnly="0" labelOnly="1" grandRow="1" outline="0" offset="A256" fieldPosition="0"/>
    </format>
    <format dxfId="516">
      <pivotArea dataOnly="0" labelOnly="1" grandRow="1" outline="0" offset="A256" fieldPosition="0"/>
    </format>
    <format dxfId="515">
      <pivotArea type="all" dataOnly="0" outline="0" fieldPosition="0"/>
    </format>
    <format dxfId="514">
      <pivotArea outline="0" collapsedLevelsAreSubtotals="1" fieldPosition="0"/>
    </format>
    <format dxfId="513">
      <pivotArea field="0" type="button" dataOnly="0" labelOnly="1" outline="0" axis="axisRow" fieldPosition="0"/>
    </format>
    <format dxfId="512">
      <pivotArea field="15" type="button" dataOnly="0" labelOnly="1" outline="0" axis="axisRow" fieldPosition="1"/>
    </format>
    <format dxfId="511">
      <pivotArea dataOnly="0" labelOnly="1" outline="0" fieldPosition="0">
        <references count="1">
          <reference field="0" count="0"/>
        </references>
      </pivotArea>
    </format>
    <format dxfId="510">
      <pivotArea dataOnly="0" labelOnly="1" grandRow="1" outline="0" fieldPosition="0"/>
    </format>
    <format dxfId="509">
      <pivotArea dataOnly="0" labelOnly="1" fieldPosition="0">
        <references count="2">
          <reference field="0" count="1" selected="0">
            <x v="2"/>
          </reference>
          <reference field="15" count="2">
            <x v="0"/>
            <x v="1"/>
          </reference>
        </references>
      </pivotArea>
    </format>
    <format dxfId="508">
      <pivotArea dataOnly="0" labelOnly="1" fieldPosition="0">
        <references count="2">
          <reference field="0" count="1" selected="0">
            <x v="3"/>
          </reference>
          <reference field="15" count="0"/>
        </references>
      </pivotArea>
    </format>
    <format dxfId="507">
      <pivotArea dataOnly="0" labelOnly="1" fieldPosition="0">
        <references count="2">
          <reference field="0" count="1" selected="0">
            <x v="4"/>
          </reference>
          <reference field="15" count="2">
            <x v="0"/>
            <x v="1"/>
          </reference>
        </references>
      </pivotArea>
    </format>
    <format dxfId="506">
      <pivotArea dataOnly="0" labelOnly="1" fieldPosition="0">
        <references count="2">
          <reference field="0" count="1" selected="0">
            <x v="5"/>
          </reference>
          <reference field="15" count="1">
            <x v="0"/>
          </reference>
        </references>
      </pivotArea>
    </format>
    <format dxfId="505">
      <pivotArea dataOnly="0" labelOnly="1" outline="0" axis="axisValues" fieldPosition="0"/>
    </format>
    <format dxfId="504">
      <pivotArea field="1" type="button" dataOnly="0" labelOnly="1" outline="0" axis="axisPage" fieldPosition="0"/>
    </format>
    <format dxfId="503">
      <pivotArea field="1" type="button" dataOnly="0" labelOnly="1" outline="0" axis="axisPage" fieldPosition="0"/>
    </format>
    <format dxfId="502">
      <pivotArea field="0" type="button" dataOnly="0" labelOnly="1" outline="0" axis="axisRow" fieldPosition="0"/>
    </format>
    <format dxfId="501">
      <pivotArea field="15" type="button" dataOnly="0" labelOnly="1" outline="0" axis="axisRow" fieldPosition="1"/>
    </format>
    <format dxfId="500">
      <pivotArea dataOnly="0" labelOnly="1" outline="0" axis="axisValues" fieldPosition="0"/>
    </format>
    <format dxfId="499">
      <pivotArea grandRow="1" outline="0" collapsedLevelsAreSubtotals="1" fieldPosition="0"/>
    </format>
    <format dxfId="498">
      <pivotArea dataOnly="0" labelOnly="1" grandRow="1" outline="0" fieldPosition="0"/>
    </format>
    <format dxfId="497">
      <pivotArea fieldPosition="0">
        <references count="1">
          <reference field="0" count="1">
            <x v="3"/>
          </reference>
        </references>
      </pivotArea>
    </format>
    <format dxfId="496">
      <pivotArea dataOnly="0" labelOnly="1" outline="0" fieldPosition="0">
        <references count="1">
          <reference field="0" count="1">
            <x v="3"/>
          </reference>
        </references>
      </pivotArea>
    </format>
    <format dxfId="495">
      <pivotArea fieldPosition="0">
        <references count="1">
          <reference field="0" count="1">
            <x v="4"/>
          </reference>
        </references>
      </pivotArea>
    </format>
    <format dxfId="494">
      <pivotArea dataOnly="0" labelOnly="1" outline="0" fieldPosition="0">
        <references count="1">
          <reference field="0" count="1">
            <x v="4"/>
          </reference>
        </references>
      </pivotArea>
    </format>
    <format dxfId="493">
      <pivotArea fieldPosition="0">
        <references count="1">
          <reference field="0" count="1">
            <x v="5"/>
          </reference>
        </references>
      </pivotArea>
    </format>
    <format dxfId="492">
      <pivotArea dataOnly="0" labelOnly="1" outline="0" fieldPosition="0">
        <references count="1">
          <reference field="0" count="1">
            <x v="5"/>
          </reference>
        </references>
      </pivotArea>
    </format>
    <format dxfId="491">
      <pivotArea fieldPosition="0">
        <references count="1">
          <reference field="0" count="1">
            <x v="6"/>
          </reference>
        </references>
      </pivotArea>
    </format>
    <format dxfId="103">
      <pivotArea collapsedLevelsAreSubtotals="1" fieldPosition="0">
        <references count="2">
          <reference field="0" count="1" selected="0">
            <x v="6"/>
          </reference>
          <reference field="15" count="2">
            <x v="0"/>
            <x v="1"/>
          </reference>
        </references>
      </pivotArea>
    </format>
    <format dxfId="102">
      <pivotArea dataOnly="0" labelOnly="1" outline="0" fieldPosition="0">
        <references count="1">
          <reference field="0" count="1">
            <x v="6"/>
          </reference>
        </references>
      </pivotArea>
    </format>
    <format dxfId="101">
      <pivotArea dataOnly="0" labelOnly="1" fieldPosition="0">
        <references count="2">
          <reference field="0" count="1" selected="0">
            <x v="6"/>
          </reference>
          <reference field="15" count="2">
            <x v="0"/>
            <x v="1"/>
          </reference>
        </references>
      </pivotArea>
    </format>
    <format dxfId="18">
      <pivotArea fieldPosition="0">
        <references count="1">
          <reference field="0" count="1">
            <x v="7"/>
          </reference>
        </references>
      </pivotArea>
    </format>
    <format dxfId="17">
      <pivotArea collapsedLevelsAreSubtotals="1" fieldPosition="0">
        <references count="2">
          <reference field="0" count="1" selected="0">
            <x v="7"/>
          </reference>
          <reference field="15" count="1">
            <x v="1"/>
          </reference>
        </references>
      </pivotArea>
    </format>
    <format dxfId="16">
      <pivotArea dataOnly="0" labelOnly="1" outline="0" fieldPosition="0">
        <references count="1">
          <reference field="0" count="1">
            <x v="7"/>
          </reference>
        </references>
      </pivotArea>
    </format>
    <format dxfId="15">
      <pivotArea dataOnly="0" labelOnly="1" fieldPosition="0">
        <references count="2">
          <reference field="0" count="1" selected="0">
            <x v="7"/>
          </reference>
          <reference field="15" count="1">
            <x v="1"/>
          </reference>
        </references>
      </pivotArea>
    </format>
    <format dxfId="14">
      <pivotArea collapsedLevelsAreSubtotals="1" fieldPosition="0">
        <references count="2">
          <reference field="0" count="1" selected="0">
            <x v="0"/>
          </reference>
          <reference field="15" count="0"/>
        </references>
      </pivotArea>
    </format>
    <format dxfId="13">
      <pivotArea dataOnly="0" labelOnly="1" outline="0" fieldPosition="0">
        <references count="1">
          <reference field="0" count="1">
            <x v="0"/>
          </reference>
        </references>
      </pivotArea>
    </format>
    <format dxfId="12">
      <pivotArea dataOnly="0" labelOnly="1" fieldPosition="0">
        <references count="2">
          <reference field="0" count="1" selected="0">
            <x v="0"/>
          </reference>
          <reference field="15" count="0"/>
        </references>
      </pivotArea>
    </format>
    <format dxfId="11">
      <pivotArea fieldPosition="0">
        <references count="1">
          <reference field="0" count="1">
            <x v="0"/>
          </reference>
        </references>
      </pivotArea>
    </format>
    <format dxfId="10">
      <pivotArea collapsedLevelsAreSubtotals="1" fieldPosition="0">
        <references count="2">
          <reference field="0" count="1" selected="0">
            <x v="0"/>
          </reference>
          <reference field="15" count="0"/>
        </references>
      </pivotArea>
    </format>
    <format dxfId="9">
      <pivotArea dataOnly="0" labelOnly="1" outline="0" fieldPosition="0">
        <references count="1">
          <reference field="0" count="1">
            <x v="0"/>
          </reference>
        </references>
      </pivotArea>
    </format>
    <format dxfId="8">
      <pivotArea dataOnly="0" labelOnly="1" fieldPosition="0">
        <references count="2">
          <reference field="0" count="1" selected="0">
            <x v="0"/>
          </reference>
          <reference field="15" count="0"/>
        </references>
      </pivotArea>
    </format>
    <format dxfId="7">
      <pivotArea collapsedLevelsAreSubtotals="1" fieldPosition="0">
        <references count="2">
          <reference field="0" count="1" selected="0">
            <x v="0"/>
          </reference>
          <reference field="15" count="0"/>
        </references>
      </pivotArea>
    </format>
    <format dxfId="6">
      <pivotArea dataOnly="0" labelOnly="1" outline="0" fieldPosition="0">
        <references count="1">
          <reference field="0" count="1">
            <x v="0"/>
          </reference>
        </references>
      </pivotArea>
    </format>
    <format dxfId="5">
      <pivotArea dataOnly="0" labelOnly="1" fieldPosition="0">
        <references count="2">
          <reference field="0" count="1" selected="0">
            <x v="0"/>
          </reference>
          <reference field="15" count="0"/>
        </references>
      </pivotArea>
    </format>
    <format dxfId="4">
      <pivotArea fieldPosition="0">
        <references count="1">
          <reference field="0" count="1">
            <x v="1"/>
          </reference>
        </references>
      </pivotArea>
    </format>
    <format dxfId="3">
      <pivotArea collapsedLevelsAreSubtotals="1" fieldPosition="0">
        <references count="2">
          <reference field="0" count="1" selected="0">
            <x v="1"/>
          </reference>
          <reference field="15" count="2">
            <x v="0"/>
            <x v="1"/>
          </reference>
        </references>
      </pivotArea>
    </format>
    <format dxfId="2">
      <pivotArea fieldPosition="0">
        <references count="1">
          <reference field="0" count="1">
            <x v="2"/>
          </reference>
        </references>
      </pivotArea>
    </format>
    <format dxfId="1">
      <pivotArea dataOnly="0" labelOnly="1" outline="0" fieldPosition="0">
        <references count="1">
          <reference field="0" count="2">
            <x v="1"/>
            <x v="2"/>
          </reference>
        </references>
      </pivotArea>
    </format>
    <format dxfId="0">
      <pivotArea dataOnly="0" labelOnly="1" fieldPosition="0">
        <references count="2">
          <reference field="0" count="1" selected="0">
            <x v="1"/>
          </reference>
          <reference field="15" count="2">
            <x v="0"/>
            <x v="1"/>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7" Type="http://schemas.openxmlformats.org/officeDocument/2006/relationships/comments" Target="../comments2.xml"/><Relationship Id="rId2"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1"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6" Type="http://schemas.openxmlformats.org/officeDocument/2006/relationships/vmlDrawing" Target="../drawings/vmlDrawing2.vml"/><Relationship Id="rId5" Type="http://schemas.openxmlformats.org/officeDocument/2006/relationships/printerSettings" Target="../printerSettings/printerSettings8.bin"/><Relationship Id="rId4"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D035-109A-4AF8-BFAA-B9838DFEF745}">
  <dimension ref="B1:AI722"/>
  <sheetViews>
    <sheetView topLeftCell="A13" zoomScale="60" zoomScaleNormal="60" workbookViewId="0">
      <selection activeCell="E31" sqref="E31"/>
    </sheetView>
  </sheetViews>
  <sheetFormatPr baseColWidth="10" defaultColWidth="11.5546875" defaultRowHeight="14.4" x14ac:dyDescent="0.3"/>
  <cols>
    <col min="1" max="1" width="11.5546875" style="29"/>
    <col min="2" max="2" width="5.33203125" style="29" customWidth="1"/>
    <col min="3" max="3" width="29" style="29" bestFit="1" customWidth="1"/>
    <col min="4" max="4" width="76.44140625" style="29" bestFit="1" customWidth="1"/>
    <col min="5" max="5" width="49.109375" style="29" bestFit="1" customWidth="1"/>
    <col min="6" max="6" width="73.44140625" style="29" bestFit="1" customWidth="1"/>
    <col min="7" max="7" width="76.44140625" style="29" bestFit="1" customWidth="1"/>
    <col min="8" max="8" width="45.44140625" style="29" bestFit="1" customWidth="1"/>
    <col min="9" max="11" width="16.5546875" style="29" bestFit="1" customWidth="1"/>
    <col min="12" max="12" width="6.6640625" style="29" customWidth="1"/>
    <col min="13" max="13" width="10.5546875" style="29" customWidth="1"/>
    <col min="14" max="14" width="29.6640625" style="29" bestFit="1" customWidth="1"/>
    <col min="15" max="15" width="29.6640625" style="29" customWidth="1"/>
    <col min="16" max="16" width="16.6640625" style="29" bestFit="1" customWidth="1"/>
    <col min="17" max="17" width="12.109375" style="29" bestFit="1" customWidth="1"/>
    <col min="18" max="18" width="19.109375" style="29" bestFit="1" customWidth="1"/>
    <col min="19" max="28" width="11.5546875" style="29"/>
    <col min="29" max="29" width="49.33203125" style="29" bestFit="1" customWidth="1"/>
    <col min="30" max="30" width="76.44140625" style="29" bestFit="1" customWidth="1"/>
    <col min="31" max="31" width="30.33203125" style="29" bestFit="1" customWidth="1"/>
    <col min="32" max="32" width="7.33203125" style="29" bestFit="1" customWidth="1"/>
    <col min="33" max="33" width="5.6640625" style="29" bestFit="1" customWidth="1"/>
    <col min="34" max="34" width="7.33203125" style="29" bestFit="1" customWidth="1"/>
    <col min="35" max="35" width="5.33203125" style="29" bestFit="1" customWidth="1"/>
    <col min="36" max="16384" width="11.5546875" style="29"/>
  </cols>
  <sheetData>
    <row r="1" spans="2:35" ht="15" thickBot="1" x14ac:dyDescent="0.35">
      <c r="B1" s="30"/>
      <c r="C1" s="31"/>
      <c r="D1" s="31"/>
      <c r="E1" s="31"/>
      <c r="F1" s="31"/>
      <c r="G1" s="31"/>
      <c r="H1" s="31"/>
      <c r="I1" s="31"/>
      <c r="J1" s="31"/>
      <c r="K1" s="31"/>
      <c r="L1" s="32"/>
    </row>
    <row r="2" spans="2:35" ht="23.4" thickBot="1" x14ac:dyDescent="0.35">
      <c r="B2" s="33"/>
      <c r="C2" s="1102" t="s">
        <v>0</v>
      </c>
      <c r="D2" s="1103"/>
      <c r="E2" s="1103"/>
      <c r="F2" s="1103"/>
      <c r="G2" s="1103"/>
      <c r="H2" s="1103"/>
      <c r="I2" s="1103"/>
      <c r="J2" s="1103"/>
      <c r="K2" s="1104"/>
      <c r="L2" s="34"/>
      <c r="AD2" s="29" t="s">
        <v>1</v>
      </c>
    </row>
    <row r="3" spans="2:35" ht="15" thickBot="1" x14ac:dyDescent="0.35">
      <c r="B3" s="33"/>
      <c r="C3" s="683"/>
      <c r="D3" s="683"/>
      <c r="E3" s="683"/>
      <c r="F3" s="683"/>
      <c r="G3" s="683"/>
      <c r="H3" s="683"/>
      <c r="I3" s="683"/>
      <c r="J3" s="683"/>
      <c r="K3" s="683"/>
      <c r="L3" s="34"/>
      <c r="AD3" s="571" t="s">
        <v>2</v>
      </c>
      <c r="AE3" s="571" t="s">
        <v>3</v>
      </c>
      <c r="AF3" s="778"/>
      <c r="AG3"/>
      <c r="AH3"/>
      <c r="AI3"/>
    </row>
    <row r="4" spans="2:35" ht="15" thickBot="1" x14ac:dyDescent="0.35">
      <c r="B4" s="33"/>
      <c r="C4" s="1105" t="s">
        <v>4</v>
      </c>
      <c r="D4" s="1106"/>
      <c r="E4" s="683"/>
      <c r="F4" s="1105" t="s">
        <v>5</v>
      </c>
      <c r="G4" s="1106"/>
      <c r="H4" s="683"/>
      <c r="I4" s="683"/>
      <c r="J4" s="683"/>
      <c r="K4" s="683"/>
      <c r="L4" s="34"/>
      <c r="AD4" s="573" t="s">
        <v>6</v>
      </c>
      <c r="AE4" s="574" t="s">
        <v>7</v>
      </c>
      <c r="AF4" s="572" t="s">
        <v>10</v>
      </c>
      <c r="AG4"/>
      <c r="AH4"/>
      <c r="AI4"/>
    </row>
    <row r="5" spans="2:35" ht="15" thickBot="1" x14ac:dyDescent="0.35">
      <c r="B5" s="33"/>
      <c r="C5" s="764" t="s">
        <v>11</v>
      </c>
      <c r="D5" s="759" t="s">
        <v>2</v>
      </c>
      <c r="E5" s="683"/>
      <c r="F5" s="767" t="s">
        <v>11</v>
      </c>
      <c r="G5" s="768" t="s">
        <v>12</v>
      </c>
      <c r="H5" s="683"/>
      <c r="I5" s="683"/>
      <c r="J5" s="683"/>
      <c r="K5" s="683"/>
      <c r="L5" s="34"/>
      <c r="AD5" s="590" t="s">
        <v>14</v>
      </c>
      <c r="AE5" s="982">
        <v>8</v>
      </c>
      <c r="AF5" s="953">
        <v>8</v>
      </c>
      <c r="AG5"/>
      <c r="AH5"/>
      <c r="AI5"/>
    </row>
    <row r="6" spans="2:35" ht="15" thickBot="1" x14ac:dyDescent="0.35">
      <c r="B6" s="33"/>
      <c r="C6" s="760" t="s">
        <v>8</v>
      </c>
      <c r="D6" s="957">
        <v>114</v>
      </c>
      <c r="E6" s="683"/>
      <c r="F6" s="689"/>
      <c r="G6" s="690"/>
      <c r="H6" s="683"/>
      <c r="I6" s="683"/>
      <c r="J6" s="683"/>
      <c r="K6" s="683"/>
      <c r="L6" s="34"/>
      <c r="AD6"/>
      <c r="AE6"/>
      <c r="AF6"/>
      <c r="AG6"/>
      <c r="AH6"/>
      <c r="AI6"/>
    </row>
    <row r="7" spans="2:35" ht="15" thickBot="1" x14ac:dyDescent="0.35">
      <c r="B7" s="33"/>
      <c r="C7" s="761" t="s">
        <v>17</v>
      </c>
      <c r="D7" s="958">
        <v>190</v>
      </c>
      <c r="E7" s="683"/>
      <c r="F7" s="758" t="s">
        <v>15</v>
      </c>
      <c r="G7" s="766" t="s">
        <v>2</v>
      </c>
      <c r="H7" s="683"/>
      <c r="I7" s="683"/>
      <c r="J7" s="683"/>
      <c r="K7" s="683"/>
      <c r="L7" s="34"/>
      <c r="AD7"/>
      <c r="AE7"/>
      <c r="AF7"/>
      <c r="AG7"/>
      <c r="AH7"/>
      <c r="AI7"/>
    </row>
    <row r="8" spans="2:35" ht="15" thickBot="1" x14ac:dyDescent="0.35">
      <c r="B8" s="33"/>
      <c r="C8" s="762" t="s">
        <v>9</v>
      </c>
      <c r="D8" s="957">
        <v>52</v>
      </c>
      <c r="E8" s="683"/>
      <c r="F8" s="838" t="s">
        <v>13</v>
      </c>
      <c r="G8" s="975">
        <v>61</v>
      </c>
      <c r="H8" s="683"/>
      <c r="I8" s="683"/>
      <c r="J8" s="683"/>
      <c r="K8" s="683"/>
      <c r="L8" s="34"/>
      <c r="AD8"/>
      <c r="AE8"/>
      <c r="AF8"/>
      <c r="AG8"/>
      <c r="AH8"/>
      <c r="AI8"/>
    </row>
    <row r="9" spans="2:35" ht="15" thickBot="1" x14ac:dyDescent="0.35">
      <c r="B9" s="33"/>
      <c r="C9" s="763" t="s">
        <v>10</v>
      </c>
      <c r="D9" s="956">
        <v>356</v>
      </c>
      <c r="E9" s="683"/>
      <c r="F9" s="838" t="s">
        <v>14</v>
      </c>
      <c r="G9" s="975">
        <v>61</v>
      </c>
      <c r="H9" s="683"/>
      <c r="I9" s="683"/>
      <c r="J9" s="683"/>
      <c r="K9" s="683"/>
      <c r="L9" s="34"/>
      <c r="AD9"/>
      <c r="AE9"/>
      <c r="AF9"/>
      <c r="AG9"/>
      <c r="AH9"/>
      <c r="AI9"/>
    </row>
    <row r="10" spans="2:35" x14ac:dyDescent="0.3">
      <c r="B10" s="33"/>
      <c r="C10"/>
      <c r="D10"/>
      <c r="E10" s="683"/>
      <c r="F10" s="838" t="s">
        <v>16</v>
      </c>
      <c r="G10" s="975">
        <v>43</v>
      </c>
      <c r="H10" s="683"/>
      <c r="I10" s="683"/>
      <c r="J10" s="683"/>
      <c r="K10" s="683"/>
      <c r="L10" s="34"/>
      <c r="AD10"/>
      <c r="AE10"/>
      <c r="AF10"/>
      <c r="AG10"/>
      <c r="AH10"/>
      <c r="AI10"/>
    </row>
    <row r="11" spans="2:35" ht="15" thickBot="1" x14ac:dyDescent="0.35">
      <c r="B11" s="33"/>
      <c r="C11"/>
      <c r="D11"/>
      <c r="E11" s="683"/>
      <c r="F11" s="838" t="s">
        <v>18</v>
      </c>
      <c r="G11" s="975">
        <v>160</v>
      </c>
      <c r="H11" s="683"/>
      <c r="I11" s="683"/>
      <c r="J11" s="683"/>
      <c r="K11" s="683"/>
      <c r="L11" s="34"/>
      <c r="AD11"/>
      <c r="AE11"/>
      <c r="AF11"/>
      <c r="AG11"/>
      <c r="AH11"/>
      <c r="AI11"/>
    </row>
    <row r="12" spans="2:35" ht="15" thickBot="1" x14ac:dyDescent="0.35">
      <c r="B12" s="33"/>
      <c r="C12" s="683"/>
      <c r="D12" s="683"/>
      <c r="E12" s="683"/>
      <c r="F12" s="838" t="s">
        <v>19</v>
      </c>
      <c r="G12" s="975">
        <v>9</v>
      </c>
      <c r="H12" s="683"/>
      <c r="I12" s="683"/>
      <c r="J12" s="683"/>
      <c r="K12" s="683"/>
      <c r="L12" s="34"/>
      <c r="AC12"/>
      <c r="AD12" s="575" t="s">
        <v>10</v>
      </c>
      <c r="AE12" s="576">
        <f>SUM(AE5:AE11)</f>
        <v>8</v>
      </c>
      <c r="AF12" s="576">
        <f>SUM(AF5:AF11)</f>
        <v>8</v>
      </c>
      <c r="AG12" s="576">
        <f>SUM(AG5:AG11)</f>
        <v>0</v>
      </c>
      <c r="AH12" s="576">
        <f>SUM(AH5:AH11)</f>
        <v>0</v>
      </c>
      <c r="AI12" s="577">
        <f>SUM(AI5:AI11)</f>
        <v>0</v>
      </c>
    </row>
    <row r="13" spans="2:35" x14ac:dyDescent="0.3">
      <c r="B13" s="33"/>
      <c r="C13" s="683"/>
      <c r="D13" s="683"/>
      <c r="E13" s="683"/>
      <c r="F13" s="838" t="s">
        <v>20</v>
      </c>
      <c r="G13" s="975">
        <v>3</v>
      </c>
      <c r="H13" s="683"/>
      <c r="I13" s="683"/>
      <c r="J13" s="683"/>
      <c r="K13" s="683"/>
      <c r="L13" s="34"/>
      <c r="AC13"/>
      <c r="AD13"/>
    </row>
    <row r="14" spans="2:35" x14ac:dyDescent="0.3">
      <c r="B14" s="33"/>
      <c r="C14" s="683"/>
      <c r="D14" s="683"/>
      <c r="E14" s="683"/>
      <c r="F14" s="838" t="s">
        <v>21</v>
      </c>
      <c r="G14" s="975">
        <v>11</v>
      </c>
      <c r="H14" s="683"/>
      <c r="I14" s="683"/>
      <c r="J14" s="683"/>
      <c r="K14" s="683"/>
      <c r="L14" s="34"/>
      <c r="AC14"/>
      <c r="AD14"/>
    </row>
    <row r="15" spans="2:35" ht="15" thickBot="1" x14ac:dyDescent="0.35">
      <c r="B15" s="33"/>
      <c r="C15" s="683"/>
      <c r="D15" s="683"/>
      <c r="E15" s="683"/>
      <c r="F15" s="838" t="s">
        <v>3956</v>
      </c>
      <c r="G15" s="975">
        <v>8</v>
      </c>
      <c r="H15" s="683"/>
      <c r="I15" s="683"/>
      <c r="J15" s="683"/>
      <c r="K15" s="683"/>
      <c r="L15" s="34"/>
      <c r="AC15"/>
      <c r="AD15"/>
    </row>
    <row r="16" spans="2:35" ht="15" thickBot="1" x14ac:dyDescent="0.35">
      <c r="B16" s="33"/>
      <c r="C16" s="683"/>
      <c r="D16" s="683"/>
      <c r="E16" s="683"/>
      <c r="F16" s="763" t="s">
        <v>22</v>
      </c>
      <c r="G16" s="956">
        <v>356</v>
      </c>
      <c r="H16" s="683"/>
      <c r="I16" s="683"/>
      <c r="J16" s="683"/>
      <c r="K16" s="683"/>
      <c r="L16" s="34"/>
      <c r="AC16"/>
      <c r="AD16"/>
    </row>
    <row r="17" spans="2:30" ht="15" thickBot="1" x14ac:dyDescent="0.35">
      <c r="B17" s="33"/>
      <c r="C17" s="683"/>
      <c r="D17" s="683"/>
      <c r="E17" s="683"/>
      <c r="F17" s="683"/>
      <c r="G17" s="683"/>
      <c r="H17" s="683"/>
      <c r="I17" s="683"/>
      <c r="J17" s="683"/>
      <c r="K17" s="683"/>
      <c r="L17" s="34"/>
      <c r="AC17"/>
      <c r="AD17"/>
    </row>
    <row r="18" spans="2:30" ht="15" thickBot="1" x14ac:dyDescent="0.35">
      <c r="B18" s="33"/>
      <c r="C18" s="1105" t="s">
        <v>23</v>
      </c>
      <c r="D18" s="1106"/>
      <c r="E18" s="683"/>
      <c r="F18" s="1105" t="s">
        <v>24</v>
      </c>
      <c r="G18" s="1106"/>
      <c r="H18" s="683"/>
      <c r="I18" s="683"/>
      <c r="J18" s="683"/>
      <c r="K18" s="683"/>
      <c r="L18" s="34"/>
      <c r="AC18"/>
      <c r="AD18"/>
    </row>
    <row r="19" spans="2:30" ht="15" thickBot="1" x14ac:dyDescent="0.35">
      <c r="B19" s="33"/>
      <c r="C19" s="688" t="s">
        <v>25</v>
      </c>
      <c r="D19" s="74" t="s">
        <v>12</v>
      </c>
      <c r="E19" s="683"/>
      <c r="F19" s="767" t="s">
        <v>11</v>
      </c>
      <c r="G19" s="772" t="s">
        <v>12</v>
      </c>
      <c r="H19" s="683"/>
      <c r="I19" s="683"/>
      <c r="J19" s="683"/>
      <c r="K19" s="683"/>
      <c r="L19" s="34"/>
      <c r="AC19"/>
      <c r="AD19"/>
    </row>
    <row r="20" spans="2:30" ht="15" thickBot="1" x14ac:dyDescent="0.35">
      <c r="B20" s="33"/>
      <c r="C20" s="689"/>
      <c r="D20" s="690"/>
      <c r="E20" s="683"/>
      <c r="F20" s="689"/>
      <c r="G20" s="690"/>
      <c r="H20" s="683"/>
      <c r="I20" s="683"/>
      <c r="J20" s="683"/>
      <c r="K20" s="683"/>
      <c r="L20" s="34"/>
      <c r="AC20"/>
    </row>
    <row r="21" spans="2:30" ht="15" thickBot="1" x14ac:dyDescent="0.35">
      <c r="B21" s="33"/>
      <c r="C21" s="758" t="s">
        <v>11</v>
      </c>
      <c r="D21" s="759" t="s">
        <v>26</v>
      </c>
      <c r="E21" s="683"/>
      <c r="F21" s="758" t="s">
        <v>15</v>
      </c>
      <c r="G21" s="766" t="s">
        <v>27</v>
      </c>
      <c r="H21" s="683"/>
      <c r="I21" s="683"/>
      <c r="J21" s="683"/>
      <c r="K21" s="683"/>
      <c r="L21" s="34"/>
      <c r="AC21"/>
    </row>
    <row r="22" spans="2:30" x14ac:dyDescent="0.3">
      <c r="B22" s="33"/>
      <c r="C22" s="769" t="s">
        <v>8</v>
      </c>
      <c r="D22" s="957">
        <v>342</v>
      </c>
      <c r="E22" s="683"/>
      <c r="F22" s="769" t="s">
        <v>13</v>
      </c>
      <c r="G22" s="954">
        <v>195</v>
      </c>
      <c r="H22" s="683"/>
      <c r="I22" s="683"/>
      <c r="J22" s="683"/>
      <c r="K22" s="683"/>
      <c r="L22" s="34"/>
      <c r="AC22"/>
    </row>
    <row r="23" spans="2:30" x14ac:dyDescent="0.3">
      <c r="B23" s="33"/>
      <c r="C23" s="770" t="s">
        <v>17</v>
      </c>
      <c r="D23" s="958">
        <v>513</v>
      </c>
      <c r="E23" s="683"/>
      <c r="F23" s="770" t="s">
        <v>14</v>
      </c>
      <c r="G23" s="955">
        <v>172</v>
      </c>
      <c r="H23" s="683"/>
      <c r="I23" s="683"/>
      <c r="J23" s="683"/>
      <c r="K23" s="683"/>
      <c r="L23" s="34"/>
      <c r="AC23"/>
    </row>
    <row r="24" spans="2:30" ht="15" thickBot="1" x14ac:dyDescent="0.35">
      <c r="B24" s="33"/>
      <c r="C24" s="771" t="s">
        <v>9</v>
      </c>
      <c r="D24" s="958">
        <v>207</v>
      </c>
      <c r="E24" s="683"/>
      <c r="F24" s="770" t="s">
        <v>16</v>
      </c>
      <c r="G24" s="955">
        <v>119</v>
      </c>
      <c r="H24" s="683"/>
      <c r="I24" s="683"/>
      <c r="J24" s="683"/>
      <c r="K24" s="683"/>
      <c r="L24" s="34"/>
      <c r="AC24"/>
    </row>
    <row r="25" spans="2:30" ht="15" thickBot="1" x14ac:dyDescent="0.35">
      <c r="B25" s="33"/>
      <c r="C25" s="763" t="s">
        <v>22</v>
      </c>
      <c r="D25" s="956">
        <v>1062</v>
      </c>
      <c r="E25" s="683"/>
      <c r="F25" s="770" t="s">
        <v>18</v>
      </c>
      <c r="G25" s="955">
        <v>471</v>
      </c>
      <c r="H25" s="683"/>
      <c r="I25" s="683"/>
      <c r="J25" s="683"/>
      <c r="K25" s="683"/>
      <c r="L25" s="34"/>
      <c r="AC25"/>
    </row>
    <row r="26" spans="2:30" x14ac:dyDescent="0.3">
      <c r="B26" s="33"/>
      <c r="C26"/>
      <c r="D26"/>
      <c r="E26" s="683"/>
      <c r="F26" s="770" t="s">
        <v>19</v>
      </c>
      <c r="G26" s="955">
        <v>40</v>
      </c>
      <c r="H26" s="683"/>
      <c r="I26" s="683"/>
      <c r="J26" s="683"/>
      <c r="K26" s="683"/>
      <c r="L26" s="34"/>
      <c r="AC26"/>
    </row>
    <row r="27" spans="2:30" x14ac:dyDescent="0.3">
      <c r="B27" s="33"/>
      <c r="C27"/>
      <c r="D27"/>
      <c r="E27" s="683"/>
      <c r="F27" s="770" t="s">
        <v>20</v>
      </c>
      <c r="G27" s="955">
        <v>19</v>
      </c>
      <c r="H27" s="683"/>
      <c r="I27" s="683"/>
      <c r="J27" s="683"/>
      <c r="K27" s="683"/>
      <c r="L27" s="34"/>
      <c r="AC27"/>
    </row>
    <row r="28" spans="2:30" x14ac:dyDescent="0.3">
      <c r="B28" s="33"/>
      <c r="C28" s="683"/>
      <c r="D28" s="683"/>
      <c r="E28" s="683"/>
      <c r="F28" s="770" t="s">
        <v>21</v>
      </c>
      <c r="G28" s="955">
        <v>25</v>
      </c>
      <c r="H28" s="683"/>
      <c r="I28" s="683"/>
      <c r="J28" s="683"/>
      <c r="K28" s="683"/>
      <c r="L28" s="34"/>
    </row>
    <row r="29" spans="2:30" ht="15" thickBot="1" x14ac:dyDescent="0.35">
      <c r="B29" s="33"/>
      <c r="C29" s="683"/>
      <c r="D29" s="683"/>
      <c r="E29" s="683"/>
      <c r="F29" s="771" t="s">
        <v>3956</v>
      </c>
      <c r="G29" s="955">
        <v>21</v>
      </c>
      <c r="H29" s="683"/>
      <c r="I29" s="683"/>
      <c r="J29" s="683"/>
      <c r="K29" s="683"/>
      <c r="L29" s="34"/>
    </row>
    <row r="30" spans="2:30" ht="15" thickBot="1" x14ac:dyDescent="0.35">
      <c r="B30" s="33"/>
      <c r="C30" s="683"/>
      <c r="D30" s="683"/>
      <c r="E30" s="683"/>
      <c r="F30" s="763" t="s">
        <v>22</v>
      </c>
      <c r="G30" s="956">
        <v>1062</v>
      </c>
      <c r="H30" s="683"/>
      <c r="I30" s="683"/>
      <c r="J30" s="683"/>
      <c r="K30" s="683"/>
      <c r="L30" s="34"/>
    </row>
    <row r="31" spans="2:30" x14ac:dyDescent="0.3">
      <c r="B31" s="33"/>
      <c r="C31" s="683"/>
      <c r="D31" s="683"/>
      <c r="E31" s="683"/>
      <c r="F31" s="683"/>
      <c r="G31" s="683"/>
      <c r="H31" s="683"/>
      <c r="I31" s="683"/>
      <c r="J31" s="683"/>
      <c r="K31" s="683"/>
      <c r="L31" s="34"/>
    </row>
    <row r="32" spans="2:30" ht="15" thickBot="1" x14ac:dyDescent="0.35">
      <c r="B32" s="33"/>
      <c r="C32" s="683"/>
      <c r="D32" s="683"/>
      <c r="E32" s="683"/>
      <c r="F32" s="683"/>
      <c r="G32" s="683"/>
      <c r="H32" s="683"/>
      <c r="I32" s="683"/>
      <c r="J32" s="683"/>
      <c r="K32" s="683"/>
      <c r="L32" s="34"/>
    </row>
    <row r="33" spans="2:12" ht="15" thickBot="1" x14ac:dyDescent="0.35">
      <c r="B33" s="33"/>
      <c r="C33" s="1105" t="s">
        <v>28</v>
      </c>
      <c r="D33" s="1106"/>
      <c r="E33" s="683"/>
      <c r="F33" s="1105" t="s">
        <v>29</v>
      </c>
      <c r="G33" s="1107"/>
      <c r="H33" s="1106"/>
      <c r="I33" s="683"/>
      <c r="J33" s="683"/>
      <c r="K33" s="683"/>
      <c r="L33" s="34"/>
    </row>
    <row r="34" spans="2:12" ht="15" thickBot="1" x14ac:dyDescent="0.35">
      <c r="B34" s="33"/>
      <c r="C34" s="758" t="s">
        <v>11</v>
      </c>
      <c r="D34" s="759" t="s">
        <v>30</v>
      </c>
      <c r="E34" s="685"/>
      <c r="F34" s="790" t="s">
        <v>11</v>
      </c>
      <c r="G34" s="772" t="s">
        <v>12</v>
      </c>
      <c r="H34" s="691"/>
      <c r="I34" s="683"/>
      <c r="J34" s="683"/>
      <c r="K34" s="683"/>
      <c r="L34" s="34"/>
    </row>
    <row r="35" spans="2:12" ht="15" thickBot="1" x14ac:dyDescent="0.35">
      <c r="B35" s="33"/>
      <c r="C35" s="838" t="s">
        <v>8</v>
      </c>
      <c r="D35" s="957">
        <v>609</v>
      </c>
      <c r="E35" s="685"/>
      <c r="F35" s="692"/>
      <c r="G35" s="693"/>
      <c r="H35" s="694"/>
      <c r="I35" s="683"/>
      <c r="J35" s="683"/>
      <c r="K35" s="683"/>
      <c r="L35" s="34"/>
    </row>
    <row r="36" spans="2:12" ht="15" thickBot="1" x14ac:dyDescent="0.35">
      <c r="B36" s="33"/>
      <c r="C36" s="838" t="s">
        <v>9</v>
      </c>
      <c r="D36" s="955">
        <v>234</v>
      </c>
      <c r="E36" s="685"/>
      <c r="F36" s="787" t="s">
        <v>15</v>
      </c>
      <c r="G36" s="787" t="s">
        <v>31</v>
      </c>
      <c r="H36" s="759" t="s">
        <v>32</v>
      </c>
      <c r="I36" s="683"/>
      <c r="J36" s="683"/>
      <c r="K36" s="683"/>
      <c r="L36" s="34"/>
    </row>
    <row r="37" spans="2:12" ht="15" thickBot="1" x14ac:dyDescent="0.35">
      <c r="B37" s="33"/>
      <c r="C37" s="838" t="s">
        <v>17</v>
      </c>
      <c r="D37" s="955">
        <v>657</v>
      </c>
      <c r="E37" s="685"/>
      <c r="F37" s="769" t="s">
        <v>13</v>
      </c>
      <c r="G37" s="974"/>
      <c r="H37" s="956">
        <v>264</v>
      </c>
      <c r="I37" s="683"/>
      <c r="J37" s="683"/>
      <c r="K37" s="683"/>
      <c r="L37" s="34"/>
    </row>
    <row r="38" spans="2:12" ht="15" thickBot="1" x14ac:dyDescent="0.35">
      <c r="B38" s="33"/>
      <c r="C38" s="763" t="s">
        <v>22</v>
      </c>
      <c r="D38" s="894">
        <v>1500</v>
      </c>
      <c r="E38" s="685"/>
      <c r="F38" s="765"/>
      <c r="G38" s="788" t="s">
        <v>33</v>
      </c>
      <c r="H38" s="1651">
        <v>147</v>
      </c>
      <c r="I38" s="683"/>
      <c r="J38" s="683"/>
      <c r="K38" s="683"/>
      <c r="L38" s="34"/>
    </row>
    <row r="39" spans="2:12" ht="15" thickBot="1" x14ac:dyDescent="0.35">
      <c r="B39" s="33"/>
      <c r="C39"/>
      <c r="D39"/>
      <c r="E39" s="685"/>
      <c r="F39" s="765"/>
      <c r="G39" s="934" t="s">
        <v>34</v>
      </c>
      <c r="H39" s="979">
        <v>116</v>
      </c>
      <c r="I39" s="683"/>
      <c r="J39" s="683"/>
      <c r="K39" s="683"/>
      <c r="L39" s="34"/>
    </row>
    <row r="40" spans="2:12" ht="15" thickBot="1" x14ac:dyDescent="0.35">
      <c r="B40" s="33"/>
      <c r="C40" s="683"/>
      <c r="D40" s="683"/>
      <c r="E40" s="683"/>
      <c r="F40" s="780"/>
      <c r="G40" s="762" t="s">
        <v>4120</v>
      </c>
      <c r="H40" s="1640">
        <v>1</v>
      </c>
      <c r="I40" s="683"/>
      <c r="J40" s="683"/>
      <c r="K40" s="683"/>
      <c r="L40" s="34"/>
    </row>
    <row r="41" spans="2:12" ht="15" thickBot="1" x14ac:dyDescent="0.35">
      <c r="B41" s="33"/>
      <c r="C41" s="683"/>
      <c r="D41" s="683"/>
      <c r="E41" s="683"/>
      <c r="F41" s="783" t="s">
        <v>14</v>
      </c>
      <c r="G41" s="974"/>
      <c r="H41" s="956">
        <v>183</v>
      </c>
      <c r="I41" s="683"/>
      <c r="J41" s="683"/>
      <c r="K41" s="683"/>
      <c r="L41" s="34"/>
    </row>
    <row r="42" spans="2:12" ht="15" thickBot="1" x14ac:dyDescent="0.35">
      <c r="B42" s="33"/>
      <c r="C42" s="1105" t="s">
        <v>35</v>
      </c>
      <c r="D42" s="1106"/>
      <c r="E42" s="683"/>
      <c r="F42" s="781"/>
      <c r="G42" s="788" t="s">
        <v>33</v>
      </c>
      <c r="H42" s="1651">
        <v>89</v>
      </c>
      <c r="I42" s="683"/>
      <c r="J42" s="683"/>
      <c r="K42" s="683"/>
      <c r="L42" s="34"/>
    </row>
    <row r="43" spans="2:12" ht="15" thickBot="1" x14ac:dyDescent="0.35">
      <c r="B43" s="33"/>
      <c r="C43" s="779" t="s">
        <v>25</v>
      </c>
      <c r="D43" s="773" t="s">
        <v>12</v>
      </c>
      <c r="E43" s="683"/>
      <c r="F43" s="781"/>
      <c r="G43" s="789" t="s">
        <v>34</v>
      </c>
      <c r="H43" s="1648">
        <v>94</v>
      </c>
      <c r="I43" s="683"/>
      <c r="J43" s="683"/>
      <c r="K43" s="683"/>
      <c r="L43" s="34"/>
    </row>
    <row r="44" spans="2:12" ht="15" thickBot="1" x14ac:dyDescent="0.35">
      <c r="B44" s="33"/>
      <c r="C44" s="695"/>
      <c r="D44" s="696"/>
      <c r="E44" s="683"/>
      <c r="F44" s="1643" t="s">
        <v>16</v>
      </c>
      <c r="G44" s="974"/>
      <c r="H44" s="956">
        <v>132</v>
      </c>
      <c r="I44" s="683"/>
      <c r="J44" s="683"/>
      <c r="K44" s="683"/>
      <c r="L44" s="34"/>
    </row>
    <row r="45" spans="2:12" ht="15" thickBot="1" x14ac:dyDescent="0.35">
      <c r="B45" s="33"/>
      <c r="C45" s="777" t="s">
        <v>6</v>
      </c>
      <c r="D45" s="777" t="s">
        <v>36</v>
      </c>
      <c r="E45" s="685"/>
      <c r="F45" s="781"/>
      <c r="G45" s="788" t="s">
        <v>33</v>
      </c>
      <c r="H45" s="978">
        <v>80</v>
      </c>
      <c r="I45" s="683"/>
      <c r="J45" s="683"/>
      <c r="K45" s="683"/>
      <c r="L45" s="34"/>
    </row>
    <row r="46" spans="2:12" ht="15" thickBot="1" x14ac:dyDescent="0.35">
      <c r="B46" s="33"/>
      <c r="C46" s="774" t="s">
        <v>8</v>
      </c>
      <c r="D46" s="980">
        <v>609</v>
      </c>
      <c r="E46" s="685"/>
      <c r="F46" s="791"/>
      <c r="G46" s="789" t="s">
        <v>34</v>
      </c>
      <c r="H46" s="979">
        <v>52</v>
      </c>
      <c r="I46" s="683"/>
      <c r="J46" s="683"/>
      <c r="K46" s="683"/>
      <c r="L46" s="34"/>
    </row>
    <row r="47" spans="2:12" ht="15" thickBot="1" x14ac:dyDescent="0.35">
      <c r="B47" s="33"/>
      <c r="C47" s="775" t="s">
        <v>33</v>
      </c>
      <c r="D47" s="981">
        <v>213</v>
      </c>
      <c r="E47" s="685"/>
      <c r="F47" s="783" t="s">
        <v>18</v>
      </c>
      <c r="G47" s="974"/>
      <c r="H47" s="956">
        <v>760</v>
      </c>
      <c r="I47" s="683"/>
      <c r="J47" s="683"/>
      <c r="K47" s="683"/>
      <c r="L47" s="34"/>
    </row>
    <row r="48" spans="2:12" ht="15" thickBot="1" x14ac:dyDescent="0.35">
      <c r="B48" s="33"/>
      <c r="C48" s="776" t="s">
        <v>34</v>
      </c>
      <c r="D48" s="981">
        <v>396</v>
      </c>
      <c r="E48" s="685"/>
      <c r="F48" s="781"/>
      <c r="G48" s="788" t="s">
        <v>33</v>
      </c>
      <c r="H48" s="978">
        <v>260</v>
      </c>
      <c r="I48" s="683"/>
      <c r="J48" s="683"/>
      <c r="K48" s="683"/>
      <c r="L48" s="34"/>
    </row>
    <row r="49" spans="2:14" ht="18.600000000000001" thickBot="1" x14ac:dyDescent="0.35">
      <c r="B49" s="33"/>
      <c r="C49" s="774" t="s">
        <v>17</v>
      </c>
      <c r="D49" s="980">
        <v>658</v>
      </c>
      <c r="E49" s="685"/>
      <c r="F49" s="781"/>
      <c r="G49" s="934" t="s">
        <v>34</v>
      </c>
      <c r="H49" s="979">
        <v>498</v>
      </c>
      <c r="I49" s="683"/>
      <c r="J49" s="683"/>
      <c r="K49" s="683"/>
      <c r="L49" s="34"/>
      <c r="N49" s="57" t="s">
        <v>37</v>
      </c>
    </row>
    <row r="50" spans="2:14" ht="15" thickBot="1" x14ac:dyDescent="0.35">
      <c r="B50" s="33"/>
      <c r="C50" s="775" t="s">
        <v>33</v>
      </c>
      <c r="D50" s="981">
        <v>421</v>
      </c>
      <c r="E50" s="685"/>
      <c r="F50" s="791"/>
      <c r="G50" s="789" t="s">
        <v>4120</v>
      </c>
      <c r="H50" s="979">
        <v>2</v>
      </c>
      <c r="I50" s="683"/>
      <c r="J50" s="683"/>
      <c r="K50" s="683"/>
      <c r="L50" s="34"/>
    </row>
    <row r="51" spans="2:14" ht="15" thickBot="1" x14ac:dyDescent="0.35">
      <c r="B51" s="33"/>
      <c r="C51" s="935" t="s">
        <v>34</v>
      </c>
      <c r="D51" s="981">
        <v>235</v>
      </c>
      <c r="E51" s="685"/>
      <c r="F51" s="783" t="s">
        <v>19</v>
      </c>
      <c r="G51" s="974"/>
      <c r="H51" s="956">
        <v>91</v>
      </c>
      <c r="I51" s="683"/>
      <c r="J51" s="683"/>
      <c r="K51" s="683"/>
      <c r="L51" s="34"/>
    </row>
    <row r="52" spans="2:14" ht="15" thickBot="1" x14ac:dyDescent="0.35">
      <c r="B52" s="33"/>
      <c r="C52" s="776" t="s">
        <v>4120</v>
      </c>
      <c r="D52" s="981">
        <v>2</v>
      </c>
      <c r="E52" s="685"/>
      <c r="F52" s="781"/>
      <c r="G52" s="783" t="s">
        <v>33</v>
      </c>
      <c r="H52" s="955">
        <v>62</v>
      </c>
      <c r="I52" s="683"/>
      <c r="J52" s="683"/>
      <c r="K52" s="683"/>
      <c r="L52" s="34"/>
    </row>
    <row r="53" spans="2:14" ht="15" thickBot="1" x14ac:dyDescent="0.35">
      <c r="B53" s="33"/>
      <c r="C53" s="774" t="s">
        <v>9</v>
      </c>
      <c r="D53" s="980">
        <v>234</v>
      </c>
      <c r="E53" s="685"/>
      <c r="F53" s="791"/>
      <c r="G53" s="782" t="s">
        <v>34</v>
      </c>
      <c r="H53" s="976">
        <v>29</v>
      </c>
      <c r="I53" s="683"/>
      <c r="J53" s="683"/>
      <c r="K53" s="683"/>
      <c r="L53" s="34"/>
    </row>
    <row r="54" spans="2:14" ht="15" thickBot="1" x14ac:dyDescent="0.35">
      <c r="B54" s="33"/>
      <c r="C54" s="775" t="s">
        <v>33</v>
      </c>
      <c r="D54" s="981">
        <v>51</v>
      </c>
      <c r="E54" s="685"/>
      <c r="F54" s="783" t="s">
        <v>20</v>
      </c>
      <c r="G54" s="974"/>
      <c r="H54" s="956">
        <v>19</v>
      </c>
      <c r="I54" s="683"/>
      <c r="J54" s="683"/>
      <c r="K54" s="683"/>
      <c r="L54" s="34"/>
    </row>
    <row r="55" spans="2:14" ht="15" thickBot="1" x14ac:dyDescent="0.35">
      <c r="B55" s="33"/>
      <c r="C55" s="776" t="s">
        <v>34</v>
      </c>
      <c r="D55" s="981">
        <v>182</v>
      </c>
      <c r="E55" s="685"/>
      <c r="F55" s="792"/>
      <c r="G55" s="784" t="s">
        <v>33</v>
      </c>
      <c r="H55" s="979">
        <v>19</v>
      </c>
      <c r="I55" s="683"/>
      <c r="J55" s="683"/>
      <c r="K55" s="683"/>
      <c r="L55" s="34"/>
    </row>
    <row r="56" spans="2:14" ht="15" thickBot="1" x14ac:dyDescent="0.35">
      <c r="B56" s="33"/>
      <c r="C56" s="1641" t="s">
        <v>4120</v>
      </c>
      <c r="D56" s="1644">
        <v>1</v>
      </c>
      <c r="E56" s="685"/>
      <c r="F56" s="838" t="s">
        <v>21</v>
      </c>
      <c r="G56" s="974"/>
      <c r="H56" s="956">
        <v>31</v>
      </c>
      <c r="I56" s="683"/>
      <c r="J56" s="683"/>
      <c r="K56" s="683"/>
      <c r="L56" s="34"/>
    </row>
    <row r="57" spans="2:14" ht="15" thickBot="1" x14ac:dyDescent="0.35">
      <c r="B57" s="33"/>
      <c r="C57" s="774" t="s">
        <v>38</v>
      </c>
      <c r="D57" s="980">
        <v>1501</v>
      </c>
      <c r="E57" s="685"/>
      <c r="F57" s="1642"/>
      <c r="G57" s="1646" t="s">
        <v>33</v>
      </c>
      <c r="H57" s="1647">
        <v>28</v>
      </c>
      <c r="I57" s="683"/>
      <c r="J57" s="683"/>
      <c r="K57" s="683"/>
      <c r="L57" s="34"/>
    </row>
    <row r="58" spans="2:14" ht="15" thickBot="1" x14ac:dyDescent="0.35">
      <c r="B58" s="33"/>
      <c r="C58"/>
      <c r="D58"/>
      <c r="E58" s="685"/>
      <c r="F58" s="1642"/>
      <c r="G58" s="1650" t="s">
        <v>34</v>
      </c>
      <c r="H58" s="1649">
        <v>3</v>
      </c>
      <c r="I58" s="683"/>
      <c r="J58" s="683"/>
      <c r="K58" s="683"/>
      <c r="L58" s="34"/>
    </row>
    <row r="59" spans="2:14" ht="15" thickBot="1" x14ac:dyDescent="0.35">
      <c r="B59" s="33"/>
      <c r="E59" s="685"/>
      <c r="F59" s="769" t="s">
        <v>3956</v>
      </c>
      <c r="G59" s="974"/>
      <c r="H59" s="956">
        <v>21</v>
      </c>
      <c r="I59" s="683"/>
      <c r="J59" s="683"/>
      <c r="K59" s="683"/>
      <c r="L59" s="34"/>
    </row>
    <row r="60" spans="2:14" ht="15" thickBot="1" x14ac:dyDescent="0.35">
      <c r="B60" s="33"/>
      <c r="C60" s="685"/>
      <c r="D60" s="685"/>
      <c r="E60" s="683"/>
      <c r="F60" s="780"/>
      <c r="G60" s="763" t="s">
        <v>34</v>
      </c>
      <c r="H60" s="956">
        <v>21</v>
      </c>
      <c r="I60" s="683"/>
      <c r="J60" s="683"/>
      <c r="K60" s="683"/>
      <c r="L60" s="34"/>
    </row>
    <row r="61" spans="2:14" ht="15" thickBot="1" x14ac:dyDescent="0.35">
      <c r="B61" s="33"/>
      <c r="C61" s="685"/>
      <c r="D61" s="685"/>
      <c r="E61" s="683"/>
      <c r="F61" s="786" t="s">
        <v>22</v>
      </c>
      <c r="G61" s="785"/>
      <c r="H61" s="977">
        <v>1501</v>
      </c>
      <c r="I61" s="683"/>
      <c r="J61" s="683"/>
      <c r="K61" s="683"/>
      <c r="L61" s="34"/>
    </row>
    <row r="62" spans="2:14" x14ac:dyDescent="0.3">
      <c r="B62" s="33"/>
      <c r="C62" s="685"/>
      <c r="D62" s="685"/>
      <c r="E62" s="683"/>
      <c r="F62" s="685"/>
      <c r="G62" s="685"/>
      <c r="H62" s="685"/>
      <c r="I62" s="683"/>
      <c r="J62" s="683"/>
      <c r="K62" s="683"/>
      <c r="L62" s="34"/>
    </row>
    <row r="63" spans="2:14" ht="104.4" customHeight="1" x14ac:dyDescent="0.3">
      <c r="B63" s="33"/>
      <c r="C63" s="1108" t="s">
        <v>4121</v>
      </c>
      <c r="D63" s="1109"/>
      <c r="E63" s="683"/>
      <c r="F63" s="685"/>
      <c r="G63" s="683"/>
      <c r="H63" s="685"/>
      <c r="I63" s="683"/>
      <c r="J63" s="683"/>
      <c r="K63" s="683"/>
      <c r="L63" s="34"/>
    </row>
    <row r="64" spans="2:14" x14ac:dyDescent="0.3">
      <c r="B64" s="33"/>
      <c r="C64" s="685"/>
      <c r="D64" s="685"/>
      <c r="E64" s="683"/>
      <c r="F64" s="685"/>
      <c r="G64" s="683"/>
      <c r="H64" s="685"/>
      <c r="I64" s="683"/>
      <c r="J64" s="683"/>
      <c r="K64" s="683"/>
      <c r="L64" s="34"/>
    </row>
    <row r="65" spans="2:12" ht="16.2" customHeight="1" x14ac:dyDescent="0.3">
      <c r="B65" s="33"/>
      <c r="C65" s="685"/>
      <c r="D65" s="685"/>
      <c r="E65" s="683"/>
      <c r="F65" s="685"/>
      <c r="G65" s="683"/>
      <c r="H65" s="685"/>
      <c r="I65" s="683"/>
      <c r="J65" s="683"/>
      <c r="K65" s="683"/>
      <c r="L65" s="34"/>
    </row>
    <row r="66" spans="2:12" ht="15" thickBot="1" x14ac:dyDescent="0.35">
      <c r="B66" s="33"/>
      <c r="C66" s="685"/>
      <c r="D66" s="685"/>
      <c r="E66" s="683"/>
      <c r="F66" s="685"/>
      <c r="G66" s="683"/>
      <c r="H66" s="685"/>
      <c r="I66" s="683"/>
      <c r="J66" s="683"/>
      <c r="K66" s="683"/>
      <c r="L66" s="34"/>
    </row>
    <row r="67" spans="2:12" ht="16.2" thickBot="1" x14ac:dyDescent="0.35">
      <c r="B67" s="33"/>
      <c r="C67" s="685"/>
      <c r="D67" s="685"/>
      <c r="E67" s="684"/>
      <c r="F67" s="1099" t="s">
        <v>39</v>
      </c>
      <c r="G67" s="1100"/>
      <c r="H67" s="1100"/>
      <c r="I67" s="1100"/>
      <c r="J67" s="1100"/>
      <c r="K67" s="1101"/>
      <c r="L67" s="34"/>
    </row>
    <row r="68" spans="2:12" ht="15" thickBot="1" x14ac:dyDescent="0.35">
      <c r="B68" s="33"/>
      <c r="C68" s="685"/>
      <c r="D68" s="685"/>
      <c r="E68" s="685"/>
      <c r="F68" s="959" t="s">
        <v>40</v>
      </c>
      <c r="G68" s="959" t="s">
        <v>3</v>
      </c>
      <c r="H68" s="1061"/>
      <c r="I68"/>
      <c r="J68"/>
      <c r="K68"/>
      <c r="L68" s="34"/>
    </row>
    <row r="69" spans="2:12" ht="15" thickBot="1" x14ac:dyDescent="0.35">
      <c r="B69" s="33"/>
      <c r="C69" s="685"/>
      <c r="D69" s="685"/>
      <c r="E69" s="685"/>
      <c r="F69" s="959" t="s">
        <v>6</v>
      </c>
      <c r="G69" s="960" t="s">
        <v>8</v>
      </c>
      <c r="H69" s="960" t="s">
        <v>38</v>
      </c>
      <c r="I69"/>
      <c r="J69"/>
      <c r="K69"/>
      <c r="L69" s="591"/>
    </row>
    <row r="70" spans="2:12" ht="15" thickBot="1" x14ac:dyDescent="0.35">
      <c r="B70" s="33"/>
      <c r="C70" s="685"/>
      <c r="D70" s="685"/>
      <c r="E70" s="685"/>
      <c r="F70" s="794" t="s">
        <v>13</v>
      </c>
      <c r="G70" s="964">
        <v>72</v>
      </c>
      <c r="H70" s="965">
        <v>72</v>
      </c>
      <c r="I70"/>
      <c r="J70"/>
      <c r="K70"/>
      <c r="L70" s="591"/>
    </row>
    <row r="71" spans="2:12" x14ac:dyDescent="0.3">
      <c r="B71" s="33"/>
      <c r="C71" s="685"/>
      <c r="D71" s="685"/>
      <c r="E71" s="685"/>
      <c r="F71" s="795" t="s">
        <v>33</v>
      </c>
      <c r="G71" s="961">
        <v>57</v>
      </c>
      <c r="H71" s="961">
        <v>57</v>
      </c>
      <c r="I71"/>
      <c r="J71"/>
      <c r="K71"/>
      <c r="L71" s="592"/>
    </row>
    <row r="72" spans="2:12" ht="15" thickBot="1" x14ac:dyDescent="0.35">
      <c r="B72" s="33"/>
      <c r="C72" s="685"/>
      <c r="D72" s="685"/>
      <c r="E72" s="685"/>
      <c r="F72" s="796" t="s">
        <v>34</v>
      </c>
      <c r="G72" s="961">
        <v>15</v>
      </c>
      <c r="H72" s="961">
        <v>15</v>
      </c>
      <c r="I72"/>
      <c r="J72"/>
      <c r="K72"/>
      <c r="L72" s="592"/>
    </row>
    <row r="73" spans="2:12" ht="15" thickBot="1" x14ac:dyDescent="0.35">
      <c r="B73" s="33"/>
      <c r="C73" s="685"/>
      <c r="D73" s="685"/>
      <c r="E73" s="685"/>
      <c r="F73" s="794" t="s">
        <v>14</v>
      </c>
      <c r="G73" s="966">
        <v>39</v>
      </c>
      <c r="H73" s="967">
        <v>39</v>
      </c>
      <c r="I73"/>
      <c r="J73"/>
      <c r="K73"/>
      <c r="L73" s="592"/>
    </row>
    <row r="74" spans="2:12" x14ac:dyDescent="0.3">
      <c r="B74" s="33"/>
      <c r="C74" s="685"/>
      <c r="D74" s="685"/>
      <c r="E74" s="685"/>
      <c r="F74" s="795" t="s">
        <v>33</v>
      </c>
      <c r="G74" s="961">
        <v>9</v>
      </c>
      <c r="H74" s="968">
        <v>9</v>
      </c>
      <c r="I74"/>
      <c r="J74"/>
      <c r="K74"/>
      <c r="L74" s="592"/>
    </row>
    <row r="75" spans="2:12" ht="15" thickBot="1" x14ac:dyDescent="0.35">
      <c r="B75" s="33"/>
      <c r="C75" s="685"/>
      <c r="D75" s="685"/>
      <c r="E75" s="685"/>
      <c r="F75" s="796" t="s">
        <v>34</v>
      </c>
      <c r="G75" s="969">
        <v>30</v>
      </c>
      <c r="H75" s="970">
        <v>30</v>
      </c>
      <c r="I75"/>
      <c r="J75"/>
      <c r="K75"/>
      <c r="L75" s="592"/>
    </row>
    <row r="76" spans="2:12" ht="15" thickBot="1" x14ac:dyDescent="0.35">
      <c r="B76" s="33"/>
      <c r="C76" s="685"/>
      <c r="D76" s="685"/>
      <c r="E76" s="685"/>
      <c r="F76" s="794" t="s">
        <v>16</v>
      </c>
      <c r="G76" s="966">
        <v>15</v>
      </c>
      <c r="H76" s="967">
        <v>15</v>
      </c>
      <c r="I76"/>
      <c r="J76"/>
      <c r="K76"/>
      <c r="L76" s="592"/>
    </row>
    <row r="77" spans="2:12" x14ac:dyDescent="0.3">
      <c r="B77" s="33"/>
      <c r="C77" s="685"/>
      <c r="D77" s="685"/>
      <c r="E77" s="685"/>
      <c r="F77" s="795" t="s">
        <v>33</v>
      </c>
      <c r="G77" s="971">
        <v>6</v>
      </c>
      <c r="H77" s="972">
        <v>6</v>
      </c>
      <c r="I77"/>
      <c r="J77"/>
      <c r="K77"/>
      <c r="L77" s="592"/>
    </row>
    <row r="78" spans="2:12" ht="15" thickBot="1" x14ac:dyDescent="0.35">
      <c r="B78" s="33"/>
      <c r="C78" s="685"/>
      <c r="D78" s="685"/>
      <c r="E78" s="685"/>
      <c r="F78" s="796" t="s">
        <v>34</v>
      </c>
      <c r="G78" s="973">
        <v>9</v>
      </c>
      <c r="H78" s="970">
        <v>9</v>
      </c>
      <c r="I78"/>
      <c r="J78"/>
      <c r="K78"/>
      <c r="L78" s="592"/>
    </row>
    <row r="79" spans="2:12" ht="15" thickBot="1" x14ac:dyDescent="0.35">
      <c r="B79" s="33"/>
      <c r="C79" s="685"/>
      <c r="D79" s="685"/>
      <c r="E79" s="685"/>
      <c r="F79" s="794" t="s">
        <v>18</v>
      </c>
      <c r="G79" s="966">
        <v>400</v>
      </c>
      <c r="H79" s="967">
        <v>400</v>
      </c>
      <c r="I79"/>
      <c r="J79"/>
      <c r="K79"/>
      <c r="L79" s="592"/>
    </row>
    <row r="80" spans="2:12" x14ac:dyDescent="0.3">
      <c r="B80" s="33"/>
      <c r="C80" s="685"/>
      <c r="D80" s="685"/>
      <c r="E80" s="685"/>
      <c r="F80" s="795" t="s">
        <v>33</v>
      </c>
      <c r="G80" s="971">
        <v>85</v>
      </c>
      <c r="H80" s="972">
        <v>85</v>
      </c>
      <c r="I80"/>
      <c r="J80"/>
      <c r="K80"/>
      <c r="L80" s="592"/>
    </row>
    <row r="81" spans="2:18" ht="15" thickBot="1" x14ac:dyDescent="0.35">
      <c r="B81" s="33"/>
      <c r="C81" s="685"/>
      <c r="D81" s="685"/>
      <c r="E81" s="685"/>
      <c r="F81" s="796" t="s">
        <v>34</v>
      </c>
      <c r="G81" s="973">
        <v>315</v>
      </c>
      <c r="H81" s="970">
        <v>315</v>
      </c>
      <c r="I81"/>
      <c r="J81"/>
      <c r="K81"/>
      <c r="L81" s="592"/>
    </row>
    <row r="82" spans="2:18" ht="15" thickBot="1" x14ac:dyDescent="0.35">
      <c r="B82" s="33"/>
      <c r="C82" s="685"/>
      <c r="D82" s="685"/>
      <c r="E82" s="685"/>
      <c r="F82" s="794" t="s">
        <v>19</v>
      </c>
      <c r="G82" s="966">
        <v>83</v>
      </c>
      <c r="H82" s="967">
        <v>83</v>
      </c>
      <c r="I82"/>
      <c r="J82"/>
      <c r="K82"/>
      <c r="L82" s="592"/>
    </row>
    <row r="83" spans="2:18" x14ac:dyDescent="0.3">
      <c r="B83" s="33"/>
      <c r="C83" s="685"/>
      <c r="D83" s="685"/>
      <c r="E83" s="685"/>
      <c r="F83" s="795" t="s">
        <v>33</v>
      </c>
      <c r="G83" s="961">
        <v>56</v>
      </c>
      <c r="H83" s="968">
        <v>56</v>
      </c>
      <c r="I83"/>
      <c r="J83"/>
      <c r="K83"/>
      <c r="L83" s="592"/>
    </row>
    <row r="84" spans="2:18" ht="15" thickBot="1" x14ac:dyDescent="0.35">
      <c r="B84" s="33"/>
      <c r="C84" s="685"/>
      <c r="D84" s="685"/>
      <c r="E84" s="685"/>
      <c r="F84" s="796" t="s">
        <v>34</v>
      </c>
      <c r="G84" s="961">
        <v>27</v>
      </c>
      <c r="H84" s="968">
        <v>27</v>
      </c>
      <c r="I84"/>
      <c r="J84"/>
      <c r="K84"/>
      <c r="L84" s="592"/>
    </row>
    <row r="85" spans="2:18" ht="15" thickBot="1" x14ac:dyDescent="0.35">
      <c r="B85" s="33"/>
      <c r="C85" s="685"/>
      <c r="D85" s="685"/>
      <c r="E85" s="685"/>
      <c r="F85" s="793" t="s">
        <v>38</v>
      </c>
      <c r="G85" s="962">
        <v>609</v>
      </c>
      <c r="H85" s="963">
        <v>609</v>
      </c>
      <c r="I85"/>
      <c r="J85"/>
      <c r="K85"/>
      <c r="L85" s="592"/>
    </row>
    <row r="86" spans="2:18" x14ac:dyDescent="0.3">
      <c r="B86" s="33"/>
      <c r="C86" s="685"/>
      <c r="D86" s="685"/>
      <c r="E86" s="685"/>
      <c r="F86"/>
      <c r="G86"/>
      <c r="H86"/>
      <c r="I86"/>
      <c r="J86"/>
      <c r="K86"/>
      <c r="L86" s="592"/>
    </row>
    <row r="87" spans="2:18" x14ac:dyDescent="0.3">
      <c r="B87" s="33"/>
      <c r="C87" s="685"/>
      <c r="D87" s="685"/>
      <c r="E87" s="685"/>
      <c r="F87"/>
      <c r="G87"/>
      <c r="H87"/>
      <c r="I87"/>
      <c r="J87"/>
      <c r="K87"/>
      <c r="L87" s="592"/>
    </row>
    <row r="88" spans="2:18" ht="15" thickBot="1" x14ac:dyDescent="0.35">
      <c r="B88" s="33"/>
      <c r="C88" s="685"/>
      <c r="D88" s="685"/>
      <c r="E88" s="685"/>
      <c r="F88"/>
      <c r="G88"/>
      <c r="H88"/>
      <c r="I88"/>
      <c r="J88"/>
      <c r="K88"/>
      <c r="L88" s="592"/>
    </row>
    <row r="89" spans="2:18" ht="15" thickBot="1" x14ac:dyDescent="0.35">
      <c r="B89" s="33"/>
      <c r="C89" s="685"/>
      <c r="D89" s="685"/>
      <c r="E89" s="683"/>
      <c r="F89"/>
      <c r="G89"/>
      <c r="H89"/>
      <c r="I89"/>
      <c r="J89"/>
      <c r="K89"/>
      <c r="L89" s="592"/>
    </row>
    <row r="90" spans="2:18" ht="15" thickBot="1" x14ac:dyDescent="0.35">
      <c r="B90" s="33"/>
      <c r="C90" s="685"/>
      <c r="D90" s="685"/>
      <c r="E90" s="683"/>
      <c r="F90"/>
      <c r="G90"/>
      <c r="H90"/>
      <c r="I90"/>
      <c r="J90"/>
      <c r="K90"/>
      <c r="L90" s="592"/>
    </row>
    <row r="91" spans="2:18" ht="15" thickBot="1" x14ac:dyDescent="0.35">
      <c r="B91" s="33"/>
      <c r="C91" s="685"/>
      <c r="D91" s="685"/>
      <c r="E91" s="683"/>
      <c r="F91"/>
      <c r="G91"/>
      <c r="H91"/>
      <c r="I91"/>
      <c r="J91"/>
      <c r="K91"/>
      <c r="L91" s="592"/>
      <c r="M91"/>
      <c r="N91"/>
      <c r="O91"/>
      <c r="P91"/>
    </row>
    <row r="92" spans="2:18" x14ac:dyDescent="0.3">
      <c r="B92" s="33"/>
      <c r="C92" s="685"/>
      <c r="D92" s="685"/>
      <c r="E92" s="683"/>
      <c r="F92"/>
      <c r="G92"/>
      <c r="H92"/>
      <c r="I92"/>
      <c r="J92"/>
      <c r="K92"/>
      <c r="L92" s="592"/>
      <c r="M92"/>
      <c r="N92"/>
      <c r="O92"/>
      <c r="P92"/>
    </row>
    <row r="93" spans="2:18" x14ac:dyDescent="0.3">
      <c r="B93" s="33"/>
      <c r="C93" s="685"/>
      <c r="D93" s="685"/>
      <c r="E93" s="683"/>
      <c r="F93"/>
      <c r="G93"/>
      <c r="H93"/>
      <c r="I93"/>
      <c r="J93"/>
      <c r="K93"/>
      <c r="L93" s="592"/>
      <c r="M93"/>
      <c r="N93"/>
    </row>
    <row r="94" spans="2:18" x14ac:dyDescent="0.3">
      <c r="B94" s="33"/>
      <c r="C94" s="685"/>
      <c r="D94" s="685"/>
      <c r="E94" s="683"/>
      <c r="F94"/>
      <c r="G94"/>
      <c r="H94"/>
      <c r="I94"/>
      <c r="J94"/>
      <c r="K94"/>
      <c r="L94" s="34"/>
      <c r="M94"/>
      <c r="N94"/>
    </row>
    <row r="95" spans="2:18" ht="15" thickBot="1" x14ac:dyDescent="0.35">
      <c r="B95" s="33"/>
      <c r="C95"/>
      <c r="D95"/>
      <c r="E95" s="683"/>
      <c r="F95"/>
      <c r="G95"/>
      <c r="H95"/>
      <c r="I95"/>
      <c r="J95"/>
      <c r="K95"/>
      <c r="L95" s="34"/>
      <c r="M95"/>
      <c r="N95"/>
    </row>
    <row r="96" spans="2:18" ht="15" thickBot="1" x14ac:dyDescent="0.35">
      <c r="B96" s="686"/>
      <c r="C96" s="687"/>
      <c r="D96" s="687"/>
      <c r="E96" s="687"/>
      <c r="F96" s="35"/>
      <c r="G96" s="35"/>
      <c r="H96" s="35"/>
      <c r="I96" s="35"/>
      <c r="J96" s="35"/>
      <c r="K96" s="35"/>
      <c r="L96" s="36"/>
      <c r="M96"/>
      <c r="N96"/>
      <c r="O96"/>
      <c r="P96"/>
      <c r="Q96"/>
      <c r="R96"/>
    </row>
    <row r="97" spans="3:18" x14ac:dyDescent="0.3">
      <c r="C97"/>
      <c r="D97"/>
      <c r="E97"/>
      <c r="M97"/>
      <c r="N97"/>
      <c r="O97"/>
      <c r="P97"/>
      <c r="Q97"/>
      <c r="R97"/>
    </row>
    <row r="98" spans="3:18" x14ac:dyDescent="0.3">
      <c r="C98"/>
      <c r="D98"/>
      <c r="E98"/>
      <c r="M98"/>
      <c r="N98"/>
      <c r="O98"/>
      <c r="P98"/>
      <c r="Q98"/>
      <c r="R98"/>
    </row>
    <row r="99" spans="3:18" x14ac:dyDescent="0.3">
      <c r="C99"/>
      <c r="D99"/>
      <c r="E99"/>
      <c r="M99"/>
      <c r="N99"/>
      <c r="O99"/>
      <c r="P99"/>
      <c r="Q99"/>
      <c r="R99"/>
    </row>
    <row r="100" spans="3:18" x14ac:dyDescent="0.3">
      <c r="C100"/>
      <c r="D100"/>
      <c r="E100"/>
      <c r="M100"/>
      <c r="N100"/>
      <c r="O100"/>
      <c r="P100"/>
      <c r="Q100"/>
      <c r="R100"/>
    </row>
    <row r="101" spans="3:18" x14ac:dyDescent="0.3">
      <c r="C101"/>
      <c r="D101"/>
      <c r="E101"/>
      <c r="M101"/>
      <c r="N101"/>
      <c r="O101"/>
      <c r="P101"/>
      <c r="Q101"/>
      <c r="R101"/>
    </row>
    <row r="102" spans="3:18" x14ac:dyDescent="0.3">
      <c r="C102"/>
      <c r="D102"/>
      <c r="E102"/>
      <c r="M102"/>
      <c r="N102"/>
      <c r="O102"/>
      <c r="P102"/>
      <c r="Q102"/>
      <c r="R102"/>
    </row>
    <row r="103" spans="3:18" x14ac:dyDescent="0.3">
      <c r="C103"/>
      <c r="D103"/>
      <c r="E103"/>
      <c r="M103"/>
      <c r="N103"/>
      <c r="O103"/>
      <c r="P103"/>
      <c r="Q103"/>
      <c r="R103"/>
    </row>
    <row r="104" spans="3:18" x14ac:dyDescent="0.3">
      <c r="C104"/>
      <c r="D104"/>
      <c r="E104"/>
      <c r="M104"/>
      <c r="N104"/>
      <c r="O104"/>
      <c r="P104"/>
      <c r="Q104"/>
      <c r="R104"/>
    </row>
    <row r="105" spans="3:18" x14ac:dyDescent="0.3">
      <c r="C105"/>
      <c r="D105"/>
      <c r="E105"/>
      <c r="M105"/>
      <c r="N105"/>
      <c r="O105"/>
      <c r="P105"/>
      <c r="Q105"/>
      <c r="R105"/>
    </row>
    <row r="106" spans="3:18" x14ac:dyDescent="0.3">
      <c r="C106"/>
      <c r="D106"/>
      <c r="E106"/>
      <c r="M106"/>
      <c r="N106"/>
      <c r="O106"/>
      <c r="P106"/>
      <c r="Q106"/>
      <c r="R106"/>
    </row>
    <row r="107" spans="3:18" x14ac:dyDescent="0.3">
      <c r="C107"/>
      <c r="D107"/>
      <c r="E107"/>
      <c r="M107"/>
      <c r="N107"/>
    </row>
    <row r="108" spans="3:18" x14ac:dyDescent="0.3">
      <c r="C108"/>
      <c r="D108"/>
      <c r="E108"/>
      <c r="M108"/>
      <c r="N108"/>
    </row>
    <row r="109" spans="3:18" x14ac:dyDescent="0.3">
      <c r="C109"/>
      <c r="D109"/>
      <c r="E109"/>
    </row>
    <row r="110" spans="3:18" x14ac:dyDescent="0.3">
      <c r="C110"/>
      <c r="D110"/>
      <c r="E110"/>
    </row>
    <row r="111" spans="3:18" x14ac:dyDescent="0.3">
      <c r="C111"/>
      <c r="D111"/>
      <c r="E111"/>
    </row>
    <row r="112" spans="3:18" x14ac:dyDescent="0.3">
      <c r="C112"/>
      <c r="D112"/>
      <c r="E112"/>
    </row>
    <row r="113" spans="3:8" x14ac:dyDescent="0.3">
      <c r="C113"/>
      <c r="D113"/>
      <c r="E113"/>
    </row>
    <row r="114" spans="3:8" x14ac:dyDescent="0.3">
      <c r="C114"/>
      <c r="D114"/>
      <c r="E114"/>
    </row>
    <row r="115" spans="3:8" x14ac:dyDescent="0.3">
      <c r="C115"/>
      <c r="D115"/>
      <c r="E115"/>
    </row>
    <row r="116" spans="3:8" x14ac:dyDescent="0.3">
      <c r="C116"/>
      <c r="D116"/>
      <c r="E116"/>
      <c r="F116"/>
      <c r="G116"/>
      <c r="H116"/>
    </row>
    <row r="117" spans="3:8" x14ac:dyDescent="0.3">
      <c r="C117"/>
      <c r="D117"/>
      <c r="E117"/>
      <c r="F117"/>
      <c r="G117"/>
      <c r="H117"/>
    </row>
    <row r="118" spans="3:8" x14ac:dyDescent="0.3">
      <c r="C118"/>
      <c r="D118"/>
      <c r="E118"/>
      <c r="F118"/>
      <c r="G118"/>
      <c r="H118"/>
    </row>
    <row r="119" spans="3:8" x14ac:dyDescent="0.3">
      <c r="C119"/>
      <c r="D119"/>
      <c r="E119"/>
      <c r="F119"/>
      <c r="G119"/>
      <c r="H119"/>
    </row>
    <row r="120" spans="3:8" x14ac:dyDescent="0.3">
      <c r="C120"/>
      <c r="D120"/>
      <c r="E120"/>
      <c r="F120"/>
      <c r="G120"/>
      <c r="H120"/>
    </row>
    <row r="121" spans="3:8" x14ac:dyDescent="0.3">
      <c r="C121"/>
      <c r="D121"/>
    </row>
    <row r="122" spans="3:8" x14ac:dyDescent="0.3">
      <c r="C122"/>
      <c r="D122"/>
    </row>
    <row r="123" spans="3:8" x14ac:dyDescent="0.3">
      <c r="C123"/>
      <c r="D123"/>
    </row>
    <row r="124" spans="3:8" x14ac:dyDescent="0.3">
      <c r="C124"/>
      <c r="D124"/>
    </row>
    <row r="125" spans="3:8" x14ac:dyDescent="0.3">
      <c r="C125"/>
      <c r="D125"/>
    </row>
    <row r="126" spans="3:8" x14ac:dyDescent="0.3">
      <c r="C126"/>
      <c r="D126"/>
    </row>
    <row r="127" spans="3:8" x14ac:dyDescent="0.3">
      <c r="C127"/>
      <c r="D127"/>
    </row>
    <row r="128" spans="3:8" x14ac:dyDescent="0.3">
      <c r="C128"/>
      <c r="D128"/>
    </row>
    <row r="129" spans="3:4" x14ac:dyDescent="0.3">
      <c r="C129"/>
      <c r="D129"/>
    </row>
    <row r="130" spans="3:4" x14ac:dyDescent="0.3">
      <c r="C130"/>
      <c r="D130"/>
    </row>
    <row r="131" spans="3:4" x14ac:dyDescent="0.3">
      <c r="C131"/>
      <c r="D131"/>
    </row>
    <row r="132" spans="3:4" x14ac:dyDescent="0.3">
      <c r="C132"/>
      <c r="D132"/>
    </row>
    <row r="133" spans="3:4" x14ac:dyDescent="0.3">
      <c r="C133"/>
      <c r="D133"/>
    </row>
    <row r="134" spans="3:4" x14ac:dyDescent="0.3">
      <c r="C134"/>
      <c r="D134"/>
    </row>
    <row r="135" spans="3:4" x14ac:dyDescent="0.3">
      <c r="C135"/>
      <c r="D135"/>
    </row>
    <row r="136" spans="3:4" x14ac:dyDescent="0.3">
      <c r="C136"/>
      <c r="D136"/>
    </row>
    <row r="137" spans="3:4" x14ac:dyDescent="0.3">
      <c r="C137"/>
      <c r="D137"/>
    </row>
    <row r="138" spans="3:4" x14ac:dyDescent="0.3">
      <c r="C138"/>
      <c r="D138"/>
    </row>
    <row r="139" spans="3:4" x14ac:dyDescent="0.3">
      <c r="C139"/>
      <c r="D139"/>
    </row>
    <row r="140" spans="3:4" x14ac:dyDescent="0.3">
      <c r="C140"/>
      <c r="D140"/>
    </row>
    <row r="141" spans="3:4" x14ac:dyDescent="0.3">
      <c r="C141"/>
      <c r="D141"/>
    </row>
    <row r="142" spans="3:4" x14ac:dyDescent="0.3">
      <c r="C142"/>
      <c r="D142"/>
    </row>
    <row r="143" spans="3:4" x14ac:dyDescent="0.3">
      <c r="C143"/>
      <c r="D143"/>
    </row>
    <row r="144" spans="3:4" x14ac:dyDescent="0.3">
      <c r="C144"/>
      <c r="D144"/>
    </row>
    <row r="145" spans="3:4" x14ac:dyDescent="0.3">
      <c r="C145"/>
      <c r="D145"/>
    </row>
    <row r="146" spans="3:4" x14ac:dyDescent="0.3">
      <c r="C146"/>
      <c r="D146"/>
    </row>
    <row r="147" spans="3:4" x14ac:dyDescent="0.3">
      <c r="C147"/>
      <c r="D147"/>
    </row>
    <row r="148" spans="3:4" x14ac:dyDescent="0.3">
      <c r="C148"/>
      <c r="D148"/>
    </row>
    <row r="149" spans="3:4" x14ac:dyDescent="0.3">
      <c r="C149"/>
      <c r="D149"/>
    </row>
    <row r="150" spans="3:4" x14ac:dyDescent="0.3">
      <c r="C150"/>
      <c r="D150"/>
    </row>
    <row r="151" spans="3:4" x14ac:dyDescent="0.3">
      <c r="C151"/>
      <c r="D151"/>
    </row>
    <row r="152" spans="3:4" x14ac:dyDescent="0.3">
      <c r="C152"/>
      <c r="D152"/>
    </row>
    <row r="153" spans="3:4" x14ac:dyDescent="0.3">
      <c r="C153"/>
      <c r="D153"/>
    </row>
    <row r="154" spans="3:4" x14ac:dyDescent="0.3">
      <c r="C154"/>
      <c r="D154"/>
    </row>
    <row r="155" spans="3:4" x14ac:dyDescent="0.3">
      <c r="C155"/>
      <c r="D155"/>
    </row>
    <row r="156" spans="3:4" x14ac:dyDescent="0.3">
      <c r="C156"/>
      <c r="D156"/>
    </row>
    <row r="157" spans="3:4" x14ac:dyDescent="0.3">
      <c r="C157"/>
      <c r="D157"/>
    </row>
    <row r="158" spans="3:4" x14ac:dyDescent="0.3">
      <c r="C158"/>
      <c r="D158"/>
    </row>
    <row r="159" spans="3:4" x14ac:dyDescent="0.3">
      <c r="C159"/>
      <c r="D159"/>
    </row>
    <row r="160" spans="3:4" x14ac:dyDescent="0.3">
      <c r="C160"/>
      <c r="D160"/>
    </row>
    <row r="161" spans="3:4" x14ac:dyDescent="0.3">
      <c r="C161"/>
      <c r="D161"/>
    </row>
    <row r="162" spans="3:4" x14ac:dyDescent="0.3">
      <c r="C162"/>
      <c r="D162"/>
    </row>
    <row r="163" spans="3:4" x14ac:dyDescent="0.3">
      <c r="C163"/>
      <c r="D163"/>
    </row>
    <row r="164" spans="3:4" x14ac:dyDescent="0.3">
      <c r="C164"/>
      <c r="D164"/>
    </row>
    <row r="165" spans="3:4" x14ac:dyDescent="0.3">
      <c r="C165"/>
      <c r="D165"/>
    </row>
    <row r="166" spans="3:4" x14ac:dyDescent="0.3">
      <c r="C166"/>
      <c r="D166"/>
    </row>
    <row r="167" spans="3:4" x14ac:dyDescent="0.3">
      <c r="C167"/>
      <c r="D167"/>
    </row>
    <row r="168" spans="3:4" x14ac:dyDescent="0.3">
      <c r="C168"/>
      <c r="D168"/>
    </row>
    <row r="169" spans="3:4" x14ac:dyDescent="0.3">
      <c r="C169"/>
      <c r="D169"/>
    </row>
    <row r="170" spans="3:4" x14ac:dyDescent="0.3">
      <c r="C170"/>
      <c r="D170"/>
    </row>
    <row r="171" spans="3:4" x14ac:dyDescent="0.3">
      <c r="C171"/>
      <c r="D171"/>
    </row>
    <row r="172" spans="3:4" x14ac:dyDescent="0.3">
      <c r="C172"/>
      <c r="D172"/>
    </row>
    <row r="173" spans="3:4" x14ac:dyDescent="0.3">
      <c r="C173"/>
      <c r="D173"/>
    </row>
    <row r="174" spans="3:4" x14ac:dyDescent="0.3">
      <c r="C174"/>
      <c r="D174"/>
    </row>
    <row r="175" spans="3:4" x14ac:dyDescent="0.3">
      <c r="C175"/>
      <c r="D175"/>
    </row>
    <row r="176" spans="3:4" x14ac:dyDescent="0.3">
      <c r="C176"/>
      <c r="D176"/>
    </row>
    <row r="177" spans="3:4" x14ac:dyDescent="0.3">
      <c r="C177"/>
      <c r="D177"/>
    </row>
    <row r="178" spans="3:4" x14ac:dyDescent="0.3">
      <c r="C178"/>
      <c r="D178"/>
    </row>
    <row r="179" spans="3:4" x14ac:dyDescent="0.3">
      <c r="C179"/>
      <c r="D179"/>
    </row>
    <row r="180" spans="3:4" x14ac:dyDescent="0.3">
      <c r="C180"/>
      <c r="D180"/>
    </row>
    <row r="181" spans="3:4" x14ac:dyDescent="0.3">
      <c r="C181"/>
      <c r="D181"/>
    </row>
    <row r="182" spans="3:4" x14ac:dyDescent="0.3">
      <c r="C182"/>
      <c r="D182"/>
    </row>
    <row r="183" spans="3:4" x14ac:dyDescent="0.3">
      <c r="C183"/>
      <c r="D183"/>
    </row>
    <row r="184" spans="3:4" x14ac:dyDescent="0.3">
      <c r="C184"/>
      <c r="D184"/>
    </row>
    <row r="185" spans="3:4" x14ac:dyDescent="0.3">
      <c r="C185"/>
      <c r="D185"/>
    </row>
    <row r="186" spans="3:4" x14ac:dyDescent="0.3">
      <c r="C186"/>
      <c r="D186"/>
    </row>
    <row r="187" spans="3:4" x14ac:dyDescent="0.3">
      <c r="C187"/>
      <c r="D187"/>
    </row>
    <row r="188" spans="3:4" x14ac:dyDescent="0.3">
      <c r="C188"/>
      <c r="D188"/>
    </row>
    <row r="189" spans="3:4" x14ac:dyDescent="0.3">
      <c r="C189"/>
      <c r="D189"/>
    </row>
    <row r="190" spans="3:4" x14ac:dyDescent="0.3">
      <c r="C190"/>
      <c r="D190"/>
    </row>
    <row r="191" spans="3:4" x14ac:dyDescent="0.3">
      <c r="C191"/>
      <c r="D191"/>
    </row>
    <row r="192" spans="3:4" x14ac:dyDescent="0.3">
      <c r="C192"/>
      <c r="D192"/>
    </row>
    <row r="193" spans="3:4" x14ac:dyDescent="0.3">
      <c r="C193"/>
      <c r="D193"/>
    </row>
    <row r="194" spans="3:4" x14ac:dyDescent="0.3">
      <c r="C194"/>
      <c r="D194"/>
    </row>
    <row r="195" spans="3:4" x14ac:dyDescent="0.3">
      <c r="C195"/>
      <c r="D195"/>
    </row>
    <row r="196" spans="3:4" x14ac:dyDescent="0.3">
      <c r="C196"/>
      <c r="D196"/>
    </row>
    <row r="197" spans="3:4" x14ac:dyDescent="0.3">
      <c r="C197"/>
      <c r="D197"/>
    </row>
    <row r="198" spans="3:4" x14ac:dyDescent="0.3">
      <c r="C198"/>
      <c r="D198"/>
    </row>
    <row r="199" spans="3:4" x14ac:dyDescent="0.3">
      <c r="C199"/>
      <c r="D199"/>
    </row>
    <row r="200" spans="3:4" x14ac:dyDescent="0.3">
      <c r="C200"/>
      <c r="D200"/>
    </row>
    <row r="201" spans="3:4" x14ac:dyDescent="0.3">
      <c r="C201"/>
      <c r="D201"/>
    </row>
    <row r="202" spans="3:4" x14ac:dyDescent="0.3">
      <c r="C202"/>
      <c r="D202"/>
    </row>
    <row r="203" spans="3:4" x14ac:dyDescent="0.3">
      <c r="C203"/>
      <c r="D203"/>
    </row>
    <row r="204" spans="3:4" x14ac:dyDescent="0.3">
      <c r="C204"/>
      <c r="D204"/>
    </row>
    <row r="205" spans="3:4" x14ac:dyDescent="0.3">
      <c r="C205"/>
      <c r="D205"/>
    </row>
    <row r="206" spans="3:4" x14ac:dyDescent="0.3">
      <c r="C206"/>
      <c r="D206"/>
    </row>
    <row r="207" spans="3:4" x14ac:dyDescent="0.3">
      <c r="C207"/>
      <c r="D207"/>
    </row>
    <row r="208" spans="3:4" x14ac:dyDescent="0.3">
      <c r="C208"/>
      <c r="D208"/>
    </row>
    <row r="209" spans="3:4" x14ac:dyDescent="0.3">
      <c r="C209"/>
      <c r="D209"/>
    </row>
    <row r="210" spans="3:4" x14ac:dyDescent="0.3">
      <c r="C210"/>
      <c r="D210"/>
    </row>
    <row r="211" spans="3:4" x14ac:dyDescent="0.3">
      <c r="C211"/>
      <c r="D211"/>
    </row>
    <row r="212" spans="3:4" x14ac:dyDescent="0.3">
      <c r="C212"/>
      <c r="D212"/>
    </row>
    <row r="213" spans="3:4" x14ac:dyDescent="0.3">
      <c r="C213"/>
      <c r="D213"/>
    </row>
    <row r="214" spans="3:4" x14ac:dyDescent="0.3">
      <c r="C214"/>
      <c r="D214"/>
    </row>
    <row r="215" spans="3:4" x14ac:dyDescent="0.3">
      <c r="C215"/>
      <c r="D215"/>
    </row>
    <row r="216" spans="3:4" x14ac:dyDescent="0.3">
      <c r="C216"/>
      <c r="D216"/>
    </row>
    <row r="217" spans="3:4" x14ac:dyDescent="0.3">
      <c r="C217"/>
      <c r="D217"/>
    </row>
    <row r="218" spans="3:4" x14ac:dyDescent="0.3">
      <c r="C218"/>
      <c r="D218"/>
    </row>
    <row r="219" spans="3:4" x14ac:dyDescent="0.3">
      <c r="C219"/>
      <c r="D219"/>
    </row>
    <row r="220" spans="3:4" x14ac:dyDescent="0.3">
      <c r="C220"/>
      <c r="D220"/>
    </row>
    <row r="221" spans="3:4" x14ac:dyDescent="0.3">
      <c r="C221"/>
      <c r="D221"/>
    </row>
    <row r="222" spans="3:4" x14ac:dyDescent="0.3">
      <c r="C222"/>
      <c r="D222"/>
    </row>
    <row r="223" spans="3:4" x14ac:dyDescent="0.3">
      <c r="C223"/>
      <c r="D223"/>
    </row>
    <row r="224" spans="3:4" x14ac:dyDescent="0.3">
      <c r="C224"/>
      <c r="D224"/>
    </row>
    <row r="225" spans="3:4" x14ac:dyDescent="0.3">
      <c r="C225"/>
      <c r="D225"/>
    </row>
    <row r="226" spans="3:4" x14ac:dyDescent="0.3">
      <c r="C226"/>
      <c r="D226"/>
    </row>
    <row r="227" spans="3:4" x14ac:dyDescent="0.3">
      <c r="C227"/>
      <c r="D227"/>
    </row>
    <row r="228" spans="3:4" x14ac:dyDescent="0.3">
      <c r="C228"/>
      <c r="D228"/>
    </row>
    <row r="229" spans="3:4" x14ac:dyDescent="0.3">
      <c r="C229"/>
      <c r="D229"/>
    </row>
    <row r="230" spans="3:4" x14ac:dyDescent="0.3">
      <c r="C230"/>
      <c r="D230"/>
    </row>
    <row r="231" spans="3:4" x14ac:dyDescent="0.3">
      <c r="C231"/>
      <c r="D231"/>
    </row>
    <row r="232" spans="3:4" x14ac:dyDescent="0.3">
      <c r="C232"/>
      <c r="D232"/>
    </row>
    <row r="233" spans="3:4" x14ac:dyDescent="0.3">
      <c r="C233"/>
      <c r="D233"/>
    </row>
    <row r="234" spans="3:4" x14ac:dyDescent="0.3">
      <c r="C234"/>
      <c r="D234"/>
    </row>
    <row r="235" spans="3:4" x14ac:dyDescent="0.3">
      <c r="C235"/>
      <c r="D235"/>
    </row>
    <row r="236" spans="3:4" x14ac:dyDescent="0.3">
      <c r="C236"/>
      <c r="D236"/>
    </row>
    <row r="237" spans="3:4" x14ac:dyDescent="0.3">
      <c r="C237"/>
      <c r="D237"/>
    </row>
    <row r="238" spans="3:4" x14ac:dyDescent="0.3">
      <c r="C238"/>
      <c r="D238"/>
    </row>
    <row r="239" spans="3:4" x14ac:dyDescent="0.3">
      <c r="C239"/>
      <c r="D239"/>
    </row>
    <row r="240" spans="3:4" x14ac:dyDescent="0.3">
      <c r="C240"/>
      <c r="D240"/>
    </row>
    <row r="241" spans="3:4" x14ac:dyDescent="0.3">
      <c r="C241"/>
      <c r="D241"/>
    </row>
    <row r="242" spans="3:4" x14ac:dyDescent="0.3">
      <c r="C242"/>
      <c r="D242"/>
    </row>
    <row r="243" spans="3:4" x14ac:dyDescent="0.3">
      <c r="C243"/>
      <c r="D243"/>
    </row>
    <row r="244" spans="3:4" x14ac:dyDescent="0.3">
      <c r="C244"/>
      <c r="D244"/>
    </row>
    <row r="245" spans="3:4" x14ac:dyDescent="0.3">
      <c r="C245"/>
      <c r="D245"/>
    </row>
    <row r="246" spans="3:4" ht="15" thickBot="1" x14ac:dyDescent="0.35">
      <c r="C246"/>
      <c r="D246"/>
    </row>
    <row r="247" spans="3:4" ht="15" thickBot="1" x14ac:dyDescent="0.35">
      <c r="C247"/>
      <c r="D247"/>
    </row>
    <row r="248" spans="3:4" x14ac:dyDescent="0.3">
      <c r="C248"/>
      <c r="D248"/>
    </row>
    <row r="249" spans="3:4" x14ac:dyDescent="0.3">
      <c r="C249"/>
      <c r="D249"/>
    </row>
    <row r="250" spans="3:4" x14ac:dyDescent="0.3">
      <c r="C250"/>
      <c r="D250"/>
    </row>
    <row r="251" spans="3:4" x14ac:dyDescent="0.3">
      <c r="C251"/>
      <c r="D251"/>
    </row>
    <row r="252" spans="3:4" x14ac:dyDescent="0.3">
      <c r="C252"/>
      <c r="D252"/>
    </row>
    <row r="253" spans="3:4" x14ac:dyDescent="0.3">
      <c r="C253"/>
      <c r="D253"/>
    </row>
    <row r="254" spans="3:4" x14ac:dyDescent="0.3">
      <c r="C254"/>
      <c r="D254"/>
    </row>
    <row r="255" spans="3:4" x14ac:dyDescent="0.3">
      <c r="C255"/>
      <c r="D255"/>
    </row>
    <row r="256" spans="3:4" x14ac:dyDescent="0.3">
      <c r="C256"/>
      <c r="D256"/>
    </row>
    <row r="257" spans="3:4" x14ac:dyDescent="0.3">
      <c r="C257"/>
      <c r="D257"/>
    </row>
    <row r="258" spans="3:4" x14ac:dyDescent="0.3">
      <c r="C258"/>
      <c r="D258"/>
    </row>
    <row r="259" spans="3:4" x14ac:dyDescent="0.3">
      <c r="C259"/>
      <c r="D259"/>
    </row>
    <row r="260" spans="3:4" x14ac:dyDescent="0.3">
      <c r="C260"/>
      <c r="D260"/>
    </row>
    <row r="261" spans="3:4" x14ac:dyDescent="0.3">
      <c r="C261"/>
      <c r="D261"/>
    </row>
    <row r="262" spans="3:4" x14ac:dyDescent="0.3">
      <c r="C262"/>
      <c r="D262"/>
    </row>
    <row r="263" spans="3:4" x14ac:dyDescent="0.3">
      <c r="C263"/>
      <c r="D263"/>
    </row>
    <row r="264" spans="3:4" x14ac:dyDescent="0.3">
      <c r="C264"/>
      <c r="D264"/>
    </row>
    <row r="265" spans="3:4" x14ac:dyDescent="0.3">
      <c r="C265"/>
      <c r="D265"/>
    </row>
    <row r="266" spans="3:4" x14ac:dyDescent="0.3">
      <c r="C266"/>
      <c r="D266"/>
    </row>
    <row r="267" spans="3:4" x14ac:dyDescent="0.3">
      <c r="C267"/>
      <c r="D267"/>
    </row>
    <row r="268" spans="3:4" x14ac:dyDescent="0.3">
      <c r="C268"/>
      <c r="D268"/>
    </row>
    <row r="269" spans="3:4" x14ac:dyDescent="0.3">
      <c r="C269"/>
      <c r="D269"/>
    </row>
    <row r="270" spans="3:4" x14ac:dyDescent="0.3">
      <c r="C270"/>
      <c r="D270"/>
    </row>
    <row r="271" spans="3:4" x14ac:dyDescent="0.3">
      <c r="C271"/>
      <c r="D271"/>
    </row>
    <row r="272" spans="3:4" x14ac:dyDescent="0.3">
      <c r="C272"/>
      <c r="D272"/>
    </row>
    <row r="273" spans="3:4" x14ac:dyDescent="0.3">
      <c r="C273"/>
      <c r="D273"/>
    </row>
    <row r="274" spans="3:4" x14ac:dyDescent="0.3">
      <c r="C274"/>
      <c r="D274"/>
    </row>
    <row r="275" spans="3:4" x14ac:dyDescent="0.3">
      <c r="C275"/>
      <c r="D275"/>
    </row>
    <row r="276" spans="3:4" x14ac:dyDescent="0.3">
      <c r="C276"/>
      <c r="D276"/>
    </row>
    <row r="277" spans="3:4" x14ac:dyDescent="0.3">
      <c r="C277"/>
      <c r="D277"/>
    </row>
    <row r="278" spans="3:4" x14ac:dyDescent="0.3">
      <c r="C278"/>
      <c r="D278"/>
    </row>
    <row r="279" spans="3:4" x14ac:dyDescent="0.3">
      <c r="C279"/>
      <c r="D279"/>
    </row>
    <row r="280" spans="3:4" x14ac:dyDescent="0.3">
      <c r="C280"/>
      <c r="D280"/>
    </row>
    <row r="281" spans="3:4" x14ac:dyDescent="0.3">
      <c r="C281"/>
      <c r="D281"/>
    </row>
    <row r="282" spans="3:4" x14ac:dyDescent="0.3">
      <c r="C282"/>
      <c r="D282"/>
    </row>
    <row r="283" spans="3:4" x14ac:dyDescent="0.3">
      <c r="C283"/>
      <c r="D283"/>
    </row>
    <row r="284" spans="3:4" x14ac:dyDescent="0.3">
      <c r="C284"/>
      <c r="D284"/>
    </row>
    <row r="285" spans="3:4" x14ac:dyDescent="0.3">
      <c r="C285"/>
      <c r="D285"/>
    </row>
    <row r="286" spans="3:4" x14ac:dyDescent="0.3">
      <c r="C286"/>
      <c r="D286"/>
    </row>
    <row r="287" spans="3:4" x14ac:dyDescent="0.3">
      <c r="C287"/>
      <c r="D287"/>
    </row>
    <row r="288" spans="3:4" x14ac:dyDescent="0.3">
      <c r="C288"/>
      <c r="D288"/>
    </row>
    <row r="289" spans="3:4" x14ac:dyDescent="0.3">
      <c r="C289"/>
      <c r="D289"/>
    </row>
    <row r="290" spans="3:4" x14ac:dyDescent="0.3">
      <c r="C290"/>
      <c r="D290"/>
    </row>
    <row r="291" spans="3:4" x14ac:dyDescent="0.3">
      <c r="C291"/>
      <c r="D291"/>
    </row>
    <row r="292" spans="3:4" x14ac:dyDescent="0.3">
      <c r="C292"/>
      <c r="D292"/>
    </row>
    <row r="293" spans="3:4" x14ac:dyDescent="0.3">
      <c r="C293"/>
      <c r="D293"/>
    </row>
    <row r="294" spans="3:4" x14ac:dyDescent="0.3">
      <c r="C294"/>
      <c r="D294"/>
    </row>
    <row r="295" spans="3:4" x14ac:dyDescent="0.3">
      <c r="C295"/>
      <c r="D295"/>
    </row>
    <row r="296" spans="3:4" x14ac:dyDescent="0.3">
      <c r="C296"/>
      <c r="D296"/>
    </row>
    <row r="297" spans="3:4" x14ac:dyDescent="0.3">
      <c r="C297"/>
      <c r="D297"/>
    </row>
    <row r="298" spans="3:4" x14ac:dyDescent="0.3">
      <c r="C298"/>
      <c r="D298"/>
    </row>
    <row r="299" spans="3:4" x14ac:dyDescent="0.3">
      <c r="C299"/>
      <c r="D299"/>
    </row>
    <row r="300" spans="3:4" x14ac:dyDescent="0.3">
      <c r="C300"/>
      <c r="D300"/>
    </row>
    <row r="301" spans="3:4" x14ac:dyDescent="0.3">
      <c r="C301"/>
      <c r="D301"/>
    </row>
    <row r="302" spans="3:4" x14ac:dyDescent="0.3">
      <c r="C302"/>
      <c r="D302"/>
    </row>
    <row r="303" spans="3:4" x14ac:dyDescent="0.3">
      <c r="C303"/>
      <c r="D303"/>
    </row>
    <row r="304" spans="3:4" x14ac:dyDescent="0.3">
      <c r="C304"/>
      <c r="D304"/>
    </row>
    <row r="305" spans="3:4" x14ac:dyDescent="0.3">
      <c r="C305"/>
      <c r="D305"/>
    </row>
    <row r="306" spans="3:4" x14ac:dyDescent="0.3">
      <c r="C306"/>
      <c r="D306"/>
    </row>
    <row r="307" spans="3:4" x14ac:dyDescent="0.3">
      <c r="C307"/>
      <c r="D307"/>
    </row>
    <row r="308" spans="3:4" x14ac:dyDescent="0.3">
      <c r="C308"/>
      <c r="D308"/>
    </row>
    <row r="309" spans="3:4" x14ac:dyDescent="0.3">
      <c r="C309"/>
      <c r="D309"/>
    </row>
    <row r="310" spans="3:4" x14ac:dyDescent="0.3">
      <c r="C310"/>
      <c r="D310"/>
    </row>
    <row r="311" spans="3:4" x14ac:dyDescent="0.3">
      <c r="C311"/>
      <c r="D311"/>
    </row>
    <row r="312" spans="3:4" x14ac:dyDescent="0.3">
      <c r="C312"/>
      <c r="D312"/>
    </row>
    <row r="313" spans="3:4" x14ac:dyDescent="0.3">
      <c r="C313"/>
      <c r="D313"/>
    </row>
    <row r="314" spans="3:4" x14ac:dyDescent="0.3">
      <c r="C314"/>
      <c r="D314"/>
    </row>
    <row r="315" spans="3:4" x14ac:dyDescent="0.3">
      <c r="C315"/>
      <c r="D315"/>
    </row>
    <row r="316" spans="3:4" x14ac:dyDescent="0.3">
      <c r="C316"/>
      <c r="D316"/>
    </row>
    <row r="317" spans="3:4" x14ac:dyDescent="0.3">
      <c r="C317"/>
      <c r="D317"/>
    </row>
    <row r="318" spans="3:4" x14ac:dyDescent="0.3">
      <c r="C318"/>
      <c r="D318"/>
    </row>
    <row r="319" spans="3:4" x14ac:dyDescent="0.3">
      <c r="C319"/>
      <c r="D319"/>
    </row>
    <row r="320" spans="3:4" x14ac:dyDescent="0.3">
      <c r="C320"/>
      <c r="D320"/>
    </row>
    <row r="321" spans="3:4" x14ac:dyDescent="0.3">
      <c r="C321"/>
      <c r="D321"/>
    </row>
    <row r="322" spans="3:4" x14ac:dyDescent="0.3">
      <c r="C322"/>
      <c r="D322"/>
    </row>
    <row r="323" spans="3:4" x14ac:dyDescent="0.3">
      <c r="C323"/>
      <c r="D323"/>
    </row>
    <row r="324" spans="3:4" x14ac:dyDescent="0.3">
      <c r="C324"/>
      <c r="D324"/>
    </row>
    <row r="325" spans="3:4" x14ac:dyDescent="0.3">
      <c r="C325"/>
      <c r="D325"/>
    </row>
    <row r="326" spans="3:4" x14ac:dyDescent="0.3">
      <c r="C326"/>
      <c r="D326"/>
    </row>
    <row r="327" spans="3:4" x14ac:dyDescent="0.3">
      <c r="C327"/>
      <c r="D327"/>
    </row>
    <row r="328" spans="3:4" x14ac:dyDescent="0.3">
      <c r="C328"/>
      <c r="D328"/>
    </row>
    <row r="329" spans="3:4" x14ac:dyDescent="0.3">
      <c r="C329"/>
      <c r="D329"/>
    </row>
    <row r="330" spans="3:4" x14ac:dyDescent="0.3">
      <c r="C330"/>
      <c r="D330"/>
    </row>
    <row r="331" spans="3:4" x14ac:dyDescent="0.3">
      <c r="C331"/>
      <c r="D331"/>
    </row>
    <row r="332" spans="3:4" x14ac:dyDescent="0.3">
      <c r="C332"/>
      <c r="D332"/>
    </row>
    <row r="333" spans="3:4" x14ac:dyDescent="0.3">
      <c r="C333"/>
      <c r="D333"/>
    </row>
    <row r="334" spans="3:4" x14ac:dyDescent="0.3">
      <c r="C334"/>
      <c r="D334"/>
    </row>
    <row r="335" spans="3:4" x14ac:dyDescent="0.3">
      <c r="C335"/>
      <c r="D335"/>
    </row>
    <row r="336" spans="3:4" x14ac:dyDescent="0.3">
      <c r="C336"/>
      <c r="D336"/>
    </row>
    <row r="337" spans="3:4" x14ac:dyDescent="0.3">
      <c r="C337"/>
      <c r="D337"/>
    </row>
    <row r="338" spans="3:4" x14ac:dyDescent="0.3">
      <c r="C338"/>
      <c r="D338"/>
    </row>
    <row r="339" spans="3:4" x14ac:dyDescent="0.3">
      <c r="C339"/>
      <c r="D339"/>
    </row>
    <row r="340" spans="3:4" x14ac:dyDescent="0.3">
      <c r="C340"/>
      <c r="D340"/>
    </row>
    <row r="341" spans="3:4" x14ac:dyDescent="0.3">
      <c r="C341"/>
      <c r="D341"/>
    </row>
    <row r="342" spans="3:4" x14ac:dyDescent="0.3">
      <c r="C342"/>
      <c r="D342"/>
    </row>
    <row r="343" spans="3:4" x14ac:dyDescent="0.3">
      <c r="C343"/>
      <c r="D343"/>
    </row>
    <row r="344" spans="3:4" x14ac:dyDescent="0.3">
      <c r="C344"/>
      <c r="D344"/>
    </row>
    <row r="345" spans="3:4" x14ac:dyDescent="0.3">
      <c r="C345"/>
      <c r="D345"/>
    </row>
    <row r="346" spans="3:4" x14ac:dyDescent="0.3">
      <c r="C346"/>
      <c r="D346"/>
    </row>
    <row r="347" spans="3:4" x14ac:dyDescent="0.3">
      <c r="C347"/>
      <c r="D347"/>
    </row>
    <row r="348" spans="3:4" x14ac:dyDescent="0.3">
      <c r="C348"/>
      <c r="D348"/>
    </row>
    <row r="349" spans="3:4" x14ac:dyDescent="0.3">
      <c r="C349"/>
      <c r="D349"/>
    </row>
    <row r="350" spans="3:4" x14ac:dyDescent="0.3">
      <c r="C350"/>
      <c r="D350"/>
    </row>
    <row r="351" spans="3:4" x14ac:dyDescent="0.3">
      <c r="C351"/>
      <c r="D351"/>
    </row>
    <row r="352" spans="3:4" x14ac:dyDescent="0.3">
      <c r="C352"/>
      <c r="D352"/>
    </row>
    <row r="353" spans="3:4" x14ac:dyDescent="0.3">
      <c r="C353"/>
      <c r="D353"/>
    </row>
    <row r="354" spans="3:4" x14ac:dyDescent="0.3">
      <c r="C354"/>
      <c r="D354"/>
    </row>
    <row r="355" spans="3:4" x14ac:dyDescent="0.3">
      <c r="C355"/>
      <c r="D355"/>
    </row>
    <row r="356" spans="3:4" x14ac:dyDescent="0.3">
      <c r="C356"/>
      <c r="D356"/>
    </row>
    <row r="357" spans="3:4" x14ac:dyDescent="0.3">
      <c r="C357"/>
      <c r="D357"/>
    </row>
    <row r="358" spans="3:4" x14ac:dyDescent="0.3">
      <c r="C358"/>
      <c r="D358"/>
    </row>
    <row r="359" spans="3:4" x14ac:dyDescent="0.3">
      <c r="C359"/>
      <c r="D359"/>
    </row>
    <row r="360" spans="3:4" x14ac:dyDescent="0.3">
      <c r="C360"/>
      <c r="D360"/>
    </row>
    <row r="361" spans="3:4" x14ac:dyDescent="0.3">
      <c r="C361"/>
      <c r="D361"/>
    </row>
    <row r="362" spans="3:4" x14ac:dyDescent="0.3">
      <c r="C362"/>
      <c r="D362"/>
    </row>
    <row r="363" spans="3:4" x14ac:dyDescent="0.3">
      <c r="C363"/>
      <c r="D363"/>
    </row>
    <row r="364" spans="3:4" x14ac:dyDescent="0.3">
      <c r="C364"/>
      <c r="D364"/>
    </row>
    <row r="365" spans="3:4" x14ac:dyDescent="0.3">
      <c r="C365"/>
      <c r="D365"/>
    </row>
    <row r="366" spans="3:4" x14ac:dyDescent="0.3">
      <c r="C366"/>
      <c r="D366"/>
    </row>
    <row r="367" spans="3:4" x14ac:dyDescent="0.3">
      <c r="C367"/>
      <c r="D367"/>
    </row>
    <row r="368" spans="3:4" x14ac:dyDescent="0.3">
      <c r="C368"/>
      <c r="D368"/>
    </row>
    <row r="369" spans="3:4" x14ac:dyDescent="0.3">
      <c r="C369"/>
      <c r="D369"/>
    </row>
    <row r="370" spans="3:4" x14ac:dyDescent="0.3">
      <c r="C370"/>
      <c r="D370"/>
    </row>
    <row r="371" spans="3:4" x14ac:dyDescent="0.3">
      <c r="C371"/>
      <c r="D371"/>
    </row>
    <row r="372" spans="3:4" x14ac:dyDescent="0.3">
      <c r="C372"/>
      <c r="D372"/>
    </row>
    <row r="373" spans="3:4" x14ac:dyDescent="0.3">
      <c r="C373"/>
      <c r="D373"/>
    </row>
    <row r="374" spans="3:4" x14ac:dyDescent="0.3">
      <c r="C374"/>
      <c r="D374"/>
    </row>
    <row r="375" spans="3:4" x14ac:dyDescent="0.3">
      <c r="C375"/>
      <c r="D375"/>
    </row>
    <row r="376" spans="3:4" x14ac:dyDescent="0.3">
      <c r="C376"/>
      <c r="D376"/>
    </row>
    <row r="377" spans="3:4" x14ac:dyDescent="0.3">
      <c r="C377"/>
      <c r="D377"/>
    </row>
    <row r="378" spans="3:4" x14ac:dyDescent="0.3">
      <c r="C378"/>
      <c r="D378"/>
    </row>
    <row r="379" spans="3:4" x14ac:dyDescent="0.3">
      <c r="C379"/>
      <c r="D379"/>
    </row>
    <row r="380" spans="3:4" x14ac:dyDescent="0.3">
      <c r="C380"/>
      <c r="D380"/>
    </row>
    <row r="381" spans="3:4" x14ac:dyDescent="0.3">
      <c r="C381"/>
      <c r="D381"/>
    </row>
    <row r="382" spans="3:4" x14ac:dyDescent="0.3">
      <c r="C382"/>
      <c r="D382"/>
    </row>
    <row r="383" spans="3:4" x14ac:dyDescent="0.3">
      <c r="C383"/>
      <c r="D383"/>
    </row>
    <row r="384" spans="3:4" x14ac:dyDescent="0.3">
      <c r="C384"/>
      <c r="D384"/>
    </row>
    <row r="385" spans="3:4" x14ac:dyDescent="0.3">
      <c r="C385"/>
      <c r="D385"/>
    </row>
    <row r="386" spans="3:4" x14ac:dyDescent="0.3">
      <c r="C386"/>
      <c r="D386"/>
    </row>
    <row r="387" spans="3:4" x14ac:dyDescent="0.3">
      <c r="C387"/>
      <c r="D387"/>
    </row>
    <row r="388" spans="3:4" x14ac:dyDescent="0.3">
      <c r="C388"/>
      <c r="D388"/>
    </row>
    <row r="389" spans="3:4" x14ac:dyDescent="0.3">
      <c r="C389"/>
      <c r="D389"/>
    </row>
    <row r="390" spans="3:4" x14ac:dyDescent="0.3">
      <c r="C390"/>
      <c r="D390"/>
    </row>
    <row r="391" spans="3:4" x14ac:dyDescent="0.3">
      <c r="C391"/>
      <c r="D391"/>
    </row>
    <row r="392" spans="3:4" x14ac:dyDescent="0.3">
      <c r="C392"/>
      <c r="D392"/>
    </row>
    <row r="393" spans="3:4" x14ac:dyDescent="0.3">
      <c r="C393"/>
      <c r="D393"/>
    </row>
    <row r="394" spans="3:4" x14ac:dyDescent="0.3">
      <c r="C394"/>
      <c r="D394"/>
    </row>
    <row r="395" spans="3:4" x14ac:dyDescent="0.3">
      <c r="C395"/>
      <c r="D395"/>
    </row>
    <row r="396" spans="3:4" x14ac:dyDescent="0.3">
      <c r="C396"/>
      <c r="D396"/>
    </row>
    <row r="397" spans="3:4" x14ac:dyDescent="0.3">
      <c r="C397"/>
      <c r="D397"/>
    </row>
    <row r="398" spans="3:4" x14ac:dyDescent="0.3">
      <c r="C398"/>
      <c r="D398"/>
    </row>
    <row r="399" spans="3:4" x14ac:dyDescent="0.3">
      <c r="C399"/>
      <c r="D399"/>
    </row>
    <row r="400" spans="3:4" x14ac:dyDescent="0.3">
      <c r="C400"/>
      <c r="D400"/>
    </row>
    <row r="401" spans="3:4" x14ac:dyDescent="0.3">
      <c r="C401"/>
      <c r="D401"/>
    </row>
    <row r="402" spans="3:4" x14ac:dyDescent="0.3">
      <c r="C402"/>
      <c r="D402"/>
    </row>
    <row r="403" spans="3:4" x14ac:dyDescent="0.3">
      <c r="C403"/>
      <c r="D403"/>
    </row>
    <row r="404" spans="3:4" x14ac:dyDescent="0.3">
      <c r="C404"/>
      <c r="D404"/>
    </row>
    <row r="405" spans="3:4" x14ac:dyDescent="0.3">
      <c r="C405"/>
      <c r="D405"/>
    </row>
    <row r="406" spans="3:4" x14ac:dyDescent="0.3">
      <c r="C406"/>
      <c r="D406"/>
    </row>
    <row r="407" spans="3:4" x14ac:dyDescent="0.3">
      <c r="C407"/>
      <c r="D407"/>
    </row>
    <row r="408" spans="3:4" x14ac:dyDescent="0.3">
      <c r="C408"/>
      <c r="D408"/>
    </row>
    <row r="409" spans="3:4" x14ac:dyDescent="0.3">
      <c r="C409"/>
      <c r="D409"/>
    </row>
    <row r="410" spans="3:4" x14ac:dyDescent="0.3">
      <c r="C410"/>
      <c r="D410"/>
    </row>
    <row r="411" spans="3:4" x14ac:dyDescent="0.3">
      <c r="C411"/>
      <c r="D411"/>
    </row>
    <row r="412" spans="3:4" x14ac:dyDescent="0.3">
      <c r="C412"/>
      <c r="D412"/>
    </row>
    <row r="413" spans="3:4" x14ac:dyDescent="0.3">
      <c r="C413"/>
      <c r="D413"/>
    </row>
    <row r="414" spans="3:4" x14ac:dyDescent="0.3">
      <c r="C414"/>
      <c r="D414"/>
    </row>
    <row r="415" spans="3:4" x14ac:dyDescent="0.3">
      <c r="C415"/>
      <c r="D415"/>
    </row>
    <row r="416" spans="3:4" x14ac:dyDescent="0.3">
      <c r="C416"/>
      <c r="D416"/>
    </row>
    <row r="417" spans="3:4" x14ac:dyDescent="0.3">
      <c r="C417"/>
      <c r="D417"/>
    </row>
    <row r="418" spans="3:4" x14ac:dyDescent="0.3">
      <c r="C418"/>
      <c r="D418"/>
    </row>
    <row r="419" spans="3:4" x14ac:dyDescent="0.3">
      <c r="C419"/>
      <c r="D419"/>
    </row>
    <row r="420" spans="3:4" x14ac:dyDescent="0.3">
      <c r="C420"/>
      <c r="D420"/>
    </row>
    <row r="421" spans="3:4" x14ac:dyDescent="0.3">
      <c r="C421"/>
      <c r="D421"/>
    </row>
    <row r="422" spans="3:4" x14ac:dyDescent="0.3">
      <c r="C422"/>
      <c r="D422"/>
    </row>
    <row r="423" spans="3:4" x14ac:dyDescent="0.3">
      <c r="C423"/>
      <c r="D423"/>
    </row>
    <row r="424" spans="3:4" x14ac:dyDescent="0.3">
      <c r="C424"/>
      <c r="D424"/>
    </row>
    <row r="425" spans="3:4" x14ac:dyDescent="0.3">
      <c r="C425"/>
      <c r="D425"/>
    </row>
    <row r="426" spans="3:4" x14ac:dyDescent="0.3">
      <c r="C426"/>
      <c r="D426"/>
    </row>
    <row r="427" spans="3:4" x14ac:dyDescent="0.3">
      <c r="C427"/>
      <c r="D427"/>
    </row>
    <row r="428" spans="3:4" x14ac:dyDescent="0.3">
      <c r="C428"/>
      <c r="D428"/>
    </row>
    <row r="429" spans="3:4" x14ac:dyDescent="0.3">
      <c r="C429"/>
      <c r="D429"/>
    </row>
    <row r="430" spans="3:4" x14ac:dyDescent="0.3">
      <c r="C430"/>
      <c r="D430"/>
    </row>
    <row r="431" spans="3:4" x14ac:dyDescent="0.3">
      <c r="C431"/>
      <c r="D431"/>
    </row>
    <row r="432" spans="3:4" x14ac:dyDescent="0.3">
      <c r="C432"/>
      <c r="D432"/>
    </row>
    <row r="433" spans="3:4" x14ac:dyDescent="0.3">
      <c r="C433"/>
      <c r="D433"/>
    </row>
    <row r="434" spans="3:4" x14ac:dyDescent="0.3">
      <c r="C434"/>
      <c r="D434"/>
    </row>
    <row r="435" spans="3:4" x14ac:dyDescent="0.3">
      <c r="C435"/>
      <c r="D435"/>
    </row>
    <row r="436" spans="3:4" x14ac:dyDescent="0.3">
      <c r="C436"/>
      <c r="D436"/>
    </row>
    <row r="437" spans="3:4" x14ac:dyDescent="0.3">
      <c r="C437"/>
      <c r="D437"/>
    </row>
    <row r="438" spans="3:4" x14ac:dyDescent="0.3">
      <c r="C438"/>
      <c r="D438"/>
    </row>
    <row r="439" spans="3:4" x14ac:dyDescent="0.3">
      <c r="C439"/>
      <c r="D439"/>
    </row>
    <row r="440" spans="3:4" x14ac:dyDescent="0.3">
      <c r="C440"/>
      <c r="D440"/>
    </row>
    <row r="441" spans="3:4" x14ac:dyDescent="0.3">
      <c r="C441"/>
      <c r="D441"/>
    </row>
    <row r="442" spans="3:4" x14ac:dyDescent="0.3">
      <c r="C442"/>
      <c r="D442"/>
    </row>
    <row r="443" spans="3:4" x14ac:dyDescent="0.3">
      <c r="C443"/>
      <c r="D443"/>
    </row>
    <row r="444" spans="3:4" x14ac:dyDescent="0.3">
      <c r="C444"/>
      <c r="D444"/>
    </row>
    <row r="445" spans="3:4" x14ac:dyDescent="0.3">
      <c r="C445"/>
      <c r="D445"/>
    </row>
    <row r="446" spans="3:4" x14ac:dyDescent="0.3">
      <c r="C446"/>
      <c r="D446"/>
    </row>
    <row r="447" spans="3:4" x14ac:dyDescent="0.3">
      <c r="C447"/>
      <c r="D447"/>
    </row>
    <row r="448" spans="3:4" x14ac:dyDescent="0.3">
      <c r="C448"/>
      <c r="D448"/>
    </row>
    <row r="449" spans="3:4" x14ac:dyDescent="0.3">
      <c r="C449"/>
      <c r="D449"/>
    </row>
    <row r="450" spans="3:4" x14ac:dyDescent="0.3">
      <c r="C450"/>
      <c r="D450"/>
    </row>
    <row r="451" spans="3:4" x14ac:dyDescent="0.3">
      <c r="C451"/>
      <c r="D451"/>
    </row>
    <row r="452" spans="3:4" x14ac:dyDescent="0.3">
      <c r="C452"/>
      <c r="D452"/>
    </row>
    <row r="453" spans="3:4" x14ac:dyDescent="0.3">
      <c r="C453"/>
      <c r="D453"/>
    </row>
    <row r="454" spans="3:4" x14ac:dyDescent="0.3">
      <c r="C454"/>
      <c r="D454"/>
    </row>
    <row r="455" spans="3:4" x14ac:dyDescent="0.3">
      <c r="C455"/>
      <c r="D455"/>
    </row>
    <row r="456" spans="3:4" x14ac:dyDescent="0.3">
      <c r="C456"/>
      <c r="D456"/>
    </row>
    <row r="457" spans="3:4" x14ac:dyDescent="0.3">
      <c r="C457"/>
      <c r="D457"/>
    </row>
    <row r="458" spans="3:4" x14ac:dyDescent="0.3">
      <c r="C458"/>
      <c r="D458"/>
    </row>
    <row r="459" spans="3:4" x14ac:dyDescent="0.3">
      <c r="C459"/>
      <c r="D459"/>
    </row>
    <row r="460" spans="3:4" x14ac:dyDescent="0.3">
      <c r="C460"/>
      <c r="D460"/>
    </row>
    <row r="461" spans="3:4" x14ac:dyDescent="0.3">
      <c r="C461"/>
      <c r="D461"/>
    </row>
    <row r="462" spans="3:4" x14ac:dyDescent="0.3">
      <c r="C462"/>
      <c r="D462"/>
    </row>
    <row r="463" spans="3:4" x14ac:dyDescent="0.3">
      <c r="C463"/>
      <c r="D463"/>
    </row>
    <row r="464" spans="3:4" x14ac:dyDescent="0.3">
      <c r="C464"/>
      <c r="D464"/>
    </row>
    <row r="465" spans="3:4" x14ac:dyDescent="0.3">
      <c r="C465"/>
      <c r="D465"/>
    </row>
    <row r="466" spans="3:4" x14ac:dyDescent="0.3">
      <c r="C466"/>
      <c r="D466"/>
    </row>
    <row r="467" spans="3:4" x14ac:dyDescent="0.3">
      <c r="C467"/>
      <c r="D467"/>
    </row>
    <row r="468" spans="3:4" x14ac:dyDescent="0.3">
      <c r="C468"/>
      <c r="D468"/>
    </row>
    <row r="469" spans="3:4" x14ac:dyDescent="0.3">
      <c r="C469"/>
      <c r="D469"/>
    </row>
    <row r="470" spans="3:4" x14ac:dyDescent="0.3">
      <c r="C470"/>
      <c r="D470"/>
    </row>
    <row r="471" spans="3:4" x14ac:dyDescent="0.3">
      <c r="C471"/>
      <c r="D471"/>
    </row>
    <row r="472" spans="3:4" x14ac:dyDescent="0.3">
      <c r="C472"/>
      <c r="D472"/>
    </row>
    <row r="473" spans="3:4" x14ac:dyDescent="0.3">
      <c r="C473"/>
      <c r="D473"/>
    </row>
    <row r="474" spans="3:4" x14ac:dyDescent="0.3">
      <c r="C474"/>
      <c r="D474"/>
    </row>
    <row r="475" spans="3:4" x14ac:dyDescent="0.3">
      <c r="C475"/>
      <c r="D475"/>
    </row>
    <row r="476" spans="3:4" x14ac:dyDescent="0.3">
      <c r="C476"/>
      <c r="D476"/>
    </row>
    <row r="477" spans="3:4" x14ac:dyDescent="0.3">
      <c r="C477"/>
      <c r="D477"/>
    </row>
    <row r="478" spans="3:4" x14ac:dyDescent="0.3">
      <c r="C478"/>
      <c r="D478"/>
    </row>
    <row r="479" spans="3:4" x14ac:dyDescent="0.3">
      <c r="C479"/>
      <c r="D479"/>
    </row>
    <row r="480" spans="3:4" x14ac:dyDescent="0.3">
      <c r="C480"/>
      <c r="D480"/>
    </row>
    <row r="481" spans="3:4" x14ac:dyDescent="0.3">
      <c r="C481"/>
      <c r="D481"/>
    </row>
    <row r="482" spans="3:4" x14ac:dyDescent="0.3">
      <c r="C482"/>
      <c r="D482"/>
    </row>
    <row r="483" spans="3:4" x14ac:dyDescent="0.3">
      <c r="C483"/>
      <c r="D483"/>
    </row>
    <row r="484" spans="3:4" x14ac:dyDescent="0.3">
      <c r="C484"/>
      <c r="D484"/>
    </row>
    <row r="485" spans="3:4" x14ac:dyDescent="0.3">
      <c r="C485"/>
      <c r="D485"/>
    </row>
    <row r="486" spans="3:4" x14ac:dyDescent="0.3">
      <c r="C486"/>
      <c r="D486"/>
    </row>
    <row r="487" spans="3:4" x14ac:dyDescent="0.3">
      <c r="C487"/>
      <c r="D487"/>
    </row>
    <row r="488" spans="3:4" x14ac:dyDescent="0.3">
      <c r="C488"/>
      <c r="D488"/>
    </row>
    <row r="489" spans="3:4" x14ac:dyDescent="0.3">
      <c r="C489"/>
      <c r="D489"/>
    </row>
    <row r="490" spans="3:4" x14ac:dyDescent="0.3">
      <c r="C490"/>
      <c r="D490"/>
    </row>
    <row r="491" spans="3:4" x14ac:dyDescent="0.3">
      <c r="C491"/>
      <c r="D491"/>
    </row>
    <row r="492" spans="3:4" x14ac:dyDescent="0.3">
      <c r="C492"/>
      <c r="D492"/>
    </row>
    <row r="493" spans="3:4" x14ac:dyDescent="0.3">
      <c r="C493"/>
      <c r="D493"/>
    </row>
    <row r="494" spans="3:4" x14ac:dyDescent="0.3">
      <c r="C494"/>
      <c r="D494"/>
    </row>
    <row r="495" spans="3:4" x14ac:dyDescent="0.3">
      <c r="C495"/>
      <c r="D495"/>
    </row>
    <row r="496" spans="3:4" x14ac:dyDescent="0.3">
      <c r="C496"/>
      <c r="D496"/>
    </row>
    <row r="497" spans="3:4" x14ac:dyDescent="0.3">
      <c r="C497"/>
      <c r="D497"/>
    </row>
    <row r="498" spans="3:4" x14ac:dyDescent="0.3">
      <c r="C498"/>
      <c r="D498"/>
    </row>
    <row r="499" spans="3:4" x14ac:dyDescent="0.3">
      <c r="C499"/>
      <c r="D499"/>
    </row>
    <row r="500" spans="3:4" x14ac:dyDescent="0.3">
      <c r="C500"/>
      <c r="D500"/>
    </row>
    <row r="501" spans="3:4" x14ac:dyDescent="0.3">
      <c r="C501"/>
      <c r="D501"/>
    </row>
    <row r="502" spans="3:4" x14ac:dyDescent="0.3">
      <c r="C502"/>
      <c r="D502"/>
    </row>
    <row r="503" spans="3:4" x14ac:dyDescent="0.3">
      <c r="C503"/>
      <c r="D503"/>
    </row>
    <row r="504" spans="3:4" x14ac:dyDescent="0.3">
      <c r="C504"/>
      <c r="D504"/>
    </row>
    <row r="505" spans="3:4" x14ac:dyDescent="0.3">
      <c r="C505"/>
      <c r="D505"/>
    </row>
    <row r="506" spans="3:4" x14ac:dyDescent="0.3">
      <c r="C506"/>
      <c r="D506"/>
    </row>
    <row r="507" spans="3:4" x14ac:dyDescent="0.3">
      <c r="C507"/>
      <c r="D507"/>
    </row>
    <row r="508" spans="3:4" x14ac:dyDescent="0.3">
      <c r="C508"/>
      <c r="D508"/>
    </row>
    <row r="509" spans="3:4" x14ac:dyDescent="0.3">
      <c r="C509"/>
      <c r="D509"/>
    </row>
    <row r="510" spans="3:4" x14ac:dyDescent="0.3">
      <c r="C510"/>
      <c r="D510"/>
    </row>
    <row r="511" spans="3:4" x14ac:dyDescent="0.3">
      <c r="C511"/>
      <c r="D511"/>
    </row>
    <row r="512" spans="3:4" x14ac:dyDescent="0.3">
      <c r="C512"/>
      <c r="D512"/>
    </row>
    <row r="513" spans="3:4" x14ac:dyDescent="0.3">
      <c r="C513"/>
      <c r="D513"/>
    </row>
    <row r="514" spans="3:4" x14ac:dyDescent="0.3">
      <c r="C514"/>
      <c r="D514"/>
    </row>
    <row r="515" spans="3:4" x14ac:dyDescent="0.3">
      <c r="C515"/>
      <c r="D515"/>
    </row>
    <row r="516" spans="3:4" x14ac:dyDescent="0.3">
      <c r="C516"/>
      <c r="D516"/>
    </row>
    <row r="517" spans="3:4" x14ac:dyDescent="0.3">
      <c r="C517"/>
      <c r="D517"/>
    </row>
    <row r="518" spans="3:4" x14ac:dyDescent="0.3">
      <c r="C518"/>
      <c r="D518"/>
    </row>
    <row r="519" spans="3:4" x14ac:dyDescent="0.3">
      <c r="C519"/>
      <c r="D519"/>
    </row>
    <row r="520" spans="3:4" x14ac:dyDescent="0.3">
      <c r="C520"/>
      <c r="D520"/>
    </row>
    <row r="521" spans="3:4" x14ac:dyDescent="0.3">
      <c r="C521"/>
      <c r="D521"/>
    </row>
    <row r="522" spans="3:4" x14ac:dyDescent="0.3">
      <c r="C522"/>
      <c r="D522"/>
    </row>
    <row r="523" spans="3:4" x14ac:dyDescent="0.3">
      <c r="C523"/>
      <c r="D523"/>
    </row>
    <row r="524" spans="3:4" x14ac:dyDescent="0.3">
      <c r="C524"/>
      <c r="D524"/>
    </row>
    <row r="525" spans="3:4" x14ac:dyDescent="0.3">
      <c r="C525"/>
      <c r="D525"/>
    </row>
    <row r="526" spans="3:4" x14ac:dyDescent="0.3">
      <c r="C526"/>
      <c r="D526"/>
    </row>
    <row r="527" spans="3:4" x14ac:dyDescent="0.3">
      <c r="C527"/>
      <c r="D527"/>
    </row>
    <row r="528" spans="3:4" x14ac:dyDescent="0.3">
      <c r="C528"/>
      <c r="D528"/>
    </row>
    <row r="529" spans="3:4" x14ac:dyDescent="0.3">
      <c r="C529"/>
      <c r="D529"/>
    </row>
    <row r="530" spans="3:4" x14ac:dyDescent="0.3">
      <c r="C530"/>
      <c r="D530"/>
    </row>
    <row r="531" spans="3:4" x14ac:dyDescent="0.3">
      <c r="C531"/>
      <c r="D531"/>
    </row>
    <row r="532" spans="3:4" x14ac:dyDescent="0.3">
      <c r="C532"/>
      <c r="D532"/>
    </row>
    <row r="533" spans="3:4" x14ac:dyDescent="0.3">
      <c r="C533"/>
      <c r="D533"/>
    </row>
    <row r="534" spans="3:4" x14ac:dyDescent="0.3">
      <c r="C534"/>
      <c r="D534"/>
    </row>
    <row r="535" spans="3:4" x14ac:dyDescent="0.3">
      <c r="C535"/>
      <c r="D535"/>
    </row>
    <row r="536" spans="3:4" x14ac:dyDescent="0.3">
      <c r="C536"/>
      <c r="D536"/>
    </row>
    <row r="537" spans="3:4" x14ac:dyDescent="0.3">
      <c r="C537"/>
      <c r="D537"/>
    </row>
    <row r="538" spans="3:4" x14ac:dyDescent="0.3">
      <c r="C538"/>
      <c r="D538"/>
    </row>
    <row r="539" spans="3:4" x14ac:dyDescent="0.3">
      <c r="C539"/>
      <c r="D539"/>
    </row>
    <row r="540" spans="3:4" x14ac:dyDescent="0.3">
      <c r="C540"/>
      <c r="D540"/>
    </row>
    <row r="541" spans="3:4" x14ac:dyDescent="0.3">
      <c r="C541"/>
      <c r="D541"/>
    </row>
    <row r="542" spans="3:4" x14ac:dyDescent="0.3">
      <c r="C542"/>
      <c r="D542"/>
    </row>
    <row r="543" spans="3:4" x14ac:dyDescent="0.3">
      <c r="C543"/>
      <c r="D543"/>
    </row>
    <row r="544" spans="3:4" x14ac:dyDescent="0.3">
      <c r="C544"/>
      <c r="D544"/>
    </row>
    <row r="545" spans="3:4" x14ac:dyDescent="0.3">
      <c r="C545"/>
      <c r="D545"/>
    </row>
    <row r="546" spans="3:4" x14ac:dyDescent="0.3">
      <c r="C546"/>
      <c r="D546"/>
    </row>
    <row r="547" spans="3:4" x14ac:dyDescent="0.3">
      <c r="C547"/>
      <c r="D547"/>
    </row>
    <row r="548" spans="3:4" x14ac:dyDescent="0.3">
      <c r="C548"/>
      <c r="D548"/>
    </row>
    <row r="549" spans="3:4" x14ac:dyDescent="0.3">
      <c r="C549"/>
      <c r="D549"/>
    </row>
    <row r="550" spans="3:4" x14ac:dyDescent="0.3">
      <c r="C550"/>
      <c r="D550"/>
    </row>
    <row r="551" spans="3:4" x14ac:dyDescent="0.3">
      <c r="C551"/>
      <c r="D551"/>
    </row>
    <row r="552" spans="3:4" x14ac:dyDescent="0.3">
      <c r="C552"/>
      <c r="D552"/>
    </row>
    <row r="553" spans="3:4" x14ac:dyDescent="0.3">
      <c r="C553"/>
      <c r="D553"/>
    </row>
    <row r="554" spans="3:4" x14ac:dyDescent="0.3">
      <c r="C554"/>
      <c r="D554"/>
    </row>
    <row r="555" spans="3:4" x14ac:dyDescent="0.3">
      <c r="C555"/>
      <c r="D555"/>
    </row>
    <row r="556" spans="3:4" x14ac:dyDescent="0.3">
      <c r="C556"/>
      <c r="D556"/>
    </row>
    <row r="557" spans="3:4" x14ac:dyDescent="0.3">
      <c r="C557"/>
      <c r="D557"/>
    </row>
    <row r="558" spans="3:4" x14ac:dyDescent="0.3">
      <c r="C558"/>
      <c r="D558"/>
    </row>
    <row r="559" spans="3:4" x14ac:dyDescent="0.3">
      <c r="C559"/>
      <c r="D559"/>
    </row>
    <row r="560" spans="3:4" x14ac:dyDescent="0.3">
      <c r="C560"/>
      <c r="D560"/>
    </row>
    <row r="561" spans="3:4" x14ac:dyDescent="0.3">
      <c r="C561"/>
      <c r="D561"/>
    </row>
    <row r="562" spans="3:4" x14ac:dyDescent="0.3">
      <c r="C562"/>
      <c r="D562"/>
    </row>
    <row r="563" spans="3:4" x14ac:dyDescent="0.3">
      <c r="C563"/>
      <c r="D563"/>
    </row>
    <row r="564" spans="3:4" x14ac:dyDescent="0.3">
      <c r="C564"/>
      <c r="D564"/>
    </row>
    <row r="565" spans="3:4" x14ac:dyDescent="0.3">
      <c r="C565"/>
      <c r="D565"/>
    </row>
    <row r="566" spans="3:4" x14ac:dyDescent="0.3">
      <c r="C566"/>
      <c r="D566"/>
    </row>
    <row r="567" spans="3:4" x14ac:dyDescent="0.3">
      <c r="C567"/>
      <c r="D567"/>
    </row>
    <row r="568" spans="3:4" x14ac:dyDescent="0.3">
      <c r="C568"/>
      <c r="D568"/>
    </row>
    <row r="569" spans="3:4" x14ac:dyDescent="0.3">
      <c r="C569"/>
      <c r="D569"/>
    </row>
    <row r="570" spans="3:4" x14ac:dyDescent="0.3">
      <c r="C570"/>
      <c r="D570"/>
    </row>
    <row r="571" spans="3:4" x14ac:dyDescent="0.3">
      <c r="C571"/>
      <c r="D571"/>
    </row>
    <row r="572" spans="3:4" x14ac:dyDescent="0.3">
      <c r="C572"/>
      <c r="D572"/>
    </row>
    <row r="573" spans="3:4" x14ac:dyDescent="0.3">
      <c r="C573"/>
      <c r="D573"/>
    </row>
    <row r="574" spans="3:4" x14ac:dyDescent="0.3">
      <c r="C574"/>
      <c r="D574"/>
    </row>
    <row r="575" spans="3:4" x14ac:dyDescent="0.3">
      <c r="C575"/>
      <c r="D575"/>
    </row>
    <row r="576" spans="3:4" x14ac:dyDescent="0.3">
      <c r="C576"/>
      <c r="D576"/>
    </row>
    <row r="577" spans="3:4" x14ac:dyDescent="0.3">
      <c r="C577"/>
      <c r="D577"/>
    </row>
    <row r="578" spans="3:4" x14ac:dyDescent="0.3">
      <c r="C578"/>
      <c r="D578"/>
    </row>
    <row r="579" spans="3:4" x14ac:dyDescent="0.3">
      <c r="C579"/>
      <c r="D579"/>
    </row>
    <row r="580" spans="3:4" x14ac:dyDescent="0.3">
      <c r="C580"/>
      <c r="D580"/>
    </row>
    <row r="581" spans="3:4" x14ac:dyDescent="0.3">
      <c r="C581"/>
      <c r="D581"/>
    </row>
    <row r="582" spans="3:4" x14ac:dyDescent="0.3">
      <c r="C582"/>
      <c r="D582"/>
    </row>
    <row r="583" spans="3:4" x14ac:dyDescent="0.3">
      <c r="C583"/>
      <c r="D583"/>
    </row>
    <row r="584" spans="3:4" x14ac:dyDescent="0.3">
      <c r="C584"/>
      <c r="D584"/>
    </row>
    <row r="585" spans="3:4" x14ac:dyDescent="0.3">
      <c r="C585"/>
      <c r="D585"/>
    </row>
    <row r="586" spans="3:4" x14ac:dyDescent="0.3">
      <c r="C586"/>
      <c r="D586"/>
    </row>
    <row r="587" spans="3:4" x14ac:dyDescent="0.3">
      <c r="C587"/>
      <c r="D587"/>
    </row>
    <row r="588" spans="3:4" x14ac:dyDescent="0.3">
      <c r="C588"/>
      <c r="D588"/>
    </row>
    <row r="589" spans="3:4" x14ac:dyDescent="0.3">
      <c r="C589"/>
      <c r="D589"/>
    </row>
    <row r="590" spans="3:4" x14ac:dyDescent="0.3">
      <c r="C590"/>
      <c r="D590"/>
    </row>
    <row r="591" spans="3:4" x14ac:dyDescent="0.3">
      <c r="C591"/>
      <c r="D591"/>
    </row>
    <row r="592" spans="3:4" x14ac:dyDescent="0.3">
      <c r="C592"/>
      <c r="D592"/>
    </row>
    <row r="593" spans="3:4" x14ac:dyDescent="0.3">
      <c r="C593"/>
      <c r="D593"/>
    </row>
    <row r="594" spans="3:4" x14ac:dyDescent="0.3">
      <c r="C594"/>
      <c r="D594"/>
    </row>
    <row r="595" spans="3:4" x14ac:dyDescent="0.3">
      <c r="C595"/>
      <c r="D595"/>
    </row>
    <row r="596" spans="3:4" x14ac:dyDescent="0.3">
      <c r="C596"/>
      <c r="D596"/>
    </row>
    <row r="597" spans="3:4" x14ac:dyDescent="0.3">
      <c r="C597"/>
      <c r="D597"/>
    </row>
    <row r="598" spans="3:4" x14ac:dyDescent="0.3">
      <c r="C598"/>
      <c r="D598"/>
    </row>
    <row r="599" spans="3:4" x14ac:dyDescent="0.3">
      <c r="C599"/>
      <c r="D599"/>
    </row>
    <row r="600" spans="3:4" x14ac:dyDescent="0.3">
      <c r="C600"/>
      <c r="D600"/>
    </row>
    <row r="601" spans="3:4" x14ac:dyDescent="0.3">
      <c r="C601"/>
      <c r="D601"/>
    </row>
    <row r="602" spans="3:4" x14ac:dyDescent="0.3">
      <c r="C602"/>
      <c r="D602"/>
    </row>
    <row r="603" spans="3:4" x14ac:dyDescent="0.3">
      <c r="C603"/>
      <c r="D603"/>
    </row>
    <row r="604" spans="3:4" x14ac:dyDescent="0.3">
      <c r="C604"/>
      <c r="D604"/>
    </row>
    <row r="605" spans="3:4" x14ac:dyDescent="0.3">
      <c r="C605"/>
      <c r="D605"/>
    </row>
    <row r="606" spans="3:4" x14ac:dyDescent="0.3">
      <c r="C606"/>
      <c r="D606"/>
    </row>
    <row r="607" spans="3:4" x14ac:dyDescent="0.3">
      <c r="C607"/>
      <c r="D607"/>
    </row>
    <row r="608" spans="3:4" x14ac:dyDescent="0.3">
      <c r="C608"/>
      <c r="D608"/>
    </row>
    <row r="609" spans="3:4" x14ac:dyDescent="0.3">
      <c r="C609"/>
      <c r="D609"/>
    </row>
    <row r="610" spans="3:4" x14ac:dyDescent="0.3">
      <c r="C610"/>
      <c r="D610"/>
    </row>
    <row r="611" spans="3:4" x14ac:dyDescent="0.3">
      <c r="C611"/>
      <c r="D611"/>
    </row>
    <row r="612" spans="3:4" x14ac:dyDescent="0.3">
      <c r="C612"/>
      <c r="D612"/>
    </row>
    <row r="613" spans="3:4" x14ac:dyDescent="0.3">
      <c r="C613"/>
      <c r="D613"/>
    </row>
    <row r="614" spans="3:4" x14ac:dyDescent="0.3">
      <c r="C614"/>
      <c r="D614"/>
    </row>
    <row r="615" spans="3:4" x14ac:dyDescent="0.3">
      <c r="C615"/>
      <c r="D615"/>
    </row>
    <row r="616" spans="3:4" x14ac:dyDescent="0.3">
      <c r="C616"/>
      <c r="D616"/>
    </row>
    <row r="617" spans="3:4" x14ac:dyDescent="0.3">
      <c r="C617"/>
      <c r="D617"/>
    </row>
    <row r="618" spans="3:4" x14ac:dyDescent="0.3">
      <c r="C618"/>
      <c r="D618"/>
    </row>
    <row r="619" spans="3:4" x14ac:dyDescent="0.3">
      <c r="C619"/>
      <c r="D619"/>
    </row>
    <row r="620" spans="3:4" x14ac:dyDescent="0.3">
      <c r="C620"/>
      <c r="D620"/>
    </row>
    <row r="621" spans="3:4" x14ac:dyDescent="0.3">
      <c r="C621"/>
      <c r="D621"/>
    </row>
    <row r="622" spans="3:4" x14ac:dyDescent="0.3">
      <c r="C622"/>
      <c r="D622"/>
    </row>
    <row r="623" spans="3:4" x14ac:dyDescent="0.3">
      <c r="C623"/>
      <c r="D623"/>
    </row>
    <row r="624" spans="3:4" x14ac:dyDescent="0.3">
      <c r="C624"/>
      <c r="D624"/>
    </row>
    <row r="625" spans="3:4" x14ac:dyDescent="0.3">
      <c r="C625"/>
      <c r="D625"/>
    </row>
    <row r="626" spans="3:4" x14ac:dyDescent="0.3">
      <c r="C626"/>
      <c r="D626"/>
    </row>
    <row r="627" spans="3:4" x14ac:dyDescent="0.3">
      <c r="C627"/>
      <c r="D627"/>
    </row>
    <row r="628" spans="3:4" x14ac:dyDescent="0.3">
      <c r="C628"/>
      <c r="D628"/>
    </row>
    <row r="629" spans="3:4" x14ac:dyDescent="0.3">
      <c r="C629"/>
      <c r="D629"/>
    </row>
    <row r="630" spans="3:4" x14ac:dyDescent="0.3">
      <c r="C630"/>
      <c r="D630"/>
    </row>
    <row r="631" spans="3:4" x14ac:dyDescent="0.3">
      <c r="C631"/>
      <c r="D631"/>
    </row>
    <row r="632" spans="3:4" x14ac:dyDescent="0.3">
      <c r="C632"/>
      <c r="D632"/>
    </row>
    <row r="633" spans="3:4" x14ac:dyDescent="0.3">
      <c r="C633"/>
      <c r="D633"/>
    </row>
    <row r="634" spans="3:4" x14ac:dyDescent="0.3">
      <c r="C634"/>
      <c r="D634"/>
    </row>
    <row r="635" spans="3:4" x14ac:dyDescent="0.3">
      <c r="C635"/>
      <c r="D635"/>
    </row>
    <row r="636" spans="3:4" x14ac:dyDescent="0.3">
      <c r="C636"/>
      <c r="D636"/>
    </row>
    <row r="637" spans="3:4" x14ac:dyDescent="0.3">
      <c r="C637"/>
      <c r="D637"/>
    </row>
    <row r="638" spans="3:4" x14ac:dyDescent="0.3">
      <c r="C638"/>
      <c r="D638"/>
    </row>
    <row r="639" spans="3:4" x14ac:dyDescent="0.3">
      <c r="C639"/>
      <c r="D639"/>
    </row>
    <row r="640" spans="3:4" x14ac:dyDescent="0.3">
      <c r="C640"/>
      <c r="D640"/>
    </row>
    <row r="641" spans="3:4" x14ac:dyDescent="0.3">
      <c r="C641"/>
      <c r="D641"/>
    </row>
    <row r="642" spans="3:4" x14ac:dyDescent="0.3">
      <c r="C642"/>
      <c r="D642"/>
    </row>
    <row r="643" spans="3:4" x14ac:dyDescent="0.3">
      <c r="C643"/>
      <c r="D643"/>
    </row>
    <row r="644" spans="3:4" x14ac:dyDescent="0.3">
      <c r="C644"/>
      <c r="D644"/>
    </row>
    <row r="645" spans="3:4" x14ac:dyDescent="0.3">
      <c r="C645"/>
      <c r="D645"/>
    </row>
    <row r="646" spans="3:4" ht="15" thickBot="1" x14ac:dyDescent="0.35">
      <c r="C646"/>
      <c r="D646"/>
    </row>
    <row r="647" spans="3:4" ht="15" thickBot="1" x14ac:dyDescent="0.35">
      <c r="C647"/>
      <c r="D647"/>
    </row>
    <row r="648" spans="3:4" x14ac:dyDescent="0.3">
      <c r="C648"/>
      <c r="D648"/>
    </row>
    <row r="649" spans="3:4" x14ac:dyDescent="0.3">
      <c r="C649"/>
      <c r="D649"/>
    </row>
    <row r="650" spans="3:4" x14ac:dyDescent="0.3">
      <c r="C650"/>
      <c r="D650"/>
    </row>
    <row r="651" spans="3:4" x14ac:dyDescent="0.3">
      <c r="C651"/>
      <c r="D651"/>
    </row>
    <row r="652" spans="3:4" x14ac:dyDescent="0.3">
      <c r="C652"/>
      <c r="D652"/>
    </row>
    <row r="653" spans="3:4" x14ac:dyDescent="0.3">
      <c r="C653"/>
      <c r="D653"/>
    </row>
    <row r="654" spans="3:4" x14ac:dyDescent="0.3">
      <c r="C654"/>
      <c r="D654"/>
    </row>
    <row r="655" spans="3:4" x14ac:dyDescent="0.3">
      <c r="C655"/>
      <c r="D655"/>
    </row>
    <row r="656" spans="3:4" x14ac:dyDescent="0.3">
      <c r="C656"/>
      <c r="D656"/>
    </row>
    <row r="657" spans="3:4" x14ac:dyDescent="0.3">
      <c r="C657"/>
      <c r="D657"/>
    </row>
    <row r="658" spans="3:4" x14ac:dyDescent="0.3">
      <c r="C658"/>
      <c r="D658"/>
    </row>
    <row r="659" spans="3:4" x14ac:dyDescent="0.3">
      <c r="C659"/>
      <c r="D659"/>
    </row>
    <row r="660" spans="3:4" x14ac:dyDescent="0.3">
      <c r="C660"/>
      <c r="D660"/>
    </row>
    <row r="661" spans="3:4" x14ac:dyDescent="0.3">
      <c r="C661"/>
      <c r="D661"/>
    </row>
    <row r="662" spans="3:4" x14ac:dyDescent="0.3">
      <c r="C662"/>
      <c r="D662"/>
    </row>
    <row r="663" spans="3:4" x14ac:dyDescent="0.3">
      <c r="C663"/>
      <c r="D663"/>
    </row>
    <row r="664" spans="3:4" x14ac:dyDescent="0.3">
      <c r="C664"/>
      <c r="D664"/>
    </row>
    <row r="665" spans="3:4" x14ac:dyDescent="0.3">
      <c r="C665"/>
      <c r="D665"/>
    </row>
    <row r="666" spans="3:4" x14ac:dyDescent="0.3">
      <c r="C666"/>
      <c r="D666"/>
    </row>
    <row r="667" spans="3:4" x14ac:dyDescent="0.3">
      <c r="C667"/>
      <c r="D667"/>
    </row>
    <row r="668" spans="3:4" x14ac:dyDescent="0.3">
      <c r="C668"/>
      <c r="D668"/>
    </row>
    <row r="669" spans="3:4" x14ac:dyDescent="0.3">
      <c r="C669"/>
      <c r="D669"/>
    </row>
    <row r="670" spans="3:4" x14ac:dyDescent="0.3">
      <c r="C670"/>
      <c r="D670"/>
    </row>
    <row r="671" spans="3:4" x14ac:dyDescent="0.3">
      <c r="C671"/>
      <c r="D671"/>
    </row>
    <row r="672" spans="3:4" x14ac:dyDescent="0.3">
      <c r="C672"/>
      <c r="D672"/>
    </row>
    <row r="673" spans="3:4" x14ac:dyDescent="0.3">
      <c r="C673"/>
      <c r="D673"/>
    </row>
    <row r="674" spans="3:4" x14ac:dyDescent="0.3">
      <c r="C674"/>
      <c r="D674"/>
    </row>
    <row r="675" spans="3:4" x14ac:dyDescent="0.3">
      <c r="C675"/>
      <c r="D675"/>
    </row>
    <row r="676" spans="3:4" x14ac:dyDescent="0.3">
      <c r="C676"/>
      <c r="D676"/>
    </row>
    <row r="677" spans="3:4" x14ac:dyDescent="0.3">
      <c r="C677"/>
      <c r="D677"/>
    </row>
    <row r="678" spans="3:4" x14ac:dyDescent="0.3">
      <c r="C678"/>
      <c r="D678"/>
    </row>
    <row r="679" spans="3:4" x14ac:dyDescent="0.3">
      <c r="C679"/>
      <c r="D679"/>
    </row>
    <row r="680" spans="3:4" x14ac:dyDescent="0.3">
      <c r="C680"/>
      <c r="D680"/>
    </row>
    <row r="681" spans="3:4" x14ac:dyDescent="0.3">
      <c r="C681"/>
      <c r="D681"/>
    </row>
    <row r="682" spans="3:4" x14ac:dyDescent="0.3">
      <c r="C682"/>
      <c r="D682"/>
    </row>
    <row r="683" spans="3:4" x14ac:dyDescent="0.3">
      <c r="C683"/>
      <c r="D683"/>
    </row>
    <row r="684" spans="3:4" x14ac:dyDescent="0.3">
      <c r="C684"/>
      <c r="D684"/>
    </row>
    <row r="685" spans="3:4" x14ac:dyDescent="0.3">
      <c r="C685"/>
      <c r="D685"/>
    </row>
    <row r="686" spans="3:4" x14ac:dyDescent="0.3">
      <c r="C686"/>
      <c r="D686"/>
    </row>
    <row r="687" spans="3:4" x14ac:dyDescent="0.3">
      <c r="C687"/>
      <c r="D687"/>
    </row>
    <row r="688" spans="3:4" x14ac:dyDescent="0.3">
      <c r="C688"/>
      <c r="D688"/>
    </row>
    <row r="689" spans="3:4" x14ac:dyDescent="0.3">
      <c r="C689"/>
      <c r="D689"/>
    </row>
    <row r="690" spans="3:4" x14ac:dyDescent="0.3">
      <c r="C690"/>
      <c r="D690"/>
    </row>
    <row r="691" spans="3:4" x14ac:dyDescent="0.3">
      <c r="C691"/>
      <c r="D691"/>
    </row>
    <row r="692" spans="3:4" x14ac:dyDescent="0.3">
      <c r="C692"/>
      <c r="D692"/>
    </row>
    <row r="693" spans="3:4" x14ac:dyDescent="0.3">
      <c r="C693"/>
      <c r="D693"/>
    </row>
    <row r="694" spans="3:4" x14ac:dyDescent="0.3">
      <c r="C694"/>
      <c r="D694"/>
    </row>
    <row r="695" spans="3:4" x14ac:dyDescent="0.3">
      <c r="C695"/>
      <c r="D695"/>
    </row>
    <row r="696" spans="3:4" x14ac:dyDescent="0.3">
      <c r="C696"/>
      <c r="D696"/>
    </row>
    <row r="697" spans="3:4" x14ac:dyDescent="0.3">
      <c r="C697"/>
      <c r="D697"/>
    </row>
    <row r="698" spans="3:4" x14ac:dyDescent="0.3">
      <c r="C698"/>
      <c r="D698"/>
    </row>
    <row r="699" spans="3:4" x14ac:dyDescent="0.3">
      <c r="C699"/>
      <c r="D699"/>
    </row>
    <row r="700" spans="3:4" x14ac:dyDescent="0.3">
      <c r="C700"/>
      <c r="D700"/>
    </row>
    <row r="701" spans="3:4" x14ac:dyDescent="0.3">
      <c r="C701"/>
      <c r="D701"/>
    </row>
    <row r="702" spans="3:4" x14ac:dyDescent="0.3">
      <c r="C702"/>
      <c r="D702"/>
    </row>
    <row r="703" spans="3:4" x14ac:dyDescent="0.3">
      <c r="C703"/>
      <c r="D703"/>
    </row>
    <row r="704" spans="3:4" x14ac:dyDescent="0.3">
      <c r="C704"/>
      <c r="D704"/>
    </row>
    <row r="705" spans="3:4" x14ac:dyDescent="0.3">
      <c r="C705"/>
      <c r="D705"/>
    </row>
    <row r="706" spans="3:4" x14ac:dyDescent="0.3">
      <c r="C706"/>
      <c r="D706"/>
    </row>
    <row r="707" spans="3:4" x14ac:dyDescent="0.3">
      <c r="C707"/>
      <c r="D707"/>
    </row>
    <row r="708" spans="3:4" x14ac:dyDescent="0.3">
      <c r="C708"/>
      <c r="D708"/>
    </row>
    <row r="709" spans="3:4" x14ac:dyDescent="0.3">
      <c r="C709"/>
      <c r="D709"/>
    </row>
    <row r="710" spans="3:4" x14ac:dyDescent="0.3">
      <c r="C710"/>
      <c r="D710"/>
    </row>
    <row r="711" spans="3:4" x14ac:dyDescent="0.3">
      <c r="C711"/>
      <c r="D711"/>
    </row>
    <row r="712" spans="3:4" x14ac:dyDescent="0.3">
      <c r="C712"/>
      <c r="D712"/>
    </row>
    <row r="713" spans="3:4" x14ac:dyDescent="0.3">
      <c r="C713"/>
      <c r="D713"/>
    </row>
    <row r="714" spans="3:4" x14ac:dyDescent="0.3">
      <c r="C714"/>
      <c r="D714"/>
    </row>
    <row r="715" spans="3:4" x14ac:dyDescent="0.3">
      <c r="C715"/>
      <c r="D715"/>
    </row>
    <row r="716" spans="3:4" x14ac:dyDescent="0.3">
      <c r="C716"/>
      <c r="D716"/>
    </row>
    <row r="717" spans="3:4" x14ac:dyDescent="0.3">
      <c r="C717"/>
      <c r="D717"/>
    </row>
    <row r="718" spans="3:4" x14ac:dyDescent="0.3">
      <c r="C718"/>
      <c r="D718"/>
    </row>
    <row r="719" spans="3:4" x14ac:dyDescent="0.3">
      <c r="C719"/>
      <c r="D719"/>
    </row>
    <row r="720" spans="3:4" x14ac:dyDescent="0.3">
      <c r="C720"/>
      <c r="D720"/>
    </row>
    <row r="721" spans="3:4" ht="15" thickBot="1" x14ac:dyDescent="0.35">
      <c r="C721"/>
      <c r="D721"/>
    </row>
    <row r="722" spans="3:4" ht="15" thickBot="1" x14ac:dyDescent="0.35">
      <c r="C722"/>
      <c r="D722"/>
    </row>
  </sheetData>
  <sheetProtection algorithmName="SHA-512" hashValue="HdVT/LS2NhecNmvgPxxs7lc9OlQFEEVrw1uLzRzl2mkGOPfdQr4BaqBxwVCel0F9VIK1aKWry0Uf73im8I4EfQ==" saltValue="DqvVE9/aoVFKcWa/dDVCxw==" spinCount="100000" sheet="1" formatCells="0" formatColumns="0" formatRows="0" autoFilter="0"/>
  <dataConsolidate function="count"/>
  <mergeCells count="10">
    <mergeCell ref="F67:K67"/>
    <mergeCell ref="C2:K2"/>
    <mergeCell ref="C42:D42"/>
    <mergeCell ref="C33:D33"/>
    <mergeCell ref="F33:H33"/>
    <mergeCell ref="C4:D4"/>
    <mergeCell ref="F4:G4"/>
    <mergeCell ref="F18:G18"/>
    <mergeCell ref="C18:D18"/>
    <mergeCell ref="C63:D63"/>
  </mergeCells>
  <pageMargins left="0.7" right="0.7" top="0.75" bottom="0.75" header="0.3" footer="0.3"/>
  <pageSetup orientation="portrait"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FD48-7983-46C8-B828-12010D3D0689}">
  <dimension ref="A1:AC329"/>
  <sheetViews>
    <sheetView topLeftCell="A319" zoomScale="40" zoomScaleNormal="40" workbookViewId="0">
      <selection activeCell="AB328" sqref="AB328"/>
    </sheetView>
  </sheetViews>
  <sheetFormatPr baseColWidth="10" defaultColWidth="11.44140625" defaultRowHeight="17.399999999999999" x14ac:dyDescent="0.3"/>
  <cols>
    <col min="1" max="1" width="25.33203125" style="516" bestFit="1" customWidth="1"/>
    <col min="2" max="2" width="60.44140625" style="516" customWidth="1"/>
    <col min="3" max="3" width="10.33203125" style="516" hidden="1" customWidth="1"/>
    <col min="4" max="4" width="11.6640625" style="516" hidden="1" customWidth="1"/>
    <col min="5" max="5" width="14.33203125" style="516" hidden="1" customWidth="1"/>
    <col min="6" max="6" width="10.44140625" style="516" hidden="1" customWidth="1"/>
    <col min="7" max="7" width="13.109375" style="516" hidden="1" customWidth="1"/>
    <col min="8" max="8" width="16.33203125" style="516" hidden="1" customWidth="1"/>
    <col min="9" max="9" width="6.6640625" style="516" hidden="1" customWidth="1"/>
    <col min="10" max="10" width="24" style="516" hidden="1" customWidth="1"/>
    <col min="11" max="11" width="29.5546875" style="552" hidden="1" customWidth="1"/>
    <col min="12" max="12" width="43.6640625" style="516" hidden="1" customWidth="1"/>
    <col min="13" max="13" width="10.33203125" style="516" hidden="1" customWidth="1"/>
    <col min="14" max="14" width="9.44140625" style="516" hidden="1" customWidth="1"/>
    <col min="15" max="15" width="14.5546875" style="516" hidden="1" customWidth="1"/>
    <col min="16" max="16" width="9.44140625" style="516" hidden="1" customWidth="1"/>
    <col min="17" max="17" width="9.6640625" style="516" hidden="1" customWidth="1"/>
    <col min="18" max="18" width="8.44140625" style="516" hidden="1" customWidth="1"/>
    <col min="19" max="19" width="7.6640625" style="516" hidden="1" customWidth="1"/>
    <col min="20" max="20" width="13.88671875" style="516" hidden="1" customWidth="1"/>
    <col min="21" max="21" width="13.33203125" style="516" hidden="1" customWidth="1"/>
    <col min="22" max="22" width="12.44140625" style="516" hidden="1" customWidth="1"/>
    <col min="23" max="23" width="9.5546875" style="516" hidden="1" customWidth="1"/>
    <col min="24" max="24" width="10.44140625" style="516" hidden="1" customWidth="1"/>
    <col min="25" max="26" width="8.44140625" style="516" hidden="1" customWidth="1"/>
    <col min="27" max="27" width="49" style="516" bestFit="1" customWidth="1"/>
    <col min="28" max="28" width="63.77734375" style="516" customWidth="1"/>
    <col min="29" max="29" width="81.33203125" style="516" bestFit="1" customWidth="1"/>
    <col min="30" max="30" width="67.6640625" style="516" bestFit="1" customWidth="1"/>
    <col min="31" max="16384" width="11.44140625" style="516"/>
  </cols>
  <sheetData>
    <row r="1" spans="1:29" ht="18" thickBot="1" x14ac:dyDescent="0.35">
      <c r="A1" s="1609" t="s">
        <v>45</v>
      </c>
      <c r="B1" s="1610"/>
      <c r="C1" s="1610"/>
      <c r="D1" s="1610"/>
      <c r="E1" s="1610"/>
      <c r="F1" s="1611">
        <v>44773</v>
      </c>
      <c r="G1" s="1611"/>
      <c r="H1" s="1611"/>
      <c r="I1" s="1612"/>
      <c r="J1" s="1613" t="s">
        <v>3022</v>
      </c>
      <c r="K1" s="1613"/>
      <c r="L1" s="1613"/>
      <c r="M1" s="1613"/>
      <c r="N1" s="1613"/>
      <c r="O1" s="1614">
        <v>44832</v>
      </c>
      <c r="P1" s="1615"/>
      <c r="Q1" s="1615"/>
      <c r="R1" s="1616"/>
      <c r="S1" s="214"/>
      <c r="T1" s="214"/>
      <c r="U1" s="214"/>
      <c r="V1" s="214"/>
      <c r="W1" s="214"/>
      <c r="X1" s="214"/>
      <c r="Y1" s="214"/>
      <c r="Z1" s="214"/>
      <c r="AA1" s="214"/>
      <c r="AB1" s="214"/>
      <c r="AC1" s="215"/>
    </row>
    <row r="2" spans="1:29" x14ac:dyDescent="0.3">
      <c r="A2" s="1587" t="s">
        <v>3023</v>
      </c>
      <c r="B2" s="1589" t="s">
        <v>3024</v>
      </c>
      <c r="C2" s="1589" t="s">
        <v>3025</v>
      </c>
      <c r="D2" s="1589"/>
      <c r="E2" s="1589"/>
      <c r="F2" s="1589"/>
      <c r="G2" s="1589"/>
      <c r="H2" s="1589"/>
      <c r="I2" s="1589"/>
      <c r="J2" s="1604"/>
      <c r="K2" s="1604"/>
      <c r="L2" s="1617"/>
      <c r="M2" s="1618" t="s">
        <v>3026</v>
      </c>
      <c r="N2" s="1604"/>
      <c r="O2" s="1604"/>
      <c r="P2" s="1604"/>
      <c r="Q2" s="1604"/>
      <c r="R2" s="1604"/>
      <c r="S2" s="1605"/>
      <c r="T2" s="1603" t="s">
        <v>3027</v>
      </c>
      <c r="U2" s="1604"/>
      <c r="V2" s="1604"/>
      <c r="W2" s="1604"/>
      <c r="X2" s="1604"/>
      <c r="Y2" s="1604"/>
      <c r="Z2" s="1605"/>
      <c r="AA2" s="1606" t="s">
        <v>3028</v>
      </c>
      <c r="AB2" s="1607"/>
      <c r="AC2" s="1608"/>
    </row>
    <row r="3" spans="1:29" ht="52.2" x14ac:dyDescent="0.3">
      <c r="A3" s="1588"/>
      <c r="B3" s="1590"/>
      <c r="C3" s="517" t="s">
        <v>3029</v>
      </c>
      <c r="D3" s="517" t="s">
        <v>3030</v>
      </c>
      <c r="E3" s="517" t="s">
        <v>3031</v>
      </c>
      <c r="F3" s="517" t="s">
        <v>3032</v>
      </c>
      <c r="G3" s="517" t="s">
        <v>3033</v>
      </c>
      <c r="H3" s="517" t="s">
        <v>3034</v>
      </c>
      <c r="I3" s="143" t="s">
        <v>3035</v>
      </c>
      <c r="J3" s="143" t="s">
        <v>3036</v>
      </c>
      <c r="K3" s="144" t="s">
        <v>3037</v>
      </c>
      <c r="L3" s="145" t="s">
        <v>3038</v>
      </c>
      <c r="M3" s="518" t="s">
        <v>3039</v>
      </c>
      <c r="N3" s="144" t="s">
        <v>3040</v>
      </c>
      <c r="O3" s="164" t="s">
        <v>3041</v>
      </c>
      <c r="P3" s="519" t="s">
        <v>3042</v>
      </c>
      <c r="Q3" s="520" t="s">
        <v>3043</v>
      </c>
      <c r="R3" s="520" t="s">
        <v>3044</v>
      </c>
      <c r="S3" s="521" t="s">
        <v>3045</v>
      </c>
      <c r="T3" s="522" t="s">
        <v>3039</v>
      </c>
      <c r="U3" s="144" t="s">
        <v>3040</v>
      </c>
      <c r="V3" s="164" t="s">
        <v>3041</v>
      </c>
      <c r="W3" s="519" t="s">
        <v>3042</v>
      </c>
      <c r="X3" s="520" t="s">
        <v>3043</v>
      </c>
      <c r="Y3" s="520" t="s">
        <v>3044</v>
      </c>
      <c r="Z3" s="521" t="s">
        <v>3045</v>
      </c>
      <c r="AA3" s="146" t="s">
        <v>3046</v>
      </c>
      <c r="AB3" s="147" t="s">
        <v>3047</v>
      </c>
      <c r="AC3" s="148" t="s">
        <v>2943</v>
      </c>
    </row>
    <row r="4" spans="1:29" ht="34.799999999999997" x14ac:dyDescent="0.3">
      <c r="A4" s="149">
        <v>1707022401</v>
      </c>
      <c r="B4" s="150" t="s">
        <v>3048</v>
      </c>
      <c r="C4" s="1575" t="s">
        <v>3049</v>
      </c>
      <c r="D4" s="1575"/>
      <c r="E4" s="1575"/>
      <c r="F4" s="1575"/>
      <c r="G4" s="1575"/>
      <c r="H4" s="1575"/>
      <c r="I4" s="1575"/>
      <c r="J4" s="151" t="s">
        <v>3050</v>
      </c>
      <c r="K4" s="152" t="s">
        <v>3051</v>
      </c>
      <c r="L4" s="153" t="s">
        <v>3052</v>
      </c>
      <c r="M4" s="154">
        <v>1</v>
      </c>
      <c r="N4" s="152">
        <v>0</v>
      </c>
      <c r="O4" s="152">
        <v>0</v>
      </c>
      <c r="P4" s="152">
        <v>2</v>
      </c>
      <c r="Q4" s="152">
        <v>2</v>
      </c>
      <c r="R4" s="152"/>
      <c r="S4" s="155"/>
      <c r="T4" s="156">
        <v>1</v>
      </c>
      <c r="U4" s="152">
        <v>0</v>
      </c>
      <c r="V4" s="152">
        <v>0</v>
      </c>
      <c r="W4" s="157" t="s">
        <v>3053</v>
      </c>
      <c r="X4" s="152">
        <v>2</v>
      </c>
      <c r="Y4" s="152"/>
      <c r="Z4" s="155"/>
      <c r="AA4" s="158">
        <v>0</v>
      </c>
      <c r="AB4" s="159">
        <v>4</v>
      </c>
      <c r="AC4" s="160"/>
    </row>
    <row r="5" spans="1:29" ht="52.2" x14ac:dyDescent="0.3">
      <c r="A5" s="161">
        <v>1707022403</v>
      </c>
      <c r="B5" s="162" t="s">
        <v>3054</v>
      </c>
      <c r="C5" s="1574" t="s">
        <v>3049</v>
      </c>
      <c r="D5" s="1574"/>
      <c r="E5" s="1574"/>
      <c r="F5" s="1574"/>
      <c r="G5" s="1574"/>
      <c r="H5" s="1574"/>
      <c r="I5" s="1574"/>
      <c r="J5" s="163" t="s">
        <v>3050</v>
      </c>
      <c r="K5" s="164" t="s">
        <v>3051</v>
      </c>
      <c r="L5" s="165" t="s">
        <v>3052</v>
      </c>
      <c r="M5" s="166">
        <v>1</v>
      </c>
      <c r="N5" s="164">
        <v>0</v>
      </c>
      <c r="O5" s="164">
        <v>1</v>
      </c>
      <c r="P5" s="167">
        <v>3</v>
      </c>
      <c r="Q5" s="167">
        <v>4</v>
      </c>
      <c r="R5" s="167"/>
      <c r="S5" s="168"/>
      <c r="T5" s="169">
        <v>1</v>
      </c>
      <c r="U5" s="167">
        <v>0</v>
      </c>
      <c r="V5" s="167">
        <v>1</v>
      </c>
      <c r="W5" s="167">
        <v>4</v>
      </c>
      <c r="X5" s="167">
        <v>4</v>
      </c>
      <c r="Y5" s="167"/>
      <c r="Z5" s="168"/>
      <c r="AA5" s="169">
        <v>1</v>
      </c>
      <c r="AB5" s="167">
        <v>3</v>
      </c>
      <c r="AC5" s="170" t="s">
        <v>3055</v>
      </c>
    </row>
    <row r="6" spans="1:29" ht="34.799999999999997" x14ac:dyDescent="0.3">
      <c r="A6" s="149">
        <v>1707022404</v>
      </c>
      <c r="B6" s="150" t="s">
        <v>3056</v>
      </c>
      <c r="C6" s="1575" t="s">
        <v>3049</v>
      </c>
      <c r="D6" s="1575"/>
      <c r="E6" s="1575"/>
      <c r="F6" s="1575"/>
      <c r="G6" s="1575"/>
      <c r="H6" s="1575"/>
      <c r="I6" s="1575"/>
      <c r="J6" s="151" t="s">
        <v>3050</v>
      </c>
      <c r="K6" s="152" t="s">
        <v>3057</v>
      </c>
      <c r="L6" s="153" t="s">
        <v>3052</v>
      </c>
      <c r="M6" s="154">
        <v>0</v>
      </c>
      <c r="N6" s="152">
        <v>3</v>
      </c>
      <c r="O6" s="152">
        <v>16</v>
      </c>
      <c r="P6" s="152">
        <f>9+18+7</f>
        <v>34</v>
      </c>
      <c r="Q6" s="152"/>
      <c r="R6" s="152"/>
      <c r="S6" s="155"/>
      <c r="T6" s="156">
        <v>0</v>
      </c>
      <c r="U6" s="152">
        <v>3</v>
      </c>
      <c r="V6" s="152">
        <v>16</v>
      </c>
      <c r="W6" s="157" t="s">
        <v>3058</v>
      </c>
      <c r="X6" s="152"/>
      <c r="Y6" s="152"/>
      <c r="Z6" s="155"/>
      <c r="AA6" s="158">
        <v>16</v>
      </c>
      <c r="AB6" s="159">
        <v>36</v>
      </c>
      <c r="AC6" s="171"/>
    </row>
    <row r="7" spans="1:29" ht="34.799999999999997" x14ac:dyDescent="0.3">
      <c r="A7" s="172">
        <v>1707022407</v>
      </c>
      <c r="B7" s="523" t="s">
        <v>3059</v>
      </c>
      <c r="C7" s="1575" t="s">
        <v>3049</v>
      </c>
      <c r="D7" s="1575"/>
      <c r="E7" s="1575"/>
      <c r="F7" s="1575"/>
      <c r="G7" s="1575"/>
      <c r="H7" s="1575"/>
      <c r="I7" s="1575"/>
      <c r="J7" s="151" t="s">
        <v>3050</v>
      </c>
      <c r="K7" s="152" t="s">
        <v>3060</v>
      </c>
      <c r="L7" s="153" t="s">
        <v>3052</v>
      </c>
      <c r="M7" s="154">
        <v>0</v>
      </c>
      <c r="N7" s="152">
        <v>1</v>
      </c>
      <c r="O7" s="152">
        <v>7</v>
      </c>
      <c r="P7" s="152">
        <v>18</v>
      </c>
      <c r="Q7" s="152"/>
      <c r="R7" s="152"/>
      <c r="S7" s="155"/>
      <c r="T7" s="156">
        <v>0</v>
      </c>
      <c r="U7" s="152">
        <v>1</v>
      </c>
      <c r="V7" s="152">
        <v>7</v>
      </c>
      <c r="W7" s="152">
        <v>18</v>
      </c>
      <c r="X7" s="152"/>
      <c r="Y7" s="152"/>
      <c r="Z7" s="155"/>
      <c r="AA7" s="156">
        <v>7</v>
      </c>
      <c r="AB7" s="152">
        <v>18</v>
      </c>
      <c r="AC7" s="170" t="s">
        <v>3061</v>
      </c>
    </row>
    <row r="8" spans="1:29" ht="34.799999999999997" x14ac:dyDescent="0.3">
      <c r="A8" s="172">
        <v>1707022409</v>
      </c>
      <c r="B8" s="151" t="s">
        <v>3062</v>
      </c>
      <c r="C8" s="1575" t="s">
        <v>3049</v>
      </c>
      <c r="D8" s="1575"/>
      <c r="E8" s="1575"/>
      <c r="F8" s="1575"/>
      <c r="G8" s="1575"/>
      <c r="H8" s="1575"/>
      <c r="I8" s="1575"/>
      <c r="J8" s="151" t="s">
        <v>3050</v>
      </c>
      <c r="K8" s="152" t="s">
        <v>3051</v>
      </c>
      <c r="L8" s="153" t="s">
        <v>3052</v>
      </c>
      <c r="M8" s="154">
        <v>1</v>
      </c>
      <c r="N8" s="152">
        <v>2</v>
      </c>
      <c r="O8" s="152">
        <v>8</v>
      </c>
      <c r="P8" s="152">
        <v>17</v>
      </c>
      <c r="Q8" s="152">
        <v>17</v>
      </c>
      <c r="R8" s="152"/>
      <c r="S8" s="155"/>
      <c r="T8" s="156">
        <v>1</v>
      </c>
      <c r="U8" s="152">
        <v>2</v>
      </c>
      <c r="V8" s="152">
        <v>8</v>
      </c>
      <c r="W8" s="157" t="s">
        <v>3063</v>
      </c>
      <c r="X8" s="152">
        <v>17</v>
      </c>
      <c r="Y8" s="152"/>
      <c r="Z8" s="155"/>
      <c r="AA8" s="158">
        <v>8</v>
      </c>
      <c r="AB8" s="173">
        <v>17</v>
      </c>
      <c r="AC8" s="170" t="s">
        <v>3064</v>
      </c>
    </row>
    <row r="9" spans="1:29" ht="34.799999999999997" x14ac:dyDescent="0.3">
      <c r="A9" s="156" t="s">
        <v>3065</v>
      </c>
      <c r="B9" s="151" t="s">
        <v>2680</v>
      </c>
      <c r="C9" s="1575" t="s">
        <v>3049</v>
      </c>
      <c r="D9" s="1575"/>
      <c r="E9" s="1575"/>
      <c r="F9" s="1575"/>
      <c r="G9" s="1575"/>
      <c r="H9" s="1575"/>
      <c r="I9" s="1575"/>
      <c r="J9" s="151" t="s">
        <v>3050</v>
      </c>
      <c r="K9" s="152" t="s">
        <v>3066</v>
      </c>
      <c r="L9" s="153" t="s">
        <v>3067</v>
      </c>
      <c r="M9" s="174">
        <v>0</v>
      </c>
      <c r="N9" s="175">
        <v>0</v>
      </c>
      <c r="O9" s="152">
        <v>0</v>
      </c>
      <c r="P9" s="175">
        <v>4</v>
      </c>
      <c r="Q9" s="175">
        <v>0</v>
      </c>
      <c r="R9" s="175"/>
      <c r="S9" s="176"/>
      <c r="T9" s="177">
        <v>0</v>
      </c>
      <c r="U9" s="175">
        <v>0</v>
      </c>
      <c r="V9" s="152">
        <v>0</v>
      </c>
      <c r="W9" s="175" t="s">
        <v>3068</v>
      </c>
      <c r="X9" s="175">
        <v>0</v>
      </c>
      <c r="Y9" s="178"/>
      <c r="Z9" s="179"/>
      <c r="AA9" s="158">
        <v>0</v>
      </c>
      <c r="AB9" s="180">
        <v>9</v>
      </c>
      <c r="AC9" s="170" t="s">
        <v>3069</v>
      </c>
    </row>
    <row r="10" spans="1:29" ht="34.799999999999997" x14ac:dyDescent="0.3">
      <c r="A10" s="149">
        <v>1707022411</v>
      </c>
      <c r="B10" s="151" t="s">
        <v>3070</v>
      </c>
      <c r="C10" s="1575" t="s">
        <v>3049</v>
      </c>
      <c r="D10" s="1575"/>
      <c r="E10" s="1575"/>
      <c r="F10" s="1575"/>
      <c r="G10" s="1575"/>
      <c r="H10" s="1575"/>
      <c r="I10" s="1575"/>
      <c r="J10" s="151" t="s">
        <v>3050</v>
      </c>
      <c r="K10" s="152" t="s">
        <v>3051</v>
      </c>
      <c r="L10" s="153" t="s">
        <v>3071</v>
      </c>
      <c r="M10" s="174">
        <v>1</v>
      </c>
      <c r="N10" s="175">
        <v>1</v>
      </c>
      <c r="O10" s="167">
        <v>1</v>
      </c>
      <c r="P10" s="175">
        <v>9</v>
      </c>
      <c r="Q10" s="175">
        <v>9</v>
      </c>
      <c r="R10" s="175"/>
      <c r="S10" s="176"/>
      <c r="T10" s="177">
        <v>1</v>
      </c>
      <c r="U10" s="175">
        <v>1</v>
      </c>
      <c r="V10" s="157" t="s">
        <v>3072</v>
      </c>
      <c r="W10" s="181" t="s">
        <v>3073</v>
      </c>
      <c r="X10" s="175">
        <v>9</v>
      </c>
      <c r="Y10" s="175"/>
      <c r="Z10" s="176"/>
      <c r="AA10" s="158">
        <v>1</v>
      </c>
      <c r="AB10" s="159">
        <v>7</v>
      </c>
      <c r="AC10" s="170" t="s">
        <v>3064</v>
      </c>
    </row>
    <row r="11" spans="1:29" ht="34.799999999999997" x14ac:dyDescent="0.3">
      <c r="A11" s="149">
        <v>1707022412</v>
      </c>
      <c r="B11" s="151" t="s">
        <v>3074</v>
      </c>
      <c r="C11" s="1575" t="s">
        <v>3049</v>
      </c>
      <c r="D11" s="1575"/>
      <c r="E11" s="1575"/>
      <c r="F11" s="1575"/>
      <c r="G11" s="1575"/>
      <c r="H11" s="1575"/>
      <c r="I11" s="1575"/>
      <c r="J11" s="151" t="s">
        <v>3050</v>
      </c>
      <c r="K11" s="152" t="s">
        <v>3051</v>
      </c>
      <c r="L11" s="182" t="s">
        <v>3075</v>
      </c>
      <c r="M11" s="174">
        <v>1</v>
      </c>
      <c r="N11" s="175">
        <v>2</v>
      </c>
      <c r="O11" s="152">
        <v>6</v>
      </c>
      <c r="P11" s="175">
        <v>5</v>
      </c>
      <c r="Q11" s="175">
        <v>5</v>
      </c>
      <c r="R11" s="175"/>
      <c r="S11" s="176"/>
      <c r="T11" s="177">
        <v>1</v>
      </c>
      <c r="U11" s="175">
        <v>2</v>
      </c>
      <c r="V11" s="152">
        <v>6</v>
      </c>
      <c r="W11" s="181" t="s">
        <v>3076</v>
      </c>
      <c r="X11" s="175">
        <v>5</v>
      </c>
      <c r="Y11" s="175"/>
      <c r="Z11" s="176"/>
      <c r="AA11" s="158">
        <v>6</v>
      </c>
      <c r="AB11" s="173">
        <v>5</v>
      </c>
      <c r="AC11" s="170" t="s">
        <v>3064</v>
      </c>
    </row>
    <row r="12" spans="1:29" ht="34.799999999999997" x14ac:dyDescent="0.3">
      <c r="A12" s="149">
        <v>1707022413</v>
      </c>
      <c r="B12" s="151" t="s">
        <v>3077</v>
      </c>
      <c r="C12" s="1575" t="s">
        <v>3049</v>
      </c>
      <c r="D12" s="1575"/>
      <c r="E12" s="1575"/>
      <c r="F12" s="1575"/>
      <c r="G12" s="1575"/>
      <c r="H12" s="1575"/>
      <c r="I12" s="1575"/>
      <c r="J12" s="151" t="s">
        <v>3050</v>
      </c>
      <c r="K12" s="152" t="s">
        <v>3051</v>
      </c>
      <c r="L12" s="153" t="s">
        <v>3078</v>
      </c>
      <c r="M12" s="174">
        <v>0</v>
      </c>
      <c r="N12" s="175">
        <v>2</v>
      </c>
      <c r="O12" s="152">
        <v>1</v>
      </c>
      <c r="P12" s="175">
        <v>11</v>
      </c>
      <c r="Q12" s="175">
        <v>11</v>
      </c>
      <c r="R12" s="175"/>
      <c r="S12" s="176"/>
      <c r="T12" s="177">
        <v>0</v>
      </c>
      <c r="U12" s="175">
        <v>2</v>
      </c>
      <c r="V12" s="157" t="s">
        <v>3079</v>
      </c>
      <c r="W12" s="181" t="s">
        <v>3080</v>
      </c>
      <c r="X12" s="175">
        <v>11</v>
      </c>
      <c r="Y12" s="175"/>
      <c r="Z12" s="176"/>
      <c r="AA12" s="158">
        <v>1</v>
      </c>
      <c r="AB12" s="173">
        <v>11</v>
      </c>
      <c r="AC12" s="170" t="s">
        <v>3064</v>
      </c>
    </row>
    <row r="13" spans="1:29" ht="34.799999999999997" x14ac:dyDescent="0.3">
      <c r="A13" s="149">
        <v>1707022414</v>
      </c>
      <c r="B13" s="151" t="s">
        <v>3081</v>
      </c>
      <c r="C13" s="1575" t="s">
        <v>3049</v>
      </c>
      <c r="D13" s="1575"/>
      <c r="E13" s="1575"/>
      <c r="F13" s="1575"/>
      <c r="G13" s="1575"/>
      <c r="H13" s="1575"/>
      <c r="I13" s="1575"/>
      <c r="J13" s="151" t="s">
        <v>3050</v>
      </c>
      <c r="K13" s="152" t="s">
        <v>3051</v>
      </c>
      <c r="L13" s="182" t="s">
        <v>3082</v>
      </c>
      <c r="M13" s="174">
        <v>0</v>
      </c>
      <c r="N13" s="175">
        <v>1</v>
      </c>
      <c r="O13" s="152">
        <v>3</v>
      </c>
      <c r="P13" s="175">
        <v>5</v>
      </c>
      <c r="Q13" s="175"/>
      <c r="R13" s="175"/>
      <c r="S13" s="176"/>
      <c r="T13" s="177">
        <v>0</v>
      </c>
      <c r="U13" s="175">
        <v>1</v>
      </c>
      <c r="V13" s="152">
        <v>3</v>
      </c>
      <c r="W13" s="181" t="s">
        <v>3083</v>
      </c>
      <c r="X13" s="175"/>
      <c r="Y13" s="175"/>
      <c r="Z13" s="176"/>
      <c r="AA13" s="158">
        <v>3</v>
      </c>
      <c r="AB13" s="173">
        <v>6</v>
      </c>
      <c r="AC13" s="170" t="s">
        <v>3064</v>
      </c>
    </row>
    <row r="14" spans="1:29" ht="34.799999999999997" x14ac:dyDescent="0.3">
      <c r="A14" s="149">
        <v>1707022416</v>
      </c>
      <c r="B14" s="151" t="s">
        <v>3084</v>
      </c>
      <c r="C14" s="1575" t="s">
        <v>3049</v>
      </c>
      <c r="D14" s="1575"/>
      <c r="E14" s="1575"/>
      <c r="F14" s="1575"/>
      <c r="G14" s="1575"/>
      <c r="H14" s="1575"/>
      <c r="I14" s="1575"/>
      <c r="J14" s="151" t="s">
        <v>3050</v>
      </c>
      <c r="K14" s="152" t="s">
        <v>3066</v>
      </c>
      <c r="L14" s="182" t="s">
        <v>3085</v>
      </c>
      <c r="M14" s="174">
        <v>1</v>
      </c>
      <c r="N14" s="175">
        <v>0</v>
      </c>
      <c r="O14" s="152">
        <v>3</v>
      </c>
      <c r="P14" s="175">
        <v>8</v>
      </c>
      <c r="Q14" s="175"/>
      <c r="R14" s="175"/>
      <c r="S14" s="176"/>
      <c r="T14" s="177">
        <v>1</v>
      </c>
      <c r="U14" s="175">
        <v>0</v>
      </c>
      <c r="V14" s="152">
        <v>3</v>
      </c>
      <c r="W14" s="181" t="s">
        <v>3086</v>
      </c>
      <c r="X14" s="175"/>
      <c r="Y14" s="175"/>
      <c r="Z14" s="176"/>
      <c r="AA14" s="158">
        <v>3</v>
      </c>
      <c r="AB14" s="173">
        <v>8</v>
      </c>
      <c r="AC14" s="170" t="s">
        <v>3064</v>
      </c>
    </row>
    <row r="15" spans="1:29" x14ac:dyDescent="0.3">
      <c r="A15" s="149">
        <v>1707022417</v>
      </c>
      <c r="B15" s="151" t="s">
        <v>3087</v>
      </c>
      <c r="C15" s="1575" t="s">
        <v>3049</v>
      </c>
      <c r="D15" s="1575"/>
      <c r="E15" s="1575"/>
      <c r="F15" s="1575"/>
      <c r="G15" s="1575"/>
      <c r="H15" s="1575"/>
      <c r="I15" s="1575"/>
      <c r="J15" s="151" t="s">
        <v>3050</v>
      </c>
      <c r="K15" s="152" t="s">
        <v>3066</v>
      </c>
      <c r="L15" s="182" t="s">
        <v>3088</v>
      </c>
      <c r="M15" s="174">
        <v>0</v>
      </c>
      <c r="N15" s="175">
        <v>1</v>
      </c>
      <c r="O15" s="152">
        <v>4</v>
      </c>
      <c r="P15" s="175">
        <v>9</v>
      </c>
      <c r="Q15" s="175"/>
      <c r="R15" s="175"/>
      <c r="S15" s="176"/>
      <c r="T15" s="177">
        <v>0</v>
      </c>
      <c r="U15" s="175">
        <v>1</v>
      </c>
      <c r="V15" s="152">
        <v>4</v>
      </c>
      <c r="W15" s="181" t="s">
        <v>3089</v>
      </c>
      <c r="X15" s="175"/>
      <c r="Y15" s="175"/>
      <c r="Z15" s="176"/>
      <c r="AA15" s="158">
        <v>4</v>
      </c>
      <c r="AB15" s="173">
        <v>9</v>
      </c>
      <c r="AC15" s="170" t="s">
        <v>3064</v>
      </c>
    </row>
    <row r="16" spans="1:29" x14ac:dyDescent="0.3">
      <c r="A16" s="149">
        <v>1707022418</v>
      </c>
      <c r="B16" s="151" t="s">
        <v>3090</v>
      </c>
      <c r="C16" s="1575" t="s">
        <v>3049</v>
      </c>
      <c r="D16" s="1575"/>
      <c r="E16" s="1575"/>
      <c r="F16" s="1575"/>
      <c r="G16" s="1575"/>
      <c r="H16" s="1575"/>
      <c r="I16" s="1575"/>
      <c r="J16" s="151" t="s">
        <v>3050</v>
      </c>
      <c r="K16" s="152" t="s">
        <v>3066</v>
      </c>
      <c r="L16" s="153" t="s">
        <v>3091</v>
      </c>
      <c r="M16" s="174">
        <v>0</v>
      </c>
      <c r="N16" s="175">
        <v>1</v>
      </c>
      <c r="O16" s="152">
        <v>7</v>
      </c>
      <c r="P16" s="175">
        <v>10</v>
      </c>
      <c r="Q16" s="175"/>
      <c r="R16" s="175"/>
      <c r="S16" s="176"/>
      <c r="T16" s="177">
        <v>0</v>
      </c>
      <c r="U16" s="175">
        <v>1</v>
      </c>
      <c r="V16" s="152">
        <v>7</v>
      </c>
      <c r="W16" s="181" t="s">
        <v>3092</v>
      </c>
      <c r="X16" s="175"/>
      <c r="Y16" s="175"/>
      <c r="Z16" s="176"/>
      <c r="AA16" s="158">
        <v>7</v>
      </c>
      <c r="AB16" s="180">
        <v>13</v>
      </c>
      <c r="AC16" s="171"/>
    </row>
    <row r="17" spans="1:29" ht="34.799999999999997" x14ac:dyDescent="0.3">
      <c r="A17" s="172">
        <v>1707022419</v>
      </c>
      <c r="B17" s="151" t="s">
        <v>3093</v>
      </c>
      <c r="C17" s="1575" t="s">
        <v>3049</v>
      </c>
      <c r="D17" s="1575"/>
      <c r="E17" s="1575"/>
      <c r="F17" s="1575"/>
      <c r="G17" s="1575"/>
      <c r="H17" s="1575"/>
      <c r="I17" s="1575"/>
      <c r="J17" s="151" t="s">
        <v>3050</v>
      </c>
      <c r="K17" s="152" t="s">
        <v>3051</v>
      </c>
      <c r="L17" s="182" t="s">
        <v>3094</v>
      </c>
      <c r="M17" s="174">
        <v>0</v>
      </c>
      <c r="N17" s="175">
        <v>1</v>
      </c>
      <c r="O17" s="152">
        <v>4</v>
      </c>
      <c r="P17" s="175">
        <v>3</v>
      </c>
      <c r="Q17" s="175">
        <v>3</v>
      </c>
      <c r="R17" s="175"/>
      <c r="S17" s="176"/>
      <c r="T17" s="177">
        <v>0</v>
      </c>
      <c r="U17" s="175">
        <v>1</v>
      </c>
      <c r="V17" s="152">
        <v>4</v>
      </c>
      <c r="W17" s="175">
        <v>3</v>
      </c>
      <c r="X17" s="175">
        <v>3</v>
      </c>
      <c r="Y17" s="175"/>
      <c r="Z17" s="176"/>
      <c r="AA17" s="156">
        <v>4</v>
      </c>
      <c r="AB17" s="524">
        <v>3</v>
      </c>
      <c r="AC17" s="171"/>
    </row>
    <row r="18" spans="1:29" ht="34.799999999999997" x14ac:dyDescent="0.3">
      <c r="A18" s="172">
        <v>1707022420</v>
      </c>
      <c r="B18" s="152" t="s">
        <v>3095</v>
      </c>
      <c r="C18" s="1575" t="s">
        <v>3049</v>
      </c>
      <c r="D18" s="1575"/>
      <c r="E18" s="1575"/>
      <c r="F18" s="1575"/>
      <c r="G18" s="1575"/>
      <c r="H18" s="1575"/>
      <c r="I18" s="1575"/>
      <c r="J18" s="152" t="s">
        <v>3050</v>
      </c>
      <c r="K18" s="152" t="s">
        <v>3051</v>
      </c>
      <c r="L18" s="182" t="s">
        <v>3096</v>
      </c>
      <c r="M18" s="174">
        <v>0</v>
      </c>
      <c r="N18" s="175">
        <v>1</v>
      </c>
      <c r="O18" s="152">
        <v>5</v>
      </c>
      <c r="P18" s="175">
        <v>8</v>
      </c>
      <c r="Q18" s="175">
        <v>8</v>
      </c>
      <c r="R18" s="175"/>
      <c r="S18" s="176"/>
      <c r="T18" s="177">
        <v>0</v>
      </c>
      <c r="U18" s="175">
        <v>1</v>
      </c>
      <c r="V18" s="152">
        <v>5</v>
      </c>
      <c r="W18" s="175">
        <v>8</v>
      </c>
      <c r="X18" s="175">
        <v>8</v>
      </c>
      <c r="Y18" s="175"/>
      <c r="Z18" s="176"/>
      <c r="AA18" s="156">
        <v>5</v>
      </c>
      <c r="AB18" s="524">
        <v>8</v>
      </c>
      <c r="AC18" s="171"/>
    </row>
    <row r="19" spans="1:29" x14ac:dyDescent="0.3">
      <c r="A19" s="172">
        <v>1707022421</v>
      </c>
      <c r="B19" s="151" t="s">
        <v>3097</v>
      </c>
      <c r="C19" s="1575" t="s">
        <v>3049</v>
      </c>
      <c r="D19" s="1575"/>
      <c r="E19" s="1575"/>
      <c r="F19" s="1575"/>
      <c r="G19" s="1575"/>
      <c r="H19" s="1575"/>
      <c r="I19" s="1575"/>
      <c r="J19" s="151" t="s">
        <v>3050</v>
      </c>
      <c r="K19" s="152" t="s">
        <v>3066</v>
      </c>
      <c r="L19" s="153" t="s">
        <v>3091</v>
      </c>
      <c r="M19" s="174">
        <v>0</v>
      </c>
      <c r="N19" s="175">
        <v>1</v>
      </c>
      <c r="O19" s="152">
        <v>2</v>
      </c>
      <c r="P19" s="175">
        <v>8</v>
      </c>
      <c r="Q19" s="175">
        <v>8</v>
      </c>
      <c r="R19" s="175"/>
      <c r="S19" s="176"/>
      <c r="T19" s="177">
        <v>0</v>
      </c>
      <c r="U19" s="175">
        <v>1</v>
      </c>
      <c r="V19" s="152">
        <v>2</v>
      </c>
      <c r="W19" s="175">
        <v>8</v>
      </c>
      <c r="X19" s="175">
        <v>8</v>
      </c>
      <c r="Y19" s="175"/>
      <c r="Z19" s="176"/>
      <c r="AA19" s="156">
        <v>2</v>
      </c>
      <c r="AB19" s="524">
        <v>8</v>
      </c>
      <c r="AC19" s="171"/>
    </row>
    <row r="20" spans="1:29" x14ac:dyDescent="0.3">
      <c r="A20" s="172">
        <v>1707022422</v>
      </c>
      <c r="B20" s="151" t="s">
        <v>3098</v>
      </c>
      <c r="C20" s="1575" t="s">
        <v>3049</v>
      </c>
      <c r="D20" s="1575"/>
      <c r="E20" s="1575"/>
      <c r="F20" s="1575"/>
      <c r="G20" s="1575"/>
      <c r="H20" s="1575"/>
      <c r="I20" s="1575"/>
      <c r="J20" s="151" t="s">
        <v>3050</v>
      </c>
      <c r="K20" s="152" t="s">
        <v>3099</v>
      </c>
      <c r="L20" s="182" t="s">
        <v>3100</v>
      </c>
      <c r="M20" s="174">
        <v>0</v>
      </c>
      <c r="N20" s="175">
        <v>1</v>
      </c>
      <c r="O20" s="152">
        <v>4</v>
      </c>
      <c r="P20" s="175">
        <v>6</v>
      </c>
      <c r="Q20" s="175">
        <v>6</v>
      </c>
      <c r="R20" s="175"/>
      <c r="S20" s="176"/>
      <c r="T20" s="177">
        <v>0</v>
      </c>
      <c r="U20" s="175">
        <v>1</v>
      </c>
      <c r="V20" s="152">
        <v>4</v>
      </c>
      <c r="W20" s="175">
        <v>6</v>
      </c>
      <c r="X20" s="175">
        <v>6</v>
      </c>
      <c r="Y20" s="175"/>
      <c r="Z20" s="176"/>
      <c r="AA20" s="156">
        <v>4</v>
      </c>
      <c r="AB20" s="524">
        <v>6</v>
      </c>
      <c r="AC20" s="171"/>
    </row>
    <row r="21" spans="1:29" ht="34.799999999999997" x14ac:dyDescent="0.3">
      <c r="A21" s="149">
        <v>1707022423</v>
      </c>
      <c r="B21" s="151" t="s">
        <v>3101</v>
      </c>
      <c r="C21" s="1575" t="s">
        <v>3049</v>
      </c>
      <c r="D21" s="1575"/>
      <c r="E21" s="1575"/>
      <c r="F21" s="1575"/>
      <c r="G21" s="1575"/>
      <c r="H21" s="1575"/>
      <c r="I21" s="1575"/>
      <c r="J21" s="151" t="s">
        <v>3050</v>
      </c>
      <c r="K21" s="152" t="s">
        <v>3051</v>
      </c>
      <c r="L21" s="182" t="s">
        <v>3094</v>
      </c>
      <c r="M21" s="174">
        <v>0</v>
      </c>
      <c r="N21" s="175">
        <v>1</v>
      </c>
      <c r="O21" s="152">
        <v>3</v>
      </c>
      <c r="P21" s="175">
        <v>4</v>
      </c>
      <c r="Q21" s="175">
        <v>4</v>
      </c>
      <c r="R21" s="175"/>
      <c r="S21" s="176"/>
      <c r="T21" s="177">
        <v>0</v>
      </c>
      <c r="U21" s="175">
        <v>1</v>
      </c>
      <c r="V21" s="152">
        <v>3</v>
      </c>
      <c r="W21" s="175">
        <v>4</v>
      </c>
      <c r="X21" s="175">
        <v>4</v>
      </c>
      <c r="Y21" s="175"/>
      <c r="Z21" s="176"/>
      <c r="AA21" s="156">
        <v>3</v>
      </c>
      <c r="AB21" s="524">
        <v>4</v>
      </c>
      <c r="AC21" s="171"/>
    </row>
    <row r="22" spans="1:29" ht="34.799999999999997" x14ac:dyDescent="0.3">
      <c r="A22" s="149">
        <v>1707022424</v>
      </c>
      <c r="B22" s="152" t="s">
        <v>3102</v>
      </c>
      <c r="C22" s="1575" t="s">
        <v>3049</v>
      </c>
      <c r="D22" s="1575"/>
      <c r="E22" s="1575"/>
      <c r="F22" s="1575"/>
      <c r="G22" s="1575"/>
      <c r="H22" s="1575"/>
      <c r="I22" s="1575"/>
      <c r="J22" s="152" t="s">
        <v>3050</v>
      </c>
      <c r="K22" s="152" t="s">
        <v>3103</v>
      </c>
      <c r="L22" s="182" t="s">
        <v>3104</v>
      </c>
      <c r="M22" s="174">
        <v>0</v>
      </c>
      <c r="N22" s="175">
        <v>1</v>
      </c>
      <c r="O22" s="152">
        <v>2</v>
      </c>
      <c r="P22" s="175">
        <v>5</v>
      </c>
      <c r="Q22" s="175">
        <v>5</v>
      </c>
      <c r="R22" s="175"/>
      <c r="S22" s="176"/>
      <c r="T22" s="177">
        <v>0</v>
      </c>
      <c r="U22" s="175">
        <v>1</v>
      </c>
      <c r="V22" s="152">
        <v>2</v>
      </c>
      <c r="W22" s="181" t="s">
        <v>3105</v>
      </c>
      <c r="X22" s="175">
        <v>5</v>
      </c>
      <c r="Y22" s="175"/>
      <c r="Z22" s="176"/>
      <c r="AA22" s="158">
        <v>2</v>
      </c>
      <c r="AB22" s="180">
        <v>9</v>
      </c>
      <c r="AC22" s="171"/>
    </row>
    <row r="23" spans="1:29" x14ac:dyDescent="0.3">
      <c r="A23" s="149">
        <v>1707022425</v>
      </c>
      <c r="B23" s="151" t="s">
        <v>3106</v>
      </c>
      <c r="C23" s="1575" t="s">
        <v>3049</v>
      </c>
      <c r="D23" s="1575"/>
      <c r="E23" s="1575"/>
      <c r="F23" s="1575"/>
      <c r="G23" s="1575"/>
      <c r="H23" s="1575"/>
      <c r="I23" s="1575"/>
      <c r="J23" s="151" t="s">
        <v>3050</v>
      </c>
      <c r="K23" s="152" t="s">
        <v>3107</v>
      </c>
      <c r="L23" s="182" t="s">
        <v>3104</v>
      </c>
      <c r="M23" s="174">
        <v>1</v>
      </c>
      <c r="N23" s="175">
        <v>0</v>
      </c>
      <c r="O23" s="152">
        <v>4</v>
      </c>
      <c r="P23" s="175">
        <v>7</v>
      </c>
      <c r="Q23" s="175"/>
      <c r="R23" s="175"/>
      <c r="S23" s="176"/>
      <c r="T23" s="177">
        <v>1</v>
      </c>
      <c r="U23" s="175">
        <v>0</v>
      </c>
      <c r="V23" s="152">
        <v>4</v>
      </c>
      <c r="W23" s="181" t="s">
        <v>3108</v>
      </c>
      <c r="X23" s="175"/>
      <c r="Y23" s="175"/>
      <c r="Z23" s="176"/>
      <c r="AA23" s="158">
        <v>4</v>
      </c>
      <c r="AB23" s="173">
        <v>7</v>
      </c>
      <c r="AC23" s="170" t="s">
        <v>3064</v>
      </c>
    </row>
    <row r="24" spans="1:29" ht="34.799999999999997" x14ac:dyDescent="0.3">
      <c r="A24" s="149">
        <v>1707022426</v>
      </c>
      <c r="B24" s="151" t="s">
        <v>3109</v>
      </c>
      <c r="C24" s="1575" t="s">
        <v>3049</v>
      </c>
      <c r="D24" s="1575"/>
      <c r="E24" s="1575"/>
      <c r="F24" s="1575"/>
      <c r="G24" s="1575"/>
      <c r="H24" s="1575"/>
      <c r="I24" s="1575"/>
      <c r="J24" s="151" t="s">
        <v>3050</v>
      </c>
      <c r="K24" s="152" t="s">
        <v>3110</v>
      </c>
      <c r="L24" s="182" t="s">
        <v>3104</v>
      </c>
      <c r="M24" s="174">
        <v>0</v>
      </c>
      <c r="N24" s="175">
        <v>1</v>
      </c>
      <c r="O24" s="152">
        <v>5</v>
      </c>
      <c r="P24" s="175">
        <v>7</v>
      </c>
      <c r="Q24" s="175">
        <v>7</v>
      </c>
      <c r="R24" s="175"/>
      <c r="S24" s="176"/>
      <c r="T24" s="177">
        <v>0</v>
      </c>
      <c r="U24" s="175">
        <v>1</v>
      </c>
      <c r="V24" s="152">
        <v>5</v>
      </c>
      <c r="W24" s="181" t="s">
        <v>3111</v>
      </c>
      <c r="X24" s="175">
        <v>7</v>
      </c>
      <c r="Y24" s="175"/>
      <c r="Z24" s="176"/>
      <c r="AA24" s="158">
        <v>5</v>
      </c>
      <c r="AB24" s="159">
        <v>9</v>
      </c>
      <c r="AC24" s="171"/>
    </row>
    <row r="25" spans="1:29" ht="34.799999999999997" x14ac:dyDescent="0.3">
      <c r="A25" s="149">
        <v>1707022427</v>
      </c>
      <c r="B25" s="151" t="s">
        <v>3112</v>
      </c>
      <c r="C25" s="1575" t="s">
        <v>3049</v>
      </c>
      <c r="D25" s="1575"/>
      <c r="E25" s="1575"/>
      <c r="F25" s="1575"/>
      <c r="G25" s="1575"/>
      <c r="H25" s="1575"/>
      <c r="I25" s="1575"/>
      <c r="J25" s="151" t="s">
        <v>3050</v>
      </c>
      <c r="K25" s="152" t="s">
        <v>3103</v>
      </c>
      <c r="L25" s="182" t="s">
        <v>3104</v>
      </c>
      <c r="M25" s="174">
        <v>1</v>
      </c>
      <c r="N25" s="175">
        <v>1</v>
      </c>
      <c r="O25" s="152">
        <v>3</v>
      </c>
      <c r="P25" s="175">
        <v>5</v>
      </c>
      <c r="Q25" s="175">
        <v>5</v>
      </c>
      <c r="R25" s="175"/>
      <c r="S25" s="176"/>
      <c r="T25" s="177">
        <v>1</v>
      </c>
      <c r="U25" s="175">
        <v>1</v>
      </c>
      <c r="V25" s="157" t="s">
        <v>3113</v>
      </c>
      <c r="W25" s="175">
        <v>5</v>
      </c>
      <c r="X25" s="175">
        <v>5</v>
      </c>
      <c r="Y25" s="175"/>
      <c r="Z25" s="176"/>
      <c r="AA25" s="515">
        <v>3</v>
      </c>
      <c r="AB25" s="524">
        <v>5</v>
      </c>
      <c r="AC25" s="171"/>
    </row>
    <row r="26" spans="1:29" ht="52.2" x14ac:dyDescent="0.3">
      <c r="A26" s="149">
        <v>1707022428</v>
      </c>
      <c r="B26" s="151" t="s">
        <v>3114</v>
      </c>
      <c r="C26" s="1575" t="s">
        <v>3049</v>
      </c>
      <c r="D26" s="1575"/>
      <c r="E26" s="1575"/>
      <c r="F26" s="1575"/>
      <c r="G26" s="1575"/>
      <c r="H26" s="1575"/>
      <c r="I26" s="1575"/>
      <c r="J26" s="151" t="s">
        <v>3050</v>
      </c>
      <c r="K26" s="525" t="s">
        <v>13</v>
      </c>
      <c r="L26" s="182"/>
      <c r="M26" s="174">
        <v>0</v>
      </c>
      <c r="N26" s="175">
        <v>1</v>
      </c>
      <c r="O26" s="152">
        <v>3</v>
      </c>
      <c r="P26" s="175">
        <v>13</v>
      </c>
      <c r="Q26" s="175"/>
      <c r="R26" s="175"/>
      <c r="S26" s="176"/>
      <c r="T26" s="177">
        <v>0</v>
      </c>
      <c r="U26" s="175">
        <v>1</v>
      </c>
      <c r="V26" s="152">
        <v>3</v>
      </c>
      <c r="W26" s="181" t="s">
        <v>3115</v>
      </c>
      <c r="X26" s="175"/>
      <c r="Y26" s="175"/>
      <c r="Z26" s="176"/>
      <c r="AA26" s="158">
        <v>3</v>
      </c>
      <c r="AB26" s="173">
        <v>12</v>
      </c>
      <c r="AC26" s="170" t="s">
        <v>3116</v>
      </c>
    </row>
    <row r="27" spans="1:29" ht="34.799999999999997" x14ac:dyDescent="0.3">
      <c r="A27" s="183">
        <v>1707022429</v>
      </c>
      <c r="B27" s="526" t="s">
        <v>3117</v>
      </c>
      <c r="C27" s="1620" t="s">
        <v>3049</v>
      </c>
      <c r="D27" s="1620"/>
      <c r="E27" s="1620"/>
      <c r="F27" s="1620"/>
      <c r="G27" s="1620"/>
      <c r="H27" s="1620"/>
      <c r="I27" s="1620"/>
      <c r="J27" s="184" t="s">
        <v>3050</v>
      </c>
      <c r="K27" s="527" t="s">
        <v>16</v>
      </c>
      <c r="L27" s="185"/>
      <c r="M27" s="528">
        <v>0</v>
      </c>
      <c r="N27" s="529">
        <v>1</v>
      </c>
      <c r="O27" s="530">
        <v>3</v>
      </c>
      <c r="P27" s="529">
        <v>7</v>
      </c>
      <c r="Q27" s="529"/>
      <c r="R27" s="529"/>
      <c r="S27" s="531"/>
      <c r="T27" s="532">
        <v>0</v>
      </c>
      <c r="U27" s="529">
        <v>1</v>
      </c>
      <c r="V27" s="530">
        <v>3</v>
      </c>
      <c r="W27" s="529" t="s">
        <v>3118</v>
      </c>
      <c r="X27" s="529"/>
      <c r="Y27" s="529"/>
      <c r="Z27" s="531"/>
      <c r="AA27" s="533">
        <v>3</v>
      </c>
      <c r="AB27" s="534">
        <v>7</v>
      </c>
      <c r="AC27" s="170" t="s">
        <v>3119</v>
      </c>
    </row>
    <row r="28" spans="1:29" ht="52.2" x14ac:dyDescent="0.3">
      <c r="A28" s="149">
        <v>1707022430</v>
      </c>
      <c r="B28" s="535" t="s">
        <v>3120</v>
      </c>
      <c r="C28" s="1575" t="s">
        <v>3049</v>
      </c>
      <c r="D28" s="1575"/>
      <c r="E28" s="1575"/>
      <c r="F28" s="1575"/>
      <c r="G28" s="1575"/>
      <c r="H28" s="1575"/>
      <c r="I28" s="1575"/>
      <c r="J28" s="151" t="s">
        <v>3050</v>
      </c>
      <c r="K28" s="525" t="s">
        <v>3121</v>
      </c>
      <c r="L28" s="182"/>
      <c r="M28" s="174">
        <v>1</v>
      </c>
      <c r="N28" s="175">
        <v>2</v>
      </c>
      <c r="O28" s="152">
        <v>12</v>
      </c>
      <c r="P28" s="175">
        <v>16</v>
      </c>
      <c r="Q28" s="175"/>
      <c r="R28" s="175"/>
      <c r="S28" s="176"/>
      <c r="T28" s="177">
        <v>1</v>
      </c>
      <c r="U28" s="175">
        <v>2</v>
      </c>
      <c r="V28" s="152">
        <v>12</v>
      </c>
      <c r="W28" s="181" t="s">
        <v>3122</v>
      </c>
      <c r="X28" s="175"/>
      <c r="Y28" s="175"/>
      <c r="Z28" s="176"/>
      <c r="AA28" s="158">
        <v>12</v>
      </c>
      <c r="AB28" s="173">
        <v>36</v>
      </c>
      <c r="AC28" s="170"/>
    </row>
    <row r="29" spans="1:29" ht="69.599999999999994" x14ac:dyDescent="0.3">
      <c r="A29" s="172">
        <v>1707022431</v>
      </c>
      <c r="B29" s="535" t="s">
        <v>3123</v>
      </c>
      <c r="C29" s="1575" t="s">
        <v>3049</v>
      </c>
      <c r="D29" s="1575"/>
      <c r="E29" s="1575"/>
      <c r="F29" s="1575"/>
      <c r="G29" s="1575"/>
      <c r="H29" s="1575"/>
      <c r="I29" s="1575"/>
      <c r="J29" s="151" t="s">
        <v>3050</v>
      </c>
      <c r="K29" s="525" t="s">
        <v>3121</v>
      </c>
      <c r="L29" s="182"/>
      <c r="M29" s="174">
        <v>1</v>
      </c>
      <c r="N29" s="175">
        <v>1</v>
      </c>
      <c r="O29" s="152">
        <v>4</v>
      </c>
      <c r="P29" s="175">
        <v>5</v>
      </c>
      <c r="Q29" s="175">
        <v>5</v>
      </c>
      <c r="R29" s="175"/>
      <c r="S29" s="176"/>
      <c r="T29" s="177">
        <v>1</v>
      </c>
      <c r="U29" s="175">
        <v>1</v>
      </c>
      <c r="V29" s="152">
        <v>4</v>
      </c>
      <c r="W29" s="175">
        <v>5</v>
      </c>
      <c r="X29" s="175">
        <v>5</v>
      </c>
      <c r="Y29" s="175"/>
      <c r="Z29" s="176"/>
      <c r="AA29" s="156">
        <v>4</v>
      </c>
      <c r="AB29" s="152">
        <v>5</v>
      </c>
      <c r="AC29" s="170" t="s">
        <v>3116</v>
      </c>
    </row>
    <row r="30" spans="1:29" ht="52.2" x14ac:dyDescent="0.3">
      <c r="A30" s="172">
        <v>1707022432</v>
      </c>
      <c r="B30" s="513" t="s">
        <v>3124</v>
      </c>
      <c r="C30" s="1575" t="s">
        <v>3049</v>
      </c>
      <c r="D30" s="1575"/>
      <c r="E30" s="1575"/>
      <c r="F30" s="1575"/>
      <c r="G30" s="1575"/>
      <c r="H30" s="1575"/>
      <c r="I30" s="1575"/>
      <c r="J30" s="151" t="s">
        <v>3050</v>
      </c>
      <c r="K30" s="525" t="s">
        <v>3125</v>
      </c>
      <c r="L30" s="182"/>
      <c r="M30" s="174">
        <v>0</v>
      </c>
      <c r="N30" s="175">
        <v>1</v>
      </c>
      <c r="O30" s="152">
        <v>2</v>
      </c>
      <c r="P30" s="175">
        <v>7</v>
      </c>
      <c r="Q30" s="175">
        <v>7</v>
      </c>
      <c r="R30" s="175"/>
      <c r="S30" s="176"/>
      <c r="T30" s="177">
        <v>0</v>
      </c>
      <c r="U30" s="175">
        <v>1</v>
      </c>
      <c r="V30" s="152">
        <v>2</v>
      </c>
      <c r="W30" s="175">
        <v>7</v>
      </c>
      <c r="X30" s="175">
        <v>7</v>
      </c>
      <c r="Y30" s="175"/>
      <c r="Z30" s="176"/>
      <c r="AA30" s="158">
        <v>2</v>
      </c>
      <c r="AB30" s="159">
        <v>7</v>
      </c>
      <c r="AC30" s="171"/>
    </row>
    <row r="31" spans="1:29" ht="34.799999999999997" x14ac:dyDescent="0.3">
      <c r="A31" s="149">
        <v>1707022433</v>
      </c>
      <c r="B31" s="513" t="s">
        <v>3126</v>
      </c>
      <c r="C31" s="1575" t="s">
        <v>3049</v>
      </c>
      <c r="D31" s="1575"/>
      <c r="E31" s="1575"/>
      <c r="F31" s="1575"/>
      <c r="G31" s="1575"/>
      <c r="H31" s="1575"/>
      <c r="I31" s="1575"/>
      <c r="J31" s="151" t="s">
        <v>3050</v>
      </c>
      <c r="K31" s="175" t="s">
        <v>3121</v>
      </c>
      <c r="L31" s="182"/>
      <c r="M31" s="174">
        <v>0</v>
      </c>
      <c r="N31" s="175">
        <v>2</v>
      </c>
      <c r="O31" s="152">
        <v>0</v>
      </c>
      <c r="P31" s="175">
        <v>6</v>
      </c>
      <c r="Q31" s="175"/>
      <c r="R31" s="175"/>
      <c r="S31" s="176"/>
      <c r="T31" s="177">
        <v>0</v>
      </c>
      <c r="U31" s="175">
        <v>2</v>
      </c>
      <c r="V31" s="152">
        <v>0</v>
      </c>
      <c r="W31" s="181" t="s">
        <v>3127</v>
      </c>
      <c r="X31" s="175"/>
      <c r="Y31" s="175"/>
      <c r="Z31" s="176"/>
      <c r="AA31" s="158">
        <v>0</v>
      </c>
      <c r="AB31" s="180">
        <v>7</v>
      </c>
      <c r="AC31" s="171"/>
    </row>
    <row r="32" spans="1:29" x14ac:dyDescent="0.3">
      <c r="A32" s="149">
        <v>1707022435</v>
      </c>
      <c r="B32" s="513" t="s">
        <v>3128</v>
      </c>
      <c r="C32" s="1575" t="s">
        <v>3049</v>
      </c>
      <c r="D32" s="1575"/>
      <c r="E32" s="1575"/>
      <c r="F32" s="1575"/>
      <c r="G32" s="1575"/>
      <c r="H32" s="1575"/>
      <c r="I32" s="1575"/>
      <c r="J32" s="151" t="s">
        <v>3050</v>
      </c>
      <c r="K32" s="175" t="s">
        <v>3129</v>
      </c>
      <c r="L32" s="182"/>
      <c r="M32" s="174">
        <v>2</v>
      </c>
      <c r="N32" s="175">
        <v>2</v>
      </c>
      <c r="O32" s="152">
        <v>3</v>
      </c>
      <c r="P32" s="175">
        <v>11</v>
      </c>
      <c r="Q32" s="175"/>
      <c r="R32" s="175"/>
      <c r="S32" s="176"/>
      <c r="T32" s="177">
        <v>2</v>
      </c>
      <c r="U32" s="175">
        <v>2</v>
      </c>
      <c r="V32" s="152">
        <v>3</v>
      </c>
      <c r="W32" s="181" t="s">
        <v>3130</v>
      </c>
      <c r="X32" s="175"/>
      <c r="Y32" s="175"/>
      <c r="Z32" s="176"/>
      <c r="AA32" s="156">
        <v>3</v>
      </c>
      <c r="AB32" s="186">
        <v>11</v>
      </c>
      <c r="AC32" s="170" t="s">
        <v>3116</v>
      </c>
    </row>
    <row r="33" spans="1:29" x14ac:dyDescent="0.3">
      <c r="A33" s="172">
        <v>1707022436</v>
      </c>
      <c r="B33" s="536" t="s">
        <v>3131</v>
      </c>
      <c r="C33" s="1575" t="s">
        <v>3049</v>
      </c>
      <c r="D33" s="1575"/>
      <c r="E33" s="1575"/>
      <c r="F33" s="1575"/>
      <c r="G33" s="1575"/>
      <c r="H33" s="1575"/>
      <c r="I33" s="1575"/>
      <c r="J33" s="151" t="s">
        <v>3050</v>
      </c>
      <c r="K33" s="175" t="s">
        <v>3132</v>
      </c>
      <c r="L33" s="182"/>
      <c r="M33" s="174">
        <v>1</v>
      </c>
      <c r="N33" s="175">
        <v>0</v>
      </c>
      <c r="O33" s="152">
        <v>0</v>
      </c>
      <c r="P33" s="175">
        <v>9</v>
      </c>
      <c r="Q33" s="175"/>
      <c r="R33" s="175"/>
      <c r="S33" s="176"/>
      <c r="T33" s="177">
        <v>1</v>
      </c>
      <c r="U33" s="175">
        <v>0</v>
      </c>
      <c r="V33" s="152">
        <v>0</v>
      </c>
      <c r="W33" s="175">
        <v>9</v>
      </c>
      <c r="X33" s="175"/>
      <c r="Y33" s="175"/>
      <c r="Z33" s="176"/>
      <c r="AA33" s="158">
        <v>0</v>
      </c>
      <c r="AB33" s="159">
        <v>9</v>
      </c>
      <c r="AC33" s="171"/>
    </row>
    <row r="34" spans="1:29" ht="52.2" x14ac:dyDescent="0.3">
      <c r="A34" s="149">
        <v>1707022437</v>
      </c>
      <c r="B34" s="513" t="s">
        <v>3133</v>
      </c>
      <c r="C34" s="1575" t="s">
        <v>3049</v>
      </c>
      <c r="D34" s="1575"/>
      <c r="E34" s="1575"/>
      <c r="F34" s="1575"/>
      <c r="G34" s="1575"/>
      <c r="H34" s="1575"/>
      <c r="I34" s="1575"/>
      <c r="J34" s="151" t="s">
        <v>3050</v>
      </c>
      <c r="K34" s="175" t="s">
        <v>3121</v>
      </c>
      <c r="L34" s="182"/>
      <c r="M34" s="174">
        <v>2</v>
      </c>
      <c r="N34" s="175">
        <v>0</v>
      </c>
      <c r="O34" s="152">
        <v>3</v>
      </c>
      <c r="P34" s="175">
        <v>11</v>
      </c>
      <c r="Q34" s="175"/>
      <c r="R34" s="175"/>
      <c r="S34" s="176"/>
      <c r="T34" s="177">
        <v>2</v>
      </c>
      <c r="U34" s="175">
        <v>0</v>
      </c>
      <c r="V34" s="152">
        <v>3</v>
      </c>
      <c r="W34" s="181" t="s">
        <v>3134</v>
      </c>
      <c r="X34" s="175"/>
      <c r="Y34" s="175"/>
      <c r="Z34" s="176"/>
      <c r="AA34" s="158">
        <v>3</v>
      </c>
      <c r="AB34" s="180">
        <v>10</v>
      </c>
      <c r="AC34" s="171"/>
    </row>
    <row r="35" spans="1:29" ht="34.799999999999997" x14ac:dyDescent="0.3">
      <c r="A35" s="149">
        <v>1707022438</v>
      </c>
      <c r="B35" s="513" t="s">
        <v>3135</v>
      </c>
      <c r="C35" s="1575" t="s">
        <v>3049</v>
      </c>
      <c r="D35" s="1575"/>
      <c r="E35" s="1575"/>
      <c r="F35" s="1575"/>
      <c r="G35" s="1575"/>
      <c r="H35" s="1575"/>
      <c r="I35" s="1575"/>
      <c r="J35" s="151" t="s">
        <v>3050</v>
      </c>
      <c r="K35" s="175" t="s">
        <v>3136</v>
      </c>
      <c r="L35" s="182"/>
      <c r="M35" s="174">
        <v>1</v>
      </c>
      <c r="N35" s="175">
        <v>1</v>
      </c>
      <c r="O35" s="152">
        <v>1</v>
      </c>
      <c r="P35" s="175">
        <v>7</v>
      </c>
      <c r="Q35" s="175"/>
      <c r="R35" s="175"/>
      <c r="S35" s="176"/>
      <c r="T35" s="177">
        <v>1</v>
      </c>
      <c r="U35" s="175">
        <v>1</v>
      </c>
      <c r="V35" s="152">
        <v>1</v>
      </c>
      <c r="W35" s="181" t="s">
        <v>3137</v>
      </c>
      <c r="X35" s="175"/>
      <c r="Y35" s="175"/>
      <c r="Z35" s="176"/>
      <c r="AA35" s="156">
        <v>1</v>
      </c>
      <c r="AB35" s="175">
        <v>8</v>
      </c>
      <c r="AC35" s="171"/>
    </row>
    <row r="36" spans="1:29" ht="52.2" x14ac:dyDescent="0.3">
      <c r="A36" s="172">
        <v>1707022439</v>
      </c>
      <c r="B36" s="513" t="s">
        <v>3138</v>
      </c>
      <c r="C36" s="1575" t="s">
        <v>3049</v>
      </c>
      <c r="D36" s="1575"/>
      <c r="E36" s="1575"/>
      <c r="F36" s="1575"/>
      <c r="G36" s="1575"/>
      <c r="H36" s="1575"/>
      <c r="I36" s="1575"/>
      <c r="J36" s="151" t="s">
        <v>3050</v>
      </c>
      <c r="K36" s="175" t="s">
        <v>3139</v>
      </c>
      <c r="L36" s="182"/>
      <c r="M36" s="174">
        <v>1</v>
      </c>
      <c r="N36" s="175">
        <v>1</v>
      </c>
      <c r="O36" s="152">
        <v>1</v>
      </c>
      <c r="P36" s="175">
        <v>11</v>
      </c>
      <c r="Q36" s="175"/>
      <c r="R36" s="175"/>
      <c r="S36" s="176"/>
      <c r="T36" s="177">
        <v>1</v>
      </c>
      <c r="U36" s="175">
        <v>1</v>
      </c>
      <c r="V36" s="152">
        <v>1</v>
      </c>
      <c r="W36" s="175">
        <v>11</v>
      </c>
      <c r="X36" s="175"/>
      <c r="Y36" s="175"/>
      <c r="Z36" s="176"/>
      <c r="AA36" s="158">
        <v>1</v>
      </c>
      <c r="AB36" s="159">
        <v>11</v>
      </c>
      <c r="AC36" s="171"/>
    </row>
    <row r="37" spans="1:29" ht="34.799999999999997" x14ac:dyDescent="0.3">
      <c r="A37" s="172">
        <v>1707022440</v>
      </c>
      <c r="B37" s="513" t="s">
        <v>3140</v>
      </c>
      <c r="C37" s="1575" t="s">
        <v>3049</v>
      </c>
      <c r="D37" s="1575"/>
      <c r="E37" s="1575"/>
      <c r="F37" s="1575"/>
      <c r="G37" s="1575"/>
      <c r="H37" s="1575"/>
      <c r="I37" s="1575"/>
      <c r="J37" s="151" t="s">
        <v>3050</v>
      </c>
      <c r="K37" s="175" t="s">
        <v>3141</v>
      </c>
      <c r="L37" s="182"/>
      <c r="M37" s="174">
        <v>1</v>
      </c>
      <c r="N37" s="175">
        <v>1</v>
      </c>
      <c r="O37" s="152">
        <v>2</v>
      </c>
      <c r="P37" s="175">
        <v>11</v>
      </c>
      <c r="Q37" s="175"/>
      <c r="R37" s="175"/>
      <c r="S37" s="176"/>
      <c r="T37" s="177">
        <v>1</v>
      </c>
      <c r="U37" s="175">
        <v>1</v>
      </c>
      <c r="V37" s="152">
        <v>2</v>
      </c>
      <c r="W37" s="175">
        <v>11</v>
      </c>
      <c r="X37" s="175"/>
      <c r="Y37" s="175"/>
      <c r="Z37" s="176"/>
      <c r="AA37" s="156">
        <v>2</v>
      </c>
      <c r="AB37" s="524">
        <v>11</v>
      </c>
      <c r="AC37" s="171"/>
    </row>
    <row r="38" spans="1:29" x14ac:dyDescent="0.3">
      <c r="A38" s="172">
        <v>1707022441</v>
      </c>
      <c r="B38" s="513" t="s">
        <v>3142</v>
      </c>
      <c r="C38" s="1575" t="s">
        <v>3049</v>
      </c>
      <c r="D38" s="1575"/>
      <c r="E38" s="1575"/>
      <c r="F38" s="1575"/>
      <c r="G38" s="1575"/>
      <c r="H38" s="1575"/>
      <c r="I38" s="1575"/>
      <c r="J38" s="151" t="s">
        <v>3050</v>
      </c>
      <c r="K38" s="175" t="s">
        <v>3121</v>
      </c>
      <c r="L38" s="182"/>
      <c r="M38" s="174">
        <v>1</v>
      </c>
      <c r="N38" s="175">
        <v>1</v>
      </c>
      <c r="O38" s="152">
        <v>3</v>
      </c>
      <c r="P38" s="175">
        <v>15</v>
      </c>
      <c r="Q38" s="175"/>
      <c r="R38" s="175"/>
      <c r="S38" s="176"/>
      <c r="T38" s="177">
        <v>1</v>
      </c>
      <c r="U38" s="175">
        <v>1</v>
      </c>
      <c r="V38" s="152">
        <v>3</v>
      </c>
      <c r="W38" s="175">
        <v>15</v>
      </c>
      <c r="X38" s="175"/>
      <c r="Y38" s="175"/>
      <c r="Z38" s="176"/>
      <c r="AA38" s="156">
        <v>3</v>
      </c>
      <c r="AB38" s="524">
        <v>15</v>
      </c>
      <c r="AC38" s="171"/>
    </row>
    <row r="39" spans="1:29" ht="34.799999999999997" x14ac:dyDescent="0.3">
      <c r="A39" s="183">
        <v>1707022442</v>
      </c>
      <c r="B39" s="537" t="s">
        <v>3143</v>
      </c>
      <c r="C39" s="1619"/>
      <c r="D39" s="1619"/>
      <c r="E39" s="1619"/>
      <c r="F39" s="1619"/>
      <c r="G39" s="1619"/>
      <c r="H39" s="1619"/>
      <c r="I39" s="184"/>
      <c r="J39" s="184" t="s">
        <v>3144</v>
      </c>
      <c r="K39" s="529" t="s">
        <v>3145</v>
      </c>
      <c r="L39" s="185"/>
      <c r="M39" s="528">
        <v>1</v>
      </c>
      <c r="N39" s="529">
        <v>1</v>
      </c>
      <c r="O39" s="530">
        <v>2</v>
      </c>
      <c r="P39" s="529">
        <v>8</v>
      </c>
      <c r="Q39" s="529"/>
      <c r="R39" s="529"/>
      <c r="S39" s="531"/>
      <c r="T39" s="532">
        <v>1</v>
      </c>
      <c r="U39" s="529">
        <v>1</v>
      </c>
      <c r="V39" s="530">
        <v>2</v>
      </c>
      <c r="W39" s="529" t="s">
        <v>3146</v>
      </c>
      <c r="X39" s="529"/>
      <c r="Y39" s="529"/>
      <c r="Z39" s="531"/>
      <c r="AA39" s="158">
        <v>2</v>
      </c>
      <c r="AB39" s="538">
        <v>8</v>
      </c>
      <c r="AC39" s="187" t="s">
        <v>3147</v>
      </c>
    </row>
    <row r="40" spans="1:29" ht="34.799999999999997" x14ac:dyDescent="0.3">
      <c r="A40" s="172">
        <v>1707022443</v>
      </c>
      <c r="B40" s="513" t="s">
        <v>3148</v>
      </c>
      <c r="C40" s="152"/>
      <c r="D40" s="152"/>
      <c r="E40" s="152"/>
      <c r="F40" s="152"/>
      <c r="G40" s="151"/>
      <c r="H40" s="151"/>
      <c r="I40" s="151"/>
      <c r="J40" s="151" t="s">
        <v>3149</v>
      </c>
      <c r="K40" s="175" t="s">
        <v>2829</v>
      </c>
      <c r="L40" s="182"/>
      <c r="M40" s="174">
        <v>1</v>
      </c>
      <c r="N40" s="175">
        <v>1</v>
      </c>
      <c r="O40" s="152">
        <v>8</v>
      </c>
      <c r="P40" s="175">
        <v>11</v>
      </c>
      <c r="Q40" s="175"/>
      <c r="R40" s="175"/>
      <c r="S40" s="176"/>
      <c r="T40" s="177">
        <v>1</v>
      </c>
      <c r="U40" s="175">
        <v>1</v>
      </c>
      <c r="V40" s="152">
        <v>8</v>
      </c>
      <c r="W40" s="175">
        <v>11</v>
      </c>
      <c r="X40" s="175"/>
      <c r="Y40" s="175"/>
      <c r="Z40" s="176"/>
      <c r="AA40" s="156">
        <v>8</v>
      </c>
      <c r="AB40" s="524">
        <v>11</v>
      </c>
      <c r="AC40" s="171"/>
    </row>
    <row r="41" spans="1:29" ht="34.799999999999997" x14ac:dyDescent="0.3">
      <c r="A41" s="188">
        <v>1707022444</v>
      </c>
      <c r="B41" s="539" t="s">
        <v>3150</v>
      </c>
      <c r="C41" s="540"/>
      <c r="D41" s="524"/>
      <c r="E41" s="524"/>
      <c r="F41" s="524"/>
      <c r="G41" s="189"/>
      <c r="H41" s="189"/>
      <c r="I41" s="189"/>
      <c r="J41" s="189" t="s">
        <v>3149</v>
      </c>
      <c r="K41" s="195" t="s">
        <v>16</v>
      </c>
      <c r="L41" s="190"/>
      <c r="M41" s="541">
        <v>1</v>
      </c>
      <c r="N41" s="195">
        <v>1</v>
      </c>
      <c r="O41" s="191">
        <v>2</v>
      </c>
      <c r="P41" s="519">
        <v>8</v>
      </c>
      <c r="Q41" s="178"/>
      <c r="R41" s="178"/>
      <c r="S41" s="179"/>
      <c r="T41" s="194">
        <v>1</v>
      </c>
      <c r="U41" s="195">
        <v>1</v>
      </c>
      <c r="V41" s="191">
        <v>2</v>
      </c>
      <c r="W41" s="519">
        <v>8</v>
      </c>
      <c r="X41" s="178"/>
      <c r="Y41" s="178"/>
      <c r="Z41" s="179"/>
      <c r="AA41" s="192">
        <v>2</v>
      </c>
      <c r="AB41" s="180">
        <v>8</v>
      </c>
      <c r="AC41" s="193"/>
    </row>
    <row r="42" spans="1:29" ht="34.799999999999997" x14ac:dyDescent="0.3">
      <c r="A42" s="172">
        <v>1707022445</v>
      </c>
      <c r="B42" s="513" t="s">
        <v>3151</v>
      </c>
      <c r="C42" s="152"/>
      <c r="D42" s="152"/>
      <c r="E42" s="152"/>
      <c r="F42" s="152"/>
      <c r="G42" s="151"/>
      <c r="H42" s="151"/>
      <c r="I42" s="151"/>
      <c r="J42" s="151" t="s">
        <v>3149</v>
      </c>
      <c r="K42" s="175" t="s">
        <v>3121</v>
      </c>
      <c r="L42" s="182"/>
      <c r="M42" s="174">
        <v>1</v>
      </c>
      <c r="N42" s="175">
        <v>1</v>
      </c>
      <c r="O42" s="152">
        <v>3</v>
      </c>
      <c r="P42" s="175">
        <v>9</v>
      </c>
      <c r="Q42" s="175"/>
      <c r="R42" s="175"/>
      <c r="S42" s="176"/>
      <c r="T42" s="177">
        <v>1</v>
      </c>
      <c r="U42" s="175">
        <v>1</v>
      </c>
      <c r="V42" s="152">
        <v>3</v>
      </c>
      <c r="W42" s="175">
        <v>9</v>
      </c>
      <c r="X42" s="175"/>
      <c r="Y42" s="175"/>
      <c r="Z42" s="176"/>
      <c r="AA42" s="177">
        <v>3</v>
      </c>
      <c r="AB42" s="175">
        <v>9</v>
      </c>
      <c r="AC42" s="171"/>
    </row>
    <row r="43" spans="1:29" x14ac:dyDescent="0.3">
      <c r="A43" s="188">
        <v>1707022447</v>
      </c>
      <c r="B43" s="542" t="s">
        <v>3152</v>
      </c>
      <c r="C43" s="540"/>
      <c r="D43" s="524"/>
      <c r="E43" s="524"/>
      <c r="F43" s="524"/>
      <c r="G43" s="189"/>
      <c r="H43" s="189"/>
      <c r="I43" s="189"/>
      <c r="J43" s="189" t="s">
        <v>3149</v>
      </c>
      <c r="K43" s="524"/>
      <c r="L43" s="190"/>
      <c r="M43" s="541"/>
      <c r="N43" s="195"/>
      <c r="O43" s="164"/>
      <c r="P43" s="519"/>
      <c r="Q43" s="178"/>
      <c r="R43" s="178"/>
      <c r="S43" s="179"/>
      <c r="T43" s="194"/>
      <c r="U43" s="195"/>
      <c r="V43" s="195"/>
      <c r="W43" s="195"/>
      <c r="X43" s="195"/>
      <c r="Y43" s="195"/>
      <c r="Z43" s="196"/>
      <c r="AA43" s="194"/>
      <c r="AB43" s="195"/>
      <c r="AC43" s="171"/>
    </row>
    <row r="44" spans="1:29" ht="36" x14ac:dyDescent="0.3">
      <c r="A44" s="188">
        <v>1707022448</v>
      </c>
      <c r="B44" s="543" t="s">
        <v>3153</v>
      </c>
      <c r="C44" s="540"/>
      <c r="D44" s="524"/>
      <c r="E44" s="524"/>
      <c r="F44" s="524"/>
      <c r="G44" s="189"/>
      <c r="H44" s="189"/>
      <c r="I44" s="189"/>
      <c r="J44" s="189" t="s">
        <v>3149</v>
      </c>
      <c r="K44" s="524"/>
      <c r="L44" s="190"/>
      <c r="M44" s="541"/>
      <c r="N44" s="195"/>
      <c r="O44" s="164"/>
      <c r="P44" s="519"/>
      <c r="Q44" s="178"/>
      <c r="R44" s="178"/>
      <c r="S44" s="179"/>
      <c r="T44" s="194"/>
      <c r="U44" s="195"/>
      <c r="V44" s="195"/>
      <c r="W44" s="195"/>
      <c r="X44" s="195"/>
      <c r="Y44" s="195"/>
      <c r="Z44" s="196"/>
      <c r="AA44" s="194"/>
      <c r="AB44" s="195"/>
      <c r="AC44" s="171"/>
    </row>
    <row r="45" spans="1:29" ht="34.799999999999997" x14ac:dyDescent="0.3">
      <c r="A45" s="188">
        <v>1707022449</v>
      </c>
      <c r="B45" s="544" t="s">
        <v>3154</v>
      </c>
      <c r="C45" s="540"/>
      <c r="D45" s="524"/>
      <c r="E45" s="524"/>
      <c r="F45" s="524"/>
      <c r="G45" s="189"/>
      <c r="H45" s="189"/>
      <c r="I45" s="189"/>
      <c r="J45" s="189" t="s">
        <v>3149</v>
      </c>
      <c r="K45" s="524"/>
      <c r="L45" s="190"/>
      <c r="M45" s="541"/>
      <c r="N45" s="195"/>
      <c r="O45" s="164"/>
      <c r="P45" s="519"/>
      <c r="Q45" s="178"/>
      <c r="R45" s="178"/>
      <c r="S45" s="179"/>
      <c r="T45" s="194"/>
      <c r="U45" s="195"/>
      <c r="V45" s="195"/>
      <c r="W45" s="195"/>
      <c r="X45" s="195"/>
      <c r="Y45" s="195"/>
      <c r="Z45" s="196"/>
      <c r="AA45" s="194"/>
      <c r="AB45" s="195"/>
      <c r="AC45" s="171"/>
    </row>
    <row r="46" spans="1:29" x14ac:dyDescent="0.3">
      <c r="A46" s="172" t="s">
        <v>3065</v>
      </c>
      <c r="B46" s="150" t="s">
        <v>3155</v>
      </c>
      <c r="C46" s="152"/>
      <c r="D46" s="152"/>
      <c r="E46" s="152"/>
      <c r="F46" s="152"/>
      <c r="G46" s="151"/>
      <c r="H46" s="151"/>
      <c r="I46" s="151"/>
      <c r="J46" s="151" t="s">
        <v>3050</v>
      </c>
      <c r="K46" s="152"/>
      <c r="L46" s="182"/>
      <c r="M46" s="174">
        <v>0</v>
      </c>
      <c r="N46" s="175">
        <v>0</v>
      </c>
      <c r="O46" s="152">
        <v>0</v>
      </c>
      <c r="P46" s="175">
        <v>6</v>
      </c>
      <c r="Q46" s="175"/>
      <c r="R46" s="175"/>
      <c r="S46" s="176"/>
      <c r="T46" s="177">
        <v>0</v>
      </c>
      <c r="U46" s="175">
        <v>0</v>
      </c>
      <c r="V46" s="152">
        <v>0</v>
      </c>
      <c r="W46" s="181" t="s">
        <v>3156</v>
      </c>
      <c r="X46" s="175"/>
      <c r="Y46" s="175">
        <v>7</v>
      </c>
      <c r="Z46" s="176"/>
      <c r="AA46" s="158">
        <v>0</v>
      </c>
      <c r="AB46" s="159">
        <v>6</v>
      </c>
      <c r="AC46" s="182"/>
    </row>
    <row r="47" spans="1:29" x14ac:dyDescent="0.3">
      <c r="A47" s="183" t="s">
        <v>3065</v>
      </c>
      <c r="B47" s="545" t="s">
        <v>3157</v>
      </c>
      <c r="C47" s="157"/>
      <c r="D47" s="157"/>
      <c r="E47" s="157"/>
      <c r="F47" s="157"/>
      <c r="G47" s="198"/>
      <c r="H47" s="198"/>
      <c r="I47" s="198"/>
      <c r="J47" s="198"/>
      <c r="K47" s="157"/>
      <c r="L47" s="199"/>
      <c r="M47" s="546"/>
      <c r="N47" s="181"/>
      <c r="O47" s="157"/>
      <c r="P47" s="181"/>
      <c r="Q47" s="181"/>
      <c r="R47" s="181"/>
      <c r="S47" s="547"/>
      <c r="T47" s="548"/>
      <c r="U47" s="181"/>
      <c r="V47" s="157"/>
      <c r="W47" s="181"/>
      <c r="X47" s="181"/>
      <c r="Y47" s="181"/>
      <c r="Z47" s="547"/>
      <c r="AA47" s="549"/>
      <c r="AB47" s="524"/>
      <c r="AC47" s="171"/>
    </row>
    <row r="48" spans="1:29" ht="18" thickBot="1" x14ac:dyDescent="0.35">
      <c r="A48" s="200" t="s">
        <v>3158</v>
      </c>
      <c r="B48" s="201"/>
      <c r="C48" s="202"/>
      <c r="D48" s="202"/>
      <c r="E48" s="202"/>
      <c r="F48" s="202"/>
      <c r="G48" s="202"/>
      <c r="H48" s="203"/>
      <c r="I48" s="204"/>
      <c r="J48" s="204"/>
      <c r="K48" s="205"/>
      <c r="L48" s="206"/>
      <c r="M48" s="207">
        <f>SUM(M4:M45)</f>
        <v>23</v>
      </c>
      <c r="N48" s="208">
        <f>SUM(N4:N45)</f>
        <v>40</v>
      </c>
      <c r="O48" s="550">
        <f>SUM(O4:O47)</f>
        <v>141</v>
      </c>
      <c r="P48" s="209">
        <f>SUM(P4:P47)</f>
        <v>359</v>
      </c>
      <c r="Q48" s="208">
        <f>SUM(Q4:Q47)</f>
        <v>106</v>
      </c>
      <c r="R48" s="208">
        <f>SUM(R4:R15)</f>
        <v>0</v>
      </c>
      <c r="S48" s="210">
        <f>SUM(S4:S15)</f>
        <v>0</v>
      </c>
      <c r="T48" s="211"/>
      <c r="U48" s="208"/>
      <c r="V48" s="208"/>
      <c r="W48" s="208"/>
      <c r="X48" s="208"/>
      <c r="Y48" s="208"/>
      <c r="Z48" s="210"/>
      <c r="AA48" s="211"/>
      <c r="AB48" s="208"/>
      <c r="AC48" s="212"/>
    </row>
    <row r="49" spans="1:29" ht="85.2" customHeight="1" thickBot="1" x14ac:dyDescent="0.35">
      <c r="A49" s="1621" t="s">
        <v>3159</v>
      </c>
      <c r="B49" s="1601"/>
      <c r="C49" s="1601"/>
      <c r="D49" s="1601"/>
      <c r="E49" s="1601"/>
      <c r="F49" s="1601"/>
      <c r="G49" s="1601"/>
      <c r="H49" s="1601"/>
      <c r="I49" s="1601"/>
      <c r="J49" s="1601"/>
      <c r="K49" s="1601"/>
      <c r="L49" s="1601"/>
      <c r="M49" s="1601"/>
      <c r="N49" s="1601"/>
      <c r="O49" s="1601"/>
      <c r="P49" s="1601"/>
      <c r="Q49" s="1601"/>
      <c r="R49" s="1601"/>
      <c r="S49" s="1601"/>
      <c r="T49" s="1601"/>
      <c r="U49" s="1601"/>
      <c r="V49" s="1601"/>
      <c r="W49" s="1601"/>
      <c r="X49" s="1601"/>
      <c r="Y49" s="1601"/>
      <c r="Z49" s="1601"/>
      <c r="AA49" s="551">
        <f>SUM(AA4:AA48)</f>
        <v>141</v>
      </c>
      <c r="AB49" s="551">
        <f>SUM(AB4:AB48)</f>
        <v>396</v>
      </c>
      <c r="AC49" s="235" t="s">
        <v>3160</v>
      </c>
    </row>
    <row r="50" spans="1:29" ht="18" thickBot="1" x14ac:dyDescent="0.35"/>
    <row r="51" spans="1:29" ht="18" thickBot="1" x14ac:dyDescent="0.35">
      <c r="A51" s="1609" t="s">
        <v>45</v>
      </c>
      <c r="B51" s="1610"/>
      <c r="C51" s="1610"/>
      <c r="D51" s="1610"/>
      <c r="E51" s="1610"/>
      <c r="F51" s="1611">
        <v>44865</v>
      </c>
      <c r="G51" s="1611"/>
      <c r="H51" s="1611"/>
      <c r="I51" s="1612"/>
      <c r="J51" s="1613" t="s">
        <v>3022</v>
      </c>
      <c r="K51" s="1613"/>
      <c r="L51" s="1613"/>
      <c r="M51" s="1613"/>
      <c r="N51" s="1613"/>
      <c r="O51" s="1614">
        <v>44904</v>
      </c>
      <c r="P51" s="1615"/>
      <c r="Q51" s="1615"/>
      <c r="R51" s="1616"/>
      <c r="S51" s="214"/>
      <c r="T51" s="214"/>
      <c r="U51" s="214"/>
      <c r="V51" s="214"/>
      <c r="W51" s="214"/>
      <c r="X51" s="214"/>
      <c r="Y51" s="214"/>
      <c r="Z51" s="214"/>
      <c r="AA51" s="214"/>
      <c r="AB51" s="214"/>
      <c r="AC51" s="215"/>
    </row>
    <row r="52" spans="1:29" x14ac:dyDescent="0.3">
      <c r="A52" s="1587" t="s">
        <v>3023</v>
      </c>
      <c r="B52" s="1589" t="s">
        <v>3024</v>
      </c>
      <c r="C52" s="1589" t="s">
        <v>3025</v>
      </c>
      <c r="D52" s="1589"/>
      <c r="E52" s="1589"/>
      <c r="F52" s="1589"/>
      <c r="G52" s="1589"/>
      <c r="H52" s="1589"/>
      <c r="I52" s="1589"/>
      <c r="J52" s="1604"/>
      <c r="K52" s="1604"/>
      <c r="L52" s="1617"/>
      <c r="M52" s="1618" t="s">
        <v>3026</v>
      </c>
      <c r="N52" s="1604"/>
      <c r="O52" s="1604"/>
      <c r="P52" s="1604"/>
      <c r="Q52" s="1604"/>
      <c r="R52" s="1604"/>
      <c r="S52" s="1605"/>
      <c r="T52" s="1603" t="s">
        <v>3027</v>
      </c>
      <c r="U52" s="1604"/>
      <c r="V52" s="1604"/>
      <c r="W52" s="1604"/>
      <c r="X52" s="1604"/>
      <c r="Y52" s="1604"/>
      <c r="Z52" s="1605"/>
      <c r="AA52" s="1606" t="s">
        <v>3028</v>
      </c>
      <c r="AB52" s="1607"/>
      <c r="AC52" s="1608"/>
    </row>
    <row r="53" spans="1:29" ht="52.2" x14ac:dyDescent="0.3">
      <c r="A53" s="1588"/>
      <c r="B53" s="1590"/>
      <c r="C53" s="517" t="s">
        <v>3029</v>
      </c>
      <c r="D53" s="517" t="s">
        <v>3030</v>
      </c>
      <c r="E53" s="517" t="s">
        <v>3031</v>
      </c>
      <c r="F53" s="517" t="s">
        <v>3032</v>
      </c>
      <c r="G53" s="517" t="s">
        <v>3033</v>
      </c>
      <c r="H53" s="517" t="s">
        <v>3034</v>
      </c>
      <c r="I53" s="143" t="s">
        <v>3035</v>
      </c>
      <c r="J53" s="143" t="s">
        <v>3036</v>
      </c>
      <c r="K53" s="144" t="s">
        <v>3037</v>
      </c>
      <c r="L53" s="145" t="s">
        <v>3038</v>
      </c>
      <c r="M53" s="518" t="s">
        <v>3039</v>
      </c>
      <c r="N53" s="144" t="s">
        <v>3040</v>
      </c>
      <c r="O53" s="164" t="s">
        <v>3041</v>
      </c>
      <c r="P53" s="519" t="s">
        <v>3042</v>
      </c>
      <c r="Q53" s="520" t="s">
        <v>3043</v>
      </c>
      <c r="R53" s="520" t="s">
        <v>3044</v>
      </c>
      <c r="S53" s="521" t="s">
        <v>3045</v>
      </c>
      <c r="T53" s="522" t="s">
        <v>3039</v>
      </c>
      <c r="U53" s="144" t="s">
        <v>3040</v>
      </c>
      <c r="V53" s="164" t="s">
        <v>3041</v>
      </c>
      <c r="W53" s="519" t="s">
        <v>3042</v>
      </c>
      <c r="X53" s="520" t="s">
        <v>3043</v>
      </c>
      <c r="Y53" s="520" t="s">
        <v>3044</v>
      </c>
      <c r="Z53" s="521" t="s">
        <v>3045</v>
      </c>
      <c r="AA53" s="146" t="s">
        <v>3046</v>
      </c>
      <c r="AB53" s="147" t="s">
        <v>3047</v>
      </c>
      <c r="AC53" s="148" t="s">
        <v>2943</v>
      </c>
    </row>
    <row r="54" spans="1:29" ht="34.799999999999997" x14ac:dyDescent="0.3">
      <c r="A54" s="149">
        <v>1707022401</v>
      </c>
      <c r="B54" s="150" t="s">
        <v>3048</v>
      </c>
      <c r="C54" s="1575" t="s">
        <v>3049</v>
      </c>
      <c r="D54" s="1575"/>
      <c r="E54" s="1575"/>
      <c r="F54" s="1575"/>
      <c r="G54" s="1575"/>
      <c r="H54" s="1575"/>
      <c r="I54" s="1575"/>
      <c r="J54" s="151" t="s">
        <v>3050</v>
      </c>
      <c r="K54" s="152" t="s">
        <v>3051</v>
      </c>
      <c r="L54" s="153" t="s">
        <v>3052</v>
      </c>
      <c r="M54" s="154">
        <v>1</v>
      </c>
      <c r="N54" s="152">
        <v>0</v>
      </c>
      <c r="O54" s="152">
        <v>0</v>
      </c>
      <c r="P54" s="152">
        <v>2</v>
      </c>
      <c r="Q54" s="152">
        <v>2</v>
      </c>
      <c r="R54" s="152"/>
      <c r="S54" s="155"/>
      <c r="T54" s="156">
        <v>1</v>
      </c>
      <c r="U54" s="152">
        <v>0</v>
      </c>
      <c r="V54" s="152">
        <v>0</v>
      </c>
      <c r="W54" s="157" t="s">
        <v>3053</v>
      </c>
      <c r="X54" s="152">
        <v>2</v>
      </c>
      <c r="Y54" s="152"/>
      <c r="Z54" s="155"/>
      <c r="AA54" s="158">
        <v>0</v>
      </c>
      <c r="AB54" s="159">
        <v>4</v>
      </c>
      <c r="AC54" s="160"/>
    </row>
    <row r="55" spans="1:29" ht="52.2" x14ac:dyDescent="0.3">
      <c r="A55" s="161">
        <v>1707022403</v>
      </c>
      <c r="B55" s="162" t="s">
        <v>3054</v>
      </c>
      <c r="C55" s="1574" t="s">
        <v>3049</v>
      </c>
      <c r="D55" s="1574"/>
      <c r="E55" s="1574"/>
      <c r="F55" s="1574"/>
      <c r="G55" s="1574"/>
      <c r="H55" s="1574"/>
      <c r="I55" s="1574"/>
      <c r="J55" s="163" t="s">
        <v>3050</v>
      </c>
      <c r="K55" s="164" t="s">
        <v>3051</v>
      </c>
      <c r="L55" s="165" t="s">
        <v>3052</v>
      </c>
      <c r="M55" s="166">
        <v>1</v>
      </c>
      <c r="N55" s="164">
        <v>0</v>
      </c>
      <c r="O55" s="164">
        <v>1</v>
      </c>
      <c r="P55" s="167">
        <v>3</v>
      </c>
      <c r="Q55" s="167">
        <v>4</v>
      </c>
      <c r="R55" s="167"/>
      <c r="S55" s="168"/>
      <c r="T55" s="169">
        <v>1</v>
      </c>
      <c r="U55" s="167">
        <v>0</v>
      </c>
      <c r="V55" s="167">
        <v>1</v>
      </c>
      <c r="W55" s="167">
        <v>4</v>
      </c>
      <c r="X55" s="167">
        <v>4</v>
      </c>
      <c r="Y55" s="167"/>
      <c r="Z55" s="168"/>
      <c r="AA55" s="169">
        <v>1</v>
      </c>
      <c r="AB55" s="167">
        <v>3</v>
      </c>
      <c r="AC55" s="170" t="s">
        <v>3055</v>
      </c>
    </row>
    <row r="56" spans="1:29" ht="34.799999999999997" x14ac:dyDescent="0.3">
      <c r="A56" s="149">
        <v>1707022404</v>
      </c>
      <c r="B56" s="150" t="s">
        <v>3056</v>
      </c>
      <c r="C56" s="1575" t="s">
        <v>3049</v>
      </c>
      <c r="D56" s="1575"/>
      <c r="E56" s="1575"/>
      <c r="F56" s="1575"/>
      <c r="G56" s="1575"/>
      <c r="H56" s="1575"/>
      <c r="I56" s="1575"/>
      <c r="J56" s="151" t="s">
        <v>3050</v>
      </c>
      <c r="K56" s="152" t="s">
        <v>3057</v>
      </c>
      <c r="L56" s="153" t="s">
        <v>3052</v>
      </c>
      <c r="M56" s="154">
        <v>0</v>
      </c>
      <c r="N56" s="152">
        <v>3</v>
      </c>
      <c r="O56" s="152">
        <v>16</v>
      </c>
      <c r="P56" s="152">
        <f>9+18+7</f>
        <v>34</v>
      </c>
      <c r="Q56" s="152"/>
      <c r="R56" s="152"/>
      <c r="S56" s="155"/>
      <c r="T56" s="156">
        <v>0</v>
      </c>
      <c r="U56" s="152">
        <v>3</v>
      </c>
      <c r="V56" s="152">
        <v>16</v>
      </c>
      <c r="W56" s="157" t="s">
        <v>3058</v>
      </c>
      <c r="X56" s="152"/>
      <c r="Y56" s="152"/>
      <c r="Z56" s="155"/>
      <c r="AA56" s="158">
        <v>16</v>
      </c>
      <c r="AB56" s="159">
        <v>36</v>
      </c>
      <c r="AC56" s="171"/>
    </row>
    <row r="57" spans="1:29" ht="34.799999999999997" x14ac:dyDescent="0.3">
      <c r="A57" s="172">
        <v>1707022407</v>
      </c>
      <c r="B57" s="523" t="s">
        <v>3059</v>
      </c>
      <c r="C57" s="1575" t="s">
        <v>3049</v>
      </c>
      <c r="D57" s="1575"/>
      <c r="E57" s="1575"/>
      <c r="F57" s="1575"/>
      <c r="G57" s="1575"/>
      <c r="H57" s="1575"/>
      <c r="I57" s="1575"/>
      <c r="J57" s="151" t="s">
        <v>3050</v>
      </c>
      <c r="K57" s="152" t="s">
        <v>3060</v>
      </c>
      <c r="L57" s="153" t="s">
        <v>3052</v>
      </c>
      <c r="M57" s="154">
        <v>0</v>
      </c>
      <c r="N57" s="152">
        <v>1</v>
      </c>
      <c r="O57" s="152">
        <v>7</v>
      </c>
      <c r="P57" s="152">
        <v>18</v>
      </c>
      <c r="Q57" s="152"/>
      <c r="R57" s="152"/>
      <c r="S57" s="155"/>
      <c r="T57" s="156">
        <v>0</v>
      </c>
      <c r="U57" s="152">
        <v>1</v>
      </c>
      <c r="V57" s="152">
        <v>7</v>
      </c>
      <c r="W57" s="152">
        <v>18</v>
      </c>
      <c r="X57" s="152"/>
      <c r="Y57" s="152"/>
      <c r="Z57" s="155"/>
      <c r="AA57" s="156">
        <v>7</v>
      </c>
      <c r="AB57" s="152">
        <v>18</v>
      </c>
      <c r="AC57" s="170" t="s">
        <v>3061</v>
      </c>
    </row>
    <row r="58" spans="1:29" ht="34.799999999999997" x14ac:dyDescent="0.3">
      <c r="A58" s="172">
        <v>1707022409</v>
      </c>
      <c r="B58" s="151" t="s">
        <v>3062</v>
      </c>
      <c r="C58" s="1575" t="s">
        <v>3049</v>
      </c>
      <c r="D58" s="1575"/>
      <c r="E58" s="1575"/>
      <c r="F58" s="1575"/>
      <c r="G58" s="1575"/>
      <c r="H58" s="1575"/>
      <c r="I58" s="1575"/>
      <c r="J58" s="151" t="s">
        <v>3050</v>
      </c>
      <c r="K58" s="152" t="s">
        <v>3051</v>
      </c>
      <c r="L58" s="153" t="s">
        <v>3052</v>
      </c>
      <c r="M58" s="154">
        <v>1</v>
      </c>
      <c r="N58" s="152">
        <v>2</v>
      </c>
      <c r="O58" s="152">
        <v>8</v>
      </c>
      <c r="P58" s="152">
        <v>17</v>
      </c>
      <c r="Q58" s="152">
        <v>17</v>
      </c>
      <c r="R58" s="152"/>
      <c r="S58" s="155"/>
      <c r="T58" s="156">
        <v>1</v>
      </c>
      <c r="U58" s="152">
        <v>2</v>
      </c>
      <c r="V58" s="152">
        <v>8</v>
      </c>
      <c r="W58" s="157" t="s">
        <v>3063</v>
      </c>
      <c r="X58" s="152">
        <v>17</v>
      </c>
      <c r="Y58" s="152"/>
      <c r="Z58" s="155"/>
      <c r="AA58" s="158">
        <v>8</v>
      </c>
      <c r="AB58" s="173">
        <v>17</v>
      </c>
      <c r="AC58" s="170" t="s">
        <v>3064</v>
      </c>
    </row>
    <row r="59" spans="1:29" ht="34.799999999999997" x14ac:dyDescent="0.3">
      <c r="A59" s="156" t="s">
        <v>3065</v>
      </c>
      <c r="B59" s="151" t="s">
        <v>2680</v>
      </c>
      <c r="C59" s="1575" t="s">
        <v>3049</v>
      </c>
      <c r="D59" s="1575"/>
      <c r="E59" s="1575"/>
      <c r="F59" s="1575"/>
      <c r="G59" s="1575"/>
      <c r="H59" s="1575"/>
      <c r="I59" s="1575"/>
      <c r="J59" s="151" t="s">
        <v>3050</v>
      </c>
      <c r="K59" s="152" t="s">
        <v>3066</v>
      </c>
      <c r="L59" s="153" t="s">
        <v>3067</v>
      </c>
      <c r="M59" s="174">
        <v>0</v>
      </c>
      <c r="N59" s="175">
        <v>0</v>
      </c>
      <c r="O59" s="152">
        <v>0</v>
      </c>
      <c r="P59" s="175">
        <v>4</v>
      </c>
      <c r="Q59" s="175">
        <v>0</v>
      </c>
      <c r="R59" s="175"/>
      <c r="S59" s="176"/>
      <c r="T59" s="177">
        <v>0</v>
      </c>
      <c r="U59" s="175">
        <v>0</v>
      </c>
      <c r="V59" s="152">
        <v>0</v>
      </c>
      <c r="W59" s="175" t="s">
        <v>3068</v>
      </c>
      <c r="X59" s="175">
        <v>0</v>
      </c>
      <c r="Y59" s="178"/>
      <c r="Z59" s="179"/>
      <c r="AA59" s="158">
        <v>0</v>
      </c>
      <c r="AB59" s="180">
        <v>9</v>
      </c>
      <c r="AC59" s="170" t="s">
        <v>3069</v>
      </c>
    </row>
    <row r="60" spans="1:29" ht="34.799999999999997" x14ac:dyDescent="0.3">
      <c r="A60" s="149">
        <v>1707022411</v>
      </c>
      <c r="B60" s="151" t="s">
        <v>3070</v>
      </c>
      <c r="C60" s="1575" t="s">
        <v>3049</v>
      </c>
      <c r="D60" s="1575"/>
      <c r="E60" s="1575"/>
      <c r="F60" s="1575"/>
      <c r="G60" s="1575"/>
      <c r="H60" s="1575"/>
      <c r="I60" s="1575"/>
      <c r="J60" s="151" t="s">
        <v>3050</v>
      </c>
      <c r="K60" s="152" t="s">
        <v>3051</v>
      </c>
      <c r="L60" s="153" t="s">
        <v>3071</v>
      </c>
      <c r="M60" s="174">
        <v>1</v>
      </c>
      <c r="N60" s="175">
        <v>1</v>
      </c>
      <c r="O60" s="167">
        <v>1</v>
      </c>
      <c r="P60" s="175">
        <v>9</v>
      </c>
      <c r="Q60" s="175">
        <v>9</v>
      </c>
      <c r="R60" s="175"/>
      <c r="S60" s="176"/>
      <c r="T60" s="177">
        <v>1</v>
      </c>
      <c r="U60" s="175">
        <v>1</v>
      </c>
      <c r="V60" s="157" t="s">
        <v>3072</v>
      </c>
      <c r="W60" s="181" t="s">
        <v>3073</v>
      </c>
      <c r="X60" s="175">
        <v>9</v>
      </c>
      <c r="Y60" s="175"/>
      <c r="Z60" s="176"/>
      <c r="AA60" s="158">
        <v>1</v>
      </c>
      <c r="AB60" s="159">
        <v>7</v>
      </c>
      <c r="AC60" s="170" t="s">
        <v>3064</v>
      </c>
    </row>
    <row r="61" spans="1:29" ht="34.799999999999997" x14ac:dyDescent="0.3">
      <c r="A61" s="149">
        <v>1707022412</v>
      </c>
      <c r="B61" s="151" t="s">
        <v>3074</v>
      </c>
      <c r="C61" s="1575" t="s">
        <v>3049</v>
      </c>
      <c r="D61" s="1575"/>
      <c r="E61" s="1575"/>
      <c r="F61" s="1575"/>
      <c r="G61" s="1575"/>
      <c r="H61" s="1575"/>
      <c r="I61" s="1575"/>
      <c r="J61" s="151" t="s">
        <v>3050</v>
      </c>
      <c r="K61" s="152" t="s">
        <v>3051</v>
      </c>
      <c r="L61" s="182" t="s">
        <v>3075</v>
      </c>
      <c r="M61" s="174">
        <v>1</v>
      </c>
      <c r="N61" s="175">
        <v>2</v>
      </c>
      <c r="O61" s="152">
        <v>6</v>
      </c>
      <c r="P61" s="175">
        <v>5</v>
      </c>
      <c r="Q61" s="175">
        <v>5</v>
      </c>
      <c r="R61" s="175"/>
      <c r="S61" s="176"/>
      <c r="T61" s="177">
        <v>1</v>
      </c>
      <c r="U61" s="175">
        <v>2</v>
      </c>
      <c r="V61" s="152">
        <v>6</v>
      </c>
      <c r="W61" s="181" t="s">
        <v>3076</v>
      </c>
      <c r="X61" s="175">
        <v>5</v>
      </c>
      <c r="Y61" s="175"/>
      <c r="Z61" s="176"/>
      <c r="AA61" s="158">
        <v>6</v>
      </c>
      <c r="AB61" s="173">
        <v>5</v>
      </c>
      <c r="AC61" s="170" t="s">
        <v>3064</v>
      </c>
    </row>
    <row r="62" spans="1:29" ht="34.799999999999997" x14ac:dyDescent="0.3">
      <c r="A62" s="149">
        <v>1707022413</v>
      </c>
      <c r="B62" s="151" t="s">
        <v>3077</v>
      </c>
      <c r="C62" s="1575" t="s">
        <v>3049</v>
      </c>
      <c r="D62" s="1575"/>
      <c r="E62" s="1575"/>
      <c r="F62" s="1575"/>
      <c r="G62" s="1575"/>
      <c r="H62" s="1575"/>
      <c r="I62" s="1575"/>
      <c r="J62" s="151" t="s">
        <v>3050</v>
      </c>
      <c r="K62" s="152" t="s">
        <v>3051</v>
      </c>
      <c r="L62" s="153" t="s">
        <v>3078</v>
      </c>
      <c r="M62" s="174">
        <v>0</v>
      </c>
      <c r="N62" s="175">
        <v>2</v>
      </c>
      <c r="O62" s="152">
        <v>1</v>
      </c>
      <c r="P62" s="175">
        <v>11</v>
      </c>
      <c r="Q62" s="175">
        <v>11</v>
      </c>
      <c r="R62" s="175"/>
      <c r="S62" s="176"/>
      <c r="T62" s="177">
        <v>0</v>
      </c>
      <c r="U62" s="175">
        <v>2</v>
      </c>
      <c r="V62" s="157" t="s">
        <v>3079</v>
      </c>
      <c r="W62" s="181" t="s">
        <v>3080</v>
      </c>
      <c r="X62" s="175">
        <v>11</v>
      </c>
      <c r="Y62" s="175"/>
      <c r="Z62" s="176"/>
      <c r="AA62" s="158">
        <v>1</v>
      </c>
      <c r="AB62" s="173">
        <v>11</v>
      </c>
      <c r="AC62" s="170" t="s">
        <v>3064</v>
      </c>
    </row>
    <row r="63" spans="1:29" ht="34.799999999999997" x14ac:dyDescent="0.3">
      <c r="A63" s="149">
        <v>1707022414</v>
      </c>
      <c r="B63" s="151" t="s">
        <v>3081</v>
      </c>
      <c r="C63" s="1575" t="s">
        <v>3049</v>
      </c>
      <c r="D63" s="1575"/>
      <c r="E63" s="1575"/>
      <c r="F63" s="1575"/>
      <c r="G63" s="1575"/>
      <c r="H63" s="1575"/>
      <c r="I63" s="1575"/>
      <c r="J63" s="151" t="s">
        <v>3050</v>
      </c>
      <c r="K63" s="152" t="s">
        <v>3051</v>
      </c>
      <c r="L63" s="182" t="s">
        <v>3082</v>
      </c>
      <c r="M63" s="174">
        <v>0</v>
      </c>
      <c r="N63" s="175">
        <v>1</v>
      </c>
      <c r="O63" s="152">
        <v>3</v>
      </c>
      <c r="P63" s="175">
        <v>5</v>
      </c>
      <c r="Q63" s="175"/>
      <c r="R63" s="175"/>
      <c r="S63" s="176"/>
      <c r="T63" s="177">
        <v>0</v>
      </c>
      <c r="U63" s="175">
        <v>1</v>
      </c>
      <c r="V63" s="152">
        <v>3</v>
      </c>
      <c r="W63" s="181" t="s">
        <v>3083</v>
      </c>
      <c r="X63" s="175"/>
      <c r="Y63" s="175"/>
      <c r="Z63" s="176"/>
      <c r="AA63" s="158">
        <v>3</v>
      </c>
      <c r="AB63" s="173">
        <v>6</v>
      </c>
      <c r="AC63" s="170" t="s">
        <v>3064</v>
      </c>
    </row>
    <row r="64" spans="1:29" ht="34.799999999999997" x14ac:dyDescent="0.3">
      <c r="A64" s="149">
        <v>1707022416</v>
      </c>
      <c r="B64" s="151" t="s">
        <v>3084</v>
      </c>
      <c r="C64" s="1575" t="s">
        <v>3049</v>
      </c>
      <c r="D64" s="1575"/>
      <c r="E64" s="1575"/>
      <c r="F64" s="1575"/>
      <c r="G64" s="1575"/>
      <c r="H64" s="1575"/>
      <c r="I64" s="1575"/>
      <c r="J64" s="151" t="s">
        <v>3050</v>
      </c>
      <c r="K64" s="152" t="s">
        <v>3066</v>
      </c>
      <c r="L64" s="182" t="s">
        <v>3085</v>
      </c>
      <c r="M64" s="174">
        <v>1</v>
      </c>
      <c r="N64" s="175">
        <v>0</v>
      </c>
      <c r="O64" s="152">
        <v>3</v>
      </c>
      <c r="P64" s="175">
        <v>8</v>
      </c>
      <c r="Q64" s="175"/>
      <c r="R64" s="175"/>
      <c r="S64" s="176"/>
      <c r="T64" s="177">
        <v>1</v>
      </c>
      <c r="U64" s="175">
        <v>0</v>
      </c>
      <c r="V64" s="152">
        <v>3</v>
      </c>
      <c r="W64" s="181" t="s">
        <v>3086</v>
      </c>
      <c r="X64" s="175"/>
      <c r="Y64" s="175"/>
      <c r="Z64" s="176"/>
      <c r="AA64" s="158">
        <v>3</v>
      </c>
      <c r="AB64" s="173">
        <v>8</v>
      </c>
      <c r="AC64" s="170" t="s">
        <v>3064</v>
      </c>
    </row>
    <row r="65" spans="1:29" x14ac:dyDescent="0.3">
      <c r="A65" s="149">
        <v>1707022417</v>
      </c>
      <c r="B65" s="151" t="s">
        <v>3087</v>
      </c>
      <c r="C65" s="1575" t="s">
        <v>3049</v>
      </c>
      <c r="D65" s="1575"/>
      <c r="E65" s="1575"/>
      <c r="F65" s="1575"/>
      <c r="G65" s="1575"/>
      <c r="H65" s="1575"/>
      <c r="I65" s="1575"/>
      <c r="J65" s="151" t="s">
        <v>3050</v>
      </c>
      <c r="K65" s="152" t="s">
        <v>3066</v>
      </c>
      <c r="L65" s="182" t="s">
        <v>3088</v>
      </c>
      <c r="M65" s="174">
        <v>0</v>
      </c>
      <c r="N65" s="175">
        <v>1</v>
      </c>
      <c r="O65" s="152">
        <v>4</v>
      </c>
      <c r="P65" s="175">
        <v>9</v>
      </c>
      <c r="Q65" s="175"/>
      <c r="R65" s="175"/>
      <c r="S65" s="176"/>
      <c r="T65" s="177">
        <v>0</v>
      </c>
      <c r="U65" s="175">
        <v>1</v>
      </c>
      <c r="V65" s="152">
        <v>4</v>
      </c>
      <c r="W65" s="181" t="s">
        <v>3089</v>
      </c>
      <c r="X65" s="175"/>
      <c r="Y65" s="175"/>
      <c r="Z65" s="176"/>
      <c r="AA65" s="158">
        <v>4</v>
      </c>
      <c r="AB65" s="173">
        <v>9</v>
      </c>
      <c r="AC65" s="170" t="s">
        <v>3064</v>
      </c>
    </row>
    <row r="66" spans="1:29" x14ac:dyDescent="0.3">
      <c r="A66" s="149">
        <v>1707022418</v>
      </c>
      <c r="B66" s="151" t="s">
        <v>3090</v>
      </c>
      <c r="C66" s="1575" t="s">
        <v>3049</v>
      </c>
      <c r="D66" s="1575"/>
      <c r="E66" s="1575"/>
      <c r="F66" s="1575"/>
      <c r="G66" s="1575"/>
      <c r="H66" s="1575"/>
      <c r="I66" s="1575"/>
      <c r="J66" s="151" t="s">
        <v>3050</v>
      </c>
      <c r="K66" s="152" t="s">
        <v>3066</v>
      </c>
      <c r="L66" s="153" t="s">
        <v>3091</v>
      </c>
      <c r="M66" s="174">
        <v>0</v>
      </c>
      <c r="N66" s="175">
        <v>1</v>
      </c>
      <c r="O66" s="152">
        <v>7</v>
      </c>
      <c r="P66" s="175">
        <v>10</v>
      </c>
      <c r="Q66" s="175"/>
      <c r="R66" s="175"/>
      <c r="S66" s="176"/>
      <c r="T66" s="177">
        <v>0</v>
      </c>
      <c r="U66" s="175">
        <v>1</v>
      </c>
      <c r="V66" s="152">
        <v>7</v>
      </c>
      <c r="W66" s="181" t="s">
        <v>3092</v>
      </c>
      <c r="X66" s="175"/>
      <c r="Y66" s="175"/>
      <c r="Z66" s="176"/>
      <c r="AA66" s="158">
        <v>7</v>
      </c>
      <c r="AB66" s="180">
        <v>13</v>
      </c>
      <c r="AC66" s="171"/>
    </row>
    <row r="67" spans="1:29" ht="34.799999999999997" x14ac:dyDescent="0.3">
      <c r="A67" s="172">
        <v>1707022419</v>
      </c>
      <c r="B67" s="151" t="s">
        <v>3093</v>
      </c>
      <c r="C67" s="1575" t="s">
        <v>3049</v>
      </c>
      <c r="D67" s="1575"/>
      <c r="E67" s="1575"/>
      <c r="F67" s="1575"/>
      <c r="G67" s="1575"/>
      <c r="H67" s="1575"/>
      <c r="I67" s="1575"/>
      <c r="J67" s="151" t="s">
        <v>3050</v>
      </c>
      <c r="K67" s="152" t="s">
        <v>3051</v>
      </c>
      <c r="L67" s="182" t="s">
        <v>3094</v>
      </c>
      <c r="M67" s="174">
        <v>0</v>
      </c>
      <c r="N67" s="175">
        <v>1</v>
      </c>
      <c r="O67" s="152">
        <v>4</v>
      </c>
      <c r="P67" s="175">
        <v>3</v>
      </c>
      <c r="Q67" s="175">
        <v>3</v>
      </c>
      <c r="R67" s="175"/>
      <c r="S67" s="176"/>
      <c r="T67" s="177">
        <v>0</v>
      </c>
      <c r="U67" s="175">
        <v>1</v>
      </c>
      <c r="V67" s="152">
        <v>4</v>
      </c>
      <c r="W67" s="175">
        <v>3</v>
      </c>
      <c r="X67" s="175">
        <v>3</v>
      </c>
      <c r="Y67" s="175"/>
      <c r="Z67" s="176"/>
      <c r="AA67" s="156">
        <v>4</v>
      </c>
      <c r="AB67" s="524">
        <v>3</v>
      </c>
      <c r="AC67" s="171"/>
    </row>
    <row r="68" spans="1:29" ht="34.799999999999997" x14ac:dyDescent="0.3">
      <c r="A68" s="172">
        <v>1707022420</v>
      </c>
      <c r="B68" s="152" t="s">
        <v>3095</v>
      </c>
      <c r="C68" s="1575" t="s">
        <v>3049</v>
      </c>
      <c r="D68" s="1575"/>
      <c r="E68" s="1575"/>
      <c r="F68" s="1575"/>
      <c r="G68" s="1575"/>
      <c r="H68" s="1575"/>
      <c r="I68" s="1575"/>
      <c r="J68" s="152" t="s">
        <v>3050</v>
      </c>
      <c r="K68" s="152" t="s">
        <v>3051</v>
      </c>
      <c r="L68" s="182" t="s">
        <v>3096</v>
      </c>
      <c r="M68" s="174">
        <v>0</v>
      </c>
      <c r="N68" s="175">
        <v>1</v>
      </c>
      <c r="O68" s="152">
        <v>5</v>
      </c>
      <c r="P68" s="175">
        <v>8</v>
      </c>
      <c r="Q68" s="175">
        <v>8</v>
      </c>
      <c r="R68" s="175"/>
      <c r="S68" s="176"/>
      <c r="T68" s="177">
        <v>0</v>
      </c>
      <c r="U68" s="175">
        <v>1</v>
      </c>
      <c r="V68" s="152">
        <v>5</v>
      </c>
      <c r="W68" s="175">
        <v>8</v>
      </c>
      <c r="X68" s="175">
        <v>8</v>
      </c>
      <c r="Y68" s="175"/>
      <c r="Z68" s="176"/>
      <c r="AA68" s="156">
        <v>5</v>
      </c>
      <c r="AB68" s="524">
        <v>8</v>
      </c>
      <c r="AC68" s="171"/>
    </row>
    <row r="69" spans="1:29" x14ac:dyDescent="0.3">
      <c r="A69" s="172">
        <v>1707022422</v>
      </c>
      <c r="B69" s="151" t="s">
        <v>3098</v>
      </c>
      <c r="C69" s="1575" t="s">
        <v>3049</v>
      </c>
      <c r="D69" s="1575"/>
      <c r="E69" s="1575"/>
      <c r="F69" s="1575"/>
      <c r="G69" s="1575"/>
      <c r="H69" s="1575"/>
      <c r="I69" s="1575"/>
      <c r="J69" s="151" t="s">
        <v>3050</v>
      </c>
      <c r="K69" s="152" t="s">
        <v>3099</v>
      </c>
      <c r="L69" s="182" t="s">
        <v>3100</v>
      </c>
      <c r="M69" s="174">
        <v>0</v>
      </c>
      <c r="N69" s="175">
        <v>1</v>
      </c>
      <c r="O69" s="152">
        <v>4</v>
      </c>
      <c r="P69" s="175">
        <v>6</v>
      </c>
      <c r="Q69" s="175">
        <v>6</v>
      </c>
      <c r="R69" s="175"/>
      <c r="S69" s="176"/>
      <c r="T69" s="177">
        <v>0</v>
      </c>
      <c r="U69" s="175">
        <v>1</v>
      </c>
      <c r="V69" s="152">
        <v>4</v>
      </c>
      <c r="W69" s="175">
        <v>6</v>
      </c>
      <c r="X69" s="175">
        <v>6</v>
      </c>
      <c r="Y69" s="175"/>
      <c r="Z69" s="176"/>
      <c r="AA69" s="156">
        <v>4</v>
      </c>
      <c r="AB69" s="524">
        <v>6</v>
      </c>
      <c r="AC69" s="171"/>
    </row>
    <row r="70" spans="1:29" ht="34.799999999999997" x14ac:dyDescent="0.3">
      <c r="A70" s="149">
        <v>1707022423</v>
      </c>
      <c r="B70" s="151" t="s">
        <v>3101</v>
      </c>
      <c r="C70" s="1575" t="s">
        <v>3049</v>
      </c>
      <c r="D70" s="1575"/>
      <c r="E70" s="1575"/>
      <c r="F70" s="1575"/>
      <c r="G70" s="1575"/>
      <c r="H70" s="1575"/>
      <c r="I70" s="1575"/>
      <c r="J70" s="151" t="s">
        <v>3050</v>
      </c>
      <c r="K70" s="152" t="s">
        <v>3051</v>
      </c>
      <c r="L70" s="182" t="s">
        <v>3094</v>
      </c>
      <c r="M70" s="174">
        <v>0</v>
      </c>
      <c r="N70" s="175">
        <v>1</v>
      </c>
      <c r="O70" s="152">
        <v>3</v>
      </c>
      <c r="P70" s="175">
        <v>4</v>
      </c>
      <c r="Q70" s="175">
        <v>4</v>
      </c>
      <c r="R70" s="175"/>
      <c r="S70" s="176"/>
      <c r="T70" s="177">
        <v>0</v>
      </c>
      <c r="U70" s="175">
        <v>1</v>
      </c>
      <c r="V70" s="152">
        <v>3</v>
      </c>
      <c r="W70" s="175">
        <v>4</v>
      </c>
      <c r="X70" s="175">
        <v>4</v>
      </c>
      <c r="Y70" s="175"/>
      <c r="Z70" s="176"/>
      <c r="AA70" s="156">
        <v>3</v>
      </c>
      <c r="AB70" s="524">
        <v>4</v>
      </c>
      <c r="AC70" s="171"/>
    </row>
    <row r="71" spans="1:29" ht="34.799999999999997" x14ac:dyDescent="0.3">
      <c r="A71" s="149">
        <v>1707022424</v>
      </c>
      <c r="B71" s="152" t="s">
        <v>3102</v>
      </c>
      <c r="C71" s="1575" t="s">
        <v>3049</v>
      </c>
      <c r="D71" s="1575"/>
      <c r="E71" s="1575"/>
      <c r="F71" s="1575"/>
      <c r="G71" s="1575"/>
      <c r="H71" s="1575"/>
      <c r="I71" s="1575"/>
      <c r="J71" s="152" t="s">
        <v>3050</v>
      </c>
      <c r="K71" s="152" t="s">
        <v>3103</v>
      </c>
      <c r="L71" s="182" t="s">
        <v>3104</v>
      </c>
      <c r="M71" s="174">
        <v>0</v>
      </c>
      <c r="N71" s="175">
        <v>1</v>
      </c>
      <c r="O71" s="152">
        <v>2</v>
      </c>
      <c r="P71" s="175">
        <v>5</v>
      </c>
      <c r="Q71" s="175">
        <v>5</v>
      </c>
      <c r="R71" s="175"/>
      <c r="S71" s="176"/>
      <c r="T71" s="177">
        <v>0</v>
      </c>
      <c r="U71" s="175">
        <v>1</v>
      </c>
      <c r="V71" s="152">
        <v>2</v>
      </c>
      <c r="W71" s="181" t="s">
        <v>3105</v>
      </c>
      <c r="X71" s="175">
        <v>5</v>
      </c>
      <c r="Y71" s="175"/>
      <c r="Z71" s="176"/>
      <c r="AA71" s="158">
        <v>2</v>
      </c>
      <c r="AB71" s="180">
        <v>9</v>
      </c>
      <c r="AC71" s="171"/>
    </row>
    <row r="72" spans="1:29" x14ac:dyDescent="0.3">
      <c r="A72" s="149">
        <v>1707022425</v>
      </c>
      <c r="B72" s="151" t="s">
        <v>3106</v>
      </c>
      <c r="C72" s="1575" t="s">
        <v>3049</v>
      </c>
      <c r="D72" s="1575"/>
      <c r="E72" s="1575"/>
      <c r="F72" s="1575"/>
      <c r="G72" s="1575"/>
      <c r="H72" s="1575"/>
      <c r="I72" s="1575"/>
      <c r="J72" s="151" t="s">
        <v>3050</v>
      </c>
      <c r="K72" s="152" t="s">
        <v>3107</v>
      </c>
      <c r="L72" s="182" t="s">
        <v>3104</v>
      </c>
      <c r="M72" s="174">
        <v>1</v>
      </c>
      <c r="N72" s="175">
        <v>0</v>
      </c>
      <c r="O72" s="152">
        <v>4</v>
      </c>
      <c r="P72" s="175">
        <v>7</v>
      </c>
      <c r="Q72" s="175"/>
      <c r="R72" s="175"/>
      <c r="S72" s="176"/>
      <c r="T72" s="177">
        <v>1</v>
      </c>
      <c r="U72" s="175">
        <v>0</v>
      </c>
      <c r="V72" s="152">
        <v>4</v>
      </c>
      <c r="W72" s="181" t="s">
        <v>3108</v>
      </c>
      <c r="X72" s="175"/>
      <c r="Y72" s="175"/>
      <c r="Z72" s="176"/>
      <c r="AA72" s="158">
        <v>4</v>
      </c>
      <c r="AB72" s="173">
        <v>7</v>
      </c>
      <c r="AC72" s="170" t="s">
        <v>3064</v>
      </c>
    </row>
    <row r="73" spans="1:29" ht="34.799999999999997" x14ac:dyDescent="0.3">
      <c r="A73" s="149">
        <v>1707022426</v>
      </c>
      <c r="B73" s="151" t="s">
        <v>3109</v>
      </c>
      <c r="C73" s="1575" t="s">
        <v>3049</v>
      </c>
      <c r="D73" s="1575"/>
      <c r="E73" s="1575"/>
      <c r="F73" s="1575"/>
      <c r="G73" s="1575"/>
      <c r="H73" s="1575"/>
      <c r="I73" s="1575"/>
      <c r="J73" s="151" t="s">
        <v>3050</v>
      </c>
      <c r="K73" s="152" t="s">
        <v>3110</v>
      </c>
      <c r="L73" s="182" t="s">
        <v>3104</v>
      </c>
      <c r="M73" s="174">
        <v>0</v>
      </c>
      <c r="N73" s="175">
        <v>1</v>
      </c>
      <c r="O73" s="152">
        <v>5</v>
      </c>
      <c r="P73" s="175">
        <v>7</v>
      </c>
      <c r="Q73" s="175">
        <v>7</v>
      </c>
      <c r="R73" s="175"/>
      <c r="S73" s="176"/>
      <c r="T73" s="177">
        <v>0</v>
      </c>
      <c r="U73" s="175">
        <v>1</v>
      </c>
      <c r="V73" s="152">
        <v>5</v>
      </c>
      <c r="W73" s="181" t="s">
        <v>3111</v>
      </c>
      <c r="X73" s="175">
        <v>7</v>
      </c>
      <c r="Y73" s="175"/>
      <c r="Z73" s="176"/>
      <c r="AA73" s="158">
        <v>5</v>
      </c>
      <c r="AB73" s="159">
        <v>9</v>
      </c>
      <c r="AC73" s="171"/>
    </row>
    <row r="74" spans="1:29" ht="34.799999999999997" x14ac:dyDescent="0.3">
      <c r="A74" s="149">
        <v>1707022427</v>
      </c>
      <c r="B74" s="151" t="s">
        <v>3112</v>
      </c>
      <c r="C74" s="1575" t="s">
        <v>3049</v>
      </c>
      <c r="D74" s="1575"/>
      <c r="E74" s="1575"/>
      <c r="F74" s="1575"/>
      <c r="G74" s="1575"/>
      <c r="H74" s="1575"/>
      <c r="I74" s="1575"/>
      <c r="J74" s="151" t="s">
        <v>3050</v>
      </c>
      <c r="K74" s="152" t="s">
        <v>3103</v>
      </c>
      <c r="L74" s="182" t="s">
        <v>3104</v>
      </c>
      <c r="M74" s="174">
        <v>1</v>
      </c>
      <c r="N74" s="175">
        <v>1</v>
      </c>
      <c r="O74" s="152">
        <v>3</v>
      </c>
      <c r="P74" s="175">
        <v>5</v>
      </c>
      <c r="Q74" s="175">
        <v>5</v>
      </c>
      <c r="R74" s="175"/>
      <c r="S74" s="176"/>
      <c r="T74" s="177">
        <v>1</v>
      </c>
      <c r="U74" s="175">
        <v>1</v>
      </c>
      <c r="V74" s="157" t="s">
        <v>3113</v>
      </c>
      <c r="W74" s="175">
        <v>5</v>
      </c>
      <c r="X74" s="175">
        <v>5</v>
      </c>
      <c r="Y74" s="175"/>
      <c r="Z74" s="176"/>
      <c r="AA74" s="515">
        <v>3</v>
      </c>
      <c r="AB74" s="524">
        <v>5</v>
      </c>
      <c r="AC74" s="171"/>
    </row>
    <row r="75" spans="1:29" ht="52.2" x14ac:dyDescent="0.3">
      <c r="A75" s="149">
        <v>1707022428</v>
      </c>
      <c r="B75" s="151" t="s">
        <v>3114</v>
      </c>
      <c r="C75" s="1575" t="s">
        <v>3049</v>
      </c>
      <c r="D75" s="1575"/>
      <c r="E75" s="1575"/>
      <c r="F75" s="1575"/>
      <c r="G75" s="1575"/>
      <c r="H75" s="1575"/>
      <c r="I75" s="1575"/>
      <c r="J75" s="151" t="s">
        <v>3050</v>
      </c>
      <c r="K75" s="525" t="s">
        <v>13</v>
      </c>
      <c r="L75" s="182"/>
      <c r="M75" s="174">
        <v>0</v>
      </c>
      <c r="N75" s="175">
        <v>1</v>
      </c>
      <c r="O75" s="152">
        <v>3</v>
      </c>
      <c r="P75" s="175">
        <v>13</v>
      </c>
      <c r="Q75" s="175"/>
      <c r="R75" s="175"/>
      <c r="S75" s="176"/>
      <c r="T75" s="177">
        <v>0</v>
      </c>
      <c r="U75" s="175">
        <v>1</v>
      </c>
      <c r="V75" s="152">
        <v>3</v>
      </c>
      <c r="W75" s="181" t="s">
        <v>3115</v>
      </c>
      <c r="X75" s="175"/>
      <c r="Y75" s="175"/>
      <c r="Z75" s="176"/>
      <c r="AA75" s="158">
        <v>3</v>
      </c>
      <c r="AB75" s="173">
        <v>12</v>
      </c>
      <c r="AC75" s="170" t="s">
        <v>3116</v>
      </c>
    </row>
    <row r="76" spans="1:29" ht="34.799999999999997" x14ac:dyDescent="0.3">
      <c r="A76" s="183">
        <v>1707022429</v>
      </c>
      <c r="B76" s="526" t="s">
        <v>3117</v>
      </c>
      <c r="C76" s="1620" t="s">
        <v>3049</v>
      </c>
      <c r="D76" s="1620"/>
      <c r="E76" s="1620"/>
      <c r="F76" s="1620"/>
      <c r="G76" s="1620"/>
      <c r="H76" s="1620"/>
      <c r="I76" s="1620"/>
      <c r="J76" s="184" t="s">
        <v>3050</v>
      </c>
      <c r="K76" s="527" t="s">
        <v>16</v>
      </c>
      <c r="L76" s="185"/>
      <c r="M76" s="528">
        <v>0</v>
      </c>
      <c r="N76" s="529">
        <v>1</v>
      </c>
      <c r="O76" s="530">
        <v>3</v>
      </c>
      <c r="P76" s="529">
        <v>7</v>
      </c>
      <c r="Q76" s="529"/>
      <c r="R76" s="529"/>
      <c r="S76" s="531"/>
      <c r="T76" s="532">
        <v>0</v>
      </c>
      <c r="U76" s="529">
        <v>1</v>
      </c>
      <c r="V76" s="530">
        <v>3</v>
      </c>
      <c r="W76" s="529" t="s">
        <v>3118</v>
      </c>
      <c r="X76" s="529"/>
      <c r="Y76" s="529"/>
      <c r="Z76" s="531"/>
      <c r="AA76" s="533">
        <v>3</v>
      </c>
      <c r="AB76" s="534">
        <v>7</v>
      </c>
      <c r="AC76" s="170" t="s">
        <v>3119</v>
      </c>
    </row>
    <row r="77" spans="1:29" ht="52.2" x14ac:dyDescent="0.3">
      <c r="A77" s="149">
        <v>1707022430</v>
      </c>
      <c r="B77" s="535" t="s">
        <v>3120</v>
      </c>
      <c r="C77" s="1575" t="s">
        <v>3049</v>
      </c>
      <c r="D77" s="1575"/>
      <c r="E77" s="1575"/>
      <c r="F77" s="1575"/>
      <c r="G77" s="1575"/>
      <c r="H77" s="1575"/>
      <c r="I77" s="1575"/>
      <c r="J77" s="151" t="s">
        <v>3050</v>
      </c>
      <c r="K77" s="525" t="s">
        <v>3121</v>
      </c>
      <c r="L77" s="182"/>
      <c r="M77" s="174">
        <v>1</v>
      </c>
      <c r="N77" s="175">
        <v>2</v>
      </c>
      <c r="O77" s="152">
        <v>12</v>
      </c>
      <c r="P77" s="175">
        <v>16</v>
      </c>
      <c r="Q77" s="175"/>
      <c r="R77" s="175"/>
      <c r="S77" s="176"/>
      <c r="T77" s="177">
        <v>1</v>
      </c>
      <c r="U77" s="175">
        <v>2</v>
      </c>
      <c r="V77" s="152">
        <v>12</v>
      </c>
      <c r="W77" s="181" t="s">
        <v>3122</v>
      </c>
      <c r="X77" s="175"/>
      <c r="Y77" s="175"/>
      <c r="Z77" s="176"/>
      <c r="AA77" s="158">
        <v>12</v>
      </c>
      <c r="AB77" s="173">
        <v>36</v>
      </c>
      <c r="AC77" s="170"/>
    </row>
    <row r="78" spans="1:29" ht="69.599999999999994" x14ac:dyDescent="0.3">
      <c r="A78" s="172">
        <v>1707022431</v>
      </c>
      <c r="B78" s="535" t="s">
        <v>3123</v>
      </c>
      <c r="C78" s="1575" t="s">
        <v>3049</v>
      </c>
      <c r="D78" s="1575"/>
      <c r="E78" s="1575"/>
      <c r="F78" s="1575"/>
      <c r="G78" s="1575"/>
      <c r="H78" s="1575"/>
      <c r="I78" s="1575"/>
      <c r="J78" s="151" t="s">
        <v>3050</v>
      </c>
      <c r="K78" s="525" t="s">
        <v>3121</v>
      </c>
      <c r="L78" s="182"/>
      <c r="M78" s="174">
        <v>1</v>
      </c>
      <c r="N78" s="175">
        <v>1</v>
      </c>
      <c r="O78" s="152">
        <v>4</v>
      </c>
      <c r="P78" s="175">
        <v>5</v>
      </c>
      <c r="Q78" s="175">
        <v>5</v>
      </c>
      <c r="R78" s="175"/>
      <c r="S78" s="176"/>
      <c r="T78" s="177">
        <v>1</v>
      </c>
      <c r="U78" s="175">
        <v>1</v>
      </c>
      <c r="V78" s="152">
        <v>4</v>
      </c>
      <c r="W78" s="175">
        <v>5</v>
      </c>
      <c r="X78" s="175">
        <v>5</v>
      </c>
      <c r="Y78" s="175"/>
      <c r="Z78" s="176"/>
      <c r="AA78" s="156">
        <v>4</v>
      </c>
      <c r="AB78" s="152">
        <v>5</v>
      </c>
      <c r="AC78" s="170" t="s">
        <v>3116</v>
      </c>
    </row>
    <row r="79" spans="1:29" ht="52.2" x14ac:dyDescent="0.3">
      <c r="A79" s="172">
        <v>1707022432</v>
      </c>
      <c r="B79" s="513" t="s">
        <v>3124</v>
      </c>
      <c r="C79" s="1575" t="s">
        <v>3049</v>
      </c>
      <c r="D79" s="1575"/>
      <c r="E79" s="1575"/>
      <c r="F79" s="1575"/>
      <c r="G79" s="1575"/>
      <c r="H79" s="1575"/>
      <c r="I79" s="1575"/>
      <c r="J79" s="151" t="s">
        <v>3050</v>
      </c>
      <c r="K79" s="525" t="s">
        <v>3125</v>
      </c>
      <c r="L79" s="182"/>
      <c r="M79" s="174">
        <v>0</v>
      </c>
      <c r="N79" s="175">
        <v>1</v>
      </c>
      <c r="O79" s="152">
        <v>2</v>
      </c>
      <c r="P79" s="175">
        <v>7</v>
      </c>
      <c r="Q79" s="175">
        <v>7</v>
      </c>
      <c r="R79" s="175"/>
      <c r="S79" s="176"/>
      <c r="T79" s="177">
        <v>0</v>
      </c>
      <c r="U79" s="175">
        <v>1</v>
      </c>
      <c r="V79" s="152">
        <v>2</v>
      </c>
      <c r="W79" s="175">
        <v>7</v>
      </c>
      <c r="X79" s="175">
        <v>7</v>
      </c>
      <c r="Y79" s="175"/>
      <c r="Z79" s="176"/>
      <c r="AA79" s="158">
        <v>2</v>
      </c>
      <c r="AB79" s="159">
        <v>7</v>
      </c>
      <c r="AC79" s="171"/>
    </row>
    <row r="80" spans="1:29" ht="34.799999999999997" x14ac:dyDescent="0.3">
      <c r="A80" s="149">
        <v>1707022433</v>
      </c>
      <c r="B80" s="513" t="s">
        <v>3126</v>
      </c>
      <c r="C80" s="1575" t="s">
        <v>3049</v>
      </c>
      <c r="D80" s="1575"/>
      <c r="E80" s="1575"/>
      <c r="F80" s="1575"/>
      <c r="G80" s="1575"/>
      <c r="H80" s="1575"/>
      <c r="I80" s="1575"/>
      <c r="J80" s="151" t="s">
        <v>3050</v>
      </c>
      <c r="K80" s="175" t="s">
        <v>3121</v>
      </c>
      <c r="L80" s="182"/>
      <c r="M80" s="174">
        <v>0</v>
      </c>
      <c r="N80" s="175">
        <v>2</v>
      </c>
      <c r="O80" s="152">
        <v>0</v>
      </c>
      <c r="P80" s="175">
        <v>6</v>
      </c>
      <c r="Q80" s="175"/>
      <c r="R80" s="175"/>
      <c r="S80" s="176"/>
      <c r="T80" s="177">
        <v>0</v>
      </c>
      <c r="U80" s="175">
        <v>2</v>
      </c>
      <c r="V80" s="152">
        <v>0</v>
      </c>
      <c r="W80" s="181" t="s">
        <v>3127</v>
      </c>
      <c r="X80" s="175"/>
      <c r="Y80" s="175"/>
      <c r="Z80" s="176"/>
      <c r="AA80" s="158">
        <v>0</v>
      </c>
      <c r="AB80" s="180">
        <v>7</v>
      </c>
      <c r="AC80" s="171"/>
    </row>
    <row r="81" spans="1:29" x14ac:dyDescent="0.3">
      <c r="A81" s="149">
        <v>1707022435</v>
      </c>
      <c r="B81" s="513" t="s">
        <v>3128</v>
      </c>
      <c r="C81" s="1575" t="s">
        <v>3049</v>
      </c>
      <c r="D81" s="1575"/>
      <c r="E81" s="1575"/>
      <c r="F81" s="1575"/>
      <c r="G81" s="1575"/>
      <c r="H81" s="1575"/>
      <c r="I81" s="1575"/>
      <c r="J81" s="151" t="s">
        <v>3050</v>
      </c>
      <c r="K81" s="175" t="s">
        <v>3129</v>
      </c>
      <c r="L81" s="182"/>
      <c r="M81" s="174">
        <v>2</v>
      </c>
      <c r="N81" s="175">
        <v>2</v>
      </c>
      <c r="O81" s="152">
        <v>3</v>
      </c>
      <c r="P81" s="175">
        <v>11</v>
      </c>
      <c r="Q81" s="175"/>
      <c r="R81" s="175"/>
      <c r="S81" s="176"/>
      <c r="T81" s="177">
        <v>2</v>
      </c>
      <c r="U81" s="175">
        <v>2</v>
      </c>
      <c r="V81" s="152">
        <v>3</v>
      </c>
      <c r="W81" s="181" t="s">
        <v>3130</v>
      </c>
      <c r="X81" s="175"/>
      <c r="Y81" s="175"/>
      <c r="Z81" s="176"/>
      <c r="AA81" s="156">
        <v>3</v>
      </c>
      <c r="AB81" s="186">
        <v>11</v>
      </c>
      <c r="AC81" s="170" t="s">
        <v>3116</v>
      </c>
    </row>
    <row r="82" spans="1:29" x14ac:dyDescent="0.3">
      <c r="A82" s="172">
        <v>1707022436</v>
      </c>
      <c r="B82" s="536" t="s">
        <v>3131</v>
      </c>
      <c r="C82" s="1575" t="s">
        <v>3049</v>
      </c>
      <c r="D82" s="1575"/>
      <c r="E82" s="1575"/>
      <c r="F82" s="1575"/>
      <c r="G82" s="1575"/>
      <c r="H82" s="1575"/>
      <c r="I82" s="1575"/>
      <c r="J82" s="151" t="s">
        <v>3050</v>
      </c>
      <c r="K82" s="175" t="s">
        <v>3132</v>
      </c>
      <c r="L82" s="182"/>
      <c r="M82" s="174">
        <v>1</v>
      </c>
      <c r="N82" s="175">
        <v>0</v>
      </c>
      <c r="O82" s="152">
        <v>0</v>
      </c>
      <c r="P82" s="175">
        <v>9</v>
      </c>
      <c r="Q82" s="175"/>
      <c r="R82" s="175"/>
      <c r="S82" s="176"/>
      <c r="T82" s="177">
        <v>1</v>
      </c>
      <c r="U82" s="175">
        <v>0</v>
      </c>
      <c r="V82" s="152">
        <v>0</v>
      </c>
      <c r="W82" s="175">
        <v>9</v>
      </c>
      <c r="X82" s="175"/>
      <c r="Y82" s="175"/>
      <c r="Z82" s="176"/>
      <c r="AA82" s="158">
        <v>0</v>
      </c>
      <c r="AB82" s="159">
        <v>9</v>
      </c>
      <c r="AC82" s="171"/>
    </row>
    <row r="83" spans="1:29" ht="52.2" x14ac:dyDescent="0.3">
      <c r="A83" s="149">
        <v>1707022437</v>
      </c>
      <c r="B83" s="513" t="s">
        <v>3133</v>
      </c>
      <c r="C83" s="1575" t="s">
        <v>3049</v>
      </c>
      <c r="D83" s="1575"/>
      <c r="E83" s="1575"/>
      <c r="F83" s="1575"/>
      <c r="G83" s="1575"/>
      <c r="H83" s="1575"/>
      <c r="I83" s="1575"/>
      <c r="J83" s="151" t="s">
        <v>3050</v>
      </c>
      <c r="K83" s="175" t="s">
        <v>3121</v>
      </c>
      <c r="L83" s="182"/>
      <c r="M83" s="174">
        <v>2</v>
      </c>
      <c r="N83" s="175">
        <v>0</v>
      </c>
      <c r="O83" s="152">
        <v>3</v>
      </c>
      <c r="P83" s="175">
        <v>11</v>
      </c>
      <c r="Q83" s="175"/>
      <c r="R83" s="175"/>
      <c r="S83" s="176"/>
      <c r="T83" s="177">
        <v>2</v>
      </c>
      <c r="U83" s="175">
        <v>0</v>
      </c>
      <c r="V83" s="152">
        <v>3</v>
      </c>
      <c r="W83" s="181" t="s">
        <v>3134</v>
      </c>
      <c r="X83" s="175"/>
      <c r="Y83" s="175"/>
      <c r="Z83" s="176"/>
      <c r="AA83" s="158">
        <v>3</v>
      </c>
      <c r="AB83" s="180">
        <v>10</v>
      </c>
      <c r="AC83" s="171"/>
    </row>
    <row r="84" spans="1:29" ht="34.799999999999997" x14ac:dyDescent="0.3">
      <c r="A84" s="149">
        <v>1707022438</v>
      </c>
      <c r="B84" s="513" t="s">
        <v>3135</v>
      </c>
      <c r="C84" s="1575" t="s">
        <v>3049</v>
      </c>
      <c r="D84" s="1575"/>
      <c r="E84" s="1575"/>
      <c r="F84" s="1575"/>
      <c r="G84" s="1575"/>
      <c r="H84" s="1575"/>
      <c r="I84" s="1575"/>
      <c r="J84" s="151" t="s">
        <v>3050</v>
      </c>
      <c r="K84" s="175" t="s">
        <v>3136</v>
      </c>
      <c r="L84" s="182"/>
      <c r="M84" s="174">
        <v>1</v>
      </c>
      <c r="N84" s="175">
        <v>1</v>
      </c>
      <c r="O84" s="152">
        <v>1</v>
      </c>
      <c r="P84" s="175">
        <v>7</v>
      </c>
      <c r="Q84" s="175"/>
      <c r="R84" s="175"/>
      <c r="S84" s="176"/>
      <c r="T84" s="177">
        <v>1</v>
      </c>
      <c r="U84" s="175">
        <v>1</v>
      </c>
      <c r="V84" s="152">
        <v>1</v>
      </c>
      <c r="W84" s="181" t="s">
        <v>3137</v>
      </c>
      <c r="X84" s="175"/>
      <c r="Y84" s="175"/>
      <c r="Z84" s="176"/>
      <c r="AA84" s="156">
        <v>1</v>
      </c>
      <c r="AB84" s="175">
        <v>8</v>
      </c>
      <c r="AC84" s="171"/>
    </row>
    <row r="85" spans="1:29" ht="52.2" x14ac:dyDescent="0.3">
      <c r="A85" s="172">
        <v>1707022439</v>
      </c>
      <c r="B85" s="513" t="s">
        <v>3138</v>
      </c>
      <c r="C85" s="1575" t="s">
        <v>3049</v>
      </c>
      <c r="D85" s="1575"/>
      <c r="E85" s="1575"/>
      <c r="F85" s="1575"/>
      <c r="G85" s="1575"/>
      <c r="H85" s="1575"/>
      <c r="I85" s="1575"/>
      <c r="J85" s="151" t="s">
        <v>3050</v>
      </c>
      <c r="K85" s="175" t="s">
        <v>3139</v>
      </c>
      <c r="L85" s="182"/>
      <c r="M85" s="174">
        <v>1</v>
      </c>
      <c r="N85" s="175">
        <v>1</v>
      </c>
      <c r="O85" s="152">
        <v>1</v>
      </c>
      <c r="P85" s="175">
        <v>11</v>
      </c>
      <c r="Q85" s="175"/>
      <c r="R85" s="175"/>
      <c r="S85" s="176"/>
      <c r="T85" s="177">
        <v>1</v>
      </c>
      <c r="U85" s="175">
        <v>1</v>
      </c>
      <c r="V85" s="152">
        <v>1</v>
      </c>
      <c r="W85" s="175">
        <v>11</v>
      </c>
      <c r="X85" s="175"/>
      <c r="Y85" s="175"/>
      <c r="Z85" s="176"/>
      <c r="AA85" s="158">
        <v>1</v>
      </c>
      <c r="AB85" s="159">
        <v>11</v>
      </c>
      <c r="AC85" s="171"/>
    </row>
    <row r="86" spans="1:29" ht="34.799999999999997" x14ac:dyDescent="0.3">
      <c r="A86" s="172">
        <v>1707022440</v>
      </c>
      <c r="B86" s="513" t="s">
        <v>3140</v>
      </c>
      <c r="C86" s="1575" t="s">
        <v>3049</v>
      </c>
      <c r="D86" s="1575"/>
      <c r="E86" s="1575"/>
      <c r="F86" s="1575"/>
      <c r="G86" s="1575"/>
      <c r="H86" s="1575"/>
      <c r="I86" s="1575"/>
      <c r="J86" s="151" t="s">
        <v>3050</v>
      </c>
      <c r="K86" s="175" t="s">
        <v>3141</v>
      </c>
      <c r="L86" s="182"/>
      <c r="M86" s="174">
        <v>1</v>
      </c>
      <c r="N86" s="175">
        <v>1</v>
      </c>
      <c r="O86" s="152">
        <v>2</v>
      </c>
      <c r="P86" s="175">
        <v>11</v>
      </c>
      <c r="Q86" s="175"/>
      <c r="R86" s="175"/>
      <c r="S86" s="176"/>
      <c r="T86" s="177">
        <v>1</v>
      </c>
      <c r="U86" s="175">
        <v>1</v>
      </c>
      <c r="V86" s="152">
        <v>2</v>
      </c>
      <c r="W86" s="175">
        <v>11</v>
      </c>
      <c r="X86" s="175"/>
      <c r="Y86" s="175"/>
      <c r="Z86" s="176"/>
      <c r="AA86" s="156">
        <v>2</v>
      </c>
      <c r="AB86" s="524">
        <v>11</v>
      </c>
      <c r="AC86" s="171"/>
    </row>
    <row r="87" spans="1:29" x14ac:dyDescent="0.3">
      <c r="A87" s="172">
        <v>1707022441</v>
      </c>
      <c r="B87" s="513" t="s">
        <v>3142</v>
      </c>
      <c r="C87" s="1575" t="s">
        <v>3049</v>
      </c>
      <c r="D87" s="1575"/>
      <c r="E87" s="1575"/>
      <c r="F87" s="1575"/>
      <c r="G87" s="1575"/>
      <c r="H87" s="1575"/>
      <c r="I87" s="1575"/>
      <c r="J87" s="151" t="s">
        <v>3050</v>
      </c>
      <c r="K87" s="175" t="s">
        <v>3121</v>
      </c>
      <c r="L87" s="182"/>
      <c r="M87" s="174">
        <v>1</v>
      </c>
      <c r="N87" s="175">
        <v>1</v>
      </c>
      <c r="O87" s="152">
        <v>3</v>
      </c>
      <c r="P87" s="175">
        <v>15</v>
      </c>
      <c r="Q87" s="175"/>
      <c r="R87" s="175"/>
      <c r="S87" s="176"/>
      <c r="T87" s="177">
        <v>1</v>
      </c>
      <c r="U87" s="175">
        <v>1</v>
      </c>
      <c r="V87" s="152">
        <v>3</v>
      </c>
      <c r="W87" s="175">
        <v>15</v>
      </c>
      <c r="X87" s="175"/>
      <c r="Y87" s="175"/>
      <c r="Z87" s="176"/>
      <c r="AA87" s="156">
        <v>3</v>
      </c>
      <c r="AB87" s="524">
        <v>15</v>
      </c>
      <c r="AC87" s="171"/>
    </row>
    <row r="88" spans="1:29" ht="34.799999999999997" x14ac:dyDescent="0.3">
      <c r="A88" s="183">
        <v>1707022442</v>
      </c>
      <c r="B88" s="537" t="s">
        <v>3143</v>
      </c>
      <c r="C88" s="1619"/>
      <c r="D88" s="1619"/>
      <c r="E88" s="1619"/>
      <c r="F88" s="1619"/>
      <c r="G88" s="1619"/>
      <c r="H88" s="1619"/>
      <c r="I88" s="184"/>
      <c r="J88" s="184" t="s">
        <v>3144</v>
      </c>
      <c r="K88" s="529" t="s">
        <v>3145</v>
      </c>
      <c r="L88" s="185"/>
      <c r="M88" s="528">
        <v>1</v>
      </c>
      <c r="N88" s="529">
        <v>1</v>
      </c>
      <c r="O88" s="530">
        <v>2</v>
      </c>
      <c r="P88" s="529">
        <v>8</v>
      </c>
      <c r="Q88" s="529"/>
      <c r="R88" s="529"/>
      <c r="S88" s="531"/>
      <c r="T88" s="532">
        <v>1</v>
      </c>
      <c r="U88" s="529">
        <v>1</v>
      </c>
      <c r="V88" s="530">
        <v>2</v>
      </c>
      <c r="W88" s="529" t="s">
        <v>3146</v>
      </c>
      <c r="X88" s="529"/>
      <c r="Y88" s="529"/>
      <c r="Z88" s="531"/>
      <c r="AA88" s="158">
        <v>2</v>
      </c>
      <c r="AB88" s="538">
        <v>8</v>
      </c>
      <c r="AC88" s="187" t="s">
        <v>3147</v>
      </c>
    </row>
    <row r="89" spans="1:29" ht="34.799999999999997" x14ac:dyDescent="0.3">
      <c r="A89" s="172">
        <v>1707022443</v>
      </c>
      <c r="B89" s="513" t="s">
        <v>3148</v>
      </c>
      <c r="C89" s="152"/>
      <c r="D89" s="152"/>
      <c r="E89" s="152"/>
      <c r="F89" s="152"/>
      <c r="G89" s="151"/>
      <c r="H89" s="151"/>
      <c r="I89" s="151"/>
      <c r="J89" s="151" t="s">
        <v>3149</v>
      </c>
      <c r="K89" s="175" t="s">
        <v>2829</v>
      </c>
      <c r="L89" s="182"/>
      <c r="M89" s="174">
        <v>1</v>
      </c>
      <c r="N89" s="175">
        <v>1</v>
      </c>
      <c r="O89" s="152">
        <v>8</v>
      </c>
      <c r="P89" s="175">
        <v>11</v>
      </c>
      <c r="Q89" s="175"/>
      <c r="R89" s="175"/>
      <c r="S89" s="176"/>
      <c r="T89" s="177">
        <v>1</v>
      </c>
      <c r="U89" s="175">
        <v>1</v>
      </c>
      <c r="V89" s="152">
        <v>8</v>
      </c>
      <c r="W89" s="175">
        <v>11</v>
      </c>
      <c r="X89" s="175"/>
      <c r="Y89" s="175"/>
      <c r="Z89" s="176"/>
      <c r="AA89" s="156">
        <v>8</v>
      </c>
      <c r="AB89" s="524">
        <v>11</v>
      </c>
      <c r="AC89" s="171"/>
    </row>
    <row r="90" spans="1:29" ht="34.799999999999997" x14ac:dyDescent="0.3">
      <c r="A90" s="188">
        <v>1707022444</v>
      </c>
      <c r="B90" s="539" t="s">
        <v>3150</v>
      </c>
      <c r="C90" s="540"/>
      <c r="D90" s="524"/>
      <c r="E90" s="524"/>
      <c r="F90" s="524"/>
      <c r="G90" s="189"/>
      <c r="H90" s="189"/>
      <c r="I90" s="189"/>
      <c r="J90" s="189" t="s">
        <v>3149</v>
      </c>
      <c r="K90" s="195" t="s">
        <v>16</v>
      </c>
      <c r="L90" s="190"/>
      <c r="M90" s="541">
        <v>1</v>
      </c>
      <c r="N90" s="195">
        <v>1</v>
      </c>
      <c r="O90" s="191">
        <v>2</v>
      </c>
      <c r="P90" s="519">
        <v>8</v>
      </c>
      <c r="Q90" s="178"/>
      <c r="R90" s="178"/>
      <c r="S90" s="179"/>
      <c r="T90" s="194">
        <v>1</v>
      </c>
      <c r="U90" s="195">
        <v>1</v>
      </c>
      <c r="V90" s="191">
        <v>2</v>
      </c>
      <c r="W90" s="519">
        <v>8</v>
      </c>
      <c r="X90" s="178"/>
      <c r="Y90" s="178"/>
      <c r="Z90" s="179"/>
      <c r="AA90" s="192">
        <v>2</v>
      </c>
      <c r="AB90" s="180">
        <v>8</v>
      </c>
      <c r="AC90" s="193"/>
    </row>
    <row r="91" spans="1:29" ht="34.799999999999997" x14ac:dyDescent="0.3">
      <c r="A91" s="172">
        <v>1707022445</v>
      </c>
      <c r="B91" s="513" t="s">
        <v>3151</v>
      </c>
      <c r="C91" s="152"/>
      <c r="D91" s="152"/>
      <c r="E91" s="152"/>
      <c r="F91" s="152"/>
      <c r="G91" s="151"/>
      <c r="H91" s="151"/>
      <c r="I91" s="151"/>
      <c r="J91" s="151" t="s">
        <v>3149</v>
      </c>
      <c r="K91" s="175" t="s">
        <v>3121</v>
      </c>
      <c r="L91" s="182"/>
      <c r="M91" s="174">
        <v>1</v>
      </c>
      <c r="N91" s="175">
        <v>1</v>
      </c>
      <c r="O91" s="152">
        <v>3</v>
      </c>
      <c r="P91" s="175">
        <v>9</v>
      </c>
      <c r="Q91" s="175"/>
      <c r="R91" s="175"/>
      <c r="S91" s="176"/>
      <c r="T91" s="177">
        <v>1</v>
      </c>
      <c r="U91" s="175">
        <v>1</v>
      </c>
      <c r="V91" s="152">
        <v>3</v>
      </c>
      <c r="W91" s="175">
        <v>9</v>
      </c>
      <c r="X91" s="175"/>
      <c r="Y91" s="175"/>
      <c r="Z91" s="176"/>
      <c r="AA91" s="177">
        <v>3</v>
      </c>
      <c r="AB91" s="175">
        <v>9</v>
      </c>
      <c r="AC91" s="171"/>
    </row>
    <row r="92" spans="1:29" x14ac:dyDescent="0.3">
      <c r="A92" s="188">
        <v>1707022447</v>
      </c>
      <c r="B92" s="542" t="s">
        <v>3152</v>
      </c>
      <c r="C92" s="540"/>
      <c r="D92" s="524"/>
      <c r="E92" s="524"/>
      <c r="F92" s="524"/>
      <c r="G92" s="189"/>
      <c r="H92" s="189"/>
      <c r="I92" s="189"/>
      <c r="J92" s="189" t="s">
        <v>3149</v>
      </c>
      <c r="K92" s="524"/>
      <c r="L92" s="190"/>
      <c r="M92" s="541"/>
      <c r="N92" s="195"/>
      <c r="O92" s="164"/>
      <c r="P92" s="519"/>
      <c r="Q92" s="178"/>
      <c r="R92" s="178"/>
      <c r="S92" s="179"/>
      <c r="T92" s="194"/>
      <c r="U92" s="195"/>
      <c r="V92" s="195"/>
      <c r="W92" s="195"/>
      <c r="X92" s="195"/>
      <c r="Y92" s="195"/>
      <c r="Z92" s="196"/>
      <c r="AA92" s="194"/>
      <c r="AB92" s="195"/>
      <c r="AC92" s="171"/>
    </row>
    <row r="93" spans="1:29" ht="36" x14ac:dyDescent="0.3">
      <c r="A93" s="188">
        <v>1707022448</v>
      </c>
      <c r="B93" s="543" t="s">
        <v>3153</v>
      </c>
      <c r="C93" s="540"/>
      <c r="D93" s="524"/>
      <c r="E93" s="524"/>
      <c r="F93" s="524"/>
      <c r="G93" s="189"/>
      <c r="H93" s="189"/>
      <c r="I93" s="189"/>
      <c r="J93" s="189" t="s">
        <v>3149</v>
      </c>
      <c r="K93" s="524"/>
      <c r="L93" s="190"/>
      <c r="M93" s="541"/>
      <c r="N93" s="195"/>
      <c r="O93" s="164"/>
      <c r="P93" s="519"/>
      <c r="Q93" s="178"/>
      <c r="R93" s="178"/>
      <c r="S93" s="179"/>
      <c r="T93" s="194"/>
      <c r="U93" s="195"/>
      <c r="V93" s="195"/>
      <c r="W93" s="195"/>
      <c r="X93" s="195"/>
      <c r="Y93" s="195"/>
      <c r="Z93" s="196"/>
      <c r="AA93" s="194"/>
      <c r="AB93" s="195"/>
      <c r="AC93" s="171"/>
    </row>
    <row r="94" spans="1:29" ht="34.799999999999997" x14ac:dyDescent="0.3">
      <c r="A94" s="188">
        <v>1707022449</v>
      </c>
      <c r="B94" s="544" t="s">
        <v>3154</v>
      </c>
      <c r="C94" s="540"/>
      <c r="D94" s="524"/>
      <c r="E94" s="524"/>
      <c r="F94" s="524"/>
      <c r="G94" s="189"/>
      <c r="H94" s="189"/>
      <c r="I94" s="189"/>
      <c r="J94" s="189" t="s">
        <v>3149</v>
      </c>
      <c r="K94" s="524"/>
      <c r="L94" s="190"/>
      <c r="M94" s="541"/>
      <c r="N94" s="195"/>
      <c r="O94" s="164"/>
      <c r="P94" s="519"/>
      <c r="Q94" s="178"/>
      <c r="R94" s="178"/>
      <c r="S94" s="179"/>
      <c r="T94" s="194"/>
      <c r="U94" s="195"/>
      <c r="V94" s="195"/>
      <c r="W94" s="195"/>
      <c r="X94" s="195"/>
      <c r="Y94" s="195"/>
      <c r="Z94" s="196"/>
      <c r="AA94" s="194"/>
      <c r="AB94" s="195"/>
      <c r="AC94" s="171"/>
    </row>
    <row r="95" spans="1:29" x14ac:dyDescent="0.3">
      <c r="A95" s="172" t="s">
        <v>3065</v>
      </c>
      <c r="B95" s="150" t="s">
        <v>3155</v>
      </c>
      <c r="C95" s="152"/>
      <c r="D95" s="152"/>
      <c r="E95" s="152"/>
      <c r="F95" s="152"/>
      <c r="G95" s="151"/>
      <c r="H95" s="151"/>
      <c r="I95" s="151"/>
      <c r="J95" s="151" t="s">
        <v>3050</v>
      </c>
      <c r="K95" s="152"/>
      <c r="L95" s="182"/>
      <c r="M95" s="174">
        <v>0</v>
      </c>
      <c r="N95" s="175">
        <v>0</v>
      </c>
      <c r="O95" s="152">
        <v>0</v>
      </c>
      <c r="P95" s="175">
        <v>6</v>
      </c>
      <c r="Q95" s="175"/>
      <c r="R95" s="175"/>
      <c r="S95" s="176"/>
      <c r="T95" s="177">
        <v>0</v>
      </c>
      <c r="U95" s="175">
        <v>0</v>
      </c>
      <c r="V95" s="152">
        <v>0</v>
      </c>
      <c r="W95" s="181" t="s">
        <v>3156</v>
      </c>
      <c r="X95" s="175"/>
      <c r="Y95" s="175">
        <v>7</v>
      </c>
      <c r="Z95" s="176"/>
      <c r="AA95" s="158">
        <v>0</v>
      </c>
      <c r="AB95" s="159">
        <v>6</v>
      </c>
      <c r="AC95" s="182"/>
    </row>
    <row r="96" spans="1:29" x14ac:dyDescent="0.3">
      <c r="A96" s="183" t="s">
        <v>3065</v>
      </c>
      <c r="B96" s="545" t="s">
        <v>3157</v>
      </c>
      <c r="C96" s="157"/>
      <c r="D96" s="157"/>
      <c r="E96" s="157"/>
      <c r="F96" s="157"/>
      <c r="G96" s="198"/>
      <c r="H96" s="198"/>
      <c r="I96" s="198"/>
      <c r="J96" s="198"/>
      <c r="K96" s="157"/>
      <c r="L96" s="199"/>
      <c r="M96" s="546"/>
      <c r="N96" s="181"/>
      <c r="O96" s="157"/>
      <c r="P96" s="181"/>
      <c r="Q96" s="181"/>
      <c r="R96" s="181"/>
      <c r="S96" s="547"/>
      <c r="T96" s="548"/>
      <c r="U96" s="181"/>
      <c r="V96" s="157"/>
      <c r="W96" s="181"/>
      <c r="X96" s="181"/>
      <c r="Y96" s="181"/>
      <c r="Z96" s="547"/>
      <c r="AA96" s="549"/>
      <c r="AB96" s="524"/>
      <c r="AC96" s="171"/>
    </row>
    <row r="97" spans="1:29" ht="18" thickBot="1" x14ac:dyDescent="0.35">
      <c r="A97" s="200" t="s">
        <v>3158</v>
      </c>
      <c r="B97" s="201"/>
      <c r="C97" s="202"/>
      <c r="D97" s="202"/>
      <c r="E97" s="202"/>
      <c r="F97" s="202"/>
      <c r="G97" s="202"/>
      <c r="H97" s="203"/>
      <c r="I97" s="204"/>
      <c r="J97" s="204"/>
      <c r="K97" s="205"/>
      <c r="L97" s="206"/>
      <c r="M97" s="207">
        <f>SUM(M54:M94)</f>
        <v>23</v>
      </c>
      <c r="N97" s="208">
        <f>SUM(N54:N94)</f>
        <v>39</v>
      </c>
      <c r="O97" s="553">
        <f>SUM(O54:O96)</f>
        <v>139</v>
      </c>
      <c r="P97" s="209">
        <f>SUM(P54:P96)</f>
        <v>351</v>
      </c>
      <c r="Q97" s="208">
        <f>SUM(Q54:Q96)</f>
        <v>98</v>
      </c>
      <c r="R97" s="208">
        <f>SUM(R54:R65)</f>
        <v>0</v>
      </c>
      <c r="S97" s="210">
        <f>SUM(S54:S65)</f>
        <v>0</v>
      </c>
      <c r="T97" s="211"/>
      <c r="U97" s="208"/>
      <c r="V97" s="208"/>
      <c r="W97" s="208"/>
      <c r="X97" s="208"/>
      <c r="Y97" s="208"/>
      <c r="Z97" s="210"/>
      <c r="AA97" s="211"/>
      <c r="AB97" s="208"/>
      <c r="AC97" s="212"/>
    </row>
    <row r="98" spans="1:29" ht="35.4" thickBot="1" x14ac:dyDescent="0.35">
      <c r="A98" s="1576" t="s">
        <v>3159</v>
      </c>
      <c r="B98" s="1577"/>
      <c r="C98" s="1577"/>
      <c r="D98" s="1577"/>
      <c r="E98" s="1577"/>
      <c r="F98" s="1577"/>
      <c r="G98" s="1577"/>
      <c r="H98" s="1577"/>
      <c r="I98" s="1577"/>
      <c r="J98" s="1577"/>
      <c r="K98" s="1577"/>
      <c r="L98" s="1601"/>
      <c r="M98" s="1601"/>
      <c r="N98" s="1601"/>
      <c r="O98" s="1601"/>
      <c r="P98" s="1601"/>
      <c r="Q98" s="1601"/>
      <c r="R98" s="1601"/>
      <c r="S98" s="1601"/>
      <c r="T98" s="1601"/>
      <c r="U98" s="1601"/>
      <c r="V98" s="1601"/>
      <c r="W98" s="1601"/>
      <c r="X98" s="1601"/>
      <c r="Y98" s="1601"/>
      <c r="Z98" s="1601"/>
      <c r="AA98" s="551">
        <f>SUM(AA54:AA97)</f>
        <v>139</v>
      </c>
      <c r="AB98" s="551">
        <f>SUM(AB54:AB97)</f>
        <v>388</v>
      </c>
      <c r="AC98" s="235" t="s">
        <v>3160</v>
      </c>
    </row>
    <row r="99" spans="1:29" x14ac:dyDescent="0.3">
      <c r="A99" s="1602" t="s">
        <v>3161</v>
      </c>
      <c r="B99" s="1602"/>
      <c r="C99" s="1602"/>
      <c r="D99" s="1602"/>
      <c r="E99" s="1602"/>
      <c r="F99" s="1602"/>
      <c r="G99" s="1602"/>
      <c r="H99" s="1602"/>
      <c r="I99" s="1602"/>
      <c r="J99" s="1602"/>
      <c r="K99" s="1602"/>
    </row>
    <row r="100" spans="1:29" ht="18" thickBot="1" x14ac:dyDescent="0.35"/>
    <row r="101" spans="1:29" ht="25.2" thickBot="1" x14ac:dyDescent="0.35">
      <c r="A101" s="1609" t="s">
        <v>45</v>
      </c>
      <c r="B101" s="1610"/>
      <c r="C101" s="1610"/>
      <c r="D101" s="1610"/>
      <c r="E101" s="1610"/>
      <c r="F101" s="1611">
        <v>44957</v>
      </c>
      <c r="G101" s="1611"/>
      <c r="H101" s="1611"/>
      <c r="I101" s="1612"/>
      <c r="J101" s="1613" t="s">
        <v>3022</v>
      </c>
      <c r="K101" s="1613"/>
      <c r="L101" s="1613"/>
      <c r="M101" s="1613"/>
      <c r="N101" s="1613"/>
      <c r="O101" s="1614">
        <v>44972</v>
      </c>
      <c r="P101" s="1615"/>
      <c r="Q101" s="1615"/>
      <c r="R101" s="1616"/>
      <c r="S101" s="214"/>
      <c r="T101" s="214"/>
      <c r="U101" s="214"/>
      <c r="V101" s="214"/>
      <c r="W101" s="214"/>
      <c r="X101" s="214"/>
      <c r="Y101" s="214"/>
      <c r="Z101" s="214"/>
      <c r="AA101" s="1584">
        <v>44957</v>
      </c>
      <c r="AB101" s="1585"/>
      <c r="AC101" s="1586"/>
    </row>
    <row r="102" spans="1:29" x14ac:dyDescent="0.3">
      <c r="A102" s="1587" t="s">
        <v>3023</v>
      </c>
      <c r="B102" s="1589" t="s">
        <v>3024</v>
      </c>
      <c r="C102" s="1589" t="s">
        <v>3025</v>
      </c>
      <c r="D102" s="1589"/>
      <c r="E102" s="1589"/>
      <c r="F102" s="1589"/>
      <c r="G102" s="1589"/>
      <c r="H102" s="1589"/>
      <c r="I102" s="1589"/>
      <c r="J102" s="1604"/>
      <c r="K102" s="1604"/>
      <c r="L102" s="1617"/>
      <c r="M102" s="1618" t="s">
        <v>3026</v>
      </c>
      <c r="N102" s="1604"/>
      <c r="O102" s="1604"/>
      <c r="P102" s="1604"/>
      <c r="Q102" s="1604"/>
      <c r="R102" s="1604"/>
      <c r="S102" s="1605"/>
      <c r="T102" s="1603" t="s">
        <v>3027</v>
      </c>
      <c r="U102" s="1604"/>
      <c r="V102" s="1604"/>
      <c r="W102" s="1604"/>
      <c r="X102" s="1604"/>
      <c r="Y102" s="1604"/>
      <c r="Z102" s="1605"/>
      <c r="AA102" s="1606" t="s">
        <v>3028</v>
      </c>
      <c r="AB102" s="1607"/>
      <c r="AC102" s="1608"/>
    </row>
    <row r="103" spans="1:29" ht="52.2" x14ac:dyDescent="0.3">
      <c r="A103" s="1588"/>
      <c r="B103" s="1590"/>
      <c r="C103" s="517" t="s">
        <v>3029</v>
      </c>
      <c r="D103" s="517" t="s">
        <v>3030</v>
      </c>
      <c r="E103" s="517" t="s">
        <v>3031</v>
      </c>
      <c r="F103" s="517" t="s">
        <v>3032</v>
      </c>
      <c r="G103" s="517" t="s">
        <v>3033</v>
      </c>
      <c r="H103" s="517" t="s">
        <v>3034</v>
      </c>
      <c r="I103" s="143" t="s">
        <v>3035</v>
      </c>
      <c r="J103" s="143" t="s">
        <v>3036</v>
      </c>
      <c r="K103" s="144" t="s">
        <v>3037</v>
      </c>
      <c r="L103" s="145" t="s">
        <v>3038</v>
      </c>
      <c r="M103" s="518" t="s">
        <v>3039</v>
      </c>
      <c r="N103" s="144" t="s">
        <v>3040</v>
      </c>
      <c r="O103" s="164" t="s">
        <v>3041</v>
      </c>
      <c r="P103" s="519" t="s">
        <v>3042</v>
      </c>
      <c r="Q103" s="520" t="s">
        <v>3043</v>
      </c>
      <c r="R103" s="520" t="s">
        <v>3044</v>
      </c>
      <c r="S103" s="521" t="s">
        <v>3045</v>
      </c>
      <c r="T103" s="522" t="s">
        <v>3039</v>
      </c>
      <c r="U103" s="144" t="s">
        <v>3040</v>
      </c>
      <c r="V103" s="164" t="s">
        <v>3041</v>
      </c>
      <c r="W103" s="519" t="s">
        <v>3042</v>
      </c>
      <c r="X103" s="520" t="s">
        <v>3043</v>
      </c>
      <c r="Y103" s="520" t="s">
        <v>3044</v>
      </c>
      <c r="Z103" s="521" t="s">
        <v>3045</v>
      </c>
      <c r="AA103" s="146" t="s">
        <v>3046</v>
      </c>
      <c r="AB103" s="578" t="s">
        <v>3162</v>
      </c>
      <c r="AC103" s="148" t="s">
        <v>2943</v>
      </c>
    </row>
    <row r="104" spans="1:29" x14ac:dyDescent="0.3">
      <c r="A104" s="169">
        <v>1707022401</v>
      </c>
      <c r="B104" s="150" t="s">
        <v>3048</v>
      </c>
      <c r="C104" s="1575" t="s">
        <v>3049</v>
      </c>
      <c r="D104" s="1575"/>
      <c r="E104" s="1575"/>
      <c r="F104" s="1575"/>
      <c r="G104" s="1575"/>
      <c r="H104" s="1575"/>
      <c r="I104" s="1575"/>
      <c r="J104" s="151" t="s">
        <v>3050</v>
      </c>
      <c r="K104" s="152" t="s">
        <v>18</v>
      </c>
      <c r="L104" s="153" t="s">
        <v>3052</v>
      </c>
      <c r="M104" s="154">
        <v>1</v>
      </c>
      <c r="N104" s="152">
        <v>0</v>
      </c>
      <c r="O104" s="152">
        <v>0</v>
      </c>
      <c r="P104" s="152">
        <v>2</v>
      </c>
      <c r="Q104" s="152">
        <v>2</v>
      </c>
      <c r="R104" s="152"/>
      <c r="S104" s="155"/>
      <c r="T104" s="156">
        <v>1</v>
      </c>
      <c r="U104" s="152">
        <v>0</v>
      </c>
      <c r="V104" s="152">
        <v>0</v>
      </c>
      <c r="W104" s="157" t="s">
        <v>3053</v>
      </c>
      <c r="X104" s="152">
        <v>2</v>
      </c>
      <c r="Y104" s="152"/>
      <c r="Z104" s="155"/>
      <c r="AA104" s="169">
        <v>1</v>
      </c>
      <c r="AB104" s="164">
        <v>4</v>
      </c>
      <c r="AC104" s="160"/>
    </row>
    <row r="105" spans="1:29" ht="34.799999999999997" x14ac:dyDescent="0.3">
      <c r="A105" s="169">
        <v>1707022404</v>
      </c>
      <c r="B105" s="150" t="s">
        <v>3056</v>
      </c>
      <c r="C105" s="1575" t="s">
        <v>3049</v>
      </c>
      <c r="D105" s="1575"/>
      <c r="E105" s="1575"/>
      <c r="F105" s="1575"/>
      <c r="G105" s="1575"/>
      <c r="H105" s="1575"/>
      <c r="I105" s="1575"/>
      <c r="J105" s="151" t="s">
        <v>3050</v>
      </c>
      <c r="K105" s="152" t="s">
        <v>14</v>
      </c>
      <c r="L105" s="153" t="s">
        <v>3052</v>
      </c>
      <c r="M105" s="154">
        <v>0</v>
      </c>
      <c r="N105" s="152">
        <v>3</v>
      </c>
      <c r="O105" s="152">
        <v>16</v>
      </c>
      <c r="P105" s="152">
        <f>9+18+7</f>
        <v>34</v>
      </c>
      <c r="Q105" s="152"/>
      <c r="R105" s="152"/>
      <c r="S105" s="155"/>
      <c r="T105" s="156">
        <v>0</v>
      </c>
      <c r="U105" s="152">
        <v>3</v>
      </c>
      <c r="V105" s="152">
        <v>16</v>
      </c>
      <c r="W105" s="157" t="s">
        <v>3058</v>
      </c>
      <c r="X105" s="152"/>
      <c r="Y105" s="152"/>
      <c r="Z105" s="155"/>
      <c r="AA105" s="515">
        <v>16</v>
      </c>
      <c r="AB105" s="167">
        <v>37</v>
      </c>
      <c r="AC105" s="171"/>
    </row>
    <row r="106" spans="1:29" x14ac:dyDescent="0.3">
      <c r="A106" s="161">
        <v>1707022407</v>
      </c>
      <c r="B106" s="523" t="s">
        <v>3059</v>
      </c>
      <c r="C106" s="1575" t="s">
        <v>3049</v>
      </c>
      <c r="D106" s="1575"/>
      <c r="E106" s="1575"/>
      <c r="F106" s="1575"/>
      <c r="G106" s="1575"/>
      <c r="H106" s="1575"/>
      <c r="I106" s="1575"/>
      <c r="J106" s="151" t="s">
        <v>3050</v>
      </c>
      <c r="K106" s="152" t="s">
        <v>14</v>
      </c>
      <c r="L106" s="153" t="s">
        <v>3052</v>
      </c>
      <c r="M106" s="154">
        <v>0</v>
      </c>
      <c r="N106" s="152">
        <v>1</v>
      </c>
      <c r="O106" s="152">
        <v>7</v>
      </c>
      <c r="P106" s="152">
        <v>18</v>
      </c>
      <c r="Q106" s="152"/>
      <c r="R106" s="152"/>
      <c r="S106" s="155"/>
      <c r="T106" s="156">
        <v>0</v>
      </c>
      <c r="U106" s="152">
        <v>1</v>
      </c>
      <c r="V106" s="152">
        <v>7</v>
      </c>
      <c r="W106" s="152">
        <v>18</v>
      </c>
      <c r="X106" s="152"/>
      <c r="Y106" s="152"/>
      <c r="Z106" s="155"/>
      <c r="AA106" s="515">
        <v>7</v>
      </c>
      <c r="AB106" s="167">
        <v>19</v>
      </c>
      <c r="AC106" s="170" t="s">
        <v>3061</v>
      </c>
    </row>
    <row r="107" spans="1:29" ht="34.799999999999997" x14ac:dyDescent="0.3">
      <c r="A107" s="161">
        <v>1707022409</v>
      </c>
      <c r="B107" s="163" t="s">
        <v>3062</v>
      </c>
      <c r="C107" s="1574" t="s">
        <v>3049</v>
      </c>
      <c r="D107" s="1574"/>
      <c r="E107" s="1574"/>
      <c r="F107" s="1574"/>
      <c r="G107" s="1574"/>
      <c r="H107" s="1574"/>
      <c r="I107" s="1574"/>
      <c r="J107" s="163" t="s">
        <v>3050</v>
      </c>
      <c r="K107" s="164" t="s">
        <v>18</v>
      </c>
      <c r="L107" s="165" t="s">
        <v>3052</v>
      </c>
      <c r="M107" s="166">
        <v>1</v>
      </c>
      <c r="N107" s="164">
        <v>2</v>
      </c>
      <c r="O107" s="164">
        <v>8</v>
      </c>
      <c r="P107" s="164">
        <v>17</v>
      </c>
      <c r="Q107" s="164">
        <v>17</v>
      </c>
      <c r="R107" s="164"/>
      <c r="S107" s="563"/>
      <c r="T107" s="515">
        <v>1</v>
      </c>
      <c r="U107" s="164">
        <v>2</v>
      </c>
      <c r="V107" s="164">
        <v>8</v>
      </c>
      <c r="W107" s="164" t="s">
        <v>3063</v>
      </c>
      <c r="X107" s="164">
        <v>17</v>
      </c>
      <c r="Y107" s="164"/>
      <c r="Z107" s="563"/>
      <c r="AA107" s="515">
        <v>8</v>
      </c>
      <c r="AB107" s="167">
        <v>28</v>
      </c>
      <c r="AC107" s="170" t="s">
        <v>3064</v>
      </c>
    </row>
    <row r="108" spans="1:29" ht="34.799999999999997" x14ac:dyDescent="0.3">
      <c r="A108" s="169">
        <v>1707022411</v>
      </c>
      <c r="B108" s="151" t="s">
        <v>3070</v>
      </c>
      <c r="C108" s="1575" t="s">
        <v>3049</v>
      </c>
      <c r="D108" s="1575"/>
      <c r="E108" s="1575"/>
      <c r="F108" s="1575"/>
      <c r="G108" s="1575"/>
      <c r="H108" s="1575"/>
      <c r="I108" s="1575"/>
      <c r="J108" s="151" t="s">
        <v>3050</v>
      </c>
      <c r="K108" s="152" t="s">
        <v>18</v>
      </c>
      <c r="L108" s="153" t="s">
        <v>3071</v>
      </c>
      <c r="M108" s="174">
        <v>1</v>
      </c>
      <c r="N108" s="175">
        <v>1</v>
      </c>
      <c r="O108" s="167">
        <v>1</v>
      </c>
      <c r="P108" s="175">
        <v>9</v>
      </c>
      <c r="Q108" s="175">
        <v>9</v>
      </c>
      <c r="R108" s="175"/>
      <c r="S108" s="176"/>
      <c r="T108" s="177">
        <v>1</v>
      </c>
      <c r="U108" s="175">
        <v>1</v>
      </c>
      <c r="V108" s="157" t="s">
        <v>3072</v>
      </c>
      <c r="W108" s="181" t="s">
        <v>3073</v>
      </c>
      <c r="X108" s="175">
        <v>9</v>
      </c>
      <c r="Y108" s="175"/>
      <c r="Z108" s="176"/>
      <c r="AA108" s="515">
        <v>1</v>
      </c>
      <c r="AB108" s="167">
        <v>21</v>
      </c>
      <c r="AC108" s="170" t="s">
        <v>3064</v>
      </c>
    </row>
    <row r="109" spans="1:29" x14ac:dyDescent="0.3">
      <c r="A109" s="169">
        <v>1707022413</v>
      </c>
      <c r="B109" s="163" t="s">
        <v>3077</v>
      </c>
      <c r="C109" s="1574" t="s">
        <v>3049</v>
      </c>
      <c r="D109" s="1574"/>
      <c r="E109" s="1574"/>
      <c r="F109" s="1574"/>
      <c r="G109" s="1574"/>
      <c r="H109" s="1574"/>
      <c r="I109" s="1574"/>
      <c r="J109" s="163" t="s">
        <v>3050</v>
      </c>
      <c r="K109" s="164" t="s">
        <v>18</v>
      </c>
      <c r="L109" s="165" t="s">
        <v>3078</v>
      </c>
      <c r="M109" s="558">
        <v>0</v>
      </c>
      <c r="N109" s="554">
        <v>2</v>
      </c>
      <c r="O109" s="164">
        <v>1</v>
      </c>
      <c r="P109" s="554">
        <v>11</v>
      </c>
      <c r="Q109" s="554">
        <v>11</v>
      </c>
      <c r="R109" s="554"/>
      <c r="S109" s="559"/>
      <c r="T109" s="560">
        <v>0</v>
      </c>
      <c r="U109" s="554">
        <v>2</v>
      </c>
      <c r="V109" s="164" t="s">
        <v>3079</v>
      </c>
      <c r="W109" s="554" t="s">
        <v>3080</v>
      </c>
      <c r="X109" s="554">
        <v>11</v>
      </c>
      <c r="Y109" s="554"/>
      <c r="Z109" s="559"/>
      <c r="AA109" s="515">
        <v>1</v>
      </c>
      <c r="AB109" s="167">
        <v>20</v>
      </c>
      <c r="AC109" s="170" t="s">
        <v>3064</v>
      </c>
    </row>
    <row r="110" spans="1:29" x14ac:dyDescent="0.3">
      <c r="A110" s="169">
        <v>1707022414</v>
      </c>
      <c r="B110" s="163" t="s">
        <v>3081</v>
      </c>
      <c r="C110" s="1574" t="s">
        <v>3049</v>
      </c>
      <c r="D110" s="1574"/>
      <c r="E110" s="1574"/>
      <c r="F110" s="1574"/>
      <c r="G110" s="1574"/>
      <c r="H110" s="1574"/>
      <c r="I110" s="1574"/>
      <c r="J110" s="163" t="s">
        <v>3050</v>
      </c>
      <c r="K110" s="164" t="s">
        <v>18</v>
      </c>
      <c r="L110" s="557" t="s">
        <v>3082</v>
      </c>
      <c r="M110" s="558">
        <v>0</v>
      </c>
      <c r="N110" s="554">
        <v>1</v>
      </c>
      <c r="O110" s="164">
        <v>3</v>
      </c>
      <c r="P110" s="554">
        <v>5</v>
      </c>
      <c r="Q110" s="554"/>
      <c r="R110" s="554"/>
      <c r="S110" s="559"/>
      <c r="T110" s="560">
        <v>0</v>
      </c>
      <c r="U110" s="554">
        <v>1</v>
      </c>
      <c r="V110" s="164">
        <v>3</v>
      </c>
      <c r="W110" s="554" t="s">
        <v>3083</v>
      </c>
      <c r="X110" s="554"/>
      <c r="Y110" s="554"/>
      <c r="Z110" s="559"/>
      <c r="AA110" s="515">
        <v>3</v>
      </c>
      <c r="AB110" s="167">
        <v>27</v>
      </c>
      <c r="AC110" s="170" t="s">
        <v>3064</v>
      </c>
    </row>
    <row r="111" spans="1:29" ht="34.799999999999997" x14ac:dyDescent="0.3">
      <c r="A111" s="169">
        <v>1707022416</v>
      </c>
      <c r="B111" s="163" t="s">
        <v>3084</v>
      </c>
      <c r="C111" s="1574" t="s">
        <v>3049</v>
      </c>
      <c r="D111" s="1574"/>
      <c r="E111" s="1574"/>
      <c r="F111" s="1574"/>
      <c r="G111" s="1574"/>
      <c r="H111" s="1574"/>
      <c r="I111" s="1574"/>
      <c r="J111" s="163" t="s">
        <v>3050</v>
      </c>
      <c r="K111" s="164" t="s">
        <v>13</v>
      </c>
      <c r="L111" s="557" t="s">
        <v>3085</v>
      </c>
      <c r="M111" s="558">
        <v>1</v>
      </c>
      <c r="N111" s="554">
        <v>0</v>
      </c>
      <c r="O111" s="164">
        <v>3</v>
      </c>
      <c r="P111" s="554">
        <v>8</v>
      </c>
      <c r="Q111" s="554"/>
      <c r="R111" s="554"/>
      <c r="S111" s="559"/>
      <c r="T111" s="560">
        <v>1</v>
      </c>
      <c r="U111" s="554">
        <v>0</v>
      </c>
      <c r="V111" s="164">
        <v>3</v>
      </c>
      <c r="W111" s="554" t="s">
        <v>3086</v>
      </c>
      <c r="X111" s="554"/>
      <c r="Y111" s="554"/>
      <c r="Z111" s="559"/>
      <c r="AA111" s="515">
        <v>3</v>
      </c>
      <c r="AB111" s="167">
        <v>12</v>
      </c>
      <c r="AC111" s="170" t="s">
        <v>3064</v>
      </c>
    </row>
    <row r="112" spans="1:29" x14ac:dyDescent="0.3">
      <c r="A112" s="169">
        <v>1707022417</v>
      </c>
      <c r="B112" s="163" t="s">
        <v>3087</v>
      </c>
      <c r="C112" s="1574" t="s">
        <v>3049</v>
      </c>
      <c r="D112" s="1574"/>
      <c r="E112" s="1574"/>
      <c r="F112" s="1574"/>
      <c r="G112" s="1574"/>
      <c r="H112" s="1574"/>
      <c r="I112" s="1574"/>
      <c r="J112" s="163" t="s">
        <v>3050</v>
      </c>
      <c r="K112" s="164" t="s">
        <v>13</v>
      </c>
      <c r="L112" s="557" t="s">
        <v>3088</v>
      </c>
      <c r="M112" s="558">
        <v>0</v>
      </c>
      <c r="N112" s="554">
        <v>1</v>
      </c>
      <c r="O112" s="164">
        <v>4</v>
      </c>
      <c r="P112" s="554">
        <v>9</v>
      </c>
      <c r="Q112" s="554"/>
      <c r="R112" s="554"/>
      <c r="S112" s="559"/>
      <c r="T112" s="560">
        <v>0</v>
      </c>
      <c r="U112" s="554">
        <v>1</v>
      </c>
      <c r="V112" s="164">
        <v>4</v>
      </c>
      <c r="W112" s="554" t="s">
        <v>3089</v>
      </c>
      <c r="X112" s="554"/>
      <c r="Y112" s="554"/>
      <c r="Z112" s="559"/>
      <c r="AA112" s="515">
        <v>4</v>
      </c>
      <c r="AB112" s="167">
        <v>20</v>
      </c>
      <c r="AC112" s="170" t="s">
        <v>3064</v>
      </c>
    </row>
    <row r="113" spans="1:29" x14ac:dyDescent="0.3">
      <c r="A113" s="169">
        <v>1707022418</v>
      </c>
      <c r="B113" s="163" t="s">
        <v>3090</v>
      </c>
      <c r="C113" s="1574" t="s">
        <v>3049</v>
      </c>
      <c r="D113" s="1574"/>
      <c r="E113" s="1574"/>
      <c r="F113" s="1574"/>
      <c r="G113" s="1574"/>
      <c r="H113" s="1574"/>
      <c r="I113" s="1574"/>
      <c r="J113" s="163" t="s">
        <v>3050</v>
      </c>
      <c r="K113" s="164" t="s">
        <v>13</v>
      </c>
      <c r="L113" s="165" t="s">
        <v>3091</v>
      </c>
      <c r="M113" s="558">
        <v>0</v>
      </c>
      <c r="N113" s="554">
        <v>1</v>
      </c>
      <c r="O113" s="164">
        <v>7</v>
      </c>
      <c r="P113" s="554">
        <v>10</v>
      </c>
      <c r="Q113" s="554"/>
      <c r="R113" s="554"/>
      <c r="S113" s="559"/>
      <c r="T113" s="560">
        <v>0</v>
      </c>
      <c r="U113" s="554">
        <v>1</v>
      </c>
      <c r="V113" s="164">
        <v>7</v>
      </c>
      <c r="W113" s="554" t="s">
        <v>3092</v>
      </c>
      <c r="X113" s="554"/>
      <c r="Y113" s="554"/>
      <c r="Z113" s="559"/>
      <c r="AA113" s="515">
        <v>7</v>
      </c>
      <c r="AB113" s="554">
        <v>13</v>
      </c>
      <c r="AC113" s="171"/>
    </row>
    <row r="114" spans="1:29" x14ac:dyDescent="0.3">
      <c r="A114" s="161">
        <v>1707022419</v>
      </c>
      <c r="B114" s="163" t="s">
        <v>3093</v>
      </c>
      <c r="C114" s="1574" t="s">
        <v>3049</v>
      </c>
      <c r="D114" s="1574"/>
      <c r="E114" s="1574"/>
      <c r="F114" s="1574"/>
      <c r="G114" s="1574"/>
      <c r="H114" s="1574"/>
      <c r="I114" s="1574"/>
      <c r="J114" s="163" t="s">
        <v>3050</v>
      </c>
      <c r="K114" s="164" t="s">
        <v>18</v>
      </c>
      <c r="L114" s="557" t="s">
        <v>3094</v>
      </c>
      <c r="M114" s="558">
        <v>0</v>
      </c>
      <c r="N114" s="554">
        <v>1</v>
      </c>
      <c r="O114" s="164">
        <v>4</v>
      </c>
      <c r="P114" s="554">
        <v>3</v>
      </c>
      <c r="Q114" s="554">
        <v>3</v>
      </c>
      <c r="R114" s="554"/>
      <c r="S114" s="559"/>
      <c r="T114" s="560">
        <v>0</v>
      </c>
      <c r="U114" s="554">
        <v>1</v>
      </c>
      <c r="V114" s="164">
        <v>4</v>
      </c>
      <c r="W114" s="554">
        <v>3</v>
      </c>
      <c r="X114" s="554">
        <v>3</v>
      </c>
      <c r="Y114" s="554"/>
      <c r="Z114" s="559"/>
      <c r="AA114" s="515">
        <v>4</v>
      </c>
      <c r="AB114" s="164">
        <v>3</v>
      </c>
      <c r="AC114" s="171"/>
    </row>
    <row r="115" spans="1:29" x14ac:dyDescent="0.3">
      <c r="A115" s="161">
        <v>1707022420</v>
      </c>
      <c r="B115" s="164" t="s">
        <v>3095</v>
      </c>
      <c r="C115" s="1574" t="s">
        <v>3049</v>
      </c>
      <c r="D115" s="1574"/>
      <c r="E115" s="1574"/>
      <c r="F115" s="1574"/>
      <c r="G115" s="1574"/>
      <c r="H115" s="1574"/>
      <c r="I115" s="1574"/>
      <c r="J115" s="164" t="s">
        <v>3050</v>
      </c>
      <c r="K115" s="164" t="s">
        <v>18</v>
      </c>
      <c r="L115" s="557" t="s">
        <v>3096</v>
      </c>
      <c r="M115" s="558">
        <v>0</v>
      </c>
      <c r="N115" s="554">
        <v>1</v>
      </c>
      <c r="O115" s="164">
        <v>5</v>
      </c>
      <c r="P115" s="554">
        <v>8</v>
      </c>
      <c r="Q115" s="554">
        <v>8</v>
      </c>
      <c r="R115" s="554"/>
      <c r="S115" s="559"/>
      <c r="T115" s="560">
        <v>0</v>
      </c>
      <c r="U115" s="554">
        <v>1</v>
      </c>
      <c r="V115" s="164">
        <v>5</v>
      </c>
      <c r="W115" s="554">
        <v>8</v>
      </c>
      <c r="X115" s="554">
        <v>8</v>
      </c>
      <c r="Y115" s="554"/>
      <c r="Z115" s="559"/>
      <c r="AA115" s="515">
        <v>5</v>
      </c>
      <c r="AB115" s="164">
        <v>8</v>
      </c>
      <c r="AC115" s="171"/>
    </row>
    <row r="116" spans="1:29" x14ac:dyDescent="0.3">
      <c r="A116" s="161">
        <v>1707022422</v>
      </c>
      <c r="B116" s="151" t="s">
        <v>3098</v>
      </c>
      <c r="C116" s="1575" t="s">
        <v>3049</v>
      </c>
      <c r="D116" s="1575"/>
      <c r="E116" s="1575"/>
      <c r="F116" s="1575"/>
      <c r="G116" s="1575"/>
      <c r="H116" s="1575"/>
      <c r="I116" s="1575"/>
      <c r="J116" s="151" t="s">
        <v>3050</v>
      </c>
      <c r="K116" s="152" t="s">
        <v>14</v>
      </c>
      <c r="L116" s="182" t="s">
        <v>3100</v>
      </c>
      <c r="M116" s="174">
        <v>0</v>
      </c>
      <c r="N116" s="175">
        <v>1</v>
      </c>
      <c r="O116" s="152">
        <v>4</v>
      </c>
      <c r="P116" s="175">
        <v>6</v>
      </c>
      <c r="Q116" s="175">
        <v>6</v>
      </c>
      <c r="R116" s="175"/>
      <c r="S116" s="176"/>
      <c r="T116" s="177">
        <v>0</v>
      </c>
      <c r="U116" s="175">
        <v>1</v>
      </c>
      <c r="V116" s="152">
        <v>4</v>
      </c>
      <c r="W116" s="175">
        <v>6</v>
      </c>
      <c r="X116" s="175">
        <v>6</v>
      </c>
      <c r="Y116" s="175"/>
      <c r="Z116" s="176"/>
      <c r="AA116" s="515">
        <v>4</v>
      </c>
      <c r="AB116" s="164">
        <v>6</v>
      </c>
      <c r="AC116" s="171"/>
    </row>
    <row r="117" spans="1:29" x14ac:dyDescent="0.3">
      <c r="A117" s="169">
        <v>1707022423</v>
      </c>
      <c r="B117" s="163" t="s">
        <v>3101</v>
      </c>
      <c r="C117" s="1574" t="s">
        <v>3049</v>
      </c>
      <c r="D117" s="1574"/>
      <c r="E117" s="1574"/>
      <c r="F117" s="1574"/>
      <c r="G117" s="1574"/>
      <c r="H117" s="1574"/>
      <c r="I117" s="1574"/>
      <c r="J117" s="163" t="s">
        <v>3050</v>
      </c>
      <c r="K117" s="164" t="s">
        <v>18</v>
      </c>
      <c r="L117" s="557" t="s">
        <v>3094</v>
      </c>
      <c r="M117" s="558">
        <v>0</v>
      </c>
      <c r="N117" s="554">
        <v>1</v>
      </c>
      <c r="O117" s="164">
        <v>3</v>
      </c>
      <c r="P117" s="554">
        <v>4</v>
      </c>
      <c r="Q117" s="554">
        <v>4</v>
      </c>
      <c r="R117" s="554"/>
      <c r="S117" s="559"/>
      <c r="T117" s="560">
        <v>0</v>
      </c>
      <c r="U117" s="554">
        <v>1</v>
      </c>
      <c r="V117" s="164">
        <v>3</v>
      </c>
      <c r="W117" s="554">
        <v>4</v>
      </c>
      <c r="X117" s="554">
        <v>4</v>
      </c>
      <c r="Y117" s="554"/>
      <c r="Z117" s="559"/>
      <c r="AA117" s="515">
        <v>3</v>
      </c>
      <c r="AB117" s="164">
        <v>4</v>
      </c>
      <c r="AC117" s="171"/>
    </row>
    <row r="118" spans="1:29" ht="34.799999999999997" x14ac:dyDescent="0.3">
      <c r="A118" s="169">
        <v>1707022424</v>
      </c>
      <c r="B118" s="152" t="s">
        <v>3102</v>
      </c>
      <c r="C118" s="1575" t="s">
        <v>3049</v>
      </c>
      <c r="D118" s="1575"/>
      <c r="E118" s="1575"/>
      <c r="F118" s="1575"/>
      <c r="G118" s="1575"/>
      <c r="H118" s="1575"/>
      <c r="I118" s="1575"/>
      <c r="J118" s="152" t="s">
        <v>3050</v>
      </c>
      <c r="K118" s="152" t="s">
        <v>16</v>
      </c>
      <c r="L118" s="182" t="s">
        <v>3104</v>
      </c>
      <c r="M118" s="174">
        <v>0</v>
      </c>
      <c r="N118" s="175">
        <v>1</v>
      </c>
      <c r="O118" s="152">
        <v>2</v>
      </c>
      <c r="P118" s="175">
        <v>5</v>
      </c>
      <c r="Q118" s="175">
        <v>5</v>
      </c>
      <c r="R118" s="175"/>
      <c r="S118" s="176"/>
      <c r="T118" s="177">
        <v>0</v>
      </c>
      <c r="U118" s="175">
        <v>1</v>
      </c>
      <c r="V118" s="152">
        <v>2</v>
      </c>
      <c r="W118" s="181" t="s">
        <v>3105</v>
      </c>
      <c r="X118" s="175">
        <v>5</v>
      </c>
      <c r="Y118" s="175"/>
      <c r="Z118" s="176"/>
      <c r="AA118" s="515">
        <v>2</v>
      </c>
      <c r="AB118" s="554">
        <v>11</v>
      </c>
      <c r="AC118" s="171"/>
    </row>
    <row r="119" spans="1:29" ht="34.799999999999997" x14ac:dyDescent="0.3">
      <c r="A119" s="169">
        <v>1707022425</v>
      </c>
      <c r="B119" s="151" t="s">
        <v>3106</v>
      </c>
      <c r="C119" s="1575" t="s">
        <v>3049</v>
      </c>
      <c r="D119" s="1575"/>
      <c r="E119" s="1575"/>
      <c r="F119" s="1575"/>
      <c r="G119" s="1575"/>
      <c r="H119" s="1575"/>
      <c r="I119" s="1575"/>
      <c r="J119" s="151" t="s">
        <v>3050</v>
      </c>
      <c r="K119" s="152" t="s">
        <v>3163</v>
      </c>
      <c r="L119" s="182" t="s">
        <v>3104</v>
      </c>
      <c r="M119" s="174">
        <v>1</v>
      </c>
      <c r="N119" s="175">
        <v>0</v>
      </c>
      <c r="O119" s="152">
        <v>4</v>
      </c>
      <c r="P119" s="175">
        <v>7</v>
      </c>
      <c r="Q119" s="175"/>
      <c r="R119" s="175"/>
      <c r="S119" s="176"/>
      <c r="T119" s="177">
        <v>1</v>
      </c>
      <c r="U119" s="175">
        <v>0</v>
      </c>
      <c r="V119" s="152">
        <v>4</v>
      </c>
      <c r="W119" s="181" t="s">
        <v>3108</v>
      </c>
      <c r="X119" s="175"/>
      <c r="Y119" s="175"/>
      <c r="Z119" s="176"/>
      <c r="AA119" s="515">
        <v>4</v>
      </c>
      <c r="AB119" s="167">
        <v>12</v>
      </c>
      <c r="AC119" s="170" t="s">
        <v>3064</v>
      </c>
    </row>
    <row r="120" spans="1:29" ht="34.799999999999997" x14ac:dyDescent="0.3">
      <c r="A120" s="169">
        <v>1707022426</v>
      </c>
      <c r="B120" s="151" t="s">
        <v>3109</v>
      </c>
      <c r="C120" s="1575" t="s">
        <v>3049</v>
      </c>
      <c r="D120" s="1575"/>
      <c r="E120" s="1575"/>
      <c r="F120" s="1575"/>
      <c r="G120" s="1575"/>
      <c r="H120" s="1575"/>
      <c r="I120" s="1575"/>
      <c r="J120" s="151" t="s">
        <v>3050</v>
      </c>
      <c r="K120" s="152" t="s">
        <v>16</v>
      </c>
      <c r="L120" s="182" t="s">
        <v>3104</v>
      </c>
      <c r="M120" s="174">
        <v>0</v>
      </c>
      <c r="N120" s="175">
        <v>1</v>
      </c>
      <c r="O120" s="152">
        <v>5</v>
      </c>
      <c r="P120" s="175">
        <v>7</v>
      </c>
      <c r="Q120" s="175">
        <v>7</v>
      </c>
      <c r="R120" s="175"/>
      <c r="S120" s="176"/>
      <c r="T120" s="177">
        <v>0</v>
      </c>
      <c r="U120" s="175">
        <v>1</v>
      </c>
      <c r="V120" s="152">
        <v>5</v>
      </c>
      <c r="W120" s="181" t="s">
        <v>3111</v>
      </c>
      <c r="X120" s="175">
        <v>7</v>
      </c>
      <c r="Y120" s="175"/>
      <c r="Z120" s="176"/>
      <c r="AA120" s="515">
        <v>5</v>
      </c>
      <c r="AB120" s="164">
        <v>9</v>
      </c>
      <c r="AC120" s="171"/>
    </row>
    <row r="121" spans="1:29" x14ac:dyDescent="0.3">
      <c r="A121" s="169">
        <v>1707022427</v>
      </c>
      <c r="B121" s="151" t="s">
        <v>3112</v>
      </c>
      <c r="C121" s="1575" t="s">
        <v>3049</v>
      </c>
      <c r="D121" s="1575"/>
      <c r="E121" s="1575"/>
      <c r="F121" s="1575"/>
      <c r="G121" s="1575"/>
      <c r="H121" s="1575"/>
      <c r="I121" s="1575"/>
      <c r="J121" s="151" t="s">
        <v>3050</v>
      </c>
      <c r="K121" s="152" t="s">
        <v>16</v>
      </c>
      <c r="L121" s="182" t="s">
        <v>3104</v>
      </c>
      <c r="M121" s="174">
        <v>1</v>
      </c>
      <c r="N121" s="175">
        <v>1</v>
      </c>
      <c r="O121" s="152">
        <v>3</v>
      </c>
      <c r="P121" s="175">
        <v>5</v>
      </c>
      <c r="Q121" s="175">
        <v>5</v>
      </c>
      <c r="R121" s="175"/>
      <c r="S121" s="176"/>
      <c r="T121" s="177">
        <v>1</v>
      </c>
      <c r="U121" s="175">
        <v>1</v>
      </c>
      <c r="V121" s="157" t="s">
        <v>3113</v>
      </c>
      <c r="W121" s="175">
        <v>5</v>
      </c>
      <c r="X121" s="175">
        <v>5</v>
      </c>
      <c r="Y121" s="175"/>
      <c r="Z121" s="176"/>
      <c r="AA121" s="515">
        <v>3</v>
      </c>
      <c r="AB121" s="167">
        <v>11</v>
      </c>
      <c r="AC121" s="171"/>
    </row>
    <row r="122" spans="1:29" ht="52.2" x14ac:dyDescent="0.3">
      <c r="A122" s="169">
        <v>1707022428</v>
      </c>
      <c r="B122" s="163" t="s">
        <v>3114</v>
      </c>
      <c r="C122" s="1574" t="s">
        <v>3049</v>
      </c>
      <c r="D122" s="1574"/>
      <c r="E122" s="1574"/>
      <c r="F122" s="1574"/>
      <c r="G122" s="1574"/>
      <c r="H122" s="1574"/>
      <c r="I122" s="1574"/>
      <c r="J122" s="163" t="s">
        <v>3050</v>
      </c>
      <c r="K122" s="556" t="s">
        <v>13</v>
      </c>
      <c r="L122" s="557"/>
      <c r="M122" s="558">
        <v>0</v>
      </c>
      <c r="N122" s="554">
        <v>1</v>
      </c>
      <c r="O122" s="164">
        <v>3</v>
      </c>
      <c r="P122" s="554">
        <v>13</v>
      </c>
      <c r="Q122" s="554"/>
      <c r="R122" s="554"/>
      <c r="S122" s="559"/>
      <c r="T122" s="560">
        <v>0</v>
      </c>
      <c r="U122" s="554">
        <v>1</v>
      </c>
      <c r="V122" s="164">
        <v>3</v>
      </c>
      <c r="W122" s="554" t="s">
        <v>3115</v>
      </c>
      <c r="X122" s="554"/>
      <c r="Y122" s="554"/>
      <c r="Z122" s="559"/>
      <c r="AA122" s="515">
        <v>3</v>
      </c>
      <c r="AB122" s="167">
        <v>19</v>
      </c>
      <c r="AC122" s="170" t="s">
        <v>3116</v>
      </c>
    </row>
    <row r="123" spans="1:29" ht="34.799999999999997" x14ac:dyDescent="0.3">
      <c r="A123" s="169">
        <v>1707022429</v>
      </c>
      <c r="B123" s="555" t="s">
        <v>3117</v>
      </c>
      <c r="C123" s="1574" t="s">
        <v>3049</v>
      </c>
      <c r="D123" s="1574"/>
      <c r="E123" s="1574"/>
      <c r="F123" s="1574"/>
      <c r="G123" s="1574"/>
      <c r="H123" s="1574"/>
      <c r="I123" s="1574"/>
      <c r="J123" s="163" t="s">
        <v>3050</v>
      </c>
      <c r="K123" s="556" t="s">
        <v>16</v>
      </c>
      <c r="L123" s="557"/>
      <c r="M123" s="558">
        <v>0</v>
      </c>
      <c r="N123" s="554">
        <v>1</v>
      </c>
      <c r="O123" s="164">
        <v>3</v>
      </c>
      <c r="P123" s="554">
        <v>7</v>
      </c>
      <c r="Q123" s="554"/>
      <c r="R123" s="554"/>
      <c r="S123" s="559"/>
      <c r="T123" s="560">
        <v>0</v>
      </c>
      <c r="U123" s="554">
        <v>1</v>
      </c>
      <c r="V123" s="164">
        <v>3</v>
      </c>
      <c r="W123" s="554" t="s">
        <v>3118</v>
      </c>
      <c r="X123" s="554"/>
      <c r="Y123" s="554"/>
      <c r="Z123" s="559"/>
      <c r="AA123" s="515">
        <v>3</v>
      </c>
      <c r="AB123" s="556">
        <v>7</v>
      </c>
      <c r="AC123" s="170" t="s">
        <v>3164</v>
      </c>
    </row>
    <row r="124" spans="1:29" ht="52.2" x14ac:dyDescent="0.3">
      <c r="A124" s="169">
        <v>1707022430</v>
      </c>
      <c r="B124" s="555" t="s">
        <v>3120</v>
      </c>
      <c r="C124" s="1574" t="s">
        <v>3049</v>
      </c>
      <c r="D124" s="1574"/>
      <c r="E124" s="1574"/>
      <c r="F124" s="1574"/>
      <c r="G124" s="1574"/>
      <c r="H124" s="1574"/>
      <c r="I124" s="1574"/>
      <c r="J124" s="163" t="s">
        <v>3050</v>
      </c>
      <c r="K124" s="556" t="s">
        <v>18</v>
      </c>
      <c r="L124" s="557"/>
      <c r="M124" s="558">
        <v>1</v>
      </c>
      <c r="N124" s="554">
        <v>2</v>
      </c>
      <c r="O124" s="164">
        <v>12</v>
      </c>
      <c r="P124" s="554">
        <v>16</v>
      </c>
      <c r="Q124" s="554"/>
      <c r="R124" s="554"/>
      <c r="S124" s="559"/>
      <c r="T124" s="560">
        <v>1</v>
      </c>
      <c r="U124" s="554">
        <v>2</v>
      </c>
      <c r="V124" s="164">
        <v>12</v>
      </c>
      <c r="W124" s="554" t="s">
        <v>3122</v>
      </c>
      <c r="X124" s="554"/>
      <c r="Y124" s="554"/>
      <c r="Z124" s="559"/>
      <c r="AA124" s="515">
        <v>12</v>
      </c>
      <c r="AB124" s="167">
        <v>43</v>
      </c>
      <c r="AC124" s="170"/>
    </row>
    <row r="125" spans="1:29" ht="69.599999999999994" x14ac:dyDescent="0.3">
      <c r="A125" s="161">
        <v>1707022431</v>
      </c>
      <c r="B125" s="555" t="s">
        <v>3123</v>
      </c>
      <c r="C125" s="1574" t="s">
        <v>3049</v>
      </c>
      <c r="D125" s="1574"/>
      <c r="E125" s="1574"/>
      <c r="F125" s="1574"/>
      <c r="G125" s="1574"/>
      <c r="H125" s="1574"/>
      <c r="I125" s="1574"/>
      <c r="J125" s="163" t="s">
        <v>3050</v>
      </c>
      <c r="K125" s="556" t="s">
        <v>18</v>
      </c>
      <c r="L125" s="557"/>
      <c r="M125" s="558">
        <v>1</v>
      </c>
      <c r="N125" s="554">
        <v>1</v>
      </c>
      <c r="O125" s="164">
        <v>4</v>
      </c>
      <c r="P125" s="554">
        <v>5</v>
      </c>
      <c r="Q125" s="554">
        <v>5</v>
      </c>
      <c r="R125" s="554"/>
      <c r="S125" s="559"/>
      <c r="T125" s="560">
        <v>1</v>
      </c>
      <c r="U125" s="554">
        <v>1</v>
      </c>
      <c r="V125" s="164">
        <v>4</v>
      </c>
      <c r="W125" s="554">
        <v>5</v>
      </c>
      <c r="X125" s="554">
        <v>5</v>
      </c>
      <c r="Y125" s="554"/>
      <c r="Z125" s="559"/>
      <c r="AA125" s="515">
        <v>4</v>
      </c>
      <c r="AB125" s="167">
        <v>6</v>
      </c>
      <c r="AC125" s="170" t="s">
        <v>3116</v>
      </c>
    </row>
    <row r="126" spans="1:29" ht="52.2" x14ac:dyDescent="0.3">
      <c r="A126" s="161">
        <v>1707022432</v>
      </c>
      <c r="B126" s="513" t="s">
        <v>3124</v>
      </c>
      <c r="C126" s="1575" t="s">
        <v>3049</v>
      </c>
      <c r="D126" s="1575"/>
      <c r="E126" s="1575"/>
      <c r="F126" s="1575"/>
      <c r="G126" s="1575"/>
      <c r="H126" s="1575"/>
      <c r="I126" s="1575"/>
      <c r="J126" s="151" t="s">
        <v>3050</v>
      </c>
      <c r="K126" s="525" t="s">
        <v>14</v>
      </c>
      <c r="L126" s="182"/>
      <c r="M126" s="174">
        <v>0</v>
      </c>
      <c r="N126" s="175">
        <v>1</v>
      </c>
      <c r="O126" s="152">
        <v>2</v>
      </c>
      <c r="P126" s="175">
        <v>7</v>
      </c>
      <c r="Q126" s="175">
        <v>7</v>
      </c>
      <c r="R126" s="175"/>
      <c r="S126" s="176"/>
      <c r="T126" s="177">
        <v>0</v>
      </c>
      <c r="U126" s="175">
        <v>1</v>
      </c>
      <c r="V126" s="152">
        <v>2</v>
      </c>
      <c r="W126" s="175">
        <v>7</v>
      </c>
      <c r="X126" s="175">
        <v>7</v>
      </c>
      <c r="Y126" s="175"/>
      <c r="Z126" s="176"/>
      <c r="AA126" s="515">
        <v>2</v>
      </c>
      <c r="AB126" s="164">
        <v>7</v>
      </c>
      <c r="AC126" s="171"/>
    </row>
    <row r="127" spans="1:29" ht="34.799999999999997" x14ac:dyDescent="0.3">
      <c r="A127" s="169">
        <v>1707022433</v>
      </c>
      <c r="B127" s="514" t="s">
        <v>3126</v>
      </c>
      <c r="C127" s="1574" t="s">
        <v>3049</v>
      </c>
      <c r="D127" s="1574"/>
      <c r="E127" s="1574"/>
      <c r="F127" s="1574"/>
      <c r="G127" s="1574"/>
      <c r="H127" s="1574"/>
      <c r="I127" s="1574"/>
      <c r="J127" s="163" t="s">
        <v>3050</v>
      </c>
      <c r="K127" s="554" t="s">
        <v>18</v>
      </c>
      <c r="L127" s="557"/>
      <c r="M127" s="558">
        <v>0</v>
      </c>
      <c r="N127" s="554">
        <v>2</v>
      </c>
      <c r="O127" s="164">
        <v>0</v>
      </c>
      <c r="P127" s="554">
        <v>6</v>
      </c>
      <c r="Q127" s="554"/>
      <c r="R127" s="554"/>
      <c r="S127" s="559"/>
      <c r="T127" s="560">
        <v>0</v>
      </c>
      <c r="U127" s="554">
        <v>2</v>
      </c>
      <c r="V127" s="164">
        <v>0</v>
      </c>
      <c r="W127" s="554" t="s">
        <v>3127</v>
      </c>
      <c r="X127" s="554"/>
      <c r="Y127" s="554"/>
      <c r="Z127" s="559"/>
      <c r="AA127" s="169">
        <v>1</v>
      </c>
      <c r="AB127" s="554">
        <v>7</v>
      </c>
      <c r="AC127" s="171"/>
    </row>
    <row r="128" spans="1:29" x14ac:dyDescent="0.3">
      <c r="A128" s="169">
        <v>1707022435</v>
      </c>
      <c r="B128" s="514" t="s">
        <v>3128</v>
      </c>
      <c r="C128" s="1574" t="s">
        <v>3049</v>
      </c>
      <c r="D128" s="1574"/>
      <c r="E128" s="1574"/>
      <c r="F128" s="1574"/>
      <c r="G128" s="1574"/>
      <c r="H128" s="1574"/>
      <c r="I128" s="1574"/>
      <c r="J128" s="163" t="s">
        <v>3050</v>
      </c>
      <c r="K128" s="554" t="s">
        <v>3165</v>
      </c>
      <c r="L128" s="557"/>
      <c r="M128" s="558">
        <v>2</v>
      </c>
      <c r="N128" s="554">
        <v>2</v>
      </c>
      <c r="O128" s="164">
        <v>3</v>
      </c>
      <c r="P128" s="554">
        <v>11</v>
      </c>
      <c r="Q128" s="554"/>
      <c r="R128" s="554"/>
      <c r="S128" s="559"/>
      <c r="T128" s="560">
        <v>2</v>
      </c>
      <c r="U128" s="554">
        <v>2</v>
      </c>
      <c r="V128" s="164">
        <v>3</v>
      </c>
      <c r="W128" s="554" t="s">
        <v>3130</v>
      </c>
      <c r="X128" s="554"/>
      <c r="Y128" s="554"/>
      <c r="Z128" s="559"/>
      <c r="AA128" s="169">
        <v>3</v>
      </c>
      <c r="AB128" s="167">
        <v>14</v>
      </c>
      <c r="AC128" s="170" t="s">
        <v>3116</v>
      </c>
    </row>
    <row r="129" spans="1:29" x14ac:dyDescent="0.3">
      <c r="A129" s="161">
        <v>1707022436</v>
      </c>
      <c r="B129" s="562" t="s">
        <v>3131</v>
      </c>
      <c r="C129" s="1574" t="s">
        <v>3049</v>
      </c>
      <c r="D129" s="1574"/>
      <c r="E129" s="1574"/>
      <c r="F129" s="1574"/>
      <c r="G129" s="1574"/>
      <c r="H129" s="1574"/>
      <c r="I129" s="1574"/>
      <c r="J129" s="163" t="s">
        <v>3050</v>
      </c>
      <c r="K129" s="554" t="s">
        <v>3132</v>
      </c>
      <c r="L129" s="557"/>
      <c r="M129" s="558">
        <v>1</v>
      </c>
      <c r="N129" s="554">
        <v>0</v>
      </c>
      <c r="O129" s="164">
        <v>0</v>
      </c>
      <c r="P129" s="554">
        <v>9</v>
      </c>
      <c r="Q129" s="554"/>
      <c r="R129" s="554"/>
      <c r="S129" s="559"/>
      <c r="T129" s="560">
        <v>1</v>
      </c>
      <c r="U129" s="554">
        <v>0</v>
      </c>
      <c r="V129" s="164">
        <v>0</v>
      </c>
      <c r="W129" s="554">
        <v>9</v>
      </c>
      <c r="X129" s="554"/>
      <c r="Y129" s="554"/>
      <c r="Z129" s="559"/>
      <c r="AA129" s="169">
        <v>1</v>
      </c>
      <c r="AB129" s="167">
        <v>12</v>
      </c>
      <c r="AC129" s="171"/>
    </row>
    <row r="130" spans="1:29" ht="52.2" x14ac:dyDescent="0.3">
      <c r="A130" s="169">
        <v>1707022437</v>
      </c>
      <c r="B130" s="514" t="s">
        <v>3133</v>
      </c>
      <c r="C130" s="1574" t="s">
        <v>3049</v>
      </c>
      <c r="D130" s="1574"/>
      <c r="E130" s="1574"/>
      <c r="F130" s="1574"/>
      <c r="G130" s="1574"/>
      <c r="H130" s="1574"/>
      <c r="I130" s="1574"/>
      <c r="J130" s="163" t="s">
        <v>3050</v>
      </c>
      <c r="K130" s="554" t="s">
        <v>18</v>
      </c>
      <c r="L130" s="557"/>
      <c r="M130" s="558">
        <v>2</v>
      </c>
      <c r="N130" s="554">
        <v>0</v>
      </c>
      <c r="O130" s="164">
        <v>3</v>
      </c>
      <c r="P130" s="554">
        <v>11</v>
      </c>
      <c r="Q130" s="554"/>
      <c r="R130" s="554"/>
      <c r="S130" s="559"/>
      <c r="T130" s="560">
        <v>2</v>
      </c>
      <c r="U130" s="554">
        <v>0</v>
      </c>
      <c r="V130" s="164">
        <v>3</v>
      </c>
      <c r="W130" s="554" t="s">
        <v>3134</v>
      </c>
      <c r="X130" s="554"/>
      <c r="Y130" s="554"/>
      <c r="Z130" s="559"/>
      <c r="AA130" s="515">
        <v>3</v>
      </c>
      <c r="AB130" s="554">
        <v>10</v>
      </c>
      <c r="AC130" s="171"/>
    </row>
    <row r="131" spans="1:29" ht="34.799999999999997" x14ac:dyDescent="0.3">
      <c r="A131" s="169">
        <v>1707022438</v>
      </c>
      <c r="B131" s="514" t="s">
        <v>3135</v>
      </c>
      <c r="C131" s="1574" t="s">
        <v>3049</v>
      </c>
      <c r="D131" s="1574"/>
      <c r="E131" s="1574"/>
      <c r="F131" s="1574"/>
      <c r="G131" s="1574"/>
      <c r="H131" s="1574"/>
      <c r="I131" s="1574"/>
      <c r="J131" s="163" t="s">
        <v>3050</v>
      </c>
      <c r="K131" s="554" t="s">
        <v>3136</v>
      </c>
      <c r="L131" s="557"/>
      <c r="M131" s="558">
        <v>1</v>
      </c>
      <c r="N131" s="554">
        <v>1</v>
      </c>
      <c r="O131" s="164">
        <v>1</v>
      </c>
      <c r="P131" s="554">
        <v>7</v>
      </c>
      <c r="Q131" s="554"/>
      <c r="R131" s="554"/>
      <c r="S131" s="559"/>
      <c r="T131" s="560">
        <v>1</v>
      </c>
      <c r="U131" s="554">
        <v>1</v>
      </c>
      <c r="V131" s="164">
        <v>1</v>
      </c>
      <c r="W131" s="554" t="s">
        <v>3137</v>
      </c>
      <c r="X131" s="554"/>
      <c r="Y131" s="554"/>
      <c r="Z131" s="559"/>
      <c r="AA131" s="515">
        <v>1</v>
      </c>
      <c r="AB131" s="554">
        <v>8</v>
      </c>
      <c r="AC131" s="171"/>
    </row>
    <row r="132" spans="1:29" ht="52.2" x14ac:dyDescent="0.3">
      <c r="A132" s="161">
        <v>1707022439</v>
      </c>
      <c r="B132" s="513" t="s">
        <v>3138</v>
      </c>
      <c r="C132" s="1575" t="s">
        <v>3049</v>
      </c>
      <c r="D132" s="1575"/>
      <c r="E132" s="1575"/>
      <c r="F132" s="1575"/>
      <c r="G132" s="1575"/>
      <c r="H132" s="1575"/>
      <c r="I132" s="1575"/>
      <c r="J132" s="151" t="s">
        <v>3050</v>
      </c>
      <c r="K132" s="175" t="s">
        <v>14</v>
      </c>
      <c r="L132" s="182"/>
      <c r="M132" s="174">
        <v>1</v>
      </c>
      <c r="N132" s="175">
        <v>1</v>
      </c>
      <c r="O132" s="152">
        <v>1</v>
      </c>
      <c r="P132" s="175">
        <v>11</v>
      </c>
      <c r="Q132" s="175"/>
      <c r="R132" s="175"/>
      <c r="S132" s="176"/>
      <c r="T132" s="177">
        <v>1</v>
      </c>
      <c r="U132" s="175">
        <v>1</v>
      </c>
      <c r="V132" s="152">
        <v>1</v>
      </c>
      <c r="W132" s="175">
        <v>11</v>
      </c>
      <c r="X132" s="175"/>
      <c r="Y132" s="175"/>
      <c r="Z132" s="176"/>
      <c r="AA132" s="515">
        <v>1</v>
      </c>
      <c r="AB132" s="164">
        <v>11</v>
      </c>
      <c r="AC132" s="171"/>
    </row>
    <row r="133" spans="1:29" ht="34.799999999999997" x14ac:dyDescent="0.3">
      <c r="A133" s="161">
        <v>1707022440</v>
      </c>
      <c r="B133" s="514" t="s">
        <v>3140</v>
      </c>
      <c r="C133" s="1574" t="s">
        <v>3049</v>
      </c>
      <c r="D133" s="1574"/>
      <c r="E133" s="1574"/>
      <c r="F133" s="1574"/>
      <c r="G133" s="1574"/>
      <c r="H133" s="1574"/>
      <c r="I133" s="1574"/>
      <c r="J133" s="163" t="s">
        <v>3050</v>
      </c>
      <c r="K133" s="554" t="s">
        <v>3166</v>
      </c>
      <c r="L133" s="557"/>
      <c r="M133" s="558">
        <v>1</v>
      </c>
      <c r="N133" s="554">
        <v>1</v>
      </c>
      <c r="O133" s="164">
        <v>2</v>
      </c>
      <c r="P133" s="554">
        <v>11</v>
      </c>
      <c r="Q133" s="554"/>
      <c r="R133" s="554"/>
      <c r="S133" s="559"/>
      <c r="T133" s="560">
        <v>1</v>
      </c>
      <c r="U133" s="554">
        <v>1</v>
      </c>
      <c r="V133" s="164">
        <v>2</v>
      </c>
      <c r="W133" s="554">
        <v>11</v>
      </c>
      <c r="X133" s="554"/>
      <c r="Y133" s="554"/>
      <c r="Z133" s="559"/>
      <c r="AA133" s="515">
        <v>2</v>
      </c>
      <c r="AB133" s="164">
        <v>11</v>
      </c>
      <c r="AC133" s="171"/>
    </row>
    <row r="134" spans="1:29" x14ac:dyDescent="0.3">
      <c r="A134" s="161">
        <v>1707022441</v>
      </c>
      <c r="B134" s="514" t="s">
        <v>3142</v>
      </c>
      <c r="C134" s="1574" t="s">
        <v>3049</v>
      </c>
      <c r="D134" s="1574"/>
      <c r="E134" s="1574"/>
      <c r="F134" s="1574"/>
      <c r="G134" s="1574"/>
      <c r="H134" s="1574"/>
      <c r="I134" s="1574"/>
      <c r="J134" s="163" t="s">
        <v>3050</v>
      </c>
      <c r="K134" s="554" t="s">
        <v>18</v>
      </c>
      <c r="L134" s="557"/>
      <c r="M134" s="558">
        <v>1</v>
      </c>
      <c r="N134" s="554">
        <v>1</v>
      </c>
      <c r="O134" s="164">
        <v>3</v>
      </c>
      <c r="P134" s="554">
        <v>15</v>
      </c>
      <c r="Q134" s="554"/>
      <c r="R134" s="554"/>
      <c r="S134" s="559"/>
      <c r="T134" s="560">
        <v>1</v>
      </c>
      <c r="U134" s="554">
        <v>1</v>
      </c>
      <c r="V134" s="164">
        <v>3</v>
      </c>
      <c r="W134" s="554">
        <v>15</v>
      </c>
      <c r="X134" s="554"/>
      <c r="Y134" s="554"/>
      <c r="Z134" s="559"/>
      <c r="AA134" s="515">
        <v>3</v>
      </c>
      <c r="AB134" s="164">
        <v>15</v>
      </c>
      <c r="AC134" s="171"/>
    </row>
    <row r="135" spans="1:29" ht="34.799999999999997" x14ac:dyDescent="0.3">
      <c r="A135" s="169">
        <v>1707022442</v>
      </c>
      <c r="B135" s="514" t="s">
        <v>3143</v>
      </c>
      <c r="C135" s="1581"/>
      <c r="D135" s="1582"/>
      <c r="E135" s="1582"/>
      <c r="F135" s="1582"/>
      <c r="G135" s="1582"/>
      <c r="H135" s="1582"/>
      <c r="I135" s="1583"/>
      <c r="J135" s="163" t="s">
        <v>3144</v>
      </c>
      <c r="K135" s="554" t="s">
        <v>3165</v>
      </c>
      <c r="L135" s="557"/>
      <c r="M135" s="558">
        <v>1</v>
      </c>
      <c r="N135" s="554">
        <v>1</v>
      </c>
      <c r="O135" s="164">
        <v>2</v>
      </c>
      <c r="P135" s="554">
        <v>8</v>
      </c>
      <c r="Q135" s="554"/>
      <c r="R135" s="554"/>
      <c r="S135" s="559"/>
      <c r="T135" s="560">
        <v>1</v>
      </c>
      <c r="U135" s="554">
        <v>1</v>
      </c>
      <c r="V135" s="164">
        <v>2</v>
      </c>
      <c r="W135" s="554" t="s">
        <v>3146</v>
      </c>
      <c r="X135" s="554"/>
      <c r="Y135" s="554"/>
      <c r="Z135" s="559"/>
      <c r="AA135" s="515">
        <v>2</v>
      </c>
      <c r="AB135" s="561">
        <v>8</v>
      </c>
      <c r="AC135" s="187" t="s">
        <v>3147</v>
      </c>
    </row>
    <row r="136" spans="1:29" ht="34.799999999999997" x14ac:dyDescent="0.3">
      <c r="A136" s="161">
        <v>1707022443</v>
      </c>
      <c r="B136" s="514" t="s">
        <v>3148</v>
      </c>
      <c r="C136" s="1581"/>
      <c r="D136" s="1582"/>
      <c r="E136" s="1582"/>
      <c r="F136" s="1582"/>
      <c r="G136" s="1582"/>
      <c r="H136" s="1582"/>
      <c r="I136" s="1583"/>
      <c r="J136" s="163" t="s">
        <v>3149</v>
      </c>
      <c r="K136" s="554" t="s">
        <v>13</v>
      </c>
      <c r="L136" s="557"/>
      <c r="M136" s="558">
        <v>1</v>
      </c>
      <c r="N136" s="554">
        <v>1</v>
      </c>
      <c r="O136" s="164">
        <v>8</v>
      </c>
      <c r="P136" s="554">
        <v>11</v>
      </c>
      <c r="Q136" s="554"/>
      <c r="R136" s="554"/>
      <c r="S136" s="559"/>
      <c r="T136" s="560">
        <v>1</v>
      </c>
      <c r="U136" s="554">
        <v>1</v>
      </c>
      <c r="V136" s="164">
        <v>8</v>
      </c>
      <c r="W136" s="554">
        <v>11</v>
      </c>
      <c r="X136" s="554"/>
      <c r="Y136" s="554"/>
      <c r="Z136" s="559"/>
      <c r="AA136" s="515">
        <v>8</v>
      </c>
      <c r="AB136" s="167">
        <v>15</v>
      </c>
      <c r="AC136" s="171"/>
    </row>
    <row r="137" spans="1:29" ht="34.799999999999997" x14ac:dyDescent="0.3">
      <c r="A137" s="161">
        <v>1707022444</v>
      </c>
      <c r="B137" s="514" t="s">
        <v>3150</v>
      </c>
      <c r="C137" s="1581"/>
      <c r="D137" s="1582"/>
      <c r="E137" s="1582"/>
      <c r="F137" s="1582"/>
      <c r="G137" s="1582"/>
      <c r="H137" s="1582"/>
      <c r="I137" s="1583"/>
      <c r="J137" s="163" t="s">
        <v>3149</v>
      </c>
      <c r="K137" s="554" t="s">
        <v>16</v>
      </c>
      <c r="L137" s="557"/>
      <c r="M137" s="558">
        <v>1</v>
      </c>
      <c r="N137" s="554">
        <v>1</v>
      </c>
      <c r="O137" s="167">
        <v>2</v>
      </c>
      <c r="P137" s="554">
        <v>8</v>
      </c>
      <c r="Q137" s="554"/>
      <c r="R137" s="554"/>
      <c r="S137" s="559"/>
      <c r="T137" s="560">
        <v>1</v>
      </c>
      <c r="U137" s="554">
        <v>1</v>
      </c>
      <c r="V137" s="167">
        <v>2</v>
      </c>
      <c r="W137" s="554">
        <v>8</v>
      </c>
      <c r="X137" s="554"/>
      <c r="Y137" s="554"/>
      <c r="Z137" s="559"/>
      <c r="AA137" s="560">
        <v>2</v>
      </c>
      <c r="AB137" s="561">
        <v>9</v>
      </c>
      <c r="AC137" s="193"/>
    </row>
    <row r="138" spans="1:29" ht="34.799999999999997" x14ac:dyDescent="0.3">
      <c r="A138" s="161">
        <v>1707022445</v>
      </c>
      <c r="B138" s="514" t="s">
        <v>3151</v>
      </c>
      <c r="C138" s="1581"/>
      <c r="D138" s="1582"/>
      <c r="E138" s="1582"/>
      <c r="F138" s="1582"/>
      <c r="G138" s="1582"/>
      <c r="H138" s="1582"/>
      <c r="I138" s="1583"/>
      <c r="J138" s="163" t="s">
        <v>3149</v>
      </c>
      <c r="K138" s="554" t="s">
        <v>18</v>
      </c>
      <c r="L138" s="557"/>
      <c r="M138" s="558">
        <v>1</v>
      </c>
      <c r="N138" s="554">
        <v>1</v>
      </c>
      <c r="O138" s="164">
        <v>3</v>
      </c>
      <c r="P138" s="554">
        <v>9</v>
      </c>
      <c r="Q138" s="554"/>
      <c r="R138" s="554"/>
      <c r="S138" s="559"/>
      <c r="T138" s="560">
        <v>1</v>
      </c>
      <c r="U138" s="554">
        <v>1</v>
      </c>
      <c r="V138" s="164">
        <v>3</v>
      </c>
      <c r="W138" s="554">
        <v>9</v>
      </c>
      <c r="X138" s="554"/>
      <c r="Y138" s="554"/>
      <c r="Z138" s="559"/>
      <c r="AA138" s="560">
        <v>3</v>
      </c>
      <c r="AB138" s="554">
        <v>9</v>
      </c>
      <c r="AC138" s="171"/>
    </row>
    <row r="139" spans="1:29" x14ac:dyDescent="0.3">
      <c r="A139" s="161">
        <v>1707022447</v>
      </c>
      <c r="B139" s="567" t="s">
        <v>3152</v>
      </c>
      <c r="C139" s="1574"/>
      <c r="D139" s="1574"/>
      <c r="E139" s="1574"/>
      <c r="F139" s="1574"/>
      <c r="G139" s="1574"/>
      <c r="H139" s="1574"/>
      <c r="I139" s="1574"/>
      <c r="J139" s="163" t="s">
        <v>3050</v>
      </c>
      <c r="K139" s="164" t="s">
        <v>13</v>
      </c>
      <c r="L139" s="557"/>
      <c r="M139" s="558">
        <v>1</v>
      </c>
      <c r="N139" s="554">
        <v>1</v>
      </c>
      <c r="O139" s="164">
        <v>3</v>
      </c>
      <c r="P139" s="554">
        <v>4</v>
      </c>
      <c r="Q139" s="554"/>
      <c r="R139" s="554"/>
      <c r="S139" s="559"/>
      <c r="T139" s="560">
        <v>1</v>
      </c>
      <c r="U139" s="554">
        <v>1</v>
      </c>
      <c r="V139" s="554">
        <v>3</v>
      </c>
      <c r="W139" s="554">
        <v>4</v>
      </c>
      <c r="X139" s="554"/>
      <c r="Y139" s="554"/>
      <c r="Z139" s="559"/>
      <c r="AA139" s="560">
        <v>3</v>
      </c>
      <c r="AB139" s="554">
        <v>4</v>
      </c>
      <c r="AC139" s="171"/>
    </row>
    <row r="140" spans="1:29" ht="36" x14ac:dyDescent="0.3">
      <c r="A140" s="188">
        <v>1707022448</v>
      </c>
      <c r="B140" s="543" t="s">
        <v>3153</v>
      </c>
      <c r="C140" s="1571"/>
      <c r="D140" s="1572"/>
      <c r="E140" s="1572"/>
      <c r="F140" s="1572"/>
      <c r="G140" s="1572"/>
      <c r="H140" s="1572"/>
      <c r="I140" s="1573"/>
      <c r="J140" s="189" t="s">
        <v>3149</v>
      </c>
      <c r="K140" s="524"/>
      <c r="L140" s="190"/>
      <c r="M140" s="541"/>
      <c r="N140" s="195"/>
      <c r="O140" s="164"/>
      <c r="P140" s="519"/>
      <c r="Q140" s="178"/>
      <c r="R140" s="178"/>
      <c r="S140" s="179"/>
      <c r="T140" s="194"/>
      <c r="U140" s="195"/>
      <c r="V140" s="195"/>
      <c r="W140" s="195"/>
      <c r="X140" s="195"/>
      <c r="Y140" s="195"/>
      <c r="Z140" s="196"/>
      <c r="AA140" s="194"/>
      <c r="AB140" s="195"/>
      <c r="AC140" s="171"/>
    </row>
    <row r="141" spans="1:29" ht="34.799999999999997" x14ac:dyDescent="0.3">
      <c r="A141" s="161">
        <v>1707022449</v>
      </c>
      <c r="B141" s="162" t="s">
        <v>3154</v>
      </c>
      <c r="C141" s="1574"/>
      <c r="D141" s="1574"/>
      <c r="E141" s="1574"/>
      <c r="F141" s="1574"/>
      <c r="G141" s="1574"/>
      <c r="H141" s="1574"/>
      <c r="I141" s="1574"/>
      <c r="J141" s="163" t="s">
        <v>3050</v>
      </c>
      <c r="K141" s="164" t="s">
        <v>16</v>
      </c>
      <c r="L141" s="557"/>
      <c r="M141" s="558">
        <v>1</v>
      </c>
      <c r="N141" s="554">
        <v>1</v>
      </c>
      <c r="O141" s="164">
        <v>5</v>
      </c>
      <c r="P141" s="554">
        <v>9</v>
      </c>
      <c r="Q141" s="554"/>
      <c r="R141" s="554"/>
      <c r="S141" s="559"/>
      <c r="T141" s="560">
        <v>1</v>
      </c>
      <c r="U141" s="554">
        <v>1</v>
      </c>
      <c r="V141" s="554">
        <v>5</v>
      </c>
      <c r="W141" s="554">
        <v>9</v>
      </c>
      <c r="X141" s="554"/>
      <c r="Y141" s="554"/>
      <c r="Z141" s="559"/>
      <c r="AA141" s="560">
        <v>5</v>
      </c>
      <c r="AB141" s="554">
        <v>9</v>
      </c>
      <c r="AC141" s="171"/>
    </row>
    <row r="142" spans="1:29" ht="52.2" x14ac:dyDescent="0.3">
      <c r="A142" s="161">
        <v>1707022450</v>
      </c>
      <c r="B142" s="544" t="s">
        <v>3167</v>
      </c>
      <c r="C142" s="1575"/>
      <c r="D142" s="1575"/>
      <c r="E142" s="1575"/>
      <c r="F142" s="1575"/>
      <c r="G142" s="1575"/>
      <c r="H142" s="1575"/>
      <c r="I142" s="1575"/>
      <c r="J142" s="151" t="s">
        <v>3050</v>
      </c>
      <c r="K142" s="524" t="s">
        <v>18</v>
      </c>
      <c r="L142" s="190"/>
      <c r="M142" s="541">
        <v>1</v>
      </c>
      <c r="N142" s="195">
        <v>1</v>
      </c>
      <c r="O142" s="164">
        <v>6</v>
      </c>
      <c r="P142" s="519">
        <v>27</v>
      </c>
      <c r="Q142" s="178"/>
      <c r="R142" s="178"/>
      <c r="S142" s="179"/>
      <c r="T142" s="194">
        <v>1</v>
      </c>
      <c r="U142" s="195">
        <v>1</v>
      </c>
      <c r="V142" s="195">
        <v>6</v>
      </c>
      <c r="W142" s="195">
        <v>27</v>
      </c>
      <c r="X142" s="195"/>
      <c r="Y142" s="195"/>
      <c r="Z142" s="196"/>
      <c r="AA142" s="560">
        <v>6</v>
      </c>
      <c r="AB142" s="554">
        <v>27</v>
      </c>
      <c r="AC142" s="171"/>
    </row>
    <row r="143" spans="1:29" x14ac:dyDescent="0.3">
      <c r="A143" s="161" t="s">
        <v>3065</v>
      </c>
      <c r="B143" s="162" t="s">
        <v>3155</v>
      </c>
      <c r="C143" s="152"/>
      <c r="D143" s="152"/>
      <c r="E143" s="152"/>
      <c r="F143" s="152"/>
      <c r="G143" s="151"/>
      <c r="H143" s="151"/>
      <c r="I143" s="151"/>
      <c r="J143" s="151" t="s">
        <v>3050</v>
      </c>
      <c r="K143" s="152" t="s">
        <v>18</v>
      </c>
      <c r="L143" s="182"/>
      <c r="M143" s="174">
        <v>0</v>
      </c>
      <c r="N143" s="175">
        <v>0</v>
      </c>
      <c r="O143" s="152">
        <v>0</v>
      </c>
      <c r="P143" s="175">
        <v>6</v>
      </c>
      <c r="Q143" s="175"/>
      <c r="R143" s="175"/>
      <c r="S143" s="176"/>
      <c r="T143" s="177">
        <v>0</v>
      </c>
      <c r="U143" s="175">
        <v>0</v>
      </c>
      <c r="V143" s="152">
        <v>0</v>
      </c>
      <c r="W143" s="181" t="s">
        <v>3156</v>
      </c>
      <c r="X143" s="175"/>
      <c r="Y143" s="175">
        <v>7</v>
      </c>
      <c r="Z143" s="176"/>
      <c r="AA143" s="169">
        <v>1</v>
      </c>
      <c r="AB143" s="164">
        <v>24</v>
      </c>
      <c r="AC143" s="182"/>
    </row>
    <row r="144" spans="1:29" x14ac:dyDescent="0.3">
      <c r="A144" s="169" t="s">
        <v>3065</v>
      </c>
      <c r="B144" s="566" t="s">
        <v>3157</v>
      </c>
      <c r="C144" s="157"/>
      <c r="D144" s="157"/>
      <c r="E144" s="157"/>
      <c r="F144" s="157"/>
      <c r="G144" s="198"/>
      <c r="H144" s="198"/>
      <c r="I144" s="198"/>
      <c r="J144" s="198"/>
      <c r="K144" s="157" t="s">
        <v>13</v>
      </c>
      <c r="L144" s="199"/>
      <c r="M144" s="546"/>
      <c r="N144" s="181"/>
      <c r="O144" s="157"/>
      <c r="P144" s="181"/>
      <c r="Q144" s="181"/>
      <c r="R144" s="181"/>
      <c r="S144" s="547"/>
      <c r="T144" s="548"/>
      <c r="U144" s="181"/>
      <c r="V144" s="157"/>
      <c r="W144" s="181"/>
      <c r="X144" s="181"/>
      <c r="Y144" s="181"/>
      <c r="Z144" s="547"/>
      <c r="AA144" s="169">
        <v>1</v>
      </c>
      <c r="AB144" s="167">
        <v>12</v>
      </c>
      <c r="AC144" s="171"/>
    </row>
    <row r="145" spans="1:29" ht="18" thickBot="1" x14ac:dyDescent="0.35">
      <c r="A145" s="200" t="s">
        <v>3158</v>
      </c>
      <c r="B145" s="201"/>
      <c r="C145" s="202"/>
      <c r="D145" s="202"/>
      <c r="E145" s="202"/>
      <c r="F145" s="202"/>
      <c r="G145" s="202"/>
      <c r="H145" s="203"/>
      <c r="I145" s="204"/>
      <c r="J145" s="204"/>
      <c r="K145" s="205"/>
      <c r="L145" s="206"/>
      <c r="M145" s="207">
        <f>SUM(M104:M141)</f>
        <v>23</v>
      </c>
      <c r="N145" s="208">
        <f>SUM(N104:N141)</f>
        <v>39</v>
      </c>
      <c r="O145" s="553">
        <f>SUM(O104:O144)</f>
        <v>146</v>
      </c>
      <c r="P145" s="209">
        <f>SUM(P104:P144)</f>
        <v>379</v>
      </c>
      <c r="Q145" s="208">
        <f>SUM(Q104:Q144)</f>
        <v>89</v>
      </c>
      <c r="R145" s="208">
        <f>SUM(R104:R112)</f>
        <v>0</v>
      </c>
      <c r="S145" s="210">
        <f>SUM(S104:S112)</f>
        <v>0</v>
      </c>
      <c r="T145" s="211"/>
      <c r="U145" s="208"/>
      <c r="V145" s="208"/>
      <c r="W145" s="208"/>
      <c r="X145" s="208"/>
      <c r="Y145" s="208"/>
      <c r="Z145" s="210"/>
      <c r="AA145" s="211"/>
      <c r="AB145" s="208"/>
      <c r="AC145" s="212"/>
    </row>
    <row r="146" spans="1:29" ht="35.4" thickBot="1" x14ac:dyDescent="0.35">
      <c r="A146" s="1576" t="s">
        <v>3159</v>
      </c>
      <c r="B146" s="1577"/>
      <c r="C146" s="1577"/>
      <c r="D146" s="1577"/>
      <c r="E146" s="1577"/>
      <c r="F146" s="1577"/>
      <c r="G146" s="1577"/>
      <c r="H146" s="1577"/>
      <c r="I146" s="1577"/>
      <c r="J146" s="1577"/>
      <c r="K146" s="1577"/>
      <c r="L146" s="1577"/>
      <c r="M146" s="1577"/>
      <c r="N146" s="1577"/>
      <c r="O146" s="1577"/>
      <c r="P146" s="1577"/>
      <c r="Q146" s="1577"/>
      <c r="R146" s="1577"/>
      <c r="S146" s="1577"/>
      <c r="T146" s="1577"/>
      <c r="U146" s="1577"/>
      <c r="V146" s="1577"/>
      <c r="W146" s="1577"/>
      <c r="X146" s="1577"/>
      <c r="Y146" s="1577"/>
      <c r="Z146" s="1577"/>
      <c r="AA146" s="579">
        <f>SUM(AA104:AA145)</f>
        <v>151</v>
      </c>
      <c r="AB146" s="580">
        <f>SUM(AB104:AB145)</f>
        <v>552</v>
      </c>
      <c r="AC146" s="581" t="s">
        <v>3160</v>
      </c>
    </row>
    <row r="147" spans="1:29" ht="52.8" thickBot="1" x14ac:dyDescent="0.35">
      <c r="A147" s="582"/>
      <c r="B147" s="583"/>
      <c r="C147" s="583"/>
      <c r="D147" s="583"/>
      <c r="E147" s="583"/>
      <c r="F147" s="583"/>
      <c r="G147" s="583"/>
      <c r="H147" s="583"/>
      <c r="I147" s="583"/>
      <c r="J147" s="583"/>
      <c r="K147" s="583"/>
      <c r="L147" s="583"/>
      <c r="M147" s="583"/>
      <c r="N147" s="583"/>
      <c r="O147" s="583"/>
      <c r="P147" s="583"/>
      <c r="Q147" s="583"/>
      <c r="R147" s="583"/>
      <c r="S147" s="583"/>
      <c r="T147" s="583"/>
      <c r="U147" s="583"/>
      <c r="V147" s="583"/>
      <c r="W147" s="583"/>
      <c r="X147" s="583"/>
      <c r="Y147" s="583"/>
      <c r="Z147" s="583"/>
      <c r="AA147" s="584"/>
      <c r="AB147" s="585" t="s">
        <v>3168</v>
      </c>
      <c r="AC147" s="586"/>
    </row>
    <row r="148" spans="1:29" x14ac:dyDescent="0.3">
      <c r="A148" s="1599" t="s">
        <v>3169</v>
      </c>
      <c r="B148" s="1600"/>
      <c r="C148" s="1600"/>
      <c r="D148" s="1600"/>
      <c r="E148" s="1600"/>
      <c r="F148" s="1600"/>
      <c r="G148" s="1600"/>
      <c r="H148" s="1600"/>
      <c r="I148" s="1600"/>
      <c r="J148" s="1600"/>
      <c r="K148" s="1600"/>
      <c r="L148" s="1600"/>
      <c r="M148" s="1600"/>
      <c r="N148" s="1600"/>
      <c r="O148" s="1600"/>
      <c r="P148" s="1600"/>
      <c r="Q148" s="1600"/>
      <c r="R148" s="1600"/>
      <c r="S148" s="1600"/>
      <c r="T148" s="1600"/>
      <c r="U148" s="1600"/>
      <c r="V148" s="1600"/>
      <c r="W148" s="1600"/>
      <c r="X148" s="1600"/>
      <c r="Y148" s="1600"/>
      <c r="Z148" s="1600"/>
      <c r="AA148" s="1600"/>
      <c r="AB148" s="1600"/>
      <c r="AC148" s="1600"/>
    </row>
    <row r="149" spans="1:29" x14ac:dyDescent="0.3">
      <c r="A149" s="1599" t="s">
        <v>3170</v>
      </c>
      <c r="B149" s="1600"/>
      <c r="C149" s="1600"/>
      <c r="D149" s="1600"/>
      <c r="E149" s="1600"/>
      <c r="F149" s="1600"/>
      <c r="G149" s="1600"/>
      <c r="H149" s="1600"/>
      <c r="I149" s="1600"/>
      <c r="J149" s="1600"/>
      <c r="K149" s="1600"/>
      <c r="L149" s="1600"/>
      <c r="M149" s="1600"/>
      <c r="N149" s="1600"/>
      <c r="O149" s="1600"/>
      <c r="P149" s="1600"/>
      <c r="Q149" s="1600"/>
      <c r="R149" s="1600"/>
      <c r="S149" s="1600"/>
      <c r="T149" s="1600"/>
      <c r="U149" s="1600"/>
      <c r="V149" s="1600"/>
      <c r="W149" s="1600"/>
      <c r="X149" s="1600"/>
      <c r="Y149" s="1600"/>
      <c r="Z149" s="1600"/>
      <c r="AA149" s="1600"/>
      <c r="AB149" s="1600"/>
      <c r="AC149" s="1600"/>
    </row>
    <row r="150" spans="1:29" x14ac:dyDescent="0.3">
      <c r="A150" s="1599" t="s">
        <v>3171</v>
      </c>
      <c r="B150" s="1600"/>
      <c r="C150" s="1600"/>
      <c r="D150" s="1600"/>
      <c r="E150" s="1600"/>
      <c r="F150" s="1600"/>
      <c r="G150" s="1600"/>
      <c r="H150" s="1600"/>
      <c r="I150" s="1600"/>
      <c r="J150" s="1600"/>
      <c r="K150" s="1600"/>
      <c r="L150" s="1600"/>
      <c r="M150" s="1600"/>
      <c r="N150" s="1600"/>
      <c r="O150" s="1600"/>
      <c r="P150" s="1600"/>
      <c r="Q150" s="1600"/>
      <c r="R150" s="1600"/>
      <c r="S150" s="1600"/>
      <c r="T150" s="1600"/>
      <c r="U150" s="1600"/>
      <c r="V150" s="1600"/>
      <c r="W150" s="1600"/>
      <c r="X150" s="1600"/>
      <c r="Y150" s="1600"/>
      <c r="Z150" s="1600"/>
      <c r="AA150" s="1600"/>
      <c r="AB150" s="1600"/>
      <c r="AC150" s="1600"/>
    </row>
    <row r="151" spans="1:29" x14ac:dyDescent="0.3">
      <c r="A151" s="1599" t="s">
        <v>3172</v>
      </c>
      <c r="B151" s="1600"/>
      <c r="C151" s="1600"/>
      <c r="D151" s="1600"/>
      <c r="E151" s="1600"/>
      <c r="F151" s="1600"/>
      <c r="G151" s="1600"/>
      <c r="H151" s="1600"/>
      <c r="I151" s="1600"/>
      <c r="J151" s="1600"/>
      <c r="K151" s="1600"/>
      <c r="L151" s="1600"/>
      <c r="M151" s="1600"/>
      <c r="N151" s="1600"/>
      <c r="O151" s="1600"/>
      <c r="P151" s="1600"/>
      <c r="Q151" s="1600"/>
      <c r="R151" s="1600"/>
      <c r="S151" s="1600"/>
      <c r="T151" s="1600"/>
      <c r="U151" s="1600"/>
      <c r="V151" s="1600"/>
      <c r="W151" s="1600"/>
      <c r="X151" s="1600"/>
      <c r="Y151" s="1600"/>
      <c r="Z151" s="1600"/>
      <c r="AA151" s="1600"/>
      <c r="AB151" s="1600"/>
      <c r="AC151" s="1600"/>
    </row>
    <row r="152" spans="1:29" x14ac:dyDescent="0.3">
      <c r="A152" s="1599" t="s">
        <v>3173</v>
      </c>
      <c r="B152" s="1600"/>
      <c r="C152" s="1600"/>
      <c r="D152" s="1600"/>
      <c r="E152" s="1600"/>
      <c r="F152" s="1600"/>
      <c r="G152" s="1600"/>
      <c r="H152" s="1600"/>
      <c r="I152" s="1600"/>
      <c r="J152" s="1600"/>
      <c r="K152" s="1600"/>
      <c r="L152" s="1600"/>
      <c r="M152" s="1600"/>
      <c r="N152" s="1600"/>
      <c r="O152" s="1600"/>
      <c r="P152" s="1600"/>
      <c r="Q152" s="1600"/>
      <c r="R152" s="1600"/>
      <c r="S152" s="1600"/>
      <c r="T152" s="1600"/>
      <c r="U152" s="1600"/>
      <c r="V152" s="1600"/>
      <c r="W152" s="1600"/>
      <c r="X152" s="1600"/>
      <c r="Y152" s="1600"/>
      <c r="Z152" s="1600"/>
      <c r="AA152" s="1600"/>
      <c r="AB152" s="1600"/>
      <c r="AC152" s="1600"/>
    </row>
    <row r="154" spans="1:29" ht="18" thickBot="1" x14ac:dyDescent="0.35"/>
    <row r="155" spans="1:29" ht="39.6" customHeight="1" thickBot="1" x14ac:dyDescent="0.35">
      <c r="A155" s="1597" t="s">
        <v>45</v>
      </c>
      <c r="B155" s="1598"/>
      <c r="C155" s="587"/>
      <c r="D155" s="587"/>
      <c r="E155" s="587"/>
      <c r="F155" s="587">
        <v>44957</v>
      </c>
      <c r="G155" s="587"/>
      <c r="H155" s="587"/>
      <c r="I155" s="587"/>
      <c r="J155" s="587" t="s">
        <v>3022</v>
      </c>
      <c r="K155" s="587"/>
      <c r="L155" s="587"/>
      <c r="M155" s="587"/>
      <c r="N155" s="587"/>
      <c r="O155" s="587">
        <v>44972</v>
      </c>
      <c r="P155" s="587"/>
      <c r="Q155" s="587"/>
      <c r="R155" s="587"/>
      <c r="S155" s="587"/>
      <c r="T155" s="587"/>
      <c r="U155" s="587"/>
      <c r="V155" s="587"/>
      <c r="W155" s="587"/>
      <c r="X155" s="587"/>
      <c r="Y155" s="587"/>
      <c r="Z155" s="587"/>
      <c r="AA155" s="587">
        <v>44957</v>
      </c>
      <c r="AB155" s="589" t="s">
        <v>3174</v>
      </c>
      <c r="AC155" s="588">
        <v>45000</v>
      </c>
    </row>
    <row r="156" spans="1:29" x14ac:dyDescent="0.3">
      <c r="A156" s="1587" t="s">
        <v>3023</v>
      </c>
      <c r="B156" s="1589" t="s">
        <v>3024</v>
      </c>
      <c r="C156" s="1589" t="s">
        <v>3025</v>
      </c>
      <c r="D156" s="1589"/>
      <c r="E156" s="1589"/>
      <c r="F156" s="1589"/>
      <c r="G156" s="1589"/>
      <c r="H156" s="1589"/>
      <c r="I156" s="1589"/>
      <c r="J156" s="1589"/>
      <c r="K156" s="1589"/>
      <c r="L156" s="1591"/>
      <c r="M156" s="1592" t="s">
        <v>3026</v>
      </c>
      <c r="N156" s="1589"/>
      <c r="O156" s="1589"/>
      <c r="P156" s="1589"/>
      <c r="Q156" s="1589"/>
      <c r="R156" s="1589"/>
      <c r="S156" s="1593"/>
      <c r="T156" s="1587" t="s">
        <v>3027</v>
      </c>
      <c r="U156" s="1589"/>
      <c r="V156" s="1589"/>
      <c r="W156" s="1589"/>
      <c r="X156" s="1589"/>
      <c r="Y156" s="1589"/>
      <c r="Z156" s="1593"/>
      <c r="AA156" s="1594" t="s">
        <v>3028</v>
      </c>
      <c r="AB156" s="1595"/>
      <c r="AC156" s="1596"/>
    </row>
    <row r="157" spans="1:29" ht="52.2" x14ac:dyDescent="0.3">
      <c r="A157" s="1588"/>
      <c r="B157" s="1590"/>
      <c r="C157" s="517" t="s">
        <v>3029</v>
      </c>
      <c r="D157" s="517" t="s">
        <v>3030</v>
      </c>
      <c r="E157" s="517" t="s">
        <v>3031</v>
      </c>
      <c r="F157" s="517" t="s">
        <v>3032</v>
      </c>
      <c r="G157" s="517" t="s">
        <v>3033</v>
      </c>
      <c r="H157" s="517" t="s">
        <v>3034</v>
      </c>
      <c r="I157" s="143" t="s">
        <v>3035</v>
      </c>
      <c r="J157" s="143" t="s">
        <v>3036</v>
      </c>
      <c r="K157" s="144" t="s">
        <v>3037</v>
      </c>
      <c r="L157" s="145" t="s">
        <v>3038</v>
      </c>
      <c r="M157" s="518" t="s">
        <v>3039</v>
      </c>
      <c r="N157" s="144" t="s">
        <v>3040</v>
      </c>
      <c r="O157" s="164" t="s">
        <v>3041</v>
      </c>
      <c r="P157" s="519" t="s">
        <v>3042</v>
      </c>
      <c r="Q157" s="520" t="s">
        <v>3043</v>
      </c>
      <c r="R157" s="520" t="s">
        <v>3044</v>
      </c>
      <c r="S157" s="521" t="s">
        <v>3045</v>
      </c>
      <c r="T157" s="522" t="s">
        <v>3039</v>
      </c>
      <c r="U157" s="144" t="s">
        <v>3040</v>
      </c>
      <c r="V157" s="164" t="s">
        <v>3041</v>
      </c>
      <c r="W157" s="519" t="s">
        <v>3042</v>
      </c>
      <c r="X157" s="520" t="s">
        <v>3043</v>
      </c>
      <c r="Y157" s="520" t="s">
        <v>3044</v>
      </c>
      <c r="Z157" s="521" t="s">
        <v>3045</v>
      </c>
      <c r="AA157" s="146" t="s">
        <v>3046</v>
      </c>
      <c r="AB157" s="578" t="s">
        <v>3162</v>
      </c>
      <c r="AC157" s="148" t="s">
        <v>2943</v>
      </c>
    </row>
    <row r="158" spans="1:29" x14ac:dyDescent="0.3">
      <c r="A158" s="169">
        <v>1707022401</v>
      </c>
      <c r="B158" s="150" t="s">
        <v>3048</v>
      </c>
      <c r="C158" s="1575" t="s">
        <v>3049</v>
      </c>
      <c r="D158" s="1575"/>
      <c r="E158" s="1575"/>
      <c r="F158" s="1575"/>
      <c r="G158" s="1575"/>
      <c r="H158" s="1575"/>
      <c r="I158" s="1575"/>
      <c r="J158" s="151" t="s">
        <v>3050</v>
      </c>
      <c r="K158" s="152" t="s">
        <v>18</v>
      </c>
      <c r="L158" s="153" t="s">
        <v>3052</v>
      </c>
      <c r="M158" s="154">
        <v>1</v>
      </c>
      <c r="N158" s="152">
        <v>0</v>
      </c>
      <c r="O158" s="152">
        <v>0</v>
      </c>
      <c r="P158" s="152">
        <v>2</v>
      </c>
      <c r="Q158" s="152">
        <v>2</v>
      </c>
      <c r="R158" s="152"/>
      <c r="S158" s="155"/>
      <c r="T158" s="156">
        <v>1</v>
      </c>
      <c r="U158" s="152">
        <v>0</v>
      </c>
      <c r="V158" s="152">
        <v>0</v>
      </c>
      <c r="W158" s="157" t="s">
        <v>3053</v>
      </c>
      <c r="X158" s="152">
        <v>2</v>
      </c>
      <c r="Y158" s="152"/>
      <c r="Z158" s="155"/>
      <c r="AA158" s="169">
        <v>1</v>
      </c>
      <c r="AB158" s="164">
        <v>4</v>
      </c>
      <c r="AC158" s="160"/>
    </row>
    <row r="159" spans="1:29" ht="34.799999999999997" x14ac:dyDescent="0.3">
      <c r="A159" s="169">
        <v>1707022404</v>
      </c>
      <c r="B159" s="150" t="s">
        <v>3056</v>
      </c>
      <c r="C159" s="1575" t="s">
        <v>3049</v>
      </c>
      <c r="D159" s="1575"/>
      <c r="E159" s="1575"/>
      <c r="F159" s="1575"/>
      <c r="G159" s="1575"/>
      <c r="H159" s="1575"/>
      <c r="I159" s="1575"/>
      <c r="J159" s="151" t="s">
        <v>3050</v>
      </c>
      <c r="K159" s="152" t="s">
        <v>14</v>
      </c>
      <c r="L159" s="153" t="s">
        <v>3052</v>
      </c>
      <c r="M159" s="154">
        <v>0</v>
      </c>
      <c r="N159" s="152">
        <v>3</v>
      </c>
      <c r="O159" s="152">
        <v>16</v>
      </c>
      <c r="P159" s="152">
        <f>9+18+7</f>
        <v>34</v>
      </c>
      <c r="Q159" s="152"/>
      <c r="R159" s="152"/>
      <c r="S159" s="155"/>
      <c r="T159" s="156">
        <v>0</v>
      </c>
      <c r="U159" s="152">
        <v>3</v>
      </c>
      <c r="V159" s="152">
        <v>16</v>
      </c>
      <c r="W159" s="157" t="s">
        <v>3058</v>
      </c>
      <c r="X159" s="152"/>
      <c r="Y159" s="152"/>
      <c r="Z159" s="155"/>
      <c r="AA159" s="515">
        <v>16</v>
      </c>
      <c r="AB159" s="167">
        <v>37</v>
      </c>
      <c r="AC159" s="171"/>
    </row>
    <row r="160" spans="1:29" x14ac:dyDescent="0.3">
      <c r="A160" s="161">
        <v>1707022407</v>
      </c>
      <c r="B160" s="523" t="s">
        <v>3059</v>
      </c>
      <c r="C160" s="1575" t="s">
        <v>3049</v>
      </c>
      <c r="D160" s="1575"/>
      <c r="E160" s="1575"/>
      <c r="F160" s="1575"/>
      <c r="G160" s="1575"/>
      <c r="H160" s="1575"/>
      <c r="I160" s="1575"/>
      <c r="J160" s="151" t="s">
        <v>3050</v>
      </c>
      <c r="K160" s="152" t="s">
        <v>14</v>
      </c>
      <c r="L160" s="153" t="s">
        <v>3052</v>
      </c>
      <c r="M160" s="154">
        <v>0</v>
      </c>
      <c r="N160" s="152">
        <v>1</v>
      </c>
      <c r="O160" s="152">
        <v>7</v>
      </c>
      <c r="P160" s="152">
        <v>18</v>
      </c>
      <c r="Q160" s="152"/>
      <c r="R160" s="152"/>
      <c r="S160" s="155"/>
      <c r="T160" s="156">
        <v>0</v>
      </c>
      <c r="U160" s="152">
        <v>1</v>
      </c>
      <c r="V160" s="152">
        <v>7</v>
      </c>
      <c r="W160" s="152">
        <v>18</v>
      </c>
      <c r="X160" s="152"/>
      <c r="Y160" s="152"/>
      <c r="Z160" s="155"/>
      <c r="AA160" s="515">
        <v>7</v>
      </c>
      <c r="AB160" s="167">
        <v>19</v>
      </c>
      <c r="AC160" s="170" t="s">
        <v>3061</v>
      </c>
    </row>
    <row r="161" spans="1:29" ht="34.799999999999997" x14ac:dyDescent="0.3">
      <c r="A161" s="169">
        <v>1707022411</v>
      </c>
      <c r="B161" s="151" t="s">
        <v>3070</v>
      </c>
      <c r="C161" s="1575" t="s">
        <v>3049</v>
      </c>
      <c r="D161" s="1575"/>
      <c r="E161" s="1575"/>
      <c r="F161" s="1575"/>
      <c r="G161" s="1575"/>
      <c r="H161" s="1575"/>
      <c r="I161" s="1575"/>
      <c r="J161" s="151" t="s">
        <v>3050</v>
      </c>
      <c r="K161" s="152" t="s">
        <v>18</v>
      </c>
      <c r="L161" s="153" t="s">
        <v>3071</v>
      </c>
      <c r="M161" s="174">
        <v>1</v>
      </c>
      <c r="N161" s="175">
        <v>1</v>
      </c>
      <c r="O161" s="167">
        <v>1</v>
      </c>
      <c r="P161" s="175">
        <v>9</v>
      </c>
      <c r="Q161" s="175">
        <v>9</v>
      </c>
      <c r="R161" s="175"/>
      <c r="S161" s="176"/>
      <c r="T161" s="177">
        <v>1</v>
      </c>
      <c r="U161" s="175">
        <v>1</v>
      </c>
      <c r="V161" s="157" t="s">
        <v>3072</v>
      </c>
      <c r="W161" s="181" t="s">
        <v>3073</v>
      </c>
      <c r="X161" s="175">
        <v>9</v>
      </c>
      <c r="Y161" s="175"/>
      <c r="Z161" s="176"/>
      <c r="AA161" s="515">
        <v>1</v>
      </c>
      <c r="AB161" s="167">
        <v>21</v>
      </c>
      <c r="AC161" s="170" t="s">
        <v>3064</v>
      </c>
    </row>
    <row r="162" spans="1:29" x14ac:dyDescent="0.3">
      <c r="A162" s="169">
        <v>1707022413</v>
      </c>
      <c r="B162" s="163" t="s">
        <v>3077</v>
      </c>
      <c r="C162" s="1574" t="s">
        <v>3049</v>
      </c>
      <c r="D162" s="1574"/>
      <c r="E162" s="1574"/>
      <c r="F162" s="1574"/>
      <c r="G162" s="1574"/>
      <c r="H162" s="1574"/>
      <c r="I162" s="1574"/>
      <c r="J162" s="163" t="s">
        <v>3050</v>
      </c>
      <c r="K162" s="164" t="s">
        <v>18</v>
      </c>
      <c r="L162" s="165" t="s">
        <v>3078</v>
      </c>
      <c r="M162" s="558">
        <v>0</v>
      </c>
      <c r="N162" s="554">
        <v>2</v>
      </c>
      <c r="O162" s="164">
        <v>1</v>
      </c>
      <c r="P162" s="554">
        <v>11</v>
      </c>
      <c r="Q162" s="554">
        <v>11</v>
      </c>
      <c r="R162" s="554"/>
      <c r="S162" s="559"/>
      <c r="T162" s="560">
        <v>0</v>
      </c>
      <c r="U162" s="554">
        <v>2</v>
      </c>
      <c r="V162" s="164" t="s">
        <v>3079</v>
      </c>
      <c r="W162" s="554" t="s">
        <v>3080</v>
      </c>
      <c r="X162" s="554">
        <v>11</v>
      </c>
      <c r="Y162" s="554"/>
      <c r="Z162" s="559"/>
      <c r="AA162" s="515">
        <v>1</v>
      </c>
      <c r="AB162" s="167">
        <v>20</v>
      </c>
      <c r="AC162" s="170" t="s">
        <v>3064</v>
      </c>
    </row>
    <row r="163" spans="1:29" x14ac:dyDescent="0.3">
      <c r="A163" s="169">
        <v>1707022414</v>
      </c>
      <c r="B163" s="163" t="s">
        <v>3081</v>
      </c>
      <c r="C163" s="1574" t="s">
        <v>3049</v>
      </c>
      <c r="D163" s="1574"/>
      <c r="E163" s="1574"/>
      <c r="F163" s="1574"/>
      <c r="G163" s="1574"/>
      <c r="H163" s="1574"/>
      <c r="I163" s="1574"/>
      <c r="J163" s="163" t="s">
        <v>3050</v>
      </c>
      <c r="K163" s="164" t="s">
        <v>18</v>
      </c>
      <c r="L163" s="557" t="s">
        <v>3082</v>
      </c>
      <c r="M163" s="558">
        <v>0</v>
      </c>
      <c r="N163" s="554">
        <v>1</v>
      </c>
      <c r="O163" s="164">
        <v>3</v>
      </c>
      <c r="P163" s="554">
        <v>5</v>
      </c>
      <c r="Q163" s="554"/>
      <c r="R163" s="554"/>
      <c r="S163" s="559"/>
      <c r="T163" s="560">
        <v>0</v>
      </c>
      <c r="U163" s="554">
        <v>1</v>
      </c>
      <c r="V163" s="164">
        <v>3</v>
      </c>
      <c r="W163" s="554" t="s">
        <v>3083</v>
      </c>
      <c r="X163" s="554"/>
      <c r="Y163" s="554"/>
      <c r="Z163" s="559"/>
      <c r="AA163" s="515">
        <v>3</v>
      </c>
      <c r="AB163" s="167">
        <v>27</v>
      </c>
      <c r="AC163" s="170" t="s">
        <v>3064</v>
      </c>
    </row>
    <row r="164" spans="1:29" ht="34.799999999999997" x14ac:dyDescent="0.3">
      <c r="A164" s="169">
        <v>1707022416</v>
      </c>
      <c r="B164" s="163" t="s">
        <v>3084</v>
      </c>
      <c r="C164" s="1574" t="s">
        <v>3049</v>
      </c>
      <c r="D164" s="1574"/>
      <c r="E164" s="1574"/>
      <c r="F164" s="1574"/>
      <c r="G164" s="1574"/>
      <c r="H164" s="1574"/>
      <c r="I164" s="1574"/>
      <c r="J164" s="163" t="s">
        <v>3050</v>
      </c>
      <c r="K164" s="164" t="s">
        <v>13</v>
      </c>
      <c r="L164" s="557" t="s">
        <v>3085</v>
      </c>
      <c r="M164" s="558">
        <v>1</v>
      </c>
      <c r="N164" s="554">
        <v>0</v>
      </c>
      <c r="O164" s="164">
        <v>3</v>
      </c>
      <c r="P164" s="554">
        <v>8</v>
      </c>
      <c r="Q164" s="554"/>
      <c r="R164" s="554"/>
      <c r="S164" s="559"/>
      <c r="T164" s="560">
        <v>1</v>
      </c>
      <c r="U164" s="554">
        <v>0</v>
      </c>
      <c r="V164" s="164">
        <v>3</v>
      </c>
      <c r="W164" s="554" t="s">
        <v>3086</v>
      </c>
      <c r="X164" s="554"/>
      <c r="Y164" s="554"/>
      <c r="Z164" s="559"/>
      <c r="AA164" s="515">
        <v>3</v>
      </c>
      <c r="AB164" s="167">
        <v>12</v>
      </c>
      <c r="AC164" s="170" t="s">
        <v>3064</v>
      </c>
    </row>
    <row r="165" spans="1:29" x14ac:dyDescent="0.3">
      <c r="A165" s="169">
        <v>1707022417</v>
      </c>
      <c r="B165" s="163" t="s">
        <v>3087</v>
      </c>
      <c r="C165" s="1574" t="s">
        <v>3049</v>
      </c>
      <c r="D165" s="1574"/>
      <c r="E165" s="1574"/>
      <c r="F165" s="1574"/>
      <c r="G165" s="1574"/>
      <c r="H165" s="1574"/>
      <c r="I165" s="1574"/>
      <c r="J165" s="163" t="s">
        <v>3050</v>
      </c>
      <c r="K165" s="164" t="s">
        <v>13</v>
      </c>
      <c r="L165" s="557" t="s">
        <v>3088</v>
      </c>
      <c r="M165" s="558">
        <v>0</v>
      </c>
      <c r="N165" s="554">
        <v>1</v>
      </c>
      <c r="O165" s="164">
        <v>4</v>
      </c>
      <c r="P165" s="554">
        <v>9</v>
      </c>
      <c r="Q165" s="554"/>
      <c r="R165" s="554"/>
      <c r="S165" s="559"/>
      <c r="T165" s="560">
        <v>0</v>
      </c>
      <c r="U165" s="554">
        <v>1</v>
      </c>
      <c r="V165" s="164">
        <v>4</v>
      </c>
      <c r="W165" s="554" t="s">
        <v>3089</v>
      </c>
      <c r="X165" s="554"/>
      <c r="Y165" s="554"/>
      <c r="Z165" s="559"/>
      <c r="AA165" s="515">
        <v>4</v>
      </c>
      <c r="AB165" s="167">
        <v>20</v>
      </c>
      <c r="AC165" s="170" t="s">
        <v>3064</v>
      </c>
    </row>
    <row r="166" spans="1:29" x14ac:dyDescent="0.3">
      <c r="A166" s="169">
        <v>1707022418</v>
      </c>
      <c r="B166" s="163" t="s">
        <v>3090</v>
      </c>
      <c r="C166" s="1574" t="s">
        <v>3049</v>
      </c>
      <c r="D166" s="1574"/>
      <c r="E166" s="1574"/>
      <c r="F166" s="1574"/>
      <c r="G166" s="1574"/>
      <c r="H166" s="1574"/>
      <c r="I166" s="1574"/>
      <c r="J166" s="163" t="s">
        <v>3050</v>
      </c>
      <c r="K166" s="164" t="s">
        <v>13</v>
      </c>
      <c r="L166" s="165" t="s">
        <v>3091</v>
      </c>
      <c r="M166" s="558">
        <v>0</v>
      </c>
      <c r="N166" s="554">
        <v>1</v>
      </c>
      <c r="O166" s="164">
        <v>7</v>
      </c>
      <c r="P166" s="554">
        <v>10</v>
      </c>
      <c r="Q166" s="554"/>
      <c r="R166" s="554"/>
      <c r="S166" s="559"/>
      <c r="T166" s="560">
        <v>0</v>
      </c>
      <c r="U166" s="554">
        <v>1</v>
      </c>
      <c r="V166" s="164">
        <v>7</v>
      </c>
      <c r="W166" s="554" t="s">
        <v>3092</v>
      </c>
      <c r="X166" s="554"/>
      <c r="Y166" s="554"/>
      <c r="Z166" s="559"/>
      <c r="AA166" s="515">
        <v>7</v>
      </c>
      <c r="AB166" s="554">
        <v>13</v>
      </c>
      <c r="AC166" s="171"/>
    </row>
    <row r="167" spans="1:29" x14ac:dyDescent="0.3">
      <c r="A167" s="161">
        <v>1707022419</v>
      </c>
      <c r="B167" s="163" t="s">
        <v>3093</v>
      </c>
      <c r="C167" s="1574" t="s">
        <v>3049</v>
      </c>
      <c r="D167" s="1574"/>
      <c r="E167" s="1574"/>
      <c r="F167" s="1574"/>
      <c r="G167" s="1574"/>
      <c r="H167" s="1574"/>
      <c r="I167" s="1574"/>
      <c r="J167" s="163" t="s">
        <v>3050</v>
      </c>
      <c r="K167" s="164" t="s">
        <v>18</v>
      </c>
      <c r="L167" s="557" t="s">
        <v>3094</v>
      </c>
      <c r="M167" s="558">
        <v>0</v>
      </c>
      <c r="N167" s="554">
        <v>1</v>
      </c>
      <c r="O167" s="164">
        <v>4</v>
      </c>
      <c r="P167" s="554">
        <v>3</v>
      </c>
      <c r="Q167" s="554">
        <v>3</v>
      </c>
      <c r="R167" s="554"/>
      <c r="S167" s="559"/>
      <c r="T167" s="560">
        <v>0</v>
      </c>
      <c r="U167" s="554">
        <v>1</v>
      </c>
      <c r="V167" s="164">
        <v>4</v>
      </c>
      <c r="W167" s="554">
        <v>3</v>
      </c>
      <c r="X167" s="554">
        <v>3</v>
      </c>
      <c r="Y167" s="554"/>
      <c r="Z167" s="559"/>
      <c r="AA167" s="515">
        <v>4</v>
      </c>
      <c r="AB167" s="164">
        <v>3</v>
      </c>
      <c r="AC167" s="171"/>
    </row>
    <row r="168" spans="1:29" x14ac:dyDescent="0.3">
      <c r="A168" s="161">
        <v>1707022420</v>
      </c>
      <c r="B168" s="164" t="s">
        <v>3095</v>
      </c>
      <c r="C168" s="1574" t="s">
        <v>3049</v>
      </c>
      <c r="D168" s="1574"/>
      <c r="E168" s="1574"/>
      <c r="F168" s="1574"/>
      <c r="G168" s="1574"/>
      <c r="H168" s="1574"/>
      <c r="I168" s="1574"/>
      <c r="J168" s="164" t="s">
        <v>3050</v>
      </c>
      <c r="K168" s="164" t="s">
        <v>18</v>
      </c>
      <c r="L168" s="557" t="s">
        <v>3096</v>
      </c>
      <c r="M168" s="558">
        <v>0</v>
      </c>
      <c r="N168" s="554">
        <v>1</v>
      </c>
      <c r="O168" s="164">
        <v>5</v>
      </c>
      <c r="P168" s="554">
        <v>8</v>
      </c>
      <c r="Q168" s="554">
        <v>8</v>
      </c>
      <c r="R168" s="554"/>
      <c r="S168" s="559"/>
      <c r="T168" s="560">
        <v>0</v>
      </c>
      <c r="U168" s="554">
        <v>1</v>
      </c>
      <c r="V168" s="164">
        <v>5</v>
      </c>
      <c r="W168" s="554">
        <v>8</v>
      </c>
      <c r="X168" s="554">
        <v>8</v>
      </c>
      <c r="Y168" s="554"/>
      <c r="Z168" s="559"/>
      <c r="AA168" s="515">
        <v>5</v>
      </c>
      <c r="AB168" s="164">
        <v>8</v>
      </c>
      <c r="AC168" s="171"/>
    </row>
    <row r="169" spans="1:29" x14ac:dyDescent="0.3">
      <c r="A169" s="161">
        <v>1707022422</v>
      </c>
      <c r="B169" s="151" t="s">
        <v>3098</v>
      </c>
      <c r="C169" s="1575" t="s">
        <v>3049</v>
      </c>
      <c r="D169" s="1575"/>
      <c r="E169" s="1575"/>
      <c r="F169" s="1575"/>
      <c r="G169" s="1575"/>
      <c r="H169" s="1575"/>
      <c r="I169" s="1575"/>
      <c r="J169" s="151" t="s">
        <v>3050</v>
      </c>
      <c r="K169" s="152" t="s">
        <v>14</v>
      </c>
      <c r="L169" s="182" t="s">
        <v>3100</v>
      </c>
      <c r="M169" s="174">
        <v>0</v>
      </c>
      <c r="N169" s="175">
        <v>1</v>
      </c>
      <c r="O169" s="152">
        <v>4</v>
      </c>
      <c r="P169" s="175">
        <v>6</v>
      </c>
      <c r="Q169" s="175">
        <v>6</v>
      </c>
      <c r="R169" s="175"/>
      <c r="S169" s="176"/>
      <c r="T169" s="177">
        <v>0</v>
      </c>
      <c r="U169" s="175">
        <v>1</v>
      </c>
      <c r="V169" s="152">
        <v>4</v>
      </c>
      <c r="W169" s="175">
        <v>6</v>
      </c>
      <c r="X169" s="175">
        <v>6</v>
      </c>
      <c r="Y169" s="175"/>
      <c r="Z169" s="176"/>
      <c r="AA169" s="515">
        <v>4</v>
      </c>
      <c r="AB169" s="164">
        <v>6</v>
      </c>
      <c r="AC169" s="171"/>
    </row>
    <row r="170" spans="1:29" x14ac:dyDescent="0.3">
      <c r="A170" s="169">
        <v>1707022423</v>
      </c>
      <c r="B170" s="163" t="s">
        <v>3101</v>
      </c>
      <c r="C170" s="1574" t="s">
        <v>3049</v>
      </c>
      <c r="D170" s="1574"/>
      <c r="E170" s="1574"/>
      <c r="F170" s="1574"/>
      <c r="G170" s="1574"/>
      <c r="H170" s="1574"/>
      <c r="I170" s="1574"/>
      <c r="J170" s="163" t="s">
        <v>3050</v>
      </c>
      <c r="K170" s="164" t="s">
        <v>18</v>
      </c>
      <c r="L170" s="557" t="s">
        <v>3094</v>
      </c>
      <c r="M170" s="558">
        <v>0</v>
      </c>
      <c r="N170" s="554">
        <v>1</v>
      </c>
      <c r="O170" s="164">
        <v>3</v>
      </c>
      <c r="P170" s="554">
        <v>4</v>
      </c>
      <c r="Q170" s="554">
        <v>4</v>
      </c>
      <c r="R170" s="554"/>
      <c r="S170" s="559"/>
      <c r="T170" s="560">
        <v>0</v>
      </c>
      <c r="U170" s="554">
        <v>1</v>
      </c>
      <c r="V170" s="164">
        <v>3</v>
      </c>
      <c r="W170" s="554">
        <v>4</v>
      </c>
      <c r="X170" s="554">
        <v>4</v>
      </c>
      <c r="Y170" s="554"/>
      <c r="Z170" s="559"/>
      <c r="AA170" s="515">
        <v>3</v>
      </c>
      <c r="AB170" s="164">
        <v>4</v>
      </c>
      <c r="AC170" s="171"/>
    </row>
    <row r="171" spans="1:29" ht="34.799999999999997" x14ac:dyDescent="0.3">
      <c r="A171" s="169">
        <v>1707022424</v>
      </c>
      <c r="B171" s="152" t="s">
        <v>3102</v>
      </c>
      <c r="C171" s="1575" t="s">
        <v>3049</v>
      </c>
      <c r="D171" s="1575"/>
      <c r="E171" s="1575"/>
      <c r="F171" s="1575"/>
      <c r="G171" s="1575"/>
      <c r="H171" s="1575"/>
      <c r="I171" s="1575"/>
      <c r="J171" s="152" t="s">
        <v>3050</v>
      </c>
      <c r="K171" s="152" t="s">
        <v>16</v>
      </c>
      <c r="L171" s="182" t="s">
        <v>3104</v>
      </c>
      <c r="M171" s="174">
        <v>0</v>
      </c>
      <c r="N171" s="175">
        <v>1</v>
      </c>
      <c r="O171" s="152">
        <v>2</v>
      </c>
      <c r="P171" s="175">
        <v>5</v>
      </c>
      <c r="Q171" s="175">
        <v>5</v>
      </c>
      <c r="R171" s="175"/>
      <c r="S171" s="176"/>
      <c r="T171" s="177">
        <v>0</v>
      </c>
      <c r="U171" s="175">
        <v>1</v>
      </c>
      <c r="V171" s="152">
        <v>2</v>
      </c>
      <c r="W171" s="181" t="s">
        <v>3105</v>
      </c>
      <c r="X171" s="175">
        <v>5</v>
      </c>
      <c r="Y171" s="175"/>
      <c r="Z171" s="176"/>
      <c r="AA171" s="515">
        <v>2</v>
      </c>
      <c r="AB171" s="554">
        <v>11</v>
      </c>
      <c r="AC171" s="171"/>
    </row>
    <row r="172" spans="1:29" ht="34.799999999999997" x14ac:dyDescent="0.3">
      <c r="A172" s="169">
        <v>1707022425</v>
      </c>
      <c r="B172" s="151" t="s">
        <v>3106</v>
      </c>
      <c r="C172" s="1575" t="s">
        <v>3049</v>
      </c>
      <c r="D172" s="1575"/>
      <c r="E172" s="1575"/>
      <c r="F172" s="1575"/>
      <c r="G172" s="1575"/>
      <c r="H172" s="1575"/>
      <c r="I172" s="1575"/>
      <c r="J172" s="151" t="s">
        <v>3050</v>
      </c>
      <c r="K172" s="152" t="s">
        <v>3163</v>
      </c>
      <c r="L172" s="182" t="s">
        <v>3104</v>
      </c>
      <c r="M172" s="174">
        <v>1</v>
      </c>
      <c r="N172" s="175">
        <v>0</v>
      </c>
      <c r="O172" s="152">
        <v>4</v>
      </c>
      <c r="P172" s="175">
        <v>7</v>
      </c>
      <c r="Q172" s="175"/>
      <c r="R172" s="175"/>
      <c r="S172" s="176"/>
      <c r="T172" s="177">
        <v>1</v>
      </c>
      <c r="U172" s="175">
        <v>0</v>
      </c>
      <c r="V172" s="152">
        <v>4</v>
      </c>
      <c r="W172" s="181" t="s">
        <v>3108</v>
      </c>
      <c r="X172" s="175"/>
      <c r="Y172" s="175"/>
      <c r="Z172" s="176"/>
      <c r="AA172" s="515">
        <v>4</v>
      </c>
      <c r="AB172" s="167">
        <v>12</v>
      </c>
      <c r="AC172" s="170" t="s">
        <v>3064</v>
      </c>
    </row>
    <row r="173" spans="1:29" ht="34.799999999999997" x14ac:dyDescent="0.3">
      <c r="A173" s="169">
        <v>1707022426</v>
      </c>
      <c r="B173" s="151" t="s">
        <v>3109</v>
      </c>
      <c r="C173" s="1575" t="s">
        <v>3049</v>
      </c>
      <c r="D173" s="1575"/>
      <c r="E173" s="1575"/>
      <c r="F173" s="1575"/>
      <c r="G173" s="1575"/>
      <c r="H173" s="1575"/>
      <c r="I173" s="1575"/>
      <c r="J173" s="151" t="s">
        <v>3050</v>
      </c>
      <c r="K173" s="152" t="s">
        <v>16</v>
      </c>
      <c r="L173" s="182" t="s">
        <v>3104</v>
      </c>
      <c r="M173" s="174">
        <v>0</v>
      </c>
      <c r="N173" s="175">
        <v>1</v>
      </c>
      <c r="O173" s="152">
        <v>5</v>
      </c>
      <c r="P173" s="175">
        <v>7</v>
      </c>
      <c r="Q173" s="175">
        <v>7</v>
      </c>
      <c r="R173" s="175"/>
      <c r="S173" s="176"/>
      <c r="T173" s="177">
        <v>0</v>
      </c>
      <c r="U173" s="175">
        <v>1</v>
      </c>
      <c r="V173" s="152">
        <v>5</v>
      </c>
      <c r="W173" s="181" t="s">
        <v>3111</v>
      </c>
      <c r="X173" s="175">
        <v>7</v>
      </c>
      <c r="Y173" s="175"/>
      <c r="Z173" s="176"/>
      <c r="AA173" s="515">
        <v>5</v>
      </c>
      <c r="AB173" s="164">
        <v>9</v>
      </c>
      <c r="AC173" s="171"/>
    </row>
    <row r="174" spans="1:29" x14ac:dyDescent="0.3">
      <c r="A174" s="169">
        <v>1707022427</v>
      </c>
      <c r="B174" s="151" t="s">
        <v>3112</v>
      </c>
      <c r="C174" s="1575" t="s">
        <v>3049</v>
      </c>
      <c r="D174" s="1575"/>
      <c r="E174" s="1575"/>
      <c r="F174" s="1575"/>
      <c r="G174" s="1575"/>
      <c r="H174" s="1575"/>
      <c r="I174" s="1575"/>
      <c r="J174" s="151" t="s">
        <v>3050</v>
      </c>
      <c r="K174" s="152" t="s">
        <v>16</v>
      </c>
      <c r="L174" s="182" t="s">
        <v>3104</v>
      </c>
      <c r="M174" s="174">
        <v>1</v>
      </c>
      <c r="N174" s="175">
        <v>1</v>
      </c>
      <c r="O174" s="152">
        <v>3</v>
      </c>
      <c r="P174" s="175">
        <v>5</v>
      </c>
      <c r="Q174" s="175">
        <v>5</v>
      </c>
      <c r="R174" s="175"/>
      <c r="S174" s="176"/>
      <c r="T174" s="177">
        <v>1</v>
      </c>
      <c r="U174" s="175">
        <v>1</v>
      </c>
      <c r="V174" s="157" t="s">
        <v>3113</v>
      </c>
      <c r="W174" s="175">
        <v>5</v>
      </c>
      <c r="X174" s="175">
        <v>5</v>
      </c>
      <c r="Y174" s="175"/>
      <c r="Z174" s="176"/>
      <c r="AA174" s="515">
        <v>3</v>
      </c>
      <c r="AB174" s="167">
        <v>11</v>
      </c>
      <c r="AC174" s="171"/>
    </row>
    <row r="175" spans="1:29" ht="52.2" x14ac:dyDescent="0.3">
      <c r="A175" s="169">
        <v>1707022428</v>
      </c>
      <c r="B175" s="163" t="s">
        <v>3114</v>
      </c>
      <c r="C175" s="1574" t="s">
        <v>3049</v>
      </c>
      <c r="D175" s="1574"/>
      <c r="E175" s="1574"/>
      <c r="F175" s="1574"/>
      <c r="G175" s="1574"/>
      <c r="H175" s="1574"/>
      <c r="I175" s="1574"/>
      <c r="J175" s="163" t="s">
        <v>3050</v>
      </c>
      <c r="K175" s="556" t="s">
        <v>13</v>
      </c>
      <c r="L175" s="557"/>
      <c r="M175" s="558">
        <v>0</v>
      </c>
      <c r="N175" s="554">
        <v>1</v>
      </c>
      <c r="O175" s="164">
        <v>3</v>
      </c>
      <c r="P175" s="554">
        <v>13</v>
      </c>
      <c r="Q175" s="554"/>
      <c r="R175" s="554"/>
      <c r="S175" s="559"/>
      <c r="T175" s="560">
        <v>0</v>
      </c>
      <c r="U175" s="554">
        <v>1</v>
      </c>
      <c r="V175" s="164">
        <v>3</v>
      </c>
      <c r="W175" s="554" t="s">
        <v>3115</v>
      </c>
      <c r="X175" s="554"/>
      <c r="Y175" s="554"/>
      <c r="Z175" s="559"/>
      <c r="AA175" s="515">
        <v>3</v>
      </c>
      <c r="AB175" s="167">
        <v>19</v>
      </c>
      <c r="AC175" s="170" t="s">
        <v>3116</v>
      </c>
    </row>
    <row r="176" spans="1:29" ht="34.799999999999997" x14ac:dyDescent="0.3">
      <c r="A176" s="169">
        <v>1707022429</v>
      </c>
      <c r="B176" s="555" t="s">
        <v>3117</v>
      </c>
      <c r="C176" s="1574" t="s">
        <v>3049</v>
      </c>
      <c r="D176" s="1574"/>
      <c r="E176" s="1574"/>
      <c r="F176" s="1574"/>
      <c r="G176" s="1574"/>
      <c r="H176" s="1574"/>
      <c r="I176" s="1574"/>
      <c r="J176" s="163" t="s">
        <v>3050</v>
      </c>
      <c r="K176" s="556" t="s">
        <v>16</v>
      </c>
      <c r="L176" s="557"/>
      <c r="M176" s="558">
        <v>0</v>
      </c>
      <c r="N176" s="554">
        <v>1</v>
      </c>
      <c r="O176" s="164">
        <v>3</v>
      </c>
      <c r="P176" s="554">
        <v>7</v>
      </c>
      <c r="Q176" s="554"/>
      <c r="R176" s="554"/>
      <c r="S176" s="559"/>
      <c r="T176" s="560">
        <v>0</v>
      </c>
      <c r="U176" s="554">
        <v>1</v>
      </c>
      <c r="V176" s="164">
        <v>3</v>
      </c>
      <c r="W176" s="554" t="s">
        <v>3118</v>
      </c>
      <c r="X176" s="554"/>
      <c r="Y176" s="554"/>
      <c r="Z176" s="559"/>
      <c r="AA176" s="515">
        <v>3</v>
      </c>
      <c r="AB176" s="556">
        <v>7</v>
      </c>
      <c r="AC176" s="170" t="s">
        <v>3164</v>
      </c>
    </row>
    <row r="177" spans="1:29" ht="52.2" x14ac:dyDescent="0.3">
      <c r="A177" s="169">
        <v>1707022430</v>
      </c>
      <c r="B177" s="555" t="s">
        <v>3120</v>
      </c>
      <c r="C177" s="1574" t="s">
        <v>3049</v>
      </c>
      <c r="D177" s="1574"/>
      <c r="E177" s="1574"/>
      <c r="F177" s="1574"/>
      <c r="G177" s="1574"/>
      <c r="H177" s="1574"/>
      <c r="I177" s="1574"/>
      <c r="J177" s="163" t="s">
        <v>3050</v>
      </c>
      <c r="K177" s="556" t="s">
        <v>18</v>
      </c>
      <c r="L177" s="557"/>
      <c r="M177" s="558">
        <v>1</v>
      </c>
      <c r="N177" s="554">
        <v>2</v>
      </c>
      <c r="O177" s="164">
        <v>12</v>
      </c>
      <c r="P177" s="554">
        <v>16</v>
      </c>
      <c r="Q177" s="554"/>
      <c r="R177" s="554"/>
      <c r="S177" s="559"/>
      <c r="T177" s="560">
        <v>1</v>
      </c>
      <c r="U177" s="554">
        <v>2</v>
      </c>
      <c r="V177" s="164">
        <v>12</v>
      </c>
      <c r="W177" s="554" t="s">
        <v>3122</v>
      </c>
      <c r="X177" s="554"/>
      <c r="Y177" s="554"/>
      <c r="Z177" s="559"/>
      <c r="AA177" s="515">
        <v>12</v>
      </c>
      <c r="AB177" s="167">
        <v>43</v>
      </c>
      <c r="AC177" s="170"/>
    </row>
    <row r="178" spans="1:29" ht="69.599999999999994" x14ac:dyDescent="0.3">
      <c r="A178" s="161">
        <v>1707022431</v>
      </c>
      <c r="B178" s="555" t="s">
        <v>3123</v>
      </c>
      <c r="C178" s="1574" t="s">
        <v>3049</v>
      </c>
      <c r="D178" s="1574"/>
      <c r="E178" s="1574"/>
      <c r="F178" s="1574"/>
      <c r="G178" s="1574"/>
      <c r="H178" s="1574"/>
      <c r="I178" s="1574"/>
      <c r="J178" s="163" t="s">
        <v>3050</v>
      </c>
      <c r="K178" s="556" t="s">
        <v>18</v>
      </c>
      <c r="L178" s="557"/>
      <c r="M178" s="558">
        <v>1</v>
      </c>
      <c r="N178" s="554">
        <v>1</v>
      </c>
      <c r="O178" s="164">
        <v>4</v>
      </c>
      <c r="P178" s="554">
        <v>5</v>
      </c>
      <c r="Q178" s="554">
        <v>5</v>
      </c>
      <c r="R178" s="554"/>
      <c r="S178" s="559"/>
      <c r="T178" s="560">
        <v>1</v>
      </c>
      <c r="U178" s="554">
        <v>1</v>
      </c>
      <c r="V178" s="164">
        <v>4</v>
      </c>
      <c r="W178" s="554">
        <v>5</v>
      </c>
      <c r="X178" s="554">
        <v>5</v>
      </c>
      <c r="Y178" s="554"/>
      <c r="Z178" s="559"/>
      <c r="AA178" s="515">
        <v>4</v>
      </c>
      <c r="AB178" s="167">
        <v>6</v>
      </c>
      <c r="AC178" s="170" t="s">
        <v>3116</v>
      </c>
    </row>
    <row r="179" spans="1:29" ht="52.2" x14ac:dyDescent="0.3">
      <c r="A179" s="161">
        <v>1707022432</v>
      </c>
      <c r="B179" s="513" t="s">
        <v>3124</v>
      </c>
      <c r="C179" s="1575" t="s">
        <v>3049</v>
      </c>
      <c r="D179" s="1575"/>
      <c r="E179" s="1575"/>
      <c r="F179" s="1575"/>
      <c r="G179" s="1575"/>
      <c r="H179" s="1575"/>
      <c r="I179" s="1575"/>
      <c r="J179" s="151" t="s">
        <v>3050</v>
      </c>
      <c r="K179" s="525" t="s">
        <v>14</v>
      </c>
      <c r="L179" s="182"/>
      <c r="M179" s="174">
        <v>0</v>
      </c>
      <c r="N179" s="175">
        <v>1</v>
      </c>
      <c r="O179" s="152">
        <v>2</v>
      </c>
      <c r="P179" s="175">
        <v>7</v>
      </c>
      <c r="Q179" s="175">
        <v>7</v>
      </c>
      <c r="R179" s="175"/>
      <c r="S179" s="176"/>
      <c r="T179" s="177">
        <v>0</v>
      </c>
      <c r="U179" s="175">
        <v>1</v>
      </c>
      <c r="V179" s="152">
        <v>2</v>
      </c>
      <c r="W179" s="175">
        <v>7</v>
      </c>
      <c r="X179" s="175">
        <v>7</v>
      </c>
      <c r="Y179" s="175"/>
      <c r="Z179" s="176"/>
      <c r="AA179" s="515">
        <v>2</v>
      </c>
      <c r="AB179" s="164">
        <v>7</v>
      </c>
      <c r="AC179" s="171"/>
    </row>
    <row r="180" spans="1:29" ht="34.799999999999997" x14ac:dyDescent="0.3">
      <c r="A180" s="169">
        <v>1707022433</v>
      </c>
      <c r="B180" s="514" t="s">
        <v>3126</v>
      </c>
      <c r="C180" s="1574" t="s">
        <v>3049</v>
      </c>
      <c r="D180" s="1574"/>
      <c r="E180" s="1574"/>
      <c r="F180" s="1574"/>
      <c r="G180" s="1574"/>
      <c r="H180" s="1574"/>
      <c r="I180" s="1574"/>
      <c r="J180" s="163" t="s">
        <v>3050</v>
      </c>
      <c r="K180" s="554" t="s">
        <v>18</v>
      </c>
      <c r="L180" s="557"/>
      <c r="M180" s="558">
        <v>0</v>
      </c>
      <c r="N180" s="554">
        <v>2</v>
      </c>
      <c r="O180" s="164">
        <v>0</v>
      </c>
      <c r="P180" s="554">
        <v>6</v>
      </c>
      <c r="Q180" s="554"/>
      <c r="R180" s="554"/>
      <c r="S180" s="559"/>
      <c r="T180" s="560">
        <v>0</v>
      </c>
      <c r="U180" s="554">
        <v>2</v>
      </c>
      <c r="V180" s="164">
        <v>0</v>
      </c>
      <c r="W180" s="554" t="s">
        <v>3127</v>
      </c>
      <c r="X180" s="554"/>
      <c r="Y180" s="554"/>
      <c r="Z180" s="559"/>
      <c r="AA180" s="169">
        <v>1</v>
      </c>
      <c r="AB180" s="554">
        <v>7</v>
      </c>
      <c r="AC180" s="171"/>
    </row>
    <row r="181" spans="1:29" x14ac:dyDescent="0.3">
      <c r="A181" s="169">
        <v>1707022435</v>
      </c>
      <c r="B181" s="514" t="s">
        <v>3128</v>
      </c>
      <c r="C181" s="1574" t="s">
        <v>3049</v>
      </c>
      <c r="D181" s="1574"/>
      <c r="E181" s="1574"/>
      <c r="F181" s="1574"/>
      <c r="G181" s="1574"/>
      <c r="H181" s="1574"/>
      <c r="I181" s="1574"/>
      <c r="J181" s="163" t="s">
        <v>3050</v>
      </c>
      <c r="K181" s="554" t="s">
        <v>3165</v>
      </c>
      <c r="L181" s="557"/>
      <c r="M181" s="558">
        <v>2</v>
      </c>
      <c r="N181" s="554">
        <v>2</v>
      </c>
      <c r="O181" s="164">
        <v>3</v>
      </c>
      <c r="P181" s="554">
        <v>11</v>
      </c>
      <c r="Q181" s="554"/>
      <c r="R181" s="554"/>
      <c r="S181" s="559"/>
      <c r="T181" s="560">
        <v>2</v>
      </c>
      <c r="U181" s="554">
        <v>2</v>
      </c>
      <c r="V181" s="164">
        <v>3</v>
      </c>
      <c r="W181" s="554" t="s">
        <v>3130</v>
      </c>
      <c r="X181" s="554"/>
      <c r="Y181" s="554"/>
      <c r="Z181" s="559"/>
      <c r="AA181" s="169">
        <v>3</v>
      </c>
      <c r="AB181" s="167">
        <v>14</v>
      </c>
      <c r="AC181" s="170" t="s">
        <v>3116</v>
      </c>
    </row>
    <row r="182" spans="1:29" x14ac:dyDescent="0.3">
      <c r="A182" s="161">
        <v>1707022436</v>
      </c>
      <c r="B182" s="562" t="s">
        <v>3131</v>
      </c>
      <c r="C182" s="1574" t="s">
        <v>3049</v>
      </c>
      <c r="D182" s="1574"/>
      <c r="E182" s="1574"/>
      <c r="F182" s="1574"/>
      <c r="G182" s="1574"/>
      <c r="H182" s="1574"/>
      <c r="I182" s="1574"/>
      <c r="J182" s="163" t="s">
        <v>3050</v>
      </c>
      <c r="K182" s="554" t="s">
        <v>3132</v>
      </c>
      <c r="L182" s="557"/>
      <c r="M182" s="558">
        <v>1</v>
      </c>
      <c r="N182" s="554">
        <v>0</v>
      </c>
      <c r="O182" s="164">
        <v>0</v>
      </c>
      <c r="P182" s="554">
        <v>9</v>
      </c>
      <c r="Q182" s="554"/>
      <c r="R182" s="554"/>
      <c r="S182" s="559"/>
      <c r="T182" s="560">
        <v>1</v>
      </c>
      <c r="U182" s="554">
        <v>0</v>
      </c>
      <c r="V182" s="164">
        <v>0</v>
      </c>
      <c r="W182" s="554">
        <v>9</v>
      </c>
      <c r="X182" s="554"/>
      <c r="Y182" s="554"/>
      <c r="Z182" s="559"/>
      <c r="AA182" s="169">
        <v>1</v>
      </c>
      <c r="AB182" s="167">
        <v>12</v>
      </c>
      <c r="AC182" s="171"/>
    </row>
    <row r="183" spans="1:29" ht="52.2" x14ac:dyDescent="0.3">
      <c r="A183" s="169">
        <v>1707022437</v>
      </c>
      <c r="B183" s="514" t="s">
        <v>3133</v>
      </c>
      <c r="C183" s="1574" t="s">
        <v>3049</v>
      </c>
      <c r="D183" s="1574"/>
      <c r="E183" s="1574"/>
      <c r="F183" s="1574"/>
      <c r="G183" s="1574"/>
      <c r="H183" s="1574"/>
      <c r="I183" s="1574"/>
      <c r="J183" s="163" t="s">
        <v>3050</v>
      </c>
      <c r="K183" s="554" t="s">
        <v>18</v>
      </c>
      <c r="L183" s="557"/>
      <c r="M183" s="558">
        <v>2</v>
      </c>
      <c r="N183" s="554">
        <v>0</v>
      </c>
      <c r="O183" s="164">
        <v>3</v>
      </c>
      <c r="P183" s="554">
        <v>11</v>
      </c>
      <c r="Q183" s="554"/>
      <c r="R183" s="554"/>
      <c r="S183" s="559"/>
      <c r="T183" s="560">
        <v>2</v>
      </c>
      <c r="U183" s="554">
        <v>0</v>
      </c>
      <c r="V183" s="164">
        <v>3</v>
      </c>
      <c r="W183" s="554" t="s">
        <v>3134</v>
      </c>
      <c r="X183" s="554"/>
      <c r="Y183" s="554"/>
      <c r="Z183" s="559"/>
      <c r="AA183" s="515">
        <v>3</v>
      </c>
      <c r="AB183" s="554">
        <v>10</v>
      </c>
      <c r="AC183" s="171"/>
    </row>
    <row r="184" spans="1:29" ht="34.799999999999997" x14ac:dyDescent="0.3">
      <c r="A184" s="169">
        <v>1707022438</v>
      </c>
      <c r="B184" s="514" t="s">
        <v>3135</v>
      </c>
      <c r="C184" s="1574" t="s">
        <v>3049</v>
      </c>
      <c r="D184" s="1574"/>
      <c r="E184" s="1574"/>
      <c r="F184" s="1574"/>
      <c r="G184" s="1574"/>
      <c r="H184" s="1574"/>
      <c r="I184" s="1574"/>
      <c r="J184" s="163" t="s">
        <v>3050</v>
      </c>
      <c r="K184" s="554" t="s">
        <v>3136</v>
      </c>
      <c r="L184" s="557"/>
      <c r="M184" s="558">
        <v>1</v>
      </c>
      <c r="N184" s="554">
        <v>1</v>
      </c>
      <c r="O184" s="164">
        <v>1</v>
      </c>
      <c r="P184" s="554">
        <v>7</v>
      </c>
      <c r="Q184" s="554"/>
      <c r="R184" s="554"/>
      <c r="S184" s="559"/>
      <c r="T184" s="560">
        <v>1</v>
      </c>
      <c r="U184" s="554">
        <v>1</v>
      </c>
      <c r="V184" s="164">
        <v>1</v>
      </c>
      <c r="W184" s="554" t="s">
        <v>3137</v>
      </c>
      <c r="X184" s="554"/>
      <c r="Y184" s="554"/>
      <c r="Z184" s="559"/>
      <c r="AA184" s="515">
        <v>1</v>
      </c>
      <c r="AB184" s="554">
        <v>8</v>
      </c>
      <c r="AC184" s="171"/>
    </row>
    <row r="185" spans="1:29" ht="52.2" x14ac:dyDescent="0.3">
      <c r="A185" s="161">
        <v>1707022439</v>
      </c>
      <c r="B185" s="513" t="s">
        <v>3138</v>
      </c>
      <c r="C185" s="1575" t="s">
        <v>3049</v>
      </c>
      <c r="D185" s="1575"/>
      <c r="E185" s="1575"/>
      <c r="F185" s="1575"/>
      <c r="G185" s="1575"/>
      <c r="H185" s="1575"/>
      <c r="I185" s="1575"/>
      <c r="J185" s="151" t="s">
        <v>3050</v>
      </c>
      <c r="K185" s="175" t="s">
        <v>14</v>
      </c>
      <c r="L185" s="182"/>
      <c r="M185" s="174">
        <v>1</v>
      </c>
      <c r="N185" s="175">
        <v>1</v>
      </c>
      <c r="O185" s="152">
        <v>1</v>
      </c>
      <c r="P185" s="175">
        <v>11</v>
      </c>
      <c r="Q185" s="175"/>
      <c r="R185" s="175"/>
      <c r="S185" s="176"/>
      <c r="T185" s="177">
        <v>1</v>
      </c>
      <c r="U185" s="175">
        <v>1</v>
      </c>
      <c r="V185" s="152">
        <v>1</v>
      </c>
      <c r="W185" s="175">
        <v>11</v>
      </c>
      <c r="X185" s="175"/>
      <c r="Y185" s="175"/>
      <c r="Z185" s="176"/>
      <c r="AA185" s="515">
        <v>1</v>
      </c>
      <c r="AB185" s="164">
        <v>11</v>
      </c>
      <c r="AC185" s="171"/>
    </row>
    <row r="186" spans="1:29" ht="34.799999999999997" x14ac:dyDescent="0.3">
      <c r="A186" s="161">
        <v>1707022440</v>
      </c>
      <c r="B186" s="514" t="s">
        <v>3140</v>
      </c>
      <c r="C186" s="1574" t="s">
        <v>3049</v>
      </c>
      <c r="D186" s="1574"/>
      <c r="E186" s="1574"/>
      <c r="F186" s="1574"/>
      <c r="G186" s="1574"/>
      <c r="H186" s="1574"/>
      <c r="I186" s="1574"/>
      <c r="J186" s="163" t="s">
        <v>3050</v>
      </c>
      <c r="K186" s="554" t="s">
        <v>3166</v>
      </c>
      <c r="L186" s="557"/>
      <c r="M186" s="558">
        <v>1</v>
      </c>
      <c r="N186" s="554">
        <v>1</v>
      </c>
      <c r="O186" s="164">
        <v>2</v>
      </c>
      <c r="P186" s="554">
        <v>11</v>
      </c>
      <c r="Q186" s="554"/>
      <c r="R186" s="554"/>
      <c r="S186" s="559"/>
      <c r="T186" s="560">
        <v>1</v>
      </c>
      <c r="U186" s="554">
        <v>1</v>
      </c>
      <c r="V186" s="164">
        <v>2</v>
      </c>
      <c r="W186" s="554">
        <v>11</v>
      </c>
      <c r="X186" s="554"/>
      <c r="Y186" s="554"/>
      <c r="Z186" s="559"/>
      <c r="AA186" s="515">
        <v>2</v>
      </c>
      <c r="AB186" s="164">
        <v>11</v>
      </c>
      <c r="AC186" s="171"/>
    </row>
    <row r="187" spans="1:29" x14ac:dyDescent="0.3">
      <c r="A187" s="161">
        <v>1707022441</v>
      </c>
      <c r="B187" s="514" t="s">
        <v>3142</v>
      </c>
      <c r="C187" s="1574" t="s">
        <v>3049</v>
      </c>
      <c r="D187" s="1574"/>
      <c r="E187" s="1574"/>
      <c r="F187" s="1574"/>
      <c r="G187" s="1574"/>
      <c r="H187" s="1574"/>
      <c r="I187" s="1574"/>
      <c r="J187" s="163" t="s">
        <v>3050</v>
      </c>
      <c r="K187" s="554" t="s">
        <v>18</v>
      </c>
      <c r="L187" s="557"/>
      <c r="M187" s="558">
        <v>1</v>
      </c>
      <c r="N187" s="554">
        <v>1</v>
      </c>
      <c r="O187" s="164">
        <v>3</v>
      </c>
      <c r="P187" s="554">
        <v>15</v>
      </c>
      <c r="Q187" s="554"/>
      <c r="R187" s="554"/>
      <c r="S187" s="559"/>
      <c r="T187" s="560">
        <v>1</v>
      </c>
      <c r="U187" s="554">
        <v>1</v>
      </c>
      <c r="V187" s="164">
        <v>3</v>
      </c>
      <c r="W187" s="554">
        <v>15</v>
      </c>
      <c r="X187" s="554"/>
      <c r="Y187" s="554"/>
      <c r="Z187" s="559"/>
      <c r="AA187" s="515">
        <v>3</v>
      </c>
      <c r="AB187" s="164">
        <v>15</v>
      </c>
      <c r="AC187" s="171"/>
    </row>
    <row r="188" spans="1:29" ht="34.799999999999997" x14ac:dyDescent="0.3">
      <c r="A188" s="169">
        <v>1707022442</v>
      </c>
      <c r="B188" s="514" t="s">
        <v>3143</v>
      </c>
      <c r="C188" s="1581"/>
      <c r="D188" s="1582"/>
      <c r="E188" s="1582"/>
      <c r="F188" s="1582"/>
      <c r="G188" s="1582"/>
      <c r="H188" s="1582"/>
      <c r="I188" s="1583"/>
      <c r="J188" s="163" t="s">
        <v>3144</v>
      </c>
      <c r="K188" s="554" t="s">
        <v>3165</v>
      </c>
      <c r="L188" s="557"/>
      <c r="M188" s="558">
        <v>1</v>
      </c>
      <c r="N188" s="554">
        <v>1</v>
      </c>
      <c r="O188" s="164">
        <v>2</v>
      </c>
      <c r="P188" s="554">
        <v>8</v>
      </c>
      <c r="Q188" s="554"/>
      <c r="R188" s="554"/>
      <c r="S188" s="559"/>
      <c r="T188" s="560">
        <v>1</v>
      </c>
      <c r="U188" s="554">
        <v>1</v>
      </c>
      <c r="V188" s="164">
        <v>2</v>
      </c>
      <c r="W188" s="554" t="s">
        <v>3146</v>
      </c>
      <c r="X188" s="554"/>
      <c r="Y188" s="554"/>
      <c r="Z188" s="559"/>
      <c r="AA188" s="515">
        <v>2</v>
      </c>
      <c r="AB188" s="561">
        <v>8</v>
      </c>
      <c r="AC188" s="187" t="s">
        <v>3147</v>
      </c>
    </row>
    <row r="189" spans="1:29" ht="34.799999999999997" x14ac:dyDescent="0.3">
      <c r="A189" s="161">
        <v>1707022443</v>
      </c>
      <c r="B189" s="514" t="s">
        <v>3148</v>
      </c>
      <c r="C189" s="1581"/>
      <c r="D189" s="1582"/>
      <c r="E189" s="1582"/>
      <c r="F189" s="1582"/>
      <c r="G189" s="1582"/>
      <c r="H189" s="1582"/>
      <c r="I189" s="1583"/>
      <c r="J189" s="163" t="s">
        <v>3149</v>
      </c>
      <c r="K189" s="554" t="s">
        <v>13</v>
      </c>
      <c r="L189" s="557"/>
      <c r="M189" s="558">
        <v>1</v>
      </c>
      <c r="N189" s="554">
        <v>1</v>
      </c>
      <c r="O189" s="164">
        <v>8</v>
      </c>
      <c r="P189" s="554">
        <v>11</v>
      </c>
      <c r="Q189" s="554"/>
      <c r="R189" s="554"/>
      <c r="S189" s="559"/>
      <c r="T189" s="560">
        <v>1</v>
      </c>
      <c r="U189" s="554">
        <v>1</v>
      </c>
      <c r="V189" s="164">
        <v>8</v>
      </c>
      <c r="W189" s="554">
        <v>11</v>
      </c>
      <c r="X189" s="554"/>
      <c r="Y189" s="554"/>
      <c r="Z189" s="559"/>
      <c r="AA189" s="515">
        <v>8</v>
      </c>
      <c r="AB189" s="167">
        <v>15</v>
      </c>
      <c r="AC189" s="171"/>
    </row>
    <row r="190" spans="1:29" ht="34.799999999999997" x14ac:dyDescent="0.3">
      <c r="A190" s="161">
        <v>1707022444</v>
      </c>
      <c r="B190" s="514" t="s">
        <v>3150</v>
      </c>
      <c r="C190" s="1581"/>
      <c r="D190" s="1582"/>
      <c r="E190" s="1582"/>
      <c r="F190" s="1582"/>
      <c r="G190" s="1582"/>
      <c r="H190" s="1582"/>
      <c r="I190" s="1583"/>
      <c r="J190" s="163" t="s">
        <v>3149</v>
      </c>
      <c r="K190" s="554" t="s">
        <v>16</v>
      </c>
      <c r="L190" s="557"/>
      <c r="M190" s="558">
        <v>1</v>
      </c>
      <c r="N190" s="554">
        <v>1</v>
      </c>
      <c r="O190" s="167">
        <v>2</v>
      </c>
      <c r="P190" s="554">
        <v>8</v>
      </c>
      <c r="Q190" s="554"/>
      <c r="R190" s="554"/>
      <c r="S190" s="559"/>
      <c r="T190" s="560">
        <v>1</v>
      </c>
      <c r="U190" s="554">
        <v>1</v>
      </c>
      <c r="V190" s="167">
        <v>2</v>
      </c>
      <c r="W190" s="554">
        <v>8</v>
      </c>
      <c r="X190" s="554"/>
      <c r="Y190" s="554"/>
      <c r="Z190" s="559"/>
      <c r="AA190" s="560">
        <v>2</v>
      </c>
      <c r="AB190" s="561">
        <v>9</v>
      </c>
      <c r="AC190" s="193"/>
    </row>
    <row r="191" spans="1:29" ht="34.799999999999997" x14ac:dyDescent="0.3">
      <c r="A191" s="161">
        <v>1707022445</v>
      </c>
      <c r="B191" s="514" t="s">
        <v>3151</v>
      </c>
      <c r="C191" s="1581"/>
      <c r="D191" s="1582"/>
      <c r="E191" s="1582"/>
      <c r="F191" s="1582"/>
      <c r="G191" s="1582"/>
      <c r="H191" s="1582"/>
      <c r="I191" s="1583"/>
      <c r="J191" s="163" t="s">
        <v>3149</v>
      </c>
      <c r="K191" s="554" t="s">
        <v>18</v>
      </c>
      <c r="L191" s="557"/>
      <c r="M191" s="558">
        <v>1</v>
      </c>
      <c r="N191" s="554">
        <v>1</v>
      </c>
      <c r="O191" s="164">
        <v>3</v>
      </c>
      <c r="P191" s="554">
        <v>9</v>
      </c>
      <c r="Q191" s="554"/>
      <c r="R191" s="554"/>
      <c r="S191" s="559"/>
      <c r="T191" s="560">
        <v>1</v>
      </c>
      <c r="U191" s="554">
        <v>1</v>
      </c>
      <c r="V191" s="164">
        <v>3</v>
      </c>
      <c r="W191" s="554">
        <v>9</v>
      </c>
      <c r="X191" s="554"/>
      <c r="Y191" s="554"/>
      <c r="Z191" s="559"/>
      <c r="AA191" s="560">
        <v>3</v>
      </c>
      <c r="AB191" s="554">
        <v>9</v>
      </c>
      <c r="AC191" s="171"/>
    </row>
    <row r="192" spans="1:29" x14ac:dyDescent="0.3">
      <c r="A192" s="161">
        <v>1707022447</v>
      </c>
      <c r="B192" s="567" t="s">
        <v>3152</v>
      </c>
      <c r="C192" s="1574"/>
      <c r="D192" s="1574"/>
      <c r="E192" s="1574"/>
      <c r="F192" s="1574"/>
      <c r="G192" s="1574"/>
      <c r="H192" s="1574"/>
      <c r="I192" s="1574"/>
      <c r="J192" s="163" t="s">
        <v>3050</v>
      </c>
      <c r="K192" s="164" t="s">
        <v>13</v>
      </c>
      <c r="L192" s="557"/>
      <c r="M192" s="558">
        <v>1</v>
      </c>
      <c r="N192" s="554">
        <v>1</v>
      </c>
      <c r="O192" s="164">
        <v>3</v>
      </c>
      <c r="P192" s="554">
        <v>4</v>
      </c>
      <c r="Q192" s="554"/>
      <c r="R192" s="554"/>
      <c r="S192" s="559"/>
      <c r="T192" s="560">
        <v>1</v>
      </c>
      <c r="U192" s="554">
        <v>1</v>
      </c>
      <c r="V192" s="554">
        <v>3</v>
      </c>
      <c r="W192" s="554">
        <v>4</v>
      </c>
      <c r="X192" s="554"/>
      <c r="Y192" s="554"/>
      <c r="Z192" s="559"/>
      <c r="AA192" s="560">
        <v>3</v>
      </c>
      <c r="AB192" s="554">
        <v>4</v>
      </c>
      <c r="AC192" s="171"/>
    </row>
    <row r="193" spans="1:29" ht="36" x14ac:dyDescent="0.3">
      <c r="A193" s="188">
        <v>1707022448</v>
      </c>
      <c r="B193" s="543" t="s">
        <v>3153</v>
      </c>
      <c r="C193" s="1571"/>
      <c r="D193" s="1572"/>
      <c r="E193" s="1572"/>
      <c r="F193" s="1572"/>
      <c r="G193" s="1572"/>
      <c r="H193" s="1572"/>
      <c r="I193" s="1573"/>
      <c r="J193" s="189" t="s">
        <v>3149</v>
      </c>
      <c r="K193" s="524"/>
      <c r="L193" s="190"/>
      <c r="M193" s="541"/>
      <c r="N193" s="195"/>
      <c r="O193" s="164"/>
      <c r="P193" s="519"/>
      <c r="Q193" s="178"/>
      <c r="R193" s="178"/>
      <c r="S193" s="179"/>
      <c r="T193" s="194"/>
      <c r="U193" s="195"/>
      <c r="V193" s="195"/>
      <c r="W193" s="195"/>
      <c r="X193" s="195"/>
      <c r="Y193" s="195"/>
      <c r="Z193" s="196"/>
      <c r="AA193" s="194"/>
      <c r="AB193" s="195"/>
      <c r="AC193" s="171"/>
    </row>
    <row r="194" spans="1:29" ht="34.799999999999997" x14ac:dyDescent="0.3">
      <c r="A194" s="161">
        <v>1707022449</v>
      </c>
      <c r="B194" s="162" t="s">
        <v>3154</v>
      </c>
      <c r="C194" s="1574"/>
      <c r="D194" s="1574"/>
      <c r="E194" s="1574"/>
      <c r="F194" s="1574"/>
      <c r="G194" s="1574"/>
      <c r="H194" s="1574"/>
      <c r="I194" s="1574"/>
      <c r="J194" s="163" t="s">
        <v>3050</v>
      </c>
      <c r="K194" s="164" t="s">
        <v>16</v>
      </c>
      <c r="L194" s="557"/>
      <c r="M194" s="558">
        <v>1</v>
      </c>
      <c r="N194" s="554">
        <v>1</v>
      </c>
      <c r="O194" s="164">
        <v>5</v>
      </c>
      <c r="P194" s="554">
        <v>9</v>
      </c>
      <c r="Q194" s="554"/>
      <c r="R194" s="554"/>
      <c r="S194" s="559"/>
      <c r="T194" s="560">
        <v>1</v>
      </c>
      <c r="U194" s="554">
        <v>1</v>
      </c>
      <c r="V194" s="554">
        <v>5</v>
      </c>
      <c r="W194" s="554">
        <v>9</v>
      </c>
      <c r="X194" s="554"/>
      <c r="Y194" s="554"/>
      <c r="Z194" s="559"/>
      <c r="AA194" s="560">
        <v>5</v>
      </c>
      <c r="AB194" s="554">
        <v>9</v>
      </c>
      <c r="AC194" s="171"/>
    </row>
    <row r="195" spans="1:29" ht="52.2" x14ac:dyDescent="0.3">
      <c r="A195" s="161">
        <v>1707022450</v>
      </c>
      <c r="B195" s="544" t="s">
        <v>3167</v>
      </c>
      <c r="C195" s="1575"/>
      <c r="D195" s="1575"/>
      <c r="E195" s="1575"/>
      <c r="F195" s="1575"/>
      <c r="G195" s="1575"/>
      <c r="H195" s="1575"/>
      <c r="I195" s="1575"/>
      <c r="J195" s="151" t="s">
        <v>3050</v>
      </c>
      <c r="K195" s="524" t="s">
        <v>18</v>
      </c>
      <c r="L195" s="190"/>
      <c r="M195" s="541">
        <v>1</v>
      </c>
      <c r="N195" s="195">
        <v>1</v>
      </c>
      <c r="O195" s="164">
        <v>6</v>
      </c>
      <c r="P195" s="519">
        <v>27</v>
      </c>
      <c r="Q195" s="178"/>
      <c r="R195" s="178"/>
      <c r="S195" s="179"/>
      <c r="T195" s="194">
        <v>1</v>
      </c>
      <c r="U195" s="195">
        <v>1</v>
      </c>
      <c r="V195" s="195">
        <v>6</v>
      </c>
      <c r="W195" s="195">
        <v>27</v>
      </c>
      <c r="X195" s="195"/>
      <c r="Y195" s="195"/>
      <c r="Z195" s="196"/>
      <c r="AA195" s="560">
        <v>6</v>
      </c>
      <c r="AB195" s="554">
        <v>27</v>
      </c>
      <c r="AC195" s="171"/>
    </row>
    <row r="196" spans="1:29" x14ac:dyDescent="0.3">
      <c r="A196" s="161" t="s">
        <v>3065</v>
      </c>
      <c r="B196" s="162" t="s">
        <v>3155</v>
      </c>
      <c r="C196" s="152"/>
      <c r="D196" s="152"/>
      <c r="E196" s="152"/>
      <c r="F196" s="152"/>
      <c r="G196" s="151"/>
      <c r="H196" s="151"/>
      <c r="I196" s="151"/>
      <c r="J196" s="151" t="s">
        <v>3050</v>
      </c>
      <c r="K196" s="152" t="s">
        <v>18</v>
      </c>
      <c r="L196" s="182"/>
      <c r="M196" s="174">
        <v>0</v>
      </c>
      <c r="N196" s="175">
        <v>0</v>
      </c>
      <c r="O196" s="152">
        <v>0</v>
      </c>
      <c r="P196" s="175">
        <v>6</v>
      </c>
      <c r="Q196" s="175"/>
      <c r="R196" s="175"/>
      <c r="S196" s="176"/>
      <c r="T196" s="177">
        <v>0</v>
      </c>
      <c r="U196" s="175">
        <v>0</v>
      </c>
      <c r="V196" s="152">
        <v>0</v>
      </c>
      <c r="W196" s="181" t="s">
        <v>3156</v>
      </c>
      <c r="X196" s="175"/>
      <c r="Y196" s="175">
        <v>7</v>
      </c>
      <c r="Z196" s="176"/>
      <c r="AA196" s="169">
        <v>1</v>
      </c>
      <c r="AB196" s="164">
        <v>24</v>
      </c>
      <c r="AC196" s="182"/>
    </row>
    <row r="197" spans="1:29" x14ac:dyDescent="0.3">
      <c r="A197" s="169" t="s">
        <v>3065</v>
      </c>
      <c r="B197" s="566" t="s">
        <v>3157</v>
      </c>
      <c r="C197" s="157"/>
      <c r="D197" s="157"/>
      <c r="E197" s="157"/>
      <c r="F197" s="157"/>
      <c r="G197" s="198"/>
      <c r="H197" s="198"/>
      <c r="I197" s="198"/>
      <c r="J197" s="198"/>
      <c r="K197" s="157" t="s">
        <v>13</v>
      </c>
      <c r="L197" s="199"/>
      <c r="M197" s="546"/>
      <c r="N197" s="181"/>
      <c r="O197" s="157"/>
      <c r="P197" s="181"/>
      <c r="Q197" s="181"/>
      <c r="R197" s="181"/>
      <c r="S197" s="547"/>
      <c r="T197" s="548"/>
      <c r="U197" s="181"/>
      <c r="V197" s="157"/>
      <c r="W197" s="181"/>
      <c r="X197" s="181"/>
      <c r="Y197" s="181"/>
      <c r="Z197" s="547"/>
      <c r="AA197" s="169">
        <v>1</v>
      </c>
      <c r="AB197" s="167">
        <v>12</v>
      </c>
      <c r="AC197" s="171"/>
    </row>
    <row r="198" spans="1:29" ht="18" thickBot="1" x14ac:dyDescent="0.35">
      <c r="A198" s="200" t="s">
        <v>3158</v>
      </c>
      <c r="B198" s="201"/>
      <c r="C198" s="202"/>
      <c r="D198" s="202"/>
      <c r="E198" s="202"/>
      <c r="F198" s="202"/>
      <c r="G198" s="202"/>
      <c r="H198" s="203"/>
      <c r="I198" s="204"/>
      <c r="J198" s="204"/>
      <c r="K198" s="205"/>
      <c r="L198" s="206"/>
      <c r="M198" s="207">
        <f>SUM(M158:M194)</f>
        <v>22</v>
      </c>
      <c r="N198" s="208">
        <f>SUM(N158:N194)</f>
        <v>37</v>
      </c>
      <c r="O198" s="553">
        <f>SUM(O158:O197)</f>
        <v>138</v>
      </c>
      <c r="P198" s="209">
        <f>SUM(P158:P197)</f>
        <v>362</v>
      </c>
      <c r="Q198" s="208">
        <f>SUM(Q158:Q197)</f>
        <v>72</v>
      </c>
      <c r="R198" s="208">
        <f>SUM(R158:R165)</f>
        <v>0</v>
      </c>
      <c r="S198" s="210">
        <f>SUM(S158:S165)</f>
        <v>0</v>
      </c>
      <c r="T198" s="211"/>
      <c r="U198" s="208"/>
      <c r="V198" s="208"/>
      <c r="W198" s="208"/>
      <c r="X198" s="208"/>
      <c r="Y198" s="208"/>
      <c r="Z198" s="210"/>
      <c r="AA198" s="211"/>
      <c r="AB198" s="208"/>
      <c r="AC198" s="212"/>
    </row>
    <row r="199" spans="1:29" ht="35.4" thickBot="1" x14ac:dyDescent="0.35">
      <c r="A199" s="1576" t="s">
        <v>3159</v>
      </c>
      <c r="B199" s="1577"/>
      <c r="C199" s="1577"/>
      <c r="D199" s="1577"/>
      <c r="E199" s="1577"/>
      <c r="F199" s="1577"/>
      <c r="G199" s="1577"/>
      <c r="H199" s="1577"/>
      <c r="I199" s="1577"/>
      <c r="J199" s="1577"/>
      <c r="K199" s="1577"/>
      <c r="L199" s="1577"/>
      <c r="M199" s="1577"/>
      <c r="N199" s="1577"/>
      <c r="O199" s="1577"/>
      <c r="P199" s="1577"/>
      <c r="Q199" s="1577"/>
      <c r="R199" s="1577"/>
      <c r="S199" s="1577"/>
      <c r="T199" s="1577"/>
      <c r="U199" s="1577"/>
      <c r="V199" s="1577"/>
      <c r="W199" s="1577"/>
      <c r="X199" s="1577"/>
      <c r="Y199" s="1577"/>
      <c r="Z199" s="1577"/>
      <c r="AA199" s="579">
        <f>SUM(AA158:AA198)</f>
        <v>143</v>
      </c>
      <c r="AB199" s="580">
        <f>SUM(AB158:AB198)</f>
        <v>524</v>
      </c>
      <c r="AC199" s="581" t="s">
        <v>3160</v>
      </c>
    </row>
    <row r="200" spans="1:29" ht="52.8" thickBot="1" x14ac:dyDescent="0.35">
      <c r="A200" s="582"/>
      <c r="B200" s="583"/>
      <c r="C200" s="583"/>
      <c r="D200" s="583"/>
      <c r="E200" s="583"/>
      <c r="F200" s="583"/>
      <c r="G200" s="583"/>
      <c r="H200" s="583"/>
      <c r="I200" s="583"/>
      <c r="J200" s="583"/>
      <c r="K200" s="583"/>
      <c r="L200" s="583"/>
      <c r="M200" s="583"/>
      <c r="N200" s="583"/>
      <c r="O200" s="583"/>
      <c r="P200" s="583"/>
      <c r="Q200" s="583"/>
      <c r="R200" s="583"/>
      <c r="S200" s="583"/>
      <c r="T200" s="583"/>
      <c r="U200" s="583"/>
      <c r="V200" s="583"/>
      <c r="W200" s="583"/>
      <c r="X200" s="583"/>
      <c r="Y200" s="583"/>
      <c r="Z200" s="583"/>
      <c r="AA200" s="584"/>
      <c r="AB200" s="585" t="s">
        <v>3168</v>
      </c>
      <c r="AC200" s="586"/>
    </row>
    <row r="201" spans="1:29" ht="23.4" thickBot="1" x14ac:dyDescent="0.35">
      <c r="A201" s="1578" t="s">
        <v>3175</v>
      </c>
      <c r="B201" s="1579"/>
      <c r="C201" s="1579"/>
      <c r="D201" s="1579"/>
      <c r="E201" s="1579"/>
      <c r="F201" s="1579"/>
      <c r="G201" s="1579"/>
      <c r="H201" s="1579"/>
      <c r="I201" s="1579"/>
      <c r="J201" s="1579"/>
      <c r="K201" s="1579"/>
      <c r="L201" s="1579"/>
      <c r="M201" s="1579"/>
      <c r="N201" s="1579"/>
      <c r="O201" s="1579"/>
      <c r="P201" s="1579"/>
      <c r="Q201" s="1579"/>
      <c r="R201" s="1579"/>
      <c r="S201" s="1579"/>
      <c r="T201" s="1579"/>
      <c r="U201" s="1579"/>
      <c r="V201" s="1579"/>
      <c r="W201" s="1579"/>
      <c r="X201" s="1579"/>
      <c r="Y201" s="1579"/>
      <c r="Z201" s="1579"/>
      <c r="AA201" s="1579"/>
      <c r="AB201" s="1579"/>
      <c r="AC201" s="1580"/>
    </row>
    <row r="202" spans="1:29" ht="18" thickBot="1" x14ac:dyDescent="0.35"/>
    <row r="203" spans="1:29" ht="74.400000000000006" thickBot="1" x14ac:dyDescent="0.35">
      <c r="A203" s="1544" t="s">
        <v>45</v>
      </c>
      <c r="B203" s="1545"/>
      <c r="C203" s="608"/>
      <c r="D203" s="608"/>
      <c r="E203" s="608"/>
      <c r="F203" s="608">
        <v>44957</v>
      </c>
      <c r="G203" s="608"/>
      <c r="H203" s="608"/>
      <c r="I203" s="608"/>
      <c r="J203" s="608" t="s">
        <v>3022</v>
      </c>
      <c r="K203" s="608"/>
      <c r="L203" s="608"/>
      <c r="M203" s="608"/>
      <c r="N203" s="608"/>
      <c r="O203" s="608">
        <v>44972</v>
      </c>
      <c r="P203" s="608"/>
      <c r="Q203" s="608"/>
      <c r="R203" s="608"/>
      <c r="S203" s="608"/>
      <c r="T203" s="608"/>
      <c r="U203" s="608"/>
      <c r="V203" s="608"/>
      <c r="W203" s="608"/>
      <c r="X203" s="608"/>
      <c r="Y203" s="608"/>
      <c r="Z203" s="608"/>
      <c r="AA203" s="608">
        <v>45046</v>
      </c>
      <c r="AB203" s="609" t="s">
        <v>3174</v>
      </c>
      <c r="AC203" s="610">
        <v>45071</v>
      </c>
    </row>
    <row r="204" spans="1:29" x14ac:dyDescent="0.3">
      <c r="A204" s="1546" t="s">
        <v>3023</v>
      </c>
      <c r="B204" s="1548" t="s">
        <v>3024</v>
      </c>
      <c r="C204" s="1548" t="s">
        <v>3025</v>
      </c>
      <c r="D204" s="1548"/>
      <c r="E204" s="1548"/>
      <c r="F204" s="1548"/>
      <c r="G204" s="1548"/>
      <c r="H204" s="1548"/>
      <c r="I204" s="1548"/>
      <c r="J204" s="1548"/>
      <c r="K204" s="1548"/>
      <c r="L204" s="1550"/>
      <c r="M204" s="1551" t="s">
        <v>3026</v>
      </c>
      <c r="N204" s="1548"/>
      <c r="O204" s="1548"/>
      <c r="P204" s="1548"/>
      <c r="Q204" s="1548"/>
      <c r="R204" s="1548"/>
      <c r="S204" s="1552"/>
      <c r="T204" s="1546" t="s">
        <v>3027</v>
      </c>
      <c r="U204" s="1548"/>
      <c r="V204" s="1548"/>
      <c r="W204" s="1548"/>
      <c r="X204" s="1548"/>
      <c r="Y204" s="1548"/>
      <c r="Z204" s="1552"/>
      <c r="AA204" s="1553" t="s">
        <v>3028</v>
      </c>
      <c r="AB204" s="1554"/>
      <c r="AC204" s="1555"/>
    </row>
    <row r="205" spans="1:29" ht="52.8" thickBot="1" x14ac:dyDescent="0.35">
      <c r="A205" s="1622"/>
      <c r="B205" s="1623"/>
      <c r="C205" s="611" t="s">
        <v>3029</v>
      </c>
      <c r="D205" s="611" t="s">
        <v>3030</v>
      </c>
      <c r="E205" s="611" t="s">
        <v>3031</v>
      </c>
      <c r="F205" s="611" t="s">
        <v>3032</v>
      </c>
      <c r="G205" s="611" t="s">
        <v>3033</v>
      </c>
      <c r="H205" s="611" t="s">
        <v>3034</v>
      </c>
      <c r="I205" s="612" t="s">
        <v>3035</v>
      </c>
      <c r="J205" s="612" t="s">
        <v>3036</v>
      </c>
      <c r="K205" s="611" t="s">
        <v>3037</v>
      </c>
      <c r="L205" s="613" t="s">
        <v>3038</v>
      </c>
      <c r="M205" s="614" t="s">
        <v>3039</v>
      </c>
      <c r="N205" s="611" t="s">
        <v>3040</v>
      </c>
      <c r="O205" s="611" t="s">
        <v>3041</v>
      </c>
      <c r="P205" s="612" t="s">
        <v>3042</v>
      </c>
      <c r="Q205" s="612" t="s">
        <v>3043</v>
      </c>
      <c r="R205" s="612" t="s">
        <v>3044</v>
      </c>
      <c r="S205" s="615" t="s">
        <v>3045</v>
      </c>
      <c r="T205" s="616" t="s">
        <v>3039</v>
      </c>
      <c r="U205" s="611" t="s">
        <v>3040</v>
      </c>
      <c r="V205" s="611" t="s">
        <v>3041</v>
      </c>
      <c r="W205" s="612" t="s">
        <v>3042</v>
      </c>
      <c r="X205" s="612" t="s">
        <v>3043</v>
      </c>
      <c r="Y205" s="612" t="s">
        <v>3044</v>
      </c>
      <c r="Z205" s="615" t="s">
        <v>3045</v>
      </c>
      <c r="AA205" s="617" t="s">
        <v>3046</v>
      </c>
      <c r="AB205" s="618" t="s">
        <v>3196</v>
      </c>
      <c r="AC205" s="613" t="s">
        <v>2943</v>
      </c>
    </row>
    <row r="206" spans="1:29" x14ac:dyDescent="0.3">
      <c r="A206" s="619">
        <v>1707022401</v>
      </c>
      <c r="B206" s="620" t="s">
        <v>3048</v>
      </c>
      <c r="C206" s="1624" t="s">
        <v>3049</v>
      </c>
      <c r="D206" s="1624"/>
      <c r="E206" s="1624"/>
      <c r="F206" s="1624"/>
      <c r="G206" s="1624"/>
      <c r="H206" s="1624"/>
      <c r="I206" s="1624"/>
      <c r="J206" s="620" t="s">
        <v>3050</v>
      </c>
      <c r="K206" s="621" t="s">
        <v>18</v>
      </c>
      <c r="L206" s="622" t="s">
        <v>3052</v>
      </c>
      <c r="M206" s="623">
        <v>1</v>
      </c>
      <c r="N206" s="621">
        <v>0</v>
      </c>
      <c r="O206" s="621">
        <v>0</v>
      </c>
      <c r="P206" s="621">
        <v>2</v>
      </c>
      <c r="Q206" s="621">
        <v>2</v>
      </c>
      <c r="R206" s="621"/>
      <c r="S206" s="624"/>
      <c r="T206" s="619">
        <v>1</v>
      </c>
      <c r="U206" s="621">
        <v>0</v>
      </c>
      <c r="V206" s="621">
        <v>0</v>
      </c>
      <c r="W206" s="621" t="s">
        <v>3197</v>
      </c>
      <c r="X206" s="621">
        <v>2</v>
      </c>
      <c r="Y206" s="621"/>
      <c r="Z206" s="624"/>
      <c r="AA206" s="619">
        <v>1</v>
      </c>
      <c r="AB206" s="621">
        <v>4</v>
      </c>
      <c r="AC206" s="625"/>
    </row>
    <row r="207" spans="1:29" ht="34.799999999999997" x14ac:dyDescent="0.3">
      <c r="A207" s="626">
        <v>1707022404</v>
      </c>
      <c r="B207" s="627" t="s">
        <v>3056</v>
      </c>
      <c r="C207" s="1564" t="s">
        <v>3049</v>
      </c>
      <c r="D207" s="1564"/>
      <c r="E207" s="1564"/>
      <c r="F207" s="1564"/>
      <c r="G207" s="1564"/>
      <c r="H207" s="1564"/>
      <c r="I207" s="1564"/>
      <c r="J207" s="627" t="s">
        <v>3050</v>
      </c>
      <c r="K207" s="628" t="s">
        <v>14</v>
      </c>
      <c r="L207" s="629" t="s">
        <v>3052</v>
      </c>
      <c r="M207" s="630">
        <v>0</v>
      </c>
      <c r="N207" s="628">
        <v>3</v>
      </c>
      <c r="O207" s="628">
        <v>16</v>
      </c>
      <c r="P207" s="628">
        <f>9+18+7</f>
        <v>34</v>
      </c>
      <c r="Q207" s="628"/>
      <c r="R207" s="628"/>
      <c r="S207" s="631"/>
      <c r="T207" s="626">
        <v>0</v>
      </c>
      <c r="U207" s="628">
        <v>3</v>
      </c>
      <c r="V207" s="628">
        <v>16</v>
      </c>
      <c r="W207" s="628" t="s">
        <v>3198</v>
      </c>
      <c r="X207" s="628"/>
      <c r="Y207" s="628"/>
      <c r="Z207" s="631"/>
      <c r="AA207" s="626">
        <v>16</v>
      </c>
      <c r="AB207" s="628">
        <v>37</v>
      </c>
      <c r="AC207" s="632"/>
    </row>
    <row r="208" spans="1:29" x14ac:dyDescent="0.3">
      <c r="A208" s="633">
        <v>1707022407</v>
      </c>
      <c r="B208" s="634" t="s">
        <v>3059</v>
      </c>
      <c r="C208" s="1560" t="s">
        <v>3049</v>
      </c>
      <c r="D208" s="1560"/>
      <c r="E208" s="1560"/>
      <c r="F208" s="1560"/>
      <c r="G208" s="1560"/>
      <c r="H208" s="1560"/>
      <c r="I208" s="1560"/>
      <c r="J208" s="635" t="s">
        <v>3050</v>
      </c>
      <c r="K208" s="636" t="s">
        <v>14</v>
      </c>
      <c r="L208" s="637" t="s">
        <v>3052</v>
      </c>
      <c r="M208" s="638">
        <v>0</v>
      </c>
      <c r="N208" s="636">
        <v>1</v>
      </c>
      <c r="O208" s="636">
        <v>7</v>
      </c>
      <c r="P208" s="636">
        <v>18</v>
      </c>
      <c r="Q208" s="636"/>
      <c r="R208" s="636"/>
      <c r="S208" s="639"/>
      <c r="T208" s="640">
        <v>0</v>
      </c>
      <c r="U208" s="636">
        <v>1</v>
      </c>
      <c r="V208" s="636">
        <v>7</v>
      </c>
      <c r="W208" s="636">
        <v>18</v>
      </c>
      <c r="X208" s="636"/>
      <c r="Y208" s="636"/>
      <c r="Z208" s="639"/>
      <c r="AA208" s="626">
        <v>7</v>
      </c>
      <c r="AB208" s="628">
        <v>19</v>
      </c>
      <c r="AC208" s="641" t="s">
        <v>3061</v>
      </c>
    </row>
    <row r="209" spans="1:29" ht="34.799999999999997" x14ac:dyDescent="0.3">
      <c r="A209" s="626">
        <v>1707022411</v>
      </c>
      <c r="B209" s="627" t="s">
        <v>3070</v>
      </c>
      <c r="C209" s="1564" t="s">
        <v>3049</v>
      </c>
      <c r="D209" s="1564"/>
      <c r="E209" s="1564"/>
      <c r="F209" s="1564"/>
      <c r="G209" s="1564"/>
      <c r="H209" s="1564"/>
      <c r="I209" s="1564"/>
      <c r="J209" s="627" t="s">
        <v>3050</v>
      </c>
      <c r="K209" s="628" t="s">
        <v>18</v>
      </c>
      <c r="L209" s="629" t="s">
        <v>3071</v>
      </c>
      <c r="M209" s="642">
        <v>1</v>
      </c>
      <c r="N209" s="643">
        <v>1</v>
      </c>
      <c r="O209" s="628">
        <v>1</v>
      </c>
      <c r="P209" s="643">
        <v>9</v>
      </c>
      <c r="Q209" s="643">
        <v>9</v>
      </c>
      <c r="R209" s="643"/>
      <c r="S209" s="644"/>
      <c r="T209" s="645">
        <v>1</v>
      </c>
      <c r="U209" s="643">
        <v>1</v>
      </c>
      <c r="V209" s="628" t="s">
        <v>3199</v>
      </c>
      <c r="W209" s="643" t="s">
        <v>3200</v>
      </c>
      <c r="X209" s="643">
        <v>9</v>
      </c>
      <c r="Y209" s="643"/>
      <c r="Z209" s="644"/>
      <c r="AA209" s="626">
        <v>1</v>
      </c>
      <c r="AB209" s="628">
        <v>21</v>
      </c>
      <c r="AC209" s="641" t="s">
        <v>3064</v>
      </c>
    </row>
    <row r="210" spans="1:29" x14ac:dyDescent="0.3">
      <c r="A210" s="626">
        <v>1707022413</v>
      </c>
      <c r="B210" s="627" t="s">
        <v>3077</v>
      </c>
      <c r="C210" s="1564" t="s">
        <v>3049</v>
      </c>
      <c r="D210" s="1564"/>
      <c r="E210" s="1564"/>
      <c r="F210" s="1564"/>
      <c r="G210" s="1564"/>
      <c r="H210" s="1564"/>
      <c r="I210" s="1564"/>
      <c r="J210" s="627" t="s">
        <v>3050</v>
      </c>
      <c r="K210" s="628" t="s">
        <v>18</v>
      </c>
      <c r="L210" s="629" t="s">
        <v>3078</v>
      </c>
      <c r="M210" s="642">
        <v>0</v>
      </c>
      <c r="N210" s="643">
        <v>2</v>
      </c>
      <c r="O210" s="628">
        <v>1</v>
      </c>
      <c r="P210" s="643">
        <v>11</v>
      </c>
      <c r="Q210" s="643">
        <v>11</v>
      </c>
      <c r="R210" s="643"/>
      <c r="S210" s="644"/>
      <c r="T210" s="645">
        <v>0</v>
      </c>
      <c r="U210" s="643">
        <v>2</v>
      </c>
      <c r="V210" s="628" t="s">
        <v>3201</v>
      </c>
      <c r="W210" s="643" t="s">
        <v>3202</v>
      </c>
      <c r="X210" s="643">
        <v>11</v>
      </c>
      <c r="Y210" s="643"/>
      <c r="Z210" s="644"/>
      <c r="AA210" s="626">
        <v>1</v>
      </c>
      <c r="AB210" s="628">
        <v>20</v>
      </c>
      <c r="AC210" s="641" t="s">
        <v>3064</v>
      </c>
    </row>
    <row r="211" spans="1:29" x14ac:dyDescent="0.3">
      <c r="A211" s="626">
        <v>1707022414</v>
      </c>
      <c r="B211" s="627" t="s">
        <v>3081</v>
      </c>
      <c r="C211" s="1564" t="s">
        <v>3049</v>
      </c>
      <c r="D211" s="1564"/>
      <c r="E211" s="1564"/>
      <c r="F211" s="1564"/>
      <c r="G211" s="1564"/>
      <c r="H211" s="1564"/>
      <c r="I211" s="1564"/>
      <c r="J211" s="627" t="s">
        <v>3050</v>
      </c>
      <c r="K211" s="628" t="s">
        <v>18</v>
      </c>
      <c r="L211" s="646" t="s">
        <v>3082</v>
      </c>
      <c r="M211" s="642">
        <v>0</v>
      </c>
      <c r="N211" s="643">
        <v>1</v>
      </c>
      <c r="O211" s="628">
        <v>3</v>
      </c>
      <c r="P211" s="643">
        <v>5</v>
      </c>
      <c r="Q211" s="643"/>
      <c r="R211" s="643"/>
      <c r="S211" s="644"/>
      <c r="T211" s="645">
        <v>0</v>
      </c>
      <c r="U211" s="643">
        <v>1</v>
      </c>
      <c r="V211" s="628">
        <v>3</v>
      </c>
      <c r="W211" s="643" t="s">
        <v>3203</v>
      </c>
      <c r="X211" s="643"/>
      <c r="Y211" s="643"/>
      <c r="Z211" s="644"/>
      <c r="AA211" s="626">
        <v>3</v>
      </c>
      <c r="AB211" s="628">
        <v>27</v>
      </c>
      <c r="AC211" s="641" t="s">
        <v>3064</v>
      </c>
    </row>
    <row r="212" spans="1:29" ht="34.799999999999997" x14ac:dyDescent="0.3">
      <c r="A212" s="626">
        <v>1707022416</v>
      </c>
      <c r="B212" s="627" t="s">
        <v>3084</v>
      </c>
      <c r="C212" s="1564" t="s">
        <v>3049</v>
      </c>
      <c r="D212" s="1564"/>
      <c r="E212" s="1564"/>
      <c r="F212" s="1564"/>
      <c r="G212" s="1564"/>
      <c r="H212" s="1564"/>
      <c r="I212" s="1564"/>
      <c r="J212" s="627" t="s">
        <v>3050</v>
      </c>
      <c r="K212" s="628" t="s">
        <v>13</v>
      </c>
      <c r="L212" s="646" t="s">
        <v>3085</v>
      </c>
      <c r="M212" s="642">
        <v>1</v>
      </c>
      <c r="N212" s="643">
        <v>0</v>
      </c>
      <c r="O212" s="628">
        <v>3</v>
      </c>
      <c r="P212" s="643">
        <v>8</v>
      </c>
      <c r="Q212" s="643"/>
      <c r="R212" s="643"/>
      <c r="S212" s="644"/>
      <c r="T212" s="645">
        <v>1</v>
      </c>
      <c r="U212" s="643">
        <v>0</v>
      </c>
      <c r="V212" s="628">
        <v>3</v>
      </c>
      <c r="W212" s="643" t="s">
        <v>3204</v>
      </c>
      <c r="X212" s="643"/>
      <c r="Y212" s="643"/>
      <c r="Z212" s="644"/>
      <c r="AA212" s="626">
        <v>3</v>
      </c>
      <c r="AB212" s="628">
        <v>12</v>
      </c>
      <c r="AC212" s="641" t="s">
        <v>3064</v>
      </c>
    </row>
    <row r="213" spans="1:29" x14ac:dyDescent="0.3">
      <c r="A213" s="626">
        <v>1707022417</v>
      </c>
      <c r="B213" s="627" t="s">
        <v>3087</v>
      </c>
      <c r="C213" s="1564" t="s">
        <v>3049</v>
      </c>
      <c r="D213" s="1564"/>
      <c r="E213" s="1564"/>
      <c r="F213" s="1564"/>
      <c r="G213" s="1564"/>
      <c r="H213" s="1564"/>
      <c r="I213" s="1564"/>
      <c r="J213" s="627" t="s">
        <v>3050</v>
      </c>
      <c r="K213" s="628" t="s">
        <v>13</v>
      </c>
      <c r="L213" s="646" t="s">
        <v>3088</v>
      </c>
      <c r="M213" s="642">
        <v>0</v>
      </c>
      <c r="N213" s="643">
        <v>1</v>
      </c>
      <c r="O213" s="628">
        <v>4</v>
      </c>
      <c r="P213" s="643">
        <v>9</v>
      </c>
      <c r="Q213" s="643"/>
      <c r="R213" s="643"/>
      <c r="S213" s="644"/>
      <c r="T213" s="645">
        <v>0</v>
      </c>
      <c r="U213" s="643">
        <v>1</v>
      </c>
      <c r="V213" s="628">
        <v>4</v>
      </c>
      <c r="W213" s="643" t="s">
        <v>3205</v>
      </c>
      <c r="X213" s="643"/>
      <c r="Y213" s="643"/>
      <c r="Z213" s="644"/>
      <c r="AA213" s="626">
        <v>4</v>
      </c>
      <c r="AB213" s="628">
        <v>20</v>
      </c>
      <c r="AC213" s="641" t="s">
        <v>3064</v>
      </c>
    </row>
    <row r="214" spans="1:29" x14ac:dyDescent="0.3">
      <c r="A214" s="626">
        <v>1707022418</v>
      </c>
      <c r="B214" s="627" t="s">
        <v>3090</v>
      </c>
      <c r="C214" s="1564" t="s">
        <v>3049</v>
      </c>
      <c r="D214" s="1564"/>
      <c r="E214" s="1564"/>
      <c r="F214" s="1564"/>
      <c r="G214" s="1564"/>
      <c r="H214" s="1564"/>
      <c r="I214" s="1564"/>
      <c r="J214" s="627" t="s">
        <v>3050</v>
      </c>
      <c r="K214" s="628" t="s">
        <v>13</v>
      </c>
      <c r="L214" s="629" t="s">
        <v>3091</v>
      </c>
      <c r="M214" s="642">
        <v>0</v>
      </c>
      <c r="N214" s="643">
        <v>1</v>
      </c>
      <c r="O214" s="628">
        <v>7</v>
      </c>
      <c r="P214" s="643">
        <v>10</v>
      </c>
      <c r="Q214" s="643"/>
      <c r="R214" s="643"/>
      <c r="S214" s="644"/>
      <c r="T214" s="645">
        <v>0</v>
      </c>
      <c r="U214" s="643">
        <v>1</v>
      </c>
      <c r="V214" s="628">
        <v>7</v>
      </c>
      <c r="W214" s="643" t="s">
        <v>3206</v>
      </c>
      <c r="X214" s="643"/>
      <c r="Y214" s="643"/>
      <c r="Z214" s="644"/>
      <c r="AA214" s="626">
        <v>7</v>
      </c>
      <c r="AB214" s="643">
        <v>13</v>
      </c>
      <c r="AC214" s="632"/>
    </row>
    <row r="215" spans="1:29" x14ac:dyDescent="0.3">
      <c r="A215" s="633">
        <v>1707022419</v>
      </c>
      <c r="B215" s="635" t="s">
        <v>3093</v>
      </c>
      <c r="C215" s="1560" t="s">
        <v>3049</v>
      </c>
      <c r="D215" s="1560"/>
      <c r="E215" s="1560"/>
      <c r="F215" s="1560"/>
      <c r="G215" s="1560"/>
      <c r="H215" s="1560"/>
      <c r="I215" s="1560"/>
      <c r="J215" s="635" t="s">
        <v>3050</v>
      </c>
      <c r="K215" s="636" t="s">
        <v>18</v>
      </c>
      <c r="L215" s="647" t="s">
        <v>3094</v>
      </c>
      <c r="M215" s="648">
        <v>0</v>
      </c>
      <c r="N215" s="649">
        <v>1</v>
      </c>
      <c r="O215" s="636">
        <v>4</v>
      </c>
      <c r="P215" s="649">
        <v>3</v>
      </c>
      <c r="Q215" s="649">
        <v>3</v>
      </c>
      <c r="R215" s="649"/>
      <c r="S215" s="650"/>
      <c r="T215" s="651">
        <v>0</v>
      </c>
      <c r="U215" s="649">
        <v>1</v>
      </c>
      <c r="V215" s="636">
        <v>4</v>
      </c>
      <c r="W215" s="649">
        <v>3</v>
      </c>
      <c r="X215" s="649">
        <v>3</v>
      </c>
      <c r="Y215" s="649"/>
      <c r="Z215" s="650"/>
      <c r="AA215" s="640">
        <v>4</v>
      </c>
      <c r="AB215" s="636">
        <v>3</v>
      </c>
      <c r="AC215" s="652"/>
    </row>
    <row r="216" spans="1:29" x14ac:dyDescent="0.3">
      <c r="A216" s="633">
        <v>1707022420</v>
      </c>
      <c r="B216" s="636" t="s">
        <v>3095</v>
      </c>
      <c r="C216" s="1560" t="s">
        <v>3049</v>
      </c>
      <c r="D216" s="1560"/>
      <c r="E216" s="1560"/>
      <c r="F216" s="1560"/>
      <c r="G216" s="1560"/>
      <c r="H216" s="1560"/>
      <c r="I216" s="1560"/>
      <c r="J216" s="636" t="s">
        <v>3050</v>
      </c>
      <c r="K216" s="636" t="s">
        <v>18</v>
      </c>
      <c r="L216" s="647" t="s">
        <v>3096</v>
      </c>
      <c r="M216" s="648">
        <v>0</v>
      </c>
      <c r="N216" s="649">
        <v>1</v>
      </c>
      <c r="O216" s="636">
        <v>5</v>
      </c>
      <c r="P216" s="649">
        <v>8</v>
      </c>
      <c r="Q216" s="649">
        <v>8</v>
      </c>
      <c r="R216" s="649"/>
      <c r="S216" s="650"/>
      <c r="T216" s="651">
        <v>0</v>
      </c>
      <c r="U216" s="649">
        <v>1</v>
      </c>
      <c r="V216" s="636">
        <v>5</v>
      </c>
      <c r="W216" s="649">
        <v>8</v>
      </c>
      <c r="X216" s="649">
        <v>8</v>
      </c>
      <c r="Y216" s="649"/>
      <c r="Z216" s="650"/>
      <c r="AA216" s="640">
        <v>5</v>
      </c>
      <c r="AB216" s="636">
        <v>8</v>
      </c>
      <c r="AC216" s="652"/>
    </row>
    <row r="217" spans="1:29" x14ac:dyDescent="0.3">
      <c r="A217" s="633">
        <v>1707022422</v>
      </c>
      <c r="B217" s="635" t="s">
        <v>3098</v>
      </c>
      <c r="C217" s="1560" t="s">
        <v>3049</v>
      </c>
      <c r="D217" s="1560"/>
      <c r="E217" s="1560"/>
      <c r="F217" s="1560"/>
      <c r="G217" s="1560"/>
      <c r="H217" s="1560"/>
      <c r="I217" s="1560"/>
      <c r="J217" s="635" t="s">
        <v>3050</v>
      </c>
      <c r="K217" s="636" t="s">
        <v>14</v>
      </c>
      <c r="L217" s="647" t="s">
        <v>3100</v>
      </c>
      <c r="M217" s="648">
        <v>0</v>
      </c>
      <c r="N217" s="649">
        <v>1</v>
      </c>
      <c r="O217" s="636">
        <v>4</v>
      </c>
      <c r="P217" s="649">
        <v>6</v>
      </c>
      <c r="Q217" s="649">
        <v>6</v>
      </c>
      <c r="R217" s="649"/>
      <c r="S217" s="650"/>
      <c r="T217" s="651">
        <v>0</v>
      </c>
      <c r="U217" s="649">
        <v>1</v>
      </c>
      <c r="V217" s="636">
        <v>4</v>
      </c>
      <c r="W217" s="649">
        <v>6</v>
      </c>
      <c r="X217" s="649">
        <v>6</v>
      </c>
      <c r="Y217" s="649"/>
      <c r="Z217" s="650"/>
      <c r="AA217" s="640">
        <v>4</v>
      </c>
      <c r="AB217" s="636">
        <v>6</v>
      </c>
      <c r="AC217" s="652"/>
    </row>
    <row r="218" spans="1:29" x14ac:dyDescent="0.3">
      <c r="A218" s="626">
        <v>1707022423</v>
      </c>
      <c r="B218" s="627" t="s">
        <v>3101</v>
      </c>
      <c r="C218" s="1564" t="s">
        <v>3049</v>
      </c>
      <c r="D218" s="1564"/>
      <c r="E218" s="1564"/>
      <c r="F218" s="1564"/>
      <c r="G218" s="1564"/>
      <c r="H218" s="1564"/>
      <c r="I218" s="1564"/>
      <c r="J218" s="627" t="s">
        <v>3050</v>
      </c>
      <c r="K218" s="628" t="s">
        <v>18</v>
      </c>
      <c r="L218" s="646" t="s">
        <v>3094</v>
      </c>
      <c r="M218" s="642">
        <v>0</v>
      </c>
      <c r="N218" s="643">
        <v>1</v>
      </c>
      <c r="O218" s="628">
        <v>3</v>
      </c>
      <c r="P218" s="643">
        <v>4</v>
      </c>
      <c r="Q218" s="643">
        <v>4</v>
      </c>
      <c r="R218" s="643"/>
      <c r="S218" s="644"/>
      <c r="T218" s="645">
        <v>0</v>
      </c>
      <c r="U218" s="643">
        <v>1</v>
      </c>
      <c r="V218" s="628">
        <v>3</v>
      </c>
      <c r="W218" s="643">
        <v>4</v>
      </c>
      <c r="X218" s="643">
        <v>4</v>
      </c>
      <c r="Y218" s="643"/>
      <c r="Z218" s="644"/>
      <c r="AA218" s="626">
        <v>3</v>
      </c>
      <c r="AB218" s="628">
        <v>4</v>
      </c>
      <c r="AC218" s="632"/>
    </row>
    <row r="219" spans="1:29" ht="34.799999999999997" x14ac:dyDescent="0.3">
      <c r="A219" s="626">
        <v>1707022424</v>
      </c>
      <c r="B219" s="628" t="s">
        <v>3102</v>
      </c>
      <c r="C219" s="1564" t="s">
        <v>3049</v>
      </c>
      <c r="D219" s="1564"/>
      <c r="E219" s="1564"/>
      <c r="F219" s="1564"/>
      <c r="G219" s="1564"/>
      <c r="H219" s="1564"/>
      <c r="I219" s="1564"/>
      <c r="J219" s="628" t="s">
        <v>3050</v>
      </c>
      <c r="K219" s="628" t="s">
        <v>16</v>
      </c>
      <c r="L219" s="646" t="s">
        <v>3104</v>
      </c>
      <c r="M219" s="642">
        <v>0</v>
      </c>
      <c r="N219" s="643">
        <v>1</v>
      </c>
      <c r="O219" s="628">
        <v>2</v>
      </c>
      <c r="P219" s="643">
        <v>5</v>
      </c>
      <c r="Q219" s="643">
        <v>5</v>
      </c>
      <c r="R219" s="643"/>
      <c r="S219" s="644"/>
      <c r="T219" s="645">
        <v>0</v>
      </c>
      <c r="U219" s="643">
        <v>1</v>
      </c>
      <c r="V219" s="628">
        <v>2</v>
      </c>
      <c r="W219" s="643" t="s">
        <v>3207</v>
      </c>
      <c r="X219" s="643">
        <v>5</v>
      </c>
      <c r="Y219" s="643"/>
      <c r="Z219" s="644"/>
      <c r="AA219" s="626">
        <v>2</v>
      </c>
      <c r="AB219" s="643">
        <v>11</v>
      </c>
      <c r="AC219" s="632"/>
    </row>
    <row r="220" spans="1:29" ht="34.799999999999997" x14ac:dyDescent="0.3">
      <c r="A220" s="626">
        <v>1707022425</v>
      </c>
      <c r="B220" s="627" t="s">
        <v>3106</v>
      </c>
      <c r="C220" s="1564" t="s">
        <v>3049</v>
      </c>
      <c r="D220" s="1564"/>
      <c r="E220" s="1564"/>
      <c r="F220" s="1564"/>
      <c r="G220" s="1564"/>
      <c r="H220" s="1564"/>
      <c r="I220" s="1564"/>
      <c r="J220" s="627" t="s">
        <v>3050</v>
      </c>
      <c r="K220" s="628" t="s">
        <v>3163</v>
      </c>
      <c r="L220" s="646" t="s">
        <v>3104</v>
      </c>
      <c r="M220" s="642">
        <v>1</v>
      </c>
      <c r="N220" s="643">
        <v>0</v>
      </c>
      <c r="O220" s="628">
        <v>4</v>
      </c>
      <c r="P220" s="643">
        <v>7</v>
      </c>
      <c r="Q220" s="643"/>
      <c r="R220" s="643"/>
      <c r="S220" s="644"/>
      <c r="T220" s="645">
        <v>1</v>
      </c>
      <c r="U220" s="643">
        <v>0</v>
      </c>
      <c r="V220" s="628">
        <v>4</v>
      </c>
      <c r="W220" s="643" t="s">
        <v>3208</v>
      </c>
      <c r="X220" s="643"/>
      <c r="Y220" s="643"/>
      <c r="Z220" s="644"/>
      <c r="AA220" s="626">
        <v>4</v>
      </c>
      <c r="AB220" s="628">
        <v>12</v>
      </c>
      <c r="AC220" s="641" t="s">
        <v>3064</v>
      </c>
    </row>
    <row r="221" spans="1:29" ht="34.799999999999997" x14ac:dyDescent="0.3">
      <c r="A221" s="626">
        <v>1707022426</v>
      </c>
      <c r="B221" s="627" t="s">
        <v>3109</v>
      </c>
      <c r="C221" s="1564" t="s">
        <v>3049</v>
      </c>
      <c r="D221" s="1564"/>
      <c r="E221" s="1564"/>
      <c r="F221" s="1564"/>
      <c r="G221" s="1564"/>
      <c r="H221" s="1564"/>
      <c r="I221" s="1564"/>
      <c r="J221" s="627" t="s">
        <v>3050</v>
      </c>
      <c r="K221" s="628" t="s">
        <v>16</v>
      </c>
      <c r="L221" s="646" t="s">
        <v>3104</v>
      </c>
      <c r="M221" s="642">
        <v>0</v>
      </c>
      <c r="N221" s="643">
        <v>1</v>
      </c>
      <c r="O221" s="628">
        <v>5</v>
      </c>
      <c r="P221" s="643">
        <v>7</v>
      </c>
      <c r="Q221" s="643">
        <v>7</v>
      </c>
      <c r="R221" s="643"/>
      <c r="S221" s="644"/>
      <c r="T221" s="645">
        <v>0</v>
      </c>
      <c r="U221" s="643">
        <v>1</v>
      </c>
      <c r="V221" s="628">
        <v>5</v>
      </c>
      <c r="W221" s="643" t="s">
        <v>3209</v>
      </c>
      <c r="X221" s="643">
        <v>7</v>
      </c>
      <c r="Y221" s="643"/>
      <c r="Z221" s="644"/>
      <c r="AA221" s="626">
        <v>5</v>
      </c>
      <c r="AB221" s="628">
        <v>9</v>
      </c>
      <c r="AC221" s="632"/>
    </row>
    <row r="222" spans="1:29" x14ac:dyDescent="0.3">
      <c r="A222" s="626">
        <v>1707022427</v>
      </c>
      <c r="B222" s="627" t="s">
        <v>3112</v>
      </c>
      <c r="C222" s="1564" t="s">
        <v>3049</v>
      </c>
      <c r="D222" s="1564"/>
      <c r="E222" s="1564"/>
      <c r="F222" s="1564"/>
      <c r="G222" s="1564"/>
      <c r="H222" s="1564"/>
      <c r="I222" s="1564"/>
      <c r="J222" s="627" t="s">
        <v>3050</v>
      </c>
      <c r="K222" s="628" t="s">
        <v>16</v>
      </c>
      <c r="L222" s="646" t="s">
        <v>3104</v>
      </c>
      <c r="M222" s="642">
        <v>1</v>
      </c>
      <c r="N222" s="643">
        <v>1</v>
      </c>
      <c r="O222" s="628">
        <v>3</v>
      </c>
      <c r="P222" s="643">
        <v>5</v>
      </c>
      <c r="Q222" s="643">
        <v>5</v>
      </c>
      <c r="R222" s="643"/>
      <c r="S222" s="644"/>
      <c r="T222" s="645">
        <v>1</v>
      </c>
      <c r="U222" s="643">
        <v>1</v>
      </c>
      <c r="V222" s="628" t="s">
        <v>3210</v>
      </c>
      <c r="W222" s="643">
        <v>5</v>
      </c>
      <c r="X222" s="643">
        <v>5</v>
      </c>
      <c r="Y222" s="643"/>
      <c r="Z222" s="644"/>
      <c r="AA222" s="626">
        <v>3</v>
      </c>
      <c r="AB222" s="628">
        <v>11</v>
      </c>
      <c r="AC222" s="632"/>
    </row>
    <row r="223" spans="1:29" ht="52.2" x14ac:dyDescent="0.3">
      <c r="A223" s="626">
        <v>1707022428</v>
      </c>
      <c r="B223" s="627" t="s">
        <v>3114</v>
      </c>
      <c r="C223" s="1564" t="s">
        <v>3049</v>
      </c>
      <c r="D223" s="1564"/>
      <c r="E223" s="1564"/>
      <c r="F223" s="1564"/>
      <c r="G223" s="1564"/>
      <c r="H223" s="1564"/>
      <c r="I223" s="1564"/>
      <c r="J223" s="627" t="s">
        <v>3050</v>
      </c>
      <c r="K223" s="628" t="s">
        <v>13</v>
      </c>
      <c r="L223" s="646"/>
      <c r="M223" s="642">
        <v>0</v>
      </c>
      <c r="N223" s="643">
        <v>1</v>
      </c>
      <c r="O223" s="628">
        <v>3</v>
      </c>
      <c r="P223" s="643">
        <v>13</v>
      </c>
      <c r="Q223" s="643"/>
      <c r="R223" s="643"/>
      <c r="S223" s="644"/>
      <c r="T223" s="645">
        <v>0</v>
      </c>
      <c r="U223" s="643">
        <v>1</v>
      </c>
      <c r="V223" s="628">
        <v>3</v>
      </c>
      <c r="W223" s="643" t="s">
        <v>3211</v>
      </c>
      <c r="X223" s="643"/>
      <c r="Y223" s="643"/>
      <c r="Z223" s="644"/>
      <c r="AA223" s="626">
        <v>3</v>
      </c>
      <c r="AB223" s="628">
        <v>19</v>
      </c>
      <c r="AC223" s="641" t="s">
        <v>3064</v>
      </c>
    </row>
    <row r="224" spans="1:29" ht="34.799999999999997" x14ac:dyDescent="0.3">
      <c r="A224" s="626">
        <v>1707022429</v>
      </c>
      <c r="B224" s="653" t="s">
        <v>3117</v>
      </c>
      <c r="C224" s="1564" t="s">
        <v>3049</v>
      </c>
      <c r="D224" s="1564"/>
      <c r="E224" s="1564"/>
      <c r="F224" s="1564"/>
      <c r="G224" s="1564"/>
      <c r="H224" s="1564"/>
      <c r="I224" s="1564"/>
      <c r="J224" s="627" t="s">
        <v>3050</v>
      </c>
      <c r="K224" s="628" t="s">
        <v>16</v>
      </c>
      <c r="L224" s="646"/>
      <c r="M224" s="642">
        <v>0</v>
      </c>
      <c r="N224" s="643">
        <v>1</v>
      </c>
      <c r="O224" s="628">
        <v>3</v>
      </c>
      <c r="P224" s="643">
        <v>7</v>
      </c>
      <c r="Q224" s="643"/>
      <c r="R224" s="643"/>
      <c r="S224" s="644"/>
      <c r="T224" s="645">
        <v>0</v>
      </c>
      <c r="U224" s="643">
        <v>1</v>
      </c>
      <c r="V224" s="628">
        <v>3</v>
      </c>
      <c r="W224" s="643" t="s">
        <v>3212</v>
      </c>
      <c r="X224" s="643"/>
      <c r="Y224" s="643"/>
      <c r="Z224" s="644"/>
      <c r="AA224" s="626">
        <v>3</v>
      </c>
      <c r="AB224" s="628">
        <v>7</v>
      </c>
      <c r="AC224" s="641" t="s">
        <v>3164</v>
      </c>
    </row>
    <row r="225" spans="1:29" ht="52.2" x14ac:dyDescent="0.3">
      <c r="A225" s="626">
        <v>1707022430</v>
      </c>
      <c r="B225" s="653" t="s">
        <v>3120</v>
      </c>
      <c r="C225" s="1564" t="s">
        <v>3049</v>
      </c>
      <c r="D225" s="1564"/>
      <c r="E225" s="1564"/>
      <c r="F225" s="1564"/>
      <c r="G225" s="1564"/>
      <c r="H225" s="1564"/>
      <c r="I225" s="1564"/>
      <c r="J225" s="627" t="s">
        <v>3050</v>
      </c>
      <c r="K225" s="628" t="s">
        <v>18</v>
      </c>
      <c r="L225" s="646"/>
      <c r="M225" s="642">
        <v>1</v>
      </c>
      <c r="N225" s="643">
        <v>2</v>
      </c>
      <c r="O225" s="628">
        <v>12</v>
      </c>
      <c r="P225" s="643">
        <v>16</v>
      </c>
      <c r="Q225" s="643"/>
      <c r="R225" s="643"/>
      <c r="S225" s="644"/>
      <c r="T225" s="645">
        <v>1</v>
      </c>
      <c r="U225" s="643">
        <v>2</v>
      </c>
      <c r="V225" s="628">
        <v>12</v>
      </c>
      <c r="W225" s="643" t="s">
        <v>3213</v>
      </c>
      <c r="X225" s="643"/>
      <c r="Y225" s="643"/>
      <c r="Z225" s="644"/>
      <c r="AA225" s="626">
        <v>12</v>
      </c>
      <c r="AB225" s="628">
        <v>43</v>
      </c>
      <c r="AC225" s="654"/>
    </row>
    <row r="226" spans="1:29" ht="69.599999999999994" x14ac:dyDescent="0.3">
      <c r="A226" s="626">
        <v>1707022431</v>
      </c>
      <c r="B226" s="653" t="s">
        <v>3123</v>
      </c>
      <c r="C226" s="1564" t="s">
        <v>3049</v>
      </c>
      <c r="D226" s="1564"/>
      <c r="E226" s="1564"/>
      <c r="F226" s="1564"/>
      <c r="G226" s="1564"/>
      <c r="H226" s="1564"/>
      <c r="I226" s="1564"/>
      <c r="J226" s="627" t="s">
        <v>3050</v>
      </c>
      <c r="K226" s="628" t="s">
        <v>18</v>
      </c>
      <c r="L226" s="646"/>
      <c r="M226" s="642">
        <v>1</v>
      </c>
      <c r="N226" s="643">
        <v>1</v>
      </c>
      <c r="O226" s="628">
        <v>4</v>
      </c>
      <c r="P226" s="643">
        <v>5</v>
      </c>
      <c r="Q226" s="643">
        <v>5</v>
      </c>
      <c r="R226" s="643"/>
      <c r="S226" s="644"/>
      <c r="T226" s="645">
        <v>1</v>
      </c>
      <c r="U226" s="643">
        <v>1</v>
      </c>
      <c r="V226" s="628">
        <v>4</v>
      </c>
      <c r="W226" s="643">
        <v>5</v>
      </c>
      <c r="X226" s="643">
        <v>5</v>
      </c>
      <c r="Y226" s="643"/>
      <c r="Z226" s="644"/>
      <c r="AA226" s="626">
        <v>4</v>
      </c>
      <c r="AB226" s="628">
        <v>6</v>
      </c>
      <c r="AC226" s="641" t="s">
        <v>3064</v>
      </c>
    </row>
    <row r="227" spans="1:29" ht="52.2" x14ac:dyDescent="0.3">
      <c r="A227" s="633">
        <v>1707022432</v>
      </c>
      <c r="B227" s="655" t="s">
        <v>3124</v>
      </c>
      <c r="C227" s="1560" t="s">
        <v>3049</v>
      </c>
      <c r="D227" s="1560"/>
      <c r="E227" s="1560"/>
      <c r="F227" s="1560"/>
      <c r="G227" s="1560"/>
      <c r="H227" s="1560"/>
      <c r="I227" s="1560"/>
      <c r="J227" s="635" t="s">
        <v>3050</v>
      </c>
      <c r="K227" s="628" t="s">
        <v>14</v>
      </c>
      <c r="L227" s="647"/>
      <c r="M227" s="648">
        <v>0</v>
      </c>
      <c r="N227" s="649">
        <v>1</v>
      </c>
      <c r="O227" s="636">
        <v>2</v>
      </c>
      <c r="P227" s="649">
        <v>7</v>
      </c>
      <c r="Q227" s="649">
        <v>7</v>
      </c>
      <c r="R227" s="649"/>
      <c r="S227" s="650"/>
      <c r="T227" s="651">
        <v>0</v>
      </c>
      <c r="U227" s="649">
        <v>1</v>
      </c>
      <c r="V227" s="636">
        <v>2</v>
      </c>
      <c r="W227" s="649">
        <v>7</v>
      </c>
      <c r="X227" s="649">
        <v>7</v>
      </c>
      <c r="Y227" s="649"/>
      <c r="Z227" s="650"/>
      <c r="AA227" s="640">
        <v>2</v>
      </c>
      <c r="AB227" s="636">
        <v>7</v>
      </c>
      <c r="AC227" s="652"/>
    </row>
    <row r="228" spans="1:29" ht="34.799999999999997" x14ac:dyDescent="0.3">
      <c r="A228" s="626">
        <v>1707022433</v>
      </c>
      <c r="B228" s="653" t="s">
        <v>3126</v>
      </c>
      <c r="C228" s="1564" t="s">
        <v>3049</v>
      </c>
      <c r="D228" s="1564"/>
      <c r="E228" s="1564"/>
      <c r="F228" s="1564"/>
      <c r="G228" s="1564"/>
      <c r="H228" s="1564"/>
      <c r="I228" s="1564"/>
      <c r="J228" s="627" t="s">
        <v>3050</v>
      </c>
      <c r="K228" s="643" t="s">
        <v>18</v>
      </c>
      <c r="L228" s="646"/>
      <c r="M228" s="642">
        <v>0</v>
      </c>
      <c r="N228" s="643">
        <v>2</v>
      </c>
      <c r="O228" s="628">
        <v>0</v>
      </c>
      <c r="P228" s="643">
        <v>6</v>
      </c>
      <c r="Q228" s="643"/>
      <c r="R228" s="643"/>
      <c r="S228" s="644"/>
      <c r="T228" s="645">
        <v>0</v>
      </c>
      <c r="U228" s="643">
        <v>2</v>
      </c>
      <c r="V228" s="628">
        <v>0</v>
      </c>
      <c r="W228" s="643" t="s">
        <v>3214</v>
      </c>
      <c r="X228" s="643"/>
      <c r="Y228" s="643"/>
      <c r="Z228" s="644"/>
      <c r="AA228" s="626">
        <v>1</v>
      </c>
      <c r="AB228" s="643">
        <v>7</v>
      </c>
      <c r="AC228" s="632"/>
    </row>
    <row r="229" spans="1:29" x14ac:dyDescent="0.3">
      <c r="A229" s="626">
        <v>1707022435</v>
      </c>
      <c r="B229" s="653" t="s">
        <v>3215</v>
      </c>
      <c r="C229" s="1564" t="s">
        <v>3049</v>
      </c>
      <c r="D229" s="1564"/>
      <c r="E229" s="1564"/>
      <c r="F229" s="1564"/>
      <c r="G229" s="1564"/>
      <c r="H229" s="1564"/>
      <c r="I229" s="1564"/>
      <c r="J229" s="627" t="s">
        <v>3050</v>
      </c>
      <c r="K229" s="643" t="s">
        <v>3165</v>
      </c>
      <c r="L229" s="646"/>
      <c r="M229" s="642">
        <v>2</v>
      </c>
      <c r="N229" s="643">
        <v>2</v>
      </c>
      <c r="O229" s="628">
        <v>3</v>
      </c>
      <c r="P229" s="643">
        <v>11</v>
      </c>
      <c r="Q229" s="643"/>
      <c r="R229" s="643"/>
      <c r="S229" s="644"/>
      <c r="T229" s="645">
        <v>2</v>
      </c>
      <c r="U229" s="643">
        <v>2</v>
      </c>
      <c r="V229" s="628">
        <v>3</v>
      </c>
      <c r="W229" s="643" t="s">
        <v>3216</v>
      </c>
      <c r="X229" s="643"/>
      <c r="Y229" s="643"/>
      <c r="Z229" s="644"/>
      <c r="AA229" s="626">
        <v>3</v>
      </c>
      <c r="AB229" s="628">
        <v>14</v>
      </c>
      <c r="AC229" s="641" t="s">
        <v>3064</v>
      </c>
    </row>
    <row r="230" spans="1:29" x14ac:dyDescent="0.3">
      <c r="A230" s="633">
        <v>1707022436</v>
      </c>
      <c r="B230" s="656" t="s">
        <v>3131</v>
      </c>
      <c r="C230" s="1560" t="s">
        <v>3049</v>
      </c>
      <c r="D230" s="1560"/>
      <c r="E230" s="1560"/>
      <c r="F230" s="1560"/>
      <c r="G230" s="1560"/>
      <c r="H230" s="1560"/>
      <c r="I230" s="1560"/>
      <c r="J230" s="635" t="s">
        <v>3050</v>
      </c>
      <c r="K230" s="649" t="s">
        <v>3132</v>
      </c>
      <c r="L230" s="647"/>
      <c r="M230" s="648">
        <v>1</v>
      </c>
      <c r="N230" s="649">
        <v>0</v>
      </c>
      <c r="O230" s="636">
        <v>0</v>
      </c>
      <c r="P230" s="649">
        <v>9</v>
      </c>
      <c r="Q230" s="649"/>
      <c r="R230" s="649"/>
      <c r="S230" s="650"/>
      <c r="T230" s="651">
        <v>1</v>
      </c>
      <c r="U230" s="649">
        <v>0</v>
      </c>
      <c r="V230" s="636">
        <v>0</v>
      </c>
      <c r="W230" s="649">
        <v>9</v>
      </c>
      <c r="X230" s="649"/>
      <c r="Y230" s="649"/>
      <c r="Z230" s="650"/>
      <c r="AA230" s="626">
        <v>1</v>
      </c>
      <c r="AB230" s="628">
        <v>12</v>
      </c>
      <c r="AC230" s="652"/>
    </row>
    <row r="231" spans="1:29" ht="52.2" x14ac:dyDescent="0.3">
      <c r="A231" s="626">
        <v>1707022437</v>
      </c>
      <c r="B231" s="653" t="s">
        <v>3133</v>
      </c>
      <c r="C231" s="1564" t="s">
        <v>3049</v>
      </c>
      <c r="D231" s="1564"/>
      <c r="E231" s="1564"/>
      <c r="F231" s="1564"/>
      <c r="G231" s="1564"/>
      <c r="H231" s="1564"/>
      <c r="I231" s="1564"/>
      <c r="J231" s="627" t="s">
        <v>3050</v>
      </c>
      <c r="K231" s="643" t="s">
        <v>18</v>
      </c>
      <c r="L231" s="646"/>
      <c r="M231" s="642">
        <v>2</v>
      </c>
      <c r="N231" s="643">
        <v>0</v>
      </c>
      <c r="O231" s="628">
        <v>3</v>
      </c>
      <c r="P231" s="643">
        <v>11</v>
      </c>
      <c r="Q231" s="643"/>
      <c r="R231" s="643"/>
      <c r="S231" s="644"/>
      <c r="T231" s="645">
        <v>2</v>
      </c>
      <c r="U231" s="643">
        <v>0</v>
      </c>
      <c r="V231" s="628">
        <v>3</v>
      </c>
      <c r="W231" s="643" t="s">
        <v>3217</v>
      </c>
      <c r="X231" s="643"/>
      <c r="Y231" s="643"/>
      <c r="Z231" s="644"/>
      <c r="AA231" s="626">
        <v>3</v>
      </c>
      <c r="AB231" s="643">
        <v>10</v>
      </c>
      <c r="AC231" s="652"/>
    </row>
    <row r="232" spans="1:29" ht="34.799999999999997" x14ac:dyDescent="0.3">
      <c r="A232" s="626">
        <v>1707022438</v>
      </c>
      <c r="B232" s="653" t="s">
        <v>3135</v>
      </c>
      <c r="C232" s="1564" t="s">
        <v>3049</v>
      </c>
      <c r="D232" s="1564"/>
      <c r="E232" s="1564"/>
      <c r="F232" s="1564"/>
      <c r="G232" s="1564"/>
      <c r="H232" s="1564"/>
      <c r="I232" s="1564"/>
      <c r="J232" s="627" t="s">
        <v>3050</v>
      </c>
      <c r="K232" s="643" t="s">
        <v>3136</v>
      </c>
      <c r="L232" s="646"/>
      <c r="M232" s="642">
        <v>1</v>
      </c>
      <c r="N232" s="643">
        <v>1</v>
      </c>
      <c r="O232" s="628">
        <v>1</v>
      </c>
      <c r="P232" s="643">
        <v>7</v>
      </c>
      <c r="Q232" s="643"/>
      <c r="R232" s="643"/>
      <c r="S232" s="644"/>
      <c r="T232" s="645">
        <v>1</v>
      </c>
      <c r="U232" s="643">
        <v>1</v>
      </c>
      <c r="V232" s="628">
        <v>1</v>
      </c>
      <c r="W232" s="643" t="s">
        <v>3218</v>
      </c>
      <c r="X232" s="643"/>
      <c r="Y232" s="643"/>
      <c r="Z232" s="644"/>
      <c r="AA232" s="626">
        <v>1</v>
      </c>
      <c r="AB232" s="643">
        <v>8</v>
      </c>
      <c r="AC232" s="632"/>
    </row>
    <row r="233" spans="1:29" ht="52.2" x14ac:dyDescent="0.3">
      <c r="A233" s="633">
        <v>1707022439</v>
      </c>
      <c r="B233" s="655" t="s">
        <v>3138</v>
      </c>
      <c r="C233" s="1560" t="s">
        <v>3049</v>
      </c>
      <c r="D233" s="1560"/>
      <c r="E233" s="1560"/>
      <c r="F233" s="1560"/>
      <c r="G233" s="1560"/>
      <c r="H233" s="1560"/>
      <c r="I233" s="1560"/>
      <c r="J233" s="635" t="s">
        <v>3050</v>
      </c>
      <c r="K233" s="649" t="s">
        <v>14</v>
      </c>
      <c r="L233" s="647"/>
      <c r="M233" s="648">
        <v>1</v>
      </c>
      <c r="N233" s="649">
        <v>1</v>
      </c>
      <c r="O233" s="636">
        <v>1</v>
      </c>
      <c r="P233" s="649">
        <v>11</v>
      </c>
      <c r="Q233" s="649"/>
      <c r="R233" s="649"/>
      <c r="S233" s="650"/>
      <c r="T233" s="651">
        <v>1</v>
      </c>
      <c r="U233" s="649">
        <v>1</v>
      </c>
      <c r="V233" s="636">
        <v>1</v>
      </c>
      <c r="W233" s="649">
        <v>11</v>
      </c>
      <c r="X233" s="649"/>
      <c r="Y233" s="649"/>
      <c r="Z233" s="650"/>
      <c r="AA233" s="640">
        <v>1</v>
      </c>
      <c r="AB233" s="636">
        <v>11</v>
      </c>
      <c r="AC233" s="652"/>
    </row>
    <row r="234" spans="1:29" ht="34.799999999999997" x14ac:dyDescent="0.3">
      <c r="A234" s="633">
        <v>1707022440</v>
      </c>
      <c r="B234" s="655" t="s">
        <v>3140</v>
      </c>
      <c r="C234" s="1560" t="s">
        <v>3049</v>
      </c>
      <c r="D234" s="1560"/>
      <c r="E234" s="1560"/>
      <c r="F234" s="1560"/>
      <c r="G234" s="1560"/>
      <c r="H234" s="1560"/>
      <c r="I234" s="1560"/>
      <c r="J234" s="635" t="s">
        <v>3050</v>
      </c>
      <c r="K234" s="649" t="s">
        <v>3166</v>
      </c>
      <c r="L234" s="647"/>
      <c r="M234" s="648">
        <v>1</v>
      </c>
      <c r="N234" s="649">
        <v>1</v>
      </c>
      <c r="O234" s="636">
        <v>2</v>
      </c>
      <c r="P234" s="649">
        <v>11</v>
      </c>
      <c r="Q234" s="649"/>
      <c r="R234" s="649"/>
      <c r="S234" s="650"/>
      <c r="T234" s="651">
        <v>1</v>
      </c>
      <c r="U234" s="649">
        <v>1</v>
      </c>
      <c r="V234" s="636">
        <v>2</v>
      </c>
      <c r="W234" s="649">
        <v>11</v>
      </c>
      <c r="X234" s="649"/>
      <c r="Y234" s="649"/>
      <c r="Z234" s="650"/>
      <c r="AA234" s="640">
        <v>2</v>
      </c>
      <c r="AB234" s="636">
        <v>11</v>
      </c>
      <c r="AC234" s="652"/>
    </row>
    <row r="235" spans="1:29" x14ac:dyDescent="0.3">
      <c r="A235" s="633">
        <v>1707022441</v>
      </c>
      <c r="B235" s="655" t="s">
        <v>3142</v>
      </c>
      <c r="C235" s="1560" t="s">
        <v>3049</v>
      </c>
      <c r="D235" s="1560"/>
      <c r="E235" s="1560"/>
      <c r="F235" s="1560"/>
      <c r="G235" s="1560"/>
      <c r="H235" s="1560"/>
      <c r="I235" s="1560"/>
      <c r="J235" s="635" t="s">
        <v>3050</v>
      </c>
      <c r="K235" s="649" t="s">
        <v>18</v>
      </c>
      <c r="L235" s="647"/>
      <c r="M235" s="648">
        <v>1</v>
      </c>
      <c r="N235" s="649">
        <v>1</v>
      </c>
      <c r="O235" s="636">
        <v>3</v>
      </c>
      <c r="P235" s="649">
        <v>15</v>
      </c>
      <c r="Q235" s="649"/>
      <c r="R235" s="649"/>
      <c r="S235" s="650"/>
      <c r="T235" s="651">
        <v>1</v>
      </c>
      <c r="U235" s="649">
        <v>1</v>
      </c>
      <c r="V235" s="636">
        <v>3</v>
      </c>
      <c r="W235" s="649">
        <v>15</v>
      </c>
      <c r="X235" s="649"/>
      <c r="Y235" s="649"/>
      <c r="Z235" s="650"/>
      <c r="AA235" s="640">
        <v>3</v>
      </c>
      <c r="AB235" s="636">
        <v>14</v>
      </c>
      <c r="AC235" s="641" t="s">
        <v>3219</v>
      </c>
    </row>
    <row r="236" spans="1:29" ht="34.799999999999997" x14ac:dyDescent="0.3">
      <c r="A236" s="626">
        <v>1707022442</v>
      </c>
      <c r="B236" s="653" t="s">
        <v>3143</v>
      </c>
      <c r="C236" s="1568"/>
      <c r="D236" s="1569"/>
      <c r="E236" s="1569"/>
      <c r="F236" s="1569"/>
      <c r="G236" s="1569"/>
      <c r="H236" s="1569"/>
      <c r="I236" s="1570"/>
      <c r="J236" s="627" t="s">
        <v>3144</v>
      </c>
      <c r="K236" s="643" t="s">
        <v>3165</v>
      </c>
      <c r="L236" s="646"/>
      <c r="M236" s="642">
        <v>1</v>
      </c>
      <c r="N236" s="643">
        <v>1</v>
      </c>
      <c r="O236" s="628">
        <v>2</v>
      </c>
      <c r="P236" s="643">
        <v>8</v>
      </c>
      <c r="Q236" s="643"/>
      <c r="R236" s="643"/>
      <c r="S236" s="644"/>
      <c r="T236" s="645">
        <v>1</v>
      </c>
      <c r="U236" s="643">
        <v>1</v>
      </c>
      <c r="V236" s="628">
        <v>2</v>
      </c>
      <c r="W236" s="643" t="s">
        <v>3220</v>
      </c>
      <c r="X236" s="643"/>
      <c r="Y236" s="643"/>
      <c r="Z236" s="644"/>
      <c r="AA236" s="626">
        <v>2</v>
      </c>
      <c r="AB236" s="643">
        <v>8</v>
      </c>
      <c r="AC236" s="641" t="s">
        <v>3147</v>
      </c>
    </row>
    <row r="237" spans="1:29" ht="34.799999999999997" x14ac:dyDescent="0.3">
      <c r="A237" s="626">
        <v>1707022443</v>
      </c>
      <c r="B237" s="653" t="s">
        <v>3148</v>
      </c>
      <c r="C237" s="1568"/>
      <c r="D237" s="1569"/>
      <c r="E237" s="1569"/>
      <c r="F237" s="1569"/>
      <c r="G237" s="1569"/>
      <c r="H237" s="1569"/>
      <c r="I237" s="1570"/>
      <c r="J237" s="627" t="s">
        <v>3149</v>
      </c>
      <c r="K237" s="643" t="s">
        <v>13</v>
      </c>
      <c r="L237" s="646"/>
      <c r="M237" s="642">
        <v>1</v>
      </c>
      <c r="N237" s="643">
        <v>1</v>
      </c>
      <c r="O237" s="628">
        <v>8</v>
      </c>
      <c r="P237" s="643">
        <v>11</v>
      </c>
      <c r="Q237" s="643"/>
      <c r="R237" s="643"/>
      <c r="S237" s="644"/>
      <c r="T237" s="645">
        <v>1</v>
      </c>
      <c r="U237" s="643">
        <v>1</v>
      </c>
      <c r="V237" s="628">
        <v>8</v>
      </c>
      <c r="W237" s="643">
        <v>11</v>
      </c>
      <c r="X237" s="643"/>
      <c r="Y237" s="643"/>
      <c r="Z237" s="644"/>
      <c r="AA237" s="626">
        <v>8</v>
      </c>
      <c r="AB237" s="628">
        <v>15</v>
      </c>
      <c r="AC237" s="632"/>
    </row>
    <row r="238" spans="1:29" ht="34.799999999999997" x14ac:dyDescent="0.3">
      <c r="A238" s="626">
        <v>1707022444</v>
      </c>
      <c r="B238" s="653" t="s">
        <v>3150</v>
      </c>
      <c r="C238" s="1568"/>
      <c r="D238" s="1569"/>
      <c r="E238" s="1569"/>
      <c r="F238" s="1569"/>
      <c r="G238" s="1569"/>
      <c r="H238" s="1569"/>
      <c r="I238" s="1570"/>
      <c r="J238" s="627" t="s">
        <v>3149</v>
      </c>
      <c r="K238" s="643" t="s">
        <v>16</v>
      </c>
      <c r="L238" s="646"/>
      <c r="M238" s="642">
        <v>1</v>
      </c>
      <c r="N238" s="643">
        <v>1</v>
      </c>
      <c r="O238" s="628">
        <v>2</v>
      </c>
      <c r="P238" s="643">
        <v>8</v>
      </c>
      <c r="Q238" s="643"/>
      <c r="R238" s="643"/>
      <c r="S238" s="644"/>
      <c r="T238" s="645">
        <v>1</v>
      </c>
      <c r="U238" s="643">
        <v>1</v>
      </c>
      <c r="V238" s="628">
        <v>2</v>
      </c>
      <c r="W238" s="643">
        <v>8</v>
      </c>
      <c r="X238" s="643"/>
      <c r="Y238" s="643"/>
      <c r="Z238" s="644"/>
      <c r="AA238" s="645">
        <v>2</v>
      </c>
      <c r="AB238" s="643">
        <v>9</v>
      </c>
      <c r="AC238" s="654"/>
    </row>
    <row r="239" spans="1:29" ht="34.799999999999997" x14ac:dyDescent="0.3">
      <c r="A239" s="633">
        <v>1707022445</v>
      </c>
      <c r="B239" s="655" t="s">
        <v>3151</v>
      </c>
      <c r="C239" s="1561"/>
      <c r="D239" s="1562"/>
      <c r="E239" s="1562"/>
      <c r="F239" s="1562"/>
      <c r="G239" s="1562"/>
      <c r="H239" s="1562"/>
      <c r="I239" s="1563"/>
      <c r="J239" s="635" t="s">
        <v>3149</v>
      </c>
      <c r="K239" s="649" t="s">
        <v>18</v>
      </c>
      <c r="L239" s="647"/>
      <c r="M239" s="648">
        <v>1</v>
      </c>
      <c r="N239" s="649">
        <v>1</v>
      </c>
      <c r="O239" s="636">
        <v>3</v>
      </c>
      <c r="P239" s="649">
        <v>9</v>
      </c>
      <c r="Q239" s="649"/>
      <c r="R239" s="649"/>
      <c r="S239" s="650"/>
      <c r="T239" s="651">
        <v>1</v>
      </c>
      <c r="U239" s="649">
        <v>1</v>
      </c>
      <c r="V239" s="636">
        <v>3</v>
      </c>
      <c r="W239" s="649">
        <v>9</v>
      </c>
      <c r="X239" s="649"/>
      <c r="Y239" s="649"/>
      <c r="Z239" s="650"/>
      <c r="AA239" s="651">
        <v>3</v>
      </c>
      <c r="AB239" s="649">
        <v>9</v>
      </c>
      <c r="AC239" s="652"/>
    </row>
    <row r="240" spans="1:29" x14ac:dyDescent="0.3">
      <c r="A240" s="633">
        <v>1707022447</v>
      </c>
      <c r="B240" s="657" t="s">
        <v>3152</v>
      </c>
      <c r="C240" s="1560"/>
      <c r="D240" s="1560"/>
      <c r="E240" s="1560"/>
      <c r="F240" s="1560"/>
      <c r="G240" s="1560"/>
      <c r="H240" s="1560"/>
      <c r="I240" s="1560"/>
      <c r="J240" s="635" t="s">
        <v>3050</v>
      </c>
      <c r="K240" s="636" t="s">
        <v>13</v>
      </c>
      <c r="L240" s="647"/>
      <c r="M240" s="648">
        <v>1</v>
      </c>
      <c r="N240" s="649">
        <v>1</v>
      </c>
      <c r="O240" s="636">
        <v>3</v>
      </c>
      <c r="P240" s="649">
        <v>4</v>
      </c>
      <c r="Q240" s="649"/>
      <c r="R240" s="649"/>
      <c r="S240" s="650"/>
      <c r="T240" s="651">
        <v>1</v>
      </c>
      <c r="U240" s="649">
        <v>1</v>
      </c>
      <c r="V240" s="649">
        <v>3</v>
      </c>
      <c r="W240" s="649">
        <v>4</v>
      </c>
      <c r="X240" s="649"/>
      <c r="Y240" s="649"/>
      <c r="Z240" s="650"/>
      <c r="AA240" s="651">
        <v>3</v>
      </c>
      <c r="AB240" s="649">
        <v>4</v>
      </c>
      <c r="AC240" s="652"/>
    </row>
    <row r="241" spans="1:29" ht="36" x14ac:dyDescent="0.3">
      <c r="A241" s="633">
        <v>1707022448</v>
      </c>
      <c r="B241" s="668" t="s">
        <v>3153</v>
      </c>
      <c r="C241" s="1561"/>
      <c r="D241" s="1562"/>
      <c r="E241" s="1562"/>
      <c r="F241" s="1562"/>
      <c r="G241" s="1562"/>
      <c r="H241" s="1562"/>
      <c r="I241" s="1563"/>
      <c r="J241" s="635" t="s">
        <v>3149</v>
      </c>
      <c r="K241" s="636"/>
      <c r="L241" s="647"/>
      <c r="M241" s="648"/>
      <c r="N241" s="649"/>
      <c r="O241" s="636"/>
      <c r="P241" s="649"/>
      <c r="Q241" s="649"/>
      <c r="R241" s="649"/>
      <c r="S241" s="650"/>
      <c r="T241" s="651"/>
      <c r="U241" s="649"/>
      <c r="V241" s="649"/>
      <c r="W241" s="649"/>
      <c r="X241" s="649"/>
      <c r="Y241" s="649"/>
      <c r="Z241" s="650"/>
      <c r="AA241" s="651">
        <v>8</v>
      </c>
      <c r="AB241" s="649">
        <v>20</v>
      </c>
      <c r="AC241" s="652"/>
    </row>
    <row r="242" spans="1:29" ht="34.799999999999997" x14ac:dyDescent="0.3">
      <c r="A242" s="626">
        <v>1707022449</v>
      </c>
      <c r="B242" s="627" t="s">
        <v>3154</v>
      </c>
      <c r="C242" s="1564"/>
      <c r="D242" s="1564"/>
      <c r="E242" s="1564"/>
      <c r="F242" s="1564"/>
      <c r="G242" s="1564"/>
      <c r="H242" s="1564"/>
      <c r="I242" s="1564"/>
      <c r="J242" s="627" t="s">
        <v>3050</v>
      </c>
      <c r="K242" s="628" t="s">
        <v>16</v>
      </c>
      <c r="L242" s="646"/>
      <c r="M242" s="642">
        <v>1</v>
      </c>
      <c r="N242" s="643">
        <v>1</v>
      </c>
      <c r="O242" s="628">
        <v>5</v>
      </c>
      <c r="P242" s="643">
        <v>9</v>
      </c>
      <c r="Q242" s="643"/>
      <c r="R242" s="643"/>
      <c r="S242" s="644"/>
      <c r="T242" s="645">
        <v>1</v>
      </c>
      <c r="U242" s="643">
        <v>1</v>
      </c>
      <c r="V242" s="643">
        <v>5</v>
      </c>
      <c r="W242" s="643">
        <v>9</v>
      </c>
      <c r="X242" s="643"/>
      <c r="Y242" s="643"/>
      <c r="Z242" s="644"/>
      <c r="AA242" s="645">
        <v>5</v>
      </c>
      <c r="AB242" s="643">
        <v>9</v>
      </c>
      <c r="AC242" s="632"/>
    </row>
    <row r="243" spans="1:29" ht="52.2" x14ac:dyDescent="0.3">
      <c r="A243" s="633">
        <v>1707022450</v>
      </c>
      <c r="B243" s="658" t="s">
        <v>3167</v>
      </c>
      <c r="C243" s="1560"/>
      <c r="D243" s="1560"/>
      <c r="E243" s="1560"/>
      <c r="F243" s="1560"/>
      <c r="G243" s="1560"/>
      <c r="H243" s="1560"/>
      <c r="I243" s="1560"/>
      <c r="J243" s="635" t="s">
        <v>3050</v>
      </c>
      <c r="K243" s="636" t="s">
        <v>18</v>
      </c>
      <c r="L243" s="647"/>
      <c r="M243" s="648">
        <v>1</v>
      </c>
      <c r="N243" s="649">
        <v>1</v>
      </c>
      <c r="O243" s="636">
        <v>6</v>
      </c>
      <c r="P243" s="649">
        <v>27</v>
      </c>
      <c r="Q243" s="649"/>
      <c r="R243" s="649"/>
      <c r="S243" s="650"/>
      <c r="T243" s="651">
        <v>1</v>
      </c>
      <c r="U243" s="649">
        <v>1</v>
      </c>
      <c r="V243" s="649">
        <v>6</v>
      </c>
      <c r="W243" s="649">
        <v>27</v>
      </c>
      <c r="X243" s="649"/>
      <c r="Y243" s="649"/>
      <c r="Z243" s="650"/>
      <c r="AA243" s="651">
        <v>6</v>
      </c>
      <c r="AB243" s="649">
        <v>27</v>
      </c>
      <c r="AC243" s="652"/>
    </row>
    <row r="244" spans="1:29" ht="18" thickBot="1" x14ac:dyDescent="0.35">
      <c r="A244" s="670">
        <v>1707022452</v>
      </c>
      <c r="B244" s="671"/>
      <c r="C244" s="672"/>
      <c r="D244" s="672"/>
      <c r="E244" s="672"/>
      <c r="F244" s="672"/>
      <c r="G244" s="671"/>
      <c r="H244" s="671"/>
      <c r="I244" s="671"/>
      <c r="J244" s="671"/>
      <c r="K244" s="672"/>
      <c r="L244" s="673"/>
      <c r="M244" s="674"/>
      <c r="N244" s="675"/>
      <c r="O244" s="672"/>
      <c r="P244" s="675"/>
      <c r="Q244" s="675"/>
      <c r="R244" s="675"/>
      <c r="S244" s="676"/>
      <c r="T244" s="677"/>
      <c r="U244" s="675"/>
      <c r="V244" s="672"/>
      <c r="W244" s="675"/>
      <c r="X244" s="675"/>
      <c r="Y244" s="675"/>
      <c r="Z244" s="676"/>
      <c r="AA244" s="678">
        <v>2</v>
      </c>
      <c r="AB244" s="672">
        <v>7</v>
      </c>
      <c r="AC244" s="679"/>
    </row>
    <row r="245" spans="1:29" x14ac:dyDescent="0.3">
      <c r="A245" s="633" t="s">
        <v>3065</v>
      </c>
      <c r="B245" s="658" t="s">
        <v>3155</v>
      </c>
      <c r="C245" s="636"/>
      <c r="D245" s="636"/>
      <c r="E245" s="636"/>
      <c r="F245" s="636"/>
      <c r="G245" s="635"/>
      <c r="H245" s="635"/>
      <c r="I245" s="635"/>
      <c r="J245" s="635" t="s">
        <v>3050</v>
      </c>
      <c r="K245" s="636" t="s">
        <v>18</v>
      </c>
      <c r="L245" s="647"/>
      <c r="M245" s="648">
        <v>0</v>
      </c>
      <c r="N245" s="649">
        <v>0</v>
      </c>
      <c r="O245" s="636">
        <v>0</v>
      </c>
      <c r="P245" s="649">
        <v>6</v>
      </c>
      <c r="Q245" s="649"/>
      <c r="R245" s="649"/>
      <c r="S245" s="650"/>
      <c r="T245" s="651">
        <v>0</v>
      </c>
      <c r="U245" s="649">
        <v>0</v>
      </c>
      <c r="V245" s="636">
        <v>0</v>
      </c>
      <c r="W245" s="649" t="s">
        <v>3156</v>
      </c>
      <c r="X245" s="649"/>
      <c r="Y245" s="649">
        <v>7</v>
      </c>
      <c r="Z245" s="650"/>
      <c r="AA245" s="626">
        <v>1</v>
      </c>
      <c r="AB245" s="636">
        <v>24</v>
      </c>
      <c r="AC245" s="647"/>
    </row>
    <row r="246" spans="1:29" ht="18" thickBot="1" x14ac:dyDescent="0.35">
      <c r="A246" s="626" t="s">
        <v>3065</v>
      </c>
      <c r="B246" s="627" t="s">
        <v>3157</v>
      </c>
      <c r="C246" s="628"/>
      <c r="D246" s="628"/>
      <c r="E246" s="628"/>
      <c r="F246" s="628"/>
      <c r="G246" s="627"/>
      <c r="H246" s="627"/>
      <c r="I246" s="627"/>
      <c r="J246" s="627"/>
      <c r="K246" s="628" t="s">
        <v>13</v>
      </c>
      <c r="L246" s="646"/>
      <c r="M246" s="642"/>
      <c r="N246" s="643"/>
      <c r="O246" s="628"/>
      <c r="P246" s="643"/>
      <c r="Q246" s="643"/>
      <c r="R246" s="643"/>
      <c r="S246" s="644"/>
      <c r="T246" s="645"/>
      <c r="U246" s="643"/>
      <c r="V246" s="628"/>
      <c r="W246" s="643"/>
      <c r="X246" s="643"/>
      <c r="Y246" s="643"/>
      <c r="Z246" s="644"/>
      <c r="AA246" s="626">
        <v>1</v>
      </c>
      <c r="AB246" s="628">
        <v>12</v>
      </c>
      <c r="AC246" s="632"/>
    </row>
    <row r="247" spans="1:29" ht="18" thickBot="1" x14ac:dyDescent="0.35">
      <c r="A247" s="1625" t="s">
        <v>3221</v>
      </c>
      <c r="B247" s="1626"/>
      <c r="C247" s="659"/>
      <c r="D247" s="659"/>
      <c r="E247" s="659"/>
      <c r="F247" s="659"/>
      <c r="G247" s="659"/>
      <c r="H247" s="659"/>
      <c r="I247" s="659"/>
      <c r="J247" s="659"/>
      <c r="K247" s="659"/>
      <c r="L247" s="659"/>
      <c r="M247" s="659"/>
      <c r="N247" s="659"/>
      <c r="O247" s="659"/>
      <c r="P247" s="659"/>
      <c r="Q247" s="659"/>
      <c r="R247" s="659"/>
      <c r="S247" s="659"/>
      <c r="T247" s="659"/>
      <c r="U247" s="659"/>
      <c r="V247" s="659"/>
      <c r="W247" s="659"/>
      <c r="X247" s="659"/>
      <c r="Y247" s="659"/>
      <c r="Z247" s="660"/>
      <c r="AA247" s="661">
        <f>SUM(AA206:AA246)</f>
        <v>153</v>
      </c>
      <c r="AB247" s="662">
        <f>SUM(AB206:AB246)</f>
        <v>550</v>
      </c>
      <c r="AC247" s="663"/>
    </row>
    <row r="248" spans="1:29" ht="70.2" customHeight="1" thickBot="1" x14ac:dyDescent="0.35">
      <c r="A248" s="1565" t="s">
        <v>3222</v>
      </c>
      <c r="B248" s="1566"/>
      <c r="C248" s="1566"/>
      <c r="D248" s="1566"/>
      <c r="E248" s="1566"/>
      <c r="F248" s="1566"/>
      <c r="G248" s="1566"/>
      <c r="H248" s="1566"/>
      <c r="I248" s="1566"/>
      <c r="J248" s="1566"/>
      <c r="K248" s="1566"/>
      <c r="L248" s="1566"/>
      <c r="M248" s="1566"/>
      <c r="N248" s="1566"/>
      <c r="O248" s="1566"/>
      <c r="P248" s="1566"/>
      <c r="Q248" s="1566"/>
      <c r="R248" s="1566"/>
      <c r="S248" s="1566"/>
      <c r="T248" s="1566"/>
      <c r="U248" s="1566"/>
      <c r="V248" s="1566"/>
      <c r="W248" s="1566"/>
      <c r="X248" s="1566"/>
      <c r="Y248" s="1566"/>
      <c r="Z248" s="1566"/>
      <c r="AA248" s="1566"/>
      <c r="AB248" s="1566"/>
      <c r="AC248" s="1567"/>
    </row>
    <row r="249" spans="1:29" ht="18" thickBot="1" x14ac:dyDescent="0.35">
      <c r="AA249" s="664"/>
    </row>
    <row r="250" spans="1:29" ht="74.400000000000006" thickBot="1" x14ac:dyDescent="0.35">
      <c r="A250" s="1544" t="s">
        <v>45</v>
      </c>
      <c r="B250" s="1545"/>
      <c r="C250" s="608"/>
      <c r="D250" s="608"/>
      <c r="E250" s="608"/>
      <c r="F250" s="608">
        <v>44957</v>
      </c>
      <c r="G250" s="608"/>
      <c r="H250" s="608"/>
      <c r="I250" s="608"/>
      <c r="J250" s="608" t="s">
        <v>3022</v>
      </c>
      <c r="K250" s="608"/>
      <c r="L250" s="608"/>
      <c r="M250" s="608"/>
      <c r="N250" s="608"/>
      <c r="O250" s="608">
        <v>44972</v>
      </c>
      <c r="P250" s="608"/>
      <c r="Q250" s="608"/>
      <c r="R250" s="608"/>
      <c r="S250" s="608"/>
      <c r="T250" s="608"/>
      <c r="U250" s="608"/>
      <c r="V250" s="608"/>
      <c r="W250" s="608"/>
      <c r="X250" s="608"/>
      <c r="Y250" s="608"/>
      <c r="Z250" s="608"/>
      <c r="AA250" s="608">
        <v>45046</v>
      </c>
      <c r="AB250" s="829" t="s">
        <v>3408</v>
      </c>
      <c r="AC250" s="828">
        <v>45078</v>
      </c>
    </row>
    <row r="251" spans="1:29" x14ac:dyDescent="0.3">
      <c r="A251" s="1546" t="s">
        <v>3023</v>
      </c>
      <c r="B251" s="1548" t="s">
        <v>3024</v>
      </c>
      <c r="C251" s="1548" t="s">
        <v>3025</v>
      </c>
      <c r="D251" s="1548"/>
      <c r="E251" s="1548"/>
      <c r="F251" s="1548"/>
      <c r="G251" s="1548"/>
      <c r="H251" s="1548"/>
      <c r="I251" s="1548"/>
      <c r="J251" s="1548"/>
      <c r="K251" s="1548"/>
      <c r="L251" s="1550"/>
      <c r="M251" s="1551" t="s">
        <v>3026</v>
      </c>
      <c r="N251" s="1548"/>
      <c r="O251" s="1548"/>
      <c r="P251" s="1548"/>
      <c r="Q251" s="1548"/>
      <c r="R251" s="1548"/>
      <c r="S251" s="1552"/>
      <c r="T251" s="1546" t="s">
        <v>3027</v>
      </c>
      <c r="U251" s="1548"/>
      <c r="V251" s="1548"/>
      <c r="W251" s="1548"/>
      <c r="X251" s="1548"/>
      <c r="Y251" s="1548"/>
      <c r="Z251" s="1552"/>
      <c r="AA251" s="1553" t="s">
        <v>3028</v>
      </c>
      <c r="AB251" s="1554"/>
      <c r="AC251" s="1555"/>
    </row>
    <row r="252" spans="1:29" ht="52.8" thickBot="1" x14ac:dyDescent="0.35">
      <c r="A252" s="1547"/>
      <c r="B252" s="1549"/>
      <c r="C252" s="809" t="s">
        <v>3029</v>
      </c>
      <c r="D252" s="809" t="s">
        <v>3030</v>
      </c>
      <c r="E252" s="809" t="s">
        <v>3031</v>
      </c>
      <c r="F252" s="809" t="s">
        <v>3032</v>
      </c>
      <c r="G252" s="809" t="s">
        <v>3033</v>
      </c>
      <c r="H252" s="809" t="s">
        <v>3034</v>
      </c>
      <c r="I252" s="810" t="s">
        <v>3035</v>
      </c>
      <c r="J252" s="810" t="s">
        <v>3036</v>
      </c>
      <c r="K252" s="809" t="s">
        <v>3037</v>
      </c>
      <c r="L252" s="811" t="s">
        <v>3038</v>
      </c>
      <c r="M252" s="812" t="s">
        <v>3039</v>
      </c>
      <c r="N252" s="809" t="s">
        <v>3040</v>
      </c>
      <c r="O252" s="809" t="s">
        <v>3041</v>
      </c>
      <c r="P252" s="810" t="s">
        <v>3042</v>
      </c>
      <c r="Q252" s="810" t="s">
        <v>3043</v>
      </c>
      <c r="R252" s="810" t="s">
        <v>3044</v>
      </c>
      <c r="S252" s="813" t="s">
        <v>3045</v>
      </c>
      <c r="T252" s="814" t="s">
        <v>3039</v>
      </c>
      <c r="U252" s="809" t="s">
        <v>3040</v>
      </c>
      <c r="V252" s="809" t="s">
        <v>3041</v>
      </c>
      <c r="W252" s="810" t="s">
        <v>3042</v>
      </c>
      <c r="X252" s="810" t="s">
        <v>3043</v>
      </c>
      <c r="Y252" s="810" t="s">
        <v>3044</v>
      </c>
      <c r="Z252" s="813" t="s">
        <v>3045</v>
      </c>
      <c r="AA252" s="815" t="s">
        <v>3046</v>
      </c>
      <c r="AB252" s="816" t="s">
        <v>3196</v>
      </c>
      <c r="AC252" s="811" t="s">
        <v>2943</v>
      </c>
    </row>
    <row r="253" spans="1:29" x14ac:dyDescent="0.3">
      <c r="A253" s="817">
        <v>1707022417</v>
      </c>
      <c r="B253" s="818" t="s">
        <v>3407</v>
      </c>
      <c r="C253" s="818"/>
      <c r="D253" s="818"/>
      <c r="E253" s="818"/>
      <c r="F253" s="818"/>
      <c r="G253" s="818"/>
      <c r="H253" s="818"/>
      <c r="I253" s="818"/>
      <c r="J253" s="818"/>
      <c r="K253" s="819"/>
      <c r="L253" s="818"/>
      <c r="M253" s="818"/>
      <c r="N253" s="818"/>
      <c r="O253" s="818"/>
      <c r="P253" s="818"/>
      <c r="Q253" s="818"/>
      <c r="R253" s="818"/>
      <c r="S253" s="818"/>
      <c r="T253" s="818"/>
      <c r="U253" s="818"/>
      <c r="V253" s="818"/>
      <c r="W253" s="818"/>
      <c r="X253" s="818"/>
      <c r="Y253" s="818"/>
      <c r="Z253" s="818"/>
      <c r="AA253" s="818" t="s">
        <v>3409</v>
      </c>
      <c r="AB253" s="830" t="s">
        <v>3412</v>
      </c>
      <c r="AC253" s="820" t="s">
        <v>2312</v>
      </c>
    </row>
    <row r="254" spans="1:29" ht="18" thickBot="1" x14ac:dyDescent="0.35">
      <c r="A254" s="821">
        <v>1707022418</v>
      </c>
      <c r="B254" s="822" t="s">
        <v>3410</v>
      </c>
      <c r="C254" s="822"/>
      <c r="D254" s="822"/>
      <c r="E254" s="822"/>
      <c r="F254" s="822"/>
      <c r="G254" s="822"/>
      <c r="H254" s="822"/>
      <c r="I254" s="822"/>
      <c r="J254" s="822"/>
      <c r="K254" s="823"/>
      <c r="L254" s="822"/>
      <c r="M254" s="822"/>
      <c r="N254" s="822"/>
      <c r="O254" s="822"/>
      <c r="P254" s="822"/>
      <c r="Q254" s="822"/>
      <c r="R254" s="822"/>
      <c r="S254" s="822"/>
      <c r="T254" s="822"/>
      <c r="U254" s="822"/>
      <c r="V254" s="822"/>
      <c r="W254" s="822"/>
      <c r="X254" s="822"/>
      <c r="Y254" s="822"/>
      <c r="Z254" s="822"/>
      <c r="AA254" s="822" t="s">
        <v>3409</v>
      </c>
      <c r="AB254" s="831" t="s">
        <v>3411</v>
      </c>
      <c r="AC254" s="824" t="s">
        <v>2312</v>
      </c>
    </row>
    <row r="255" spans="1:29" ht="18" thickBot="1" x14ac:dyDescent="0.35">
      <c r="A255" s="1558" t="s">
        <v>3221</v>
      </c>
      <c r="B255" s="1559"/>
      <c r="C255" s="825"/>
      <c r="D255" s="825"/>
      <c r="E255" s="825"/>
      <c r="F255" s="825"/>
      <c r="G255" s="825"/>
      <c r="H255" s="825"/>
      <c r="I255" s="825"/>
      <c r="J255" s="825"/>
      <c r="K255" s="825"/>
      <c r="L255" s="825"/>
      <c r="M255" s="825"/>
      <c r="N255" s="825"/>
      <c r="O255" s="825"/>
      <c r="P255" s="825"/>
      <c r="Q255" s="825"/>
      <c r="R255" s="825"/>
      <c r="S255" s="825"/>
      <c r="T255" s="825"/>
      <c r="U255" s="825"/>
      <c r="V255" s="825"/>
      <c r="W255" s="825"/>
      <c r="X255" s="825"/>
      <c r="Y255" s="825"/>
      <c r="Z255" s="825"/>
      <c r="AA255" s="826">
        <v>153</v>
      </c>
      <c r="AB255" s="826">
        <v>550</v>
      </c>
      <c r="AC255" s="827"/>
    </row>
    <row r="257" spans="1:29" ht="18" thickBot="1" x14ac:dyDescent="0.35"/>
    <row r="258" spans="1:29" ht="74.400000000000006" thickBot="1" x14ac:dyDescent="0.35">
      <c r="A258" s="1544" t="s">
        <v>45</v>
      </c>
      <c r="B258" s="1545"/>
      <c r="C258" s="608"/>
      <c r="D258" s="608"/>
      <c r="E258" s="608"/>
      <c r="F258" s="608">
        <v>44957</v>
      </c>
      <c r="G258" s="608"/>
      <c r="H258" s="608"/>
      <c r="I258" s="608"/>
      <c r="J258" s="608" t="s">
        <v>3022</v>
      </c>
      <c r="K258" s="608"/>
      <c r="L258" s="608"/>
      <c r="M258" s="608"/>
      <c r="N258" s="608"/>
      <c r="O258" s="608">
        <v>44972</v>
      </c>
      <c r="P258" s="608"/>
      <c r="Q258" s="608"/>
      <c r="R258" s="608"/>
      <c r="S258" s="608"/>
      <c r="T258" s="608"/>
      <c r="U258" s="608"/>
      <c r="V258" s="608"/>
      <c r="W258" s="608"/>
      <c r="X258" s="608"/>
      <c r="Y258" s="608"/>
      <c r="Z258" s="608"/>
      <c r="AA258" s="608">
        <v>45046</v>
      </c>
      <c r="AB258" s="829" t="s">
        <v>3408</v>
      </c>
      <c r="AC258" s="828">
        <v>45084</v>
      </c>
    </row>
    <row r="259" spans="1:29" x14ac:dyDescent="0.3">
      <c r="A259" s="1546" t="s">
        <v>3023</v>
      </c>
      <c r="B259" s="1548" t="s">
        <v>3024</v>
      </c>
      <c r="C259" s="1548" t="s">
        <v>3025</v>
      </c>
      <c r="D259" s="1548"/>
      <c r="E259" s="1548"/>
      <c r="F259" s="1548"/>
      <c r="G259" s="1548"/>
      <c r="H259" s="1548"/>
      <c r="I259" s="1548"/>
      <c r="J259" s="1548"/>
      <c r="K259" s="1548"/>
      <c r="L259" s="1550"/>
      <c r="M259" s="1551" t="s">
        <v>3026</v>
      </c>
      <c r="N259" s="1548"/>
      <c r="O259" s="1548"/>
      <c r="P259" s="1548"/>
      <c r="Q259" s="1548"/>
      <c r="R259" s="1548"/>
      <c r="S259" s="1552"/>
      <c r="T259" s="1546" t="s">
        <v>3027</v>
      </c>
      <c r="U259" s="1548"/>
      <c r="V259" s="1548"/>
      <c r="W259" s="1548"/>
      <c r="X259" s="1548"/>
      <c r="Y259" s="1548"/>
      <c r="Z259" s="1552"/>
      <c r="AA259" s="1553" t="s">
        <v>3028</v>
      </c>
      <c r="AB259" s="1554"/>
      <c r="AC259" s="1555"/>
    </row>
    <row r="260" spans="1:29" ht="52.8" thickBot="1" x14ac:dyDescent="0.35">
      <c r="A260" s="1547"/>
      <c r="B260" s="1549"/>
      <c r="C260" s="809" t="s">
        <v>3029</v>
      </c>
      <c r="D260" s="809" t="s">
        <v>3030</v>
      </c>
      <c r="E260" s="809" t="s">
        <v>3031</v>
      </c>
      <c r="F260" s="809" t="s">
        <v>3032</v>
      </c>
      <c r="G260" s="809" t="s">
        <v>3033</v>
      </c>
      <c r="H260" s="809" t="s">
        <v>3034</v>
      </c>
      <c r="I260" s="810" t="s">
        <v>3035</v>
      </c>
      <c r="J260" s="810" t="s">
        <v>3036</v>
      </c>
      <c r="K260" s="809" t="s">
        <v>3037</v>
      </c>
      <c r="L260" s="811" t="s">
        <v>3038</v>
      </c>
      <c r="M260" s="812" t="s">
        <v>3039</v>
      </c>
      <c r="N260" s="809" t="s">
        <v>3040</v>
      </c>
      <c r="O260" s="809" t="s">
        <v>3041</v>
      </c>
      <c r="P260" s="810" t="s">
        <v>3042</v>
      </c>
      <c r="Q260" s="810" t="s">
        <v>3043</v>
      </c>
      <c r="R260" s="810" t="s">
        <v>3044</v>
      </c>
      <c r="S260" s="813" t="s">
        <v>3045</v>
      </c>
      <c r="T260" s="814" t="s">
        <v>3039</v>
      </c>
      <c r="U260" s="809" t="s">
        <v>3040</v>
      </c>
      <c r="V260" s="809" t="s">
        <v>3041</v>
      </c>
      <c r="W260" s="810" t="s">
        <v>3042</v>
      </c>
      <c r="X260" s="810" t="s">
        <v>3043</v>
      </c>
      <c r="Y260" s="810" t="s">
        <v>3044</v>
      </c>
      <c r="Z260" s="813" t="s">
        <v>3045</v>
      </c>
      <c r="AA260" s="815" t="s">
        <v>3484</v>
      </c>
      <c r="AB260" s="816" t="s">
        <v>3196</v>
      </c>
      <c r="AC260" s="811" t="s">
        <v>2943</v>
      </c>
    </row>
    <row r="261" spans="1:29" ht="18" thickBot="1" x14ac:dyDescent="0.35">
      <c r="A261" s="1558" t="s">
        <v>3221</v>
      </c>
      <c r="B261" s="1559"/>
      <c r="C261" s="825"/>
      <c r="D261" s="825"/>
      <c r="E261" s="825"/>
      <c r="F261" s="825"/>
      <c r="G261" s="825"/>
      <c r="H261" s="825"/>
      <c r="I261" s="825"/>
      <c r="J261" s="825"/>
      <c r="K261" s="825"/>
      <c r="L261" s="825"/>
      <c r="M261" s="825"/>
      <c r="N261" s="825"/>
      <c r="O261" s="825"/>
      <c r="P261" s="825"/>
      <c r="Q261" s="825"/>
      <c r="R261" s="825"/>
      <c r="S261" s="825"/>
      <c r="T261" s="825"/>
      <c r="U261" s="825"/>
      <c r="V261" s="825"/>
      <c r="W261" s="825"/>
      <c r="X261" s="825"/>
      <c r="Y261" s="825"/>
      <c r="Z261" s="825"/>
      <c r="AA261" s="826">
        <v>153</v>
      </c>
      <c r="AB261" s="826">
        <v>550</v>
      </c>
      <c r="AC261" s="827"/>
    </row>
    <row r="262" spans="1:29" ht="35.4" thickBot="1" x14ac:dyDescent="0.35">
      <c r="A262" s="834">
        <v>1707022451</v>
      </c>
      <c r="B262" s="835" t="s">
        <v>3483</v>
      </c>
      <c r="C262" s="836"/>
      <c r="D262" s="836"/>
      <c r="E262" s="836"/>
      <c r="F262" s="836"/>
      <c r="G262" s="836"/>
      <c r="H262" s="836"/>
      <c r="I262" s="836"/>
      <c r="J262" s="836"/>
      <c r="K262" s="819"/>
      <c r="L262" s="836"/>
      <c r="M262" s="836"/>
      <c r="N262" s="836"/>
      <c r="O262" s="836"/>
      <c r="P262" s="836"/>
      <c r="Q262" s="836"/>
      <c r="R262" s="836"/>
      <c r="S262" s="836"/>
      <c r="T262" s="836"/>
      <c r="U262" s="836"/>
      <c r="V262" s="836"/>
      <c r="W262" s="836"/>
      <c r="X262" s="836"/>
      <c r="Y262" s="836"/>
      <c r="Z262" s="836"/>
      <c r="AA262" s="819">
        <v>7</v>
      </c>
      <c r="AB262" s="819">
        <v>23</v>
      </c>
      <c r="AC262" s="837" t="s">
        <v>3485</v>
      </c>
    </row>
    <row r="263" spans="1:29" ht="18" thickBot="1" x14ac:dyDescent="0.35">
      <c r="A263" s="1558" t="s">
        <v>3221</v>
      </c>
      <c r="B263" s="1559"/>
      <c r="C263" s="825"/>
      <c r="D263" s="825"/>
      <c r="E263" s="825"/>
      <c r="F263" s="825"/>
      <c r="G263" s="825"/>
      <c r="H263" s="825"/>
      <c r="I263" s="825"/>
      <c r="J263" s="825"/>
      <c r="K263" s="825"/>
      <c r="L263" s="825"/>
      <c r="M263" s="825"/>
      <c r="N263" s="825"/>
      <c r="O263" s="825"/>
      <c r="P263" s="825"/>
      <c r="Q263" s="825"/>
      <c r="R263" s="825"/>
      <c r="S263" s="825"/>
      <c r="T263" s="825"/>
      <c r="U263" s="825"/>
      <c r="V263" s="825"/>
      <c r="W263" s="825"/>
      <c r="X263" s="825"/>
      <c r="Y263" s="825"/>
      <c r="Z263" s="825"/>
      <c r="AA263" s="826">
        <f>SUM(AA261:AA262)</f>
        <v>160</v>
      </c>
      <c r="AB263" s="826">
        <f>SUM(AB261:AB262)</f>
        <v>573</v>
      </c>
      <c r="AC263" s="827"/>
    </row>
    <row r="265" spans="1:29" ht="18" thickBot="1" x14ac:dyDescent="0.35"/>
    <row r="266" spans="1:29" ht="74.400000000000006" thickBot="1" x14ac:dyDescent="0.35">
      <c r="A266" s="1544" t="s">
        <v>45</v>
      </c>
      <c r="B266" s="1545"/>
      <c r="C266" s="608"/>
      <c r="D266" s="608"/>
      <c r="E266" s="608"/>
      <c r="F266" s="608">
        <v>44957</v>
      </c>
      <c r="G266" s="608"/>
      <c r="H266" s="608"/>
      <c r="I266" s="608"/>
      <c r="J266" s="608" t="s">
        <v>3022</v>
      </c>
      <c r="K266" s="608"/>
      <c r="L266" s="608"/>
      <c r="M266" s="608"/>
      <c r="N266" s="608"/>
      <c r="O266" s="608">
        <v>44972</v>
      </c>
      <c r="P266" s="608"/>
      <c r="Q266" s="608"/>
      <c r="R266" s="608"/>
      <c r="S266" s="608"/>
      <c r="T266" s="608"/>
      <c r="U266" s="608"/>
      <c r="V266" s="608"/>
      <c r="W266" s="608"/>
      <c r="X266" s="608"/>
      <c r="Y266" s="608"/>
      <c r="Z266" s="608"/>
      <c r="AA266" s="608">
        <v>45046</v>
      </c>
      <c r="AB266" s="829" t="s">
        <v>3408</v>
      </c>
      <c r="AC266" s="828">
        <v>45086</v>
      </c>
    </row>
    <row r="267" spans="1:29" x14ac:dyDescent="0.3">
      <c r="A267" s="1546" t="s">
        <v>3023</v>
      </c>
      <c r="B267" s="1548" t="s">
        <v>3024</v>
      </c>
      <c r="C267" s="1548" t="s">
        <v>3025</v>
      </c>
      <c r="D267" s="1548"/>
      <c r="E267" s="1548"/>
      <c r="F267" s="1548"/>
      <c r="G267" s="1548"/>
      <c r="H267" s="1548"/>
      <c r="I267" s="1548"/>
      <c r="J267" s="1548"/>
      <c r="K267" s="1548"/>
      <c r="L267" s="1550"/>
      <c r="M267" s="1551" t="s">
        <v>3026</v>
      </c>
      <c r="N267" s="1548"/>
      <c r="O267" s="1548"/>
      <c r="P267" s="1548"/>
      <c r="Q267" s="1548"/>
      <c r="R267" s="1548"/>
      <c r="S267" s="1552"/>
      <c r="T267" s="1546" t="s">
        <v>3027</v>
      </c>
      <c r="U267" s="1548"/>
      <c r="V267" s="1548"/>
      <c r="W267" s="1548"/>
      <c r="X267" s="1548"/>
      <c r="Y267" s="1548"/>
      <c r="Z267" s="1552"/>
      <c r="AA267" s="1553" t="s">
        <v>3028</v>
      </c>
      <c r="AB267" s="1554"/>
      <c r="AC267" s="1555"/>
    </row>
    <row r="268" spans="1:29" ht="52.8" thickBot="1" x14ac:dyDescent="0.35">
      <c r="A268" s="1547"/>
      <c r="B268" s="1549"/>
      <c r="C268" s="809" t="s">
        <v>3029</v>
      </c>
      <c r="D268" s="809" t="s">
        <v>3030</v>
      </c>
      <c r="E268" s="809" t="s">
        <v>3031</v>
      </c>
      <c r="F268" s="809" t="s">
        <v>3032</v>
      </c>
      <c r="G268" s="809" t="s">
        <v>3033</v>
      </c>
      <c r="H268" s="809" t="s">
        <v>3034</v>
      </c>
      <c r="I268" s="810" t="s">
        <v>3035</v>
      </c>
      <c r="J268" s="810" t="s">
        <v>3036</v>
      </c>
      <c r="K268" s="809" t="s">
        <v>3037</v>
      </c>
      <c r="L268" s="811" t="s">
        <v>3038</v>
      </c>
      <c r="M268" s="812" t="s">
        <v>3039</v>
      </c>
      <c r="N268" s="809" t="s">
        <v>3040</v>
      </c>
      <c r="O268" s="809" t="s">
        <v>3041</v>
      </c>
      <c r="P268" s="810" t="s">
        <v>3042</v>
      </c>
      <c r="Q268" s="810" t="s">
        <v>3043</v>
      </c>
      <c r="R268" s="810" t="s">
        <v>3044</v>
      </c>
      <c r="S268" s="813" t="s">
        <v>3045</v>
      </c>
      <c r="T268" s="814" t="s">
        <v>3039</v>
      </c>
      <c r="U268" s="809" t="s">
        <v>3040</v>
      </c>
      <c r="V268" s="809" t="s">
        <v>3041</v>
      </c>
      <c r="W268" s="810" t="s">
        <v>3042</v>
      </c>
      <c r="X268" s="810" t="s">
        <v>3043</v>
      </c>
      <c r="Y268" s="810" t="s">
        <v>3044</v>
      </c>
      <c r="Z268" s="813" t="s">
        <v>3045</v>
      </c>
      <c r="AA268" s="815" t="s">
        <v>3484</v>
      </c>
      <c r="AB268" s="816" t="s">
        <v>3196</v>
      </c>
      <c r="AC268" s="811" t="s">
        <v>2943</v>
      </c>
    </row>
    <row r="269" spans="1:29" ht="18" thickBot="1" x14ac:dyDescent="0.35">
      <c r="A269" s="1558" t="s">
        <v>3221</v>
      </c>
      <c r="B269" s="1559"/>
      <c r="C269" s="825"/>
      <c r="D269" s="825"/>
      <c r="E269" s="825"/>
      <c r="F269" s="825"/>
      <c r="G269" s="825"/>
      <c r="H269" s="825"/>
      <c r="I269" s="825"/>
      <c r="J269" s="825"/>
      <c r="K269" s="825"/>
      <c r="L269" s="825"/>
      <c r="M269" s="825"/>
      <c r="N269" s="825"/>
      <c r="O269" s="825"/>
      <c r="P269" s="825"/>
      <c r="Q269" s="825"/>
      <c r="R269" s="825"/>
      <c r="S269" s="825"/>
      <c r="T269" s="825"/>
      <c r="U269" s="825"/>
      <c r="V269" s="825"/>
      <c r="W269" s="825"/>
      <c r="X269" s="825"/>
      <c r="Y269" s="825"/>
      <c r="Z269" s="825"/>
      <c r="AA269" s="826">
        <v>160</v>
      </c>
      <c r="AB269" s="826">
        <v>573</v>
      </c>
      <c r="AC269" s="827"/>
    </row>
    <row r="270" spans="1:29" ht="35.4" thickBot="1" x14ac:dyDescent="0.35">
      <c r="A270" s="626">
        <v>1707022404</v>
      </c>
      <c r="B270" s="627" t="s">
        <v>3056</v>
      </c>
      <c r="C270" s="836"/>
      <c r="D270" s="836"/>
      <c r="E270" s="836"/>
      <c r="F270" s="836"/>
      <c r="G270" s="836"/>
      <c r="H270" s="836"/>
      <c r="I270" s="836"/>
      <c r="J270" s="836"/>
      <c r="K270" s="819"/>
      <c r="L270" s="836"/>
      <c r="M270" s="836"/>
      <c r="N270" s="836"/>
      <c r="O270" s="836"/>
      <c r="P270" s="836"/>
      <c r="Q270" s="836"/>
      <c r="R270" s="836"/>
      <c r="S270" s="836"/>
      <c r="T270" s="836"/>
      <c r="U270" s="836"/>
      <c r="V270" s="836"/>
      <c r="W270" s="836"/>
      <c r="X270" s="836"/>
      <c r="Y270" s="836"/>
      <c r="Z270" s="836"/>
      <c r="AA270" s="819" t="s">
        <v>3493</v>
      </c>
      <c r="AB270" s="846">
        <v>-1</v>
      </c>
      <c r="AC270" s="845" t="s">
        <v>3494</v>
      </c>
    </row>
    <row r="271" spans="1:29" ht="18" thickBot="1" x14ac:dyDescent="0.35">
      <c r="A271" s="633">
        <v>1707022407</v>
      </c>
      <c r="B271" s="634" t="s">
        <v>3059</v>
      </c>
      <c r="C271" s="842"/>
      <c r="D271" s="842"/>
      <c r="E271" s="842"/>
      <c r="F271" s="842"/>
      <c r="G271" s="842"/>
      <c r="H271" s="842"/>
      <c r="I271" s="842"/>
      <c r="J271" s="842"/>
      <c r="K271" s="843"/>
      <c r="L271" s="842"/>
      <c r="M271" s="842"/>
      <c r="N271" s="842"/>
      <c r="O271" s="842"/>
      <c r="P271" s="842"/>
      <c r="Q271" s="842"/>
      <c r="R271" s="842"/>
      <c r="S271" s="842"/>
      <c r="T271" s="842"/>
      <c r="U271" s="842"/>
      <c r="V271" s="842"/>
      <c r="W271" s="842"/>
      <c r="X271" s="842"/>
      <c r="Y271" s="842"/>
      <c r="Z271" s="842"/>
      <c r="AA271" s="843" t="s">
        <v>3493</v>
      </c>
      <c r="AB271" s="843"/>
      <c r="AC271" s="844"/>
    </row>
    <row r="272" spans="1:29" ht="18" thickBot="1" x14ac:dyDescent="0.35">
      <c r="A272" s="626">
        <v>1707022414</v>
      </c>
      <c r="B272" s="627" t="s">
        <v>3081</v>
      </c>
      <c r="C272" s="842"/>
      <c r="D272" s="842"/>
      <c r="E272" s="842"/>
      <c r="F272" s="842"/>
      <c r="G272" s="842"/>
      <c r="H272" s="842"/>
      <c r="I272" s="842"/>
      <c r="J272" s="842"/>
      <c r="K272" s="843"/>
      <c r="L272" s="842"/>
      <c r="M272" s="842"/>
      <c r="N272" s="842"/>
      <c r="O272" s="842"/>
      <c r="P272" s="842"/>
      <c r="Q272" s="842"/>
      <c r="R272" s="842"/>
      <c r="S272" s="842"/>
      <c r="T272" s="842"/>
      <c r="U272" s="842"/>
      <c r="V272" s="842"/>
      <c r="W272" s="842"/>
      <c r="X272" s="842"/>
      <c r="Y272" s="842"/>
      <c r="Z272" s="842"/>
      <c r="AA272" s="843" t="s">
        <v>3493</v>
      </c>
      <c r="AB272" s="843"/>
      <c r="AC272" s="844"/>
    </row>
    <row r="273" spans="1:29" ht="18" thickBot="1" x14ac:dyDescent="0.35">
      <c r="A273" s="633" t="s">
        <v>3065</v>
      </c>
      <c r="B273" s="658" t="s">
        <v>3155</v>
      </c>
      <c r="C273" s="842"/>
      <c r="D273" s="842"/>
      <c r="E273" s="842"/>
      <c r="F273" s="842"/>
      <c r="G273" s="842"/>
      <c r="H273" s="842"/>
      <c r="I273" s="842"/>
      <c r="J273" s="842"/>
      <c r="K273" s="843"/>
      <c r="L273" s="842"/>
      <c r="M273" s="842"/>
      <c r="N273" s="842"/>
      <c r="O273" s="842"/>
      <c r="P273" s="842"/>
      <c r="Q273" s="842"/>
      <c r="R273" s="842"/>
      <c r="S273" s="842"/>
      <c r="T273" s="842"/>
      <c r="U273" s="842"/>
      <c r="V273" s="842"/>
      <c r="W273" s="842"/>
      <c r="X273" s="842"/>
      <c r="Y273" s="842"/>
      <c r="Z273" s="842"/>
      <c r="AA273" s="843" t="s">
        <v>3493</v>
      </c>
      <c r="AB273" s="843"/>
      <c r="AC273" s="844"/>
    </row>
    <row r="274" spans="1:29" ht="18" thickBot="1" x14ac:dyDescent="0.35">
      <c r="A274" s="1558" t="s">
        <v>3221</v>
      </c>
      <c r="B274" s="1559"/>
      <c r="C274" s="825"/>
      <c r="D274" s="825"/>
      <c r="E274" s="825"/>
      <c r="F274" s="825"/>
      <c r="G274" s="825"/>
      <c r="H274" s="825"/>
      <c r="I274" s="825"/>
      <c r="J274" s="825"/>
      <c r="K274" s="825"/>
      <c r="L274" s="825"/>
      <c r="M274" s="825"/>
      <c r="N274" s="825"/>
      <c r="O274" s="825"/>
      <c r="P274" s="825"/>
      <c r="Q274" s="825"/>
      <c r="R274" s="825"/>
      <c r="S274" s="825"/>
      <c r="T274" s="825"/>
      <c r="U274" s="825"/>
      <c r="V274" s="825"/>
      <c r="W274" s="825"/>
      <c r="X274" s="825"/>
      <c r="Y274" s="825"/>
      <c r="Z274" s="825"/>
      <c r="AA274" s="826">
        <f>SUM(AA269:AA273)</f>
        <v>160</v>
      </c>
      <c r="AB274" s="826">
        <f>SUM(AB269:AB273)</f>
        <v>572</v>
      </c>
      <c r="AC274" s="827"/>
    </row>
    <row r="276" spans="1:29" ht="18" thickBot="1" x14ac:dyDescent="0.35"/>
    <row r="277" spans="1:29" ht="74.400000000000006" thickBot="1" x14ac:dyDescent="0.35">
      <c r="A277" s="1544" t="s">
        <v>45</v>
      </c>
      <c r="B277" s="1545"/>
      <c r="C277" s="608"/>
      <c r="D277" s="608"/>
      <c r="E277" s="608"/>
      <c r="F277" s="608">
        <v>44957</v>
      </c>
      <c r="G277" s="608"/>
      <c r="H277" s="608"/>
      <c r="I277" s="608"/>
      <c r="J277" s="608" t="s">
        <v>3022</v>
      </c>
      <c r="K277" s="608"/>
      <c r="L277" s="608"/>
      <c r="M277" s="608"/>
      <c r="N277" s="608"/>
      <c r="O277" s="608">
        <v>44972</v>
      </c>
      <c r="P277" s="608"/>
      <c r="Q277" s="608"/>
      <c r="R277" s="608"/>
      <c r="S277" s="608"/>
      <c r="T277" s="608"/>
      <c r="U277" s="608"/>
      <c r="V277" s="608"/>
      <c r="W277" s="608"/>
      <c r="X277" s="608"/>
      <c r="Y277" s="608"/>
      <c r="Z277" s="608"/>
      <c r="AA277" s="608">
        <v>45046</v>
      </c>
      <c r="AB277" s="829" t="s">
        <v>3408</v>
      </c>
      <c r="AC277" s="828">
        <v>45091</v>
      </c>
    </row>
    <row r="278" spans="1:29" x14ac:dyDescent="0.3">
      <c r="A278" s="1546" t="s">
        <v>3023</v>
      </c>
      <c r="B278" s="1548" t="s">
        <v>3024</v>
      </c>
      <c r="C278" s="1548" t="s">
        <v>3025</v>
      </c>
      <c r="D278" s="1548"/>
      <c r="E278" s="1548"/>
      <c r="F278" s="1548"/>
      <c r="G278" s="1548"/>
      <c r="H278" s="1548"/>
      <c r="I278" s="1548"/>
      <c r="J278" s="1548"/>
      <c r="K278" s="1548"/>
      <c r="L278" s="1550"/>
      <c r="M278" s="1551" t="s">
        <v>3026</v>
      </c>
      <c r="N278" s="1548"/>
      <c r="O278" s="1548"/>
      <c r="P278" s="1548"/>
      <c r="Q278" s="1548"/>
      <c r="R278" s="1548"/>
      <c r="S278" s="1552"/>
      <c r="T278" s="1546" t="s">
        <v>3027</v>
      </c>
      <c r="U278" s="1548"/>
      <c r="V278" s="1548"/>
      <c r="W278" s="1548"/>
      <c r="X278" s="1548"/>
      <c r="Y278" s="1548"/>
      <c r="Z278" s="1552"/>
      <c r="AA278" s="1553" t="s">
        <v>3028</v>
      </c>
      <c r="AB278" s="1554"/>
      <c r="AC278" s="1555"/>
    </row>
    <row r="279" spans="1:29" ht="52.8" thickBot="1" x14ac:dyDescent="0.35">
      <c r="A279" s="1547"/>
      <c r="B279" s="1549"/>
      <c r="C279" s="809" t="s">
        <v>3029</v>
      </c>
      <c r="D279" s="809" t="s">
        <v>3030</v>
      </c>
      <c r="E279" s="809" t="s">
        <v>3031</v>
      </c>
      <c r="F279" s="809" t="s">
        <v>3032</v>
      </c>
      <c r="G279" s="809" t="s">
        <v>3033</v>
      </c>
      <c r="H279" s="809" t="s">
        <v>3034</v>
      </c>
      <c r="I279" s="810" t="s">
        <v>3035</v>
      </c>
      <c r="J279" s="810" t="s">
        <v>3036</v>
      </c>
      <c r="K279" s="809" t="s">
        <v>3037</v>
      </c>
      <c r="L279" s="811" t="s">
        <v>3038</v>
      </c>
      <c r="M279" s="812" t="s">
        <v>3039</v>
      </c>
      <c r="N279" s="809" t="s">
        <v>3040</v>
      </c>
      <c r="O279" s="809" t="s">
        <v>3041</v>
      </c>
      <c r="P279" s="810" t="s">
        <v>3042</v>
      </c>
      <c r="Q279" s="810" t="s">
        <v>3043</v>
      </c>
      <c r="R279" s="810" t="s">
        <v>3044</v>
      </c>
      <c r="S279" s="813" t="s">
        <v>3045</v>
      </c>
      <c r="T279" s="814" t="s">
        <v>3039</v>
      </c>
      <c r="U279" s="809" t="s">
        <v>3040</v>
      </c>
      <c r="V279" s="809" t="s">
        <v>3041</v>
      </c>
      <c r="W279" s="810" t="s">
        <v>3042</v>
      </c>
      <c r="X279" s="810" t="s">
        <v>3043</v>
      </c>
      <c r="Y279" s="810" t="s">
        <v>3044</v>
      </c>
      <c r="Z279" s="813" t="s">
        <v>3045</v>
      </c>
      <c r="AA279" s="815" t="s">
        <v>3484</v>
      </c>
      <c r="AB279" s="816" t="s">
        <v>3196</v>
      </c>
      <c r="AC279" s="811" t="s">
        <v>2943</v>
      </c>
    </row>
    <row r="280" spans="1:29" ht="18" thickBot="1" x14ac:dyDescent="0.35">
      <c r="A280" s="1556" t="s">
        <v>3221</v>
      </c>
      <c r="B280" s="1557"/>
      <c r="C280" s="847"/>
      <c r="D280" s="847"/>
      <c r="E280" s="847"/>
      <c r="F280" s="847"/>
      <c r="G280" s="847"/>
      <c r="H280" s="847"/>
      <c r="I280" s="847"/>
      <c r="J280" s="847"/>
      <c r="K280" s="847"/>
      <c r="L280" s="847"/>
      <c r="M280" s="847"/>
      <c r="N280" s="847"/>
      <c r="O280" s="847"/>
      <c r="P280" s="847"/>
      <c r="Q280" s="847"/>
      <c r="R280" s="847"/>
      <c r="S280" s="847"/>
      <c r="T280" s="847"/>
      <c r="U280" s="847"/>
      <c r="V280" s="847"/>
      <c r="W280" s="847"/>
      <c r="X280" s="847"/>
      <c r="Y280" s="847"/>
      <c r="Z280" s="847"/>
      <c r="AA280" s="848">
        <v>160</v>
      </c>
      <c r="AB280" s="848">
        <v>572</v>
      </c>
      <c r="AC280" s="849"/>
    </row>
    <row r="281" spans="1:29" ht="35.4" thickBot="1" x14ac:dyDescent="0.35">
      <c r="A281" s="850">
        <v>1707022449</v>
      </c>
      <c r="B281" s="851" t="s">
        <v>3500</v>
      </c>
      <c r="C281" s="852"/>
      <c r="D281" s="852"/>
      <c r="E281" s="852"/>
      <c r="F281" s="852"/>
      <c r="G281" s="852"/>
      <c r="H281" s="852"/>
      <c r="I281" s="852"/>
      <c r="J281" s="852"/>
      <c r="K281" s="853"/>
      <c r="L281" s="852"/>
      <c r="M281" s="852"/>
      <c r="N281" s="852"/>
      <c r="O281" s="852"/>
      <c r="P281" s="852"/>
      <c r="Q281" s="852"/>
      <c r="R281" s="852"/>
      <c r="S281" s="852"/>
      <c r="T281" s="852"/>
      <c r="U281" s="852"/>
      <c r="V281" s="852"/>
      <c r="W281" s="852"/>
      <c r="X281" s="852"/>
      <c r="Y281" s="852"/>
      <c r="Z281" s="852"/>
      <c r="AA281" s="853" t="s">
        <v>3501</v>
      </c>
      <c r="AB281" s="854"/>
      <c r="AC281" s="855" t="s">
        <v>3502</v>
      </c>
    </row>
    <row r="282" spans="1:29" ht="18" thickBot="1" x14ac:dyDescent="0.35">
      <c r="A282" s="856">
        <v>1707022417</v>
      </c>
      <c r="B282" s="857" t="s">
        <v>3407</v>
      </c>
      <c r="C282" s="858"/>
      <c r="D282" s="858"/>
      <c r="E282" s="858"/>
      <c r="F282" s="858"/>
      <c r="G282" s="858"/>
      <c r="H282" s="858"/>
      <c r="I282" s="858"/>
      <c r="J282" s="858"/>
      <c r="K282" s="859"/>
      <c r="L282" s="858"/>
      <c r="M282" s="858"/>
      <c r="N282" s="858"/>
      <c r="O282" s="858"/>
      <c r="P282" s="858"/>
      <c r="Q282" s="858"/>
      <c r="R282" s="858"/>
      <c r="S282" s="858"/>
      <c r="T282" s="858"/>
      <c r="U282" s="858"/>
      <c r="V282" s="858"/>
      <c r="W282" s="858"/>
      <c r="X282" s="858"/>
      <c r="Y282" s="858"/>
      <c r="Z282" s="858"/>
      <c r="AA282" s="859" t="s">
        <v>3503</v>
      </c>
      <c r="AB282" s="859"/>
      <c r="AC282" s="855" t="s">
        <v>3504</v>
      </c>
    </row>
    <row r="283" spans="1:29" ht="18" thickBot="1" x14ac:dyDescent="0.35">
      <c r="A283" s="850">
        <v>1707022418</v>
      </c>
      <c r="B283" s="851" t="s">
        <v>3090</v>
      </c>
      <c r="C283" s="858"/>
      <c r="D283" s="858"/>
      <c r="E283" s="858"/>
      <c r="F283" s="858"/>
      <c r="G283" s="858"/>
      <c r="H283" s="858"/>
      <c r="I283" s="858"/>
      <c r="J283" s="858"/>
      <c r="K283" s="859"/>
      <c r="L283" s="858"/>
      <c r="M283" s="858"/>
      <c r="N283" s="858"/>
      <c r="O283" s="858"/>
      <c r="P283" s="858"/>
      <c r="Q283" s="858"/>
      <c r="R283" s="858"/>
      <c r="S283" s="858"/>
      <c r="T283" s="858"/>
      <c r="U283" s="858"/>
      <c r="V283" s="858"/>
      <c r="W283" s="858"/>
      <c r="X283" s="858"/>
      <c r="Y283" s="858"/>
      <c r="Z283" s="858"/>
      <c r="AA283" s="859" t="s">
        <v>3503</v>
      </c>
      <c r="AB283" s="859"/>
      <c r="AC283" s="855" t="s">
        <v>3505</v>
      </c>
    </row>
    <row r="284" spans="1:29" ht="18" thickBot="1" x14ac:dyDescent="0.35">
      <c r="A284" s="1556" t="s">
        <v>3221</v>
      </c>
      <c r="B284" s="1557"/>
      <c r="C284" s="847"/>
      <c r="D284" s="847"/>
      <c r="E284" s="847"/>
      <c r="F284" s="847"/>
      <c r="G284" s="847"/>
      <c r="H284" s="847"/>
      <c r="I284" s="847"/>
      <c r="J284" s="847"/>
      <c r="K284" s="847"/>
      <c r="L284" s="847"/>
      <c r="M284" s="847"/>
      <c r="N284" s="847"/>
      <c r="O284" s="847"/>
      <c r="P284" s="847"/>
      <c r="Q284" s="847"/>
      <c r="R284" s="847"/>
      <c r="S284" s="847"/>
      <c r="T284" s="847"/>
      <c r="U284" s="847"/>
      <c r="V284" s="847"/>
      <c r="W284" s="847"/>
      <c r="X284" s="847"/>
      <c r="Y284" s="847"/>
      <c r="Z284" s="847"/>
      <c r="AA284" s="848">
        <f>SUM(AA280:AA283)</f>
        <v>160</v>
      </c>
      <c r="AB284" s="848">
        <f>SUM(AB280:AB283)</f>
        <v>572</v>
      </c>
      <c r="AC284" s="849"/>
    </row>
    <row r="286" spans="1:29" ht="18" thickBot="1" x14ac:dyDescent="0.35"/>
    <row r="287" spans="1:29" ht="74.400000000000006" thickBot="1" x14ac:dyDescent="0.35">
      <c r="A287" s="1544" t="s">
        <v>45</v>
      </c>
      <c r="B287" s="1545"/>
      <c r="C287" s="608"/>
      <c r="D287" s="608"/>
      <c r="E287" s="608"/>
      <c r="F287" s="608">
        <v>44957</v>
      </c>
      <c r="G287" s="608"/>
      <c r="H287" s="608"/>
      <c r="I287" s="608"/>
      <c r="J287" s="608" t="s">
        <v>3022</v>
      </c>
      <c r="K287" s="608"/>
      <c r="L287" s="608"/>
      <c r="M287" s="608"/>
      <c r="N287" s="608"/>
      <c r="O287" s="608">
        <v>44972</v>
      </c>
      <c r="P287" s="608"/>
      <c r="Q287" s="608"/>
      <c r="R287" s="608"/>
      <c r="S287" s="608"/>
      <c r="T287" s="608"/>
      <c r="U287" s="608"/>
      <c r="V287" s="608"/>
      <c r="W287" s="608"/>
      <c r="X287" s="608"/>
      <c r="Y287" s="608"/>
      <c r="Z287" s="608"/>
      <c r="AA287" s="608">
        <v>45046</v>
      </c>
      <c r="AB287" s="829" t="s">
        <v>3408</v>
      </c>
      <c r="AC287" s="828">
        <v>45098</v>
      </c>
    </row>
    <row r="288" spans="1:29" x14ac:dyDescent="0.3">
      <c r="A288" s="1546" t="s">
        <v>3023</v>
      </c>
      <c r="B288" s="1548" t="s">
        <v>3024</v>
      </c>
      <c r="C288" s="1548" t="s">
        <v>3025</v>
      </c>
      <c r="D288" s="1548"/>
      <c r="E288" s="1548"/>
      <c r="F288" s="1548"/>
      <c r="G288" s="1548"/>
      <c r="H288" s="1548"/>
      <c r="I288" s="1548"/>
      <c r="J288" s="1548"/>
      <c r="K288" s="1548"/>
      <c r="L288" s="1550"/>
      <c r="M288" s="1551" t="s">
        <v>3026</v>
      </c>
      <c r="N288" s="1548"/>
      <c r="O288" s="1548"/>
      <c r="P288" s="1548"/>
      <c r="Q288" s="1548"/>
      <c r="R288" s="1548"/>
      <c r="S288" s="1552"/>
      <c r="T288" s="1546" t="s">
        <v>3027</v>
      </c>
      <c r="U288" s="1548"/>
      <c r="V288" s="1548"/>
      <c r="W288" s="1548"/>
      <c r="X288" s="1548"/>
      <c r="Y288" s="1548"/>
      <c r="Z288" s="1552"/>
      <c r="AA288" s="1553" t="s">
        <v>3028</v>
      </c>
      <c r="AB288" s="1554"/>
      <c r="AC288" s="1555"/>
    </row>
    <row r="289" spans="1:29" ht="52.8" thickBot="1" x14ac:dyDescent="0.35">
      <c r="A289" s="1547"/>
      <c r="B289" s="1549"/>
      <c r="C289" s="809" t="s">
        <v>3029</v>
      </c>
      <c r="D289" s="809" t="s">
        <v>3030</v>
      </c>
      <c r="E289" s="809" t="s">
        <v>3031</v>
      </c>
      <c r="F289" s="809" t="s">
        <v>3032</v>
      </c>
      <c r="G289" s="809" t="s">
        <v>3033</v>
      </c>
      <c r="H289" s="809" t="s">
        <v>3034</v>
      </c>
      <c r="I289" s="810" t="s">
        <v>3035</v>
      </c>
      <c r="J289" s="810" t="s">
        <v>3036</v>
      </c>
      <c r="K289" s="809" t="s">
        <v>3037</v>
      </c>
      <c r="L289" s="811" t="s">
        <v>3038</v>
      </c>
      <c r="M289" s="812" t="s">
        <v>3039</v>
      </c>
      <c r="N289" s="809" t="s">
        <v>3040</v>
      </c>
      <c r="O289" s="809" t="s">
        <v>3041</v>
      </c>
      <c r="P289" s="810" t="s">
        <v>3042</v>
      </c>
      <c r="Q289" s="810" t="s">
        <v>3043</v>
      </c>
      <c r="R289" s="810" t="s">
        <v>3044</v>
      </c>
      <c r="S289" s="813" t="s">
        <v>3045</v>
      </c>
      <c r="T289" s="814" t="s">
        <v>3039</v>
      </c>
      <c r="U289" s="809" t="s">
        <v>3040</v>
      </c>
      <c r="V289" s="809" t="s">
        <v>3041</v>
      </c>
      <c r="W289" s="810" t="s">
        <v>3042</v>
      </c>
      <c r="X289" s="810" t="s">
        <v>3043</v>
      </c>
      <c r="Y289" s="810" t="s">
        <v>3044</v>
      </c>
      <c r="Z289" s="813" t="s">
        <v>3045</v>
      </c>
      <c r="AA289" s="815" t="s">
        <v>3484</v>
      </c>
      <c r="AB289" s="816" t="s">
        <v>3196</v>
      </c>
      <c r="AC289" s="811" t="s">
        <v>2943</v>
      </c>
    </row>
    <row r="290" spans="1:29" ht="18" thickBot="1" x14ac:dyDescent="0.35">
      <c r="A290" s="1556" t="s">
        <v>3221</v>
      </c>
      <c r="B290" s="1557"/>
      <c r="C290" s="847"/>
      <c r="D290" s="847"/>
      <c r="E290" s="847"/>
      <c r="F290" s="847"/>
      <c r="G290" s="847"/>
      <c r="H290" s="847"/>
      <c r="I290" s="847"/>
      <c r="J290" s="847"/>
      <c r="K290" s="847"/>
      <c r="L290" s="847"/>
      <c r="M290" s="847"/>
      <c r="N290" s="847"/>
      <c r="O290" s="847"/>
      <c r="P290" s="847"/>
      <c r="Q290" s="847"/>
      <c r="R290" s="847"/>
      <c r="S290" s="847"/>
      <c r="T290" s="847"/>
      <c r="U290" s="847"/>
      <c r="V290" s="847"/>
      <c r="W290" s="847"/>
      <c r="X290" s="847"/>
      <c r="Y290" s="847"/>
      <c r="Z290" s="847"/>
      <c r="AA290" s="848">
        <v>160</v>
      </c>
      <c r="AB290" s="848">
        <v>572</v>
      </c>
      <c r="AC290" s="849"/>
    </row>
    <row r="291" spans="1:29" ht="18" thickBot="1" x14ac:dyDescent="0.35">
      <c r="A291" s="856">
        <v>1707022417</v>
      </c>
      <c r="B291" s="857" t="s">
        <v>3407</v>
      </c>
      <c r="C291" s="858"/>
      <c r="D291" s="858"/>
      <c r="E291" s="858"/>
      <c r="F291" s="858"/>
      <c r="G291" s="858"/>
      <c r="H291" s="858"/>
      <c r="I291" s="858"/>
      <c r="J291" s="858"/>
      <c r="K291" s="859"/>
      <c r="L291" s="858"/>
      <c r="M291" s="858"/>
      <c r="N291" s="858"/>
      <c r="O291" s="858"/>
      <c r="P291" s="858"/>
      <c r="Q291" s="858"/>
      <c r="R291" s="858"/>
      <c r="S291" s="858"/>
      <c r="T291" s="858"/>
      <c r="U291" s="858"/>
      <c r="V291" s="858"/>
      <c r="W291" s="858"/>
      <c r="X291" s="858"/>
      <c r="Y291" s="858"/>
      <c r="Z291" s="858"/>
      <c r="AA291" s="859" t="s">
        <v>3652</v>
      </c>
      <c r="AB291" s="859">
        <v>1</v>
      </c>
      <c r="AC291" s="855"/>
    </row>
    <row r="292" spans="1:29" ht="18" thickBot="1" x14ac:dyDescent="0.35">
      <c r="A292" s="850">
        <v>1707022418</v>
      </c>
      <c r="B292" s="851" t="s">
        <v>3090</v>
      </c>
      <c r="C292" s="858"/>
      <c r="D292" s="858"/>
      <c r="E292" s="858"/>
      <c r="F292" s="858"/>
      <c r="G292" s="858"/>
      <c r="H292" s="858"/>
      <c r="I292" s="858"/>
      <c r="J292" s="858"/>
      <c r="K292" s="859"/>
      <c r="L292" s="858"/>
      <c r="M292" s="858"/>
      <c r="N292" s="858"/>
      <c r="O292" s="858"/>
      <c r="P292" s="858"/>
      <c r="Q292" s="858"/>
      <c r="R292" s="858"/>
      <c r="S292" s="858"/>
      <c r="T292" s="858"/>
      <c r="U292" s="858"/>
      <c r="V292" s="858"/>
      <c r="W292" s="858"/>
      <c r="X292" s="858"/>
      <c r="Y292" s="858"/>
      <c r="Z292" s="858"/>
      <c r="AA292" s="859" t="s">
        <v>3652</v>
      </c>
      <c r="AB292" s="859">
        <v>1</v>
      </c>
      <c r="AC292" s="855"/>
    </row>
    <row r="293" spans="1:29" ht="18" thickBot="1" x14ac:dyDescent="0.35">
      <c r="A293" s="1556" t="s">
        <v>3221</v>
      </c>
      <c r="B293" s="1557"/>
      <c r="C293" s="847"/>
      <c r="D293" s="847"/>
      <c r="E293" s="847"/>
      <c r="F293" s="847"/>
      <c r="G293" s="847"/>
      <c r="H293" s="847"/>
      <c r="I293" s="847"/>
      <c r="J293" s="847"/>
      <c r="K293" s="847"/>
      <c r="L293" s="847"/>
      <c r="M293" s="847"/>
      <c r="N293" s="847"/>
      <c r="O293" s="847"/>
      <c r="P293" s="847"/>
      <c r="Q293" s="847"/>
      <c r="R293" s="847"/>
      <c r="S293" s="847"/>
      <c r="T293" s="847"/>
      <c r="U293" s="847"/>
      <c r="V293" s="847"/>
      <c r="W293" s="847"/>
      <c r="X293" s="847"/>
      <c r="Y293" s="847"/>
      <c r="Z293" s="847"/>
      <c r="AA293" s="848">
        <f>SUM(AA290:AA292)</f>
        <v>160</v>
      </c>
      <c r="AB293" s="848">
        <f>SUM(AB290:AB292)</f>
        <v>574</v>
      </c>
      <c r="AC293" s="849"/>
    </row>
    <row r="295" spans="1:29" ht="18" thickBot="1" x14ac:dyDescent="0.35"/>
    <row r="296" spans="1:29" ht="74.400000000000006" thickBot="1" x14ac:dyDescent="0.35">
      <c r="A296" s="1544" t="s">
        <v>45</v>
      </c>
      <c r="B296" s="1545"/>
      <c r="C296" s="608"/>
      <c r="D296" s="608"/>
      <c r="E296" s="608"/>
      <c r="F296" s="608">
        <v>44957</v>
      </c>
      <c r="G296" s="608"/>
      <c r="H296" s="608"/>
      <c r="I296" s="608"/>
      <c r="J296" s="608" t="s">
        <v>3022</v>
      </c>
      <c r="K296" s="608"/>
      <c r="L296" s="608"/>
      <c r="M296" s="608"/>
      <c r="N296" s="608"/>
      <c r="O296" s="608">
        <v>44972</v>
      </c>
      <c r="P296" s="608"/>
      <c r="Q296" s="608"/>
      <c r="R296" s="608"/>
      <c r="S296" s="608"/>
      <c r="T296" s="608"/>
      <c r="U296" s="608"/>
      <c r="V296" s="608"/>
      <c r="W296" s="608"/>
      <c r="X296" s="608"/>
      <c r="Y296" s="608"/>
      <c r="Z296" s="608"/>
      <c r="AA296" s="608">
        <v>45046</v>
      </c>
      <c r="AB296" s="829" t="s">
        <v>3408</v>
      </c>
      <c r="AC296" s="828">
        <v>45112</v>
      </c>
    </row>
    <row r="297" spans="1:29" x14ac:dyDescent="0.3">
      <c r="A297" s="1546" t="s">
        <v>3023</v>
      </c>
      <c r="B297" s="1548" t="s">
        <v>3024</v>
      </c>
      <c r="C297" s="1548" t="s">
        <v>3025</v>
      </c>
      <c r="D297" s="1548"/>
      <c r="E297" s="1548"/>
      <c r="F297" s="1548"/>
      <c r="G297" s="1548"/>
      <c r="H297" s="1548"/>
      <c r="I297" s="1548"/>
      <c r="J297" s="1548"/>
      <c r="K297" s="1548"/>
      <c r="L297" s="1550"/>
      <c r="M297" s="1551" t="s">
        <v>3026</v>
      </c>
      <c r="N297" s="1548"/>
      <c r="O297" s="1548"/>
      <c r="P297" s="1548"/>
      <c r="Q297" s="1548"/>
      <c r="R297" s="1548"/>
      <c r="S297" s="1552"/>
      <c r="T297" s="1546" t="s">
        <v>3027</v>
      </c>
      <c r="U297" s="1548"/>
      <c r="V297" s="1548"/>
      <c r="W297" s="1548"/>
      <c r="X297" s="1548"/>
      <c r="Y297" s="1548"/>
      <c r="Z297" s="1552"/>
      <c r="AA297" s="1553" t="s">
        <v>3028</v>
      </c>
      <c r="AB297" s="1554"/>
      <c r="AC297" s="1555"/>
    </row>
    <row r="298" spans="1:29" ht="123.6" customHeight="1" thickBot="1" x14ac:dyDescent="0.35">
      <c r="A298" s="1547"/>
      <c r="B298" s="1549"/>
      <c r="C298" s="809" t="s">
        <v>3029</v>
      </c>
      <c r="D298" s="809" t="s">
        <v>3030</v>
      </c>
      <c r="E298" s="809" t="s">
        <v>3031</v>
      </c>
      <c r="F298" s="809" t="s">
        <v>3032</v>
      </c>
      <c r="G298" s="809" t="s">
        <v>3033</v>
      </c>
      <c r="H298" s="809" t="s">
        <v>3034</v>
      </c>
      <c r="I298" s="810" t="s">
        <v>3035</v>
      </c>
      <c r="J298" s="810" t="s">
        <v>3036</v>
      </c>
      <c r="K298" s="809" t="s">
        <v>3037</v>
      </c>
      <c r="L298" s="811" t="s">
        <v>3038</v>
      </c>
      <c r="M298" s="812" t="s">
        <v>3039</v>
      </c>
      <c r="N298" s="809" t="s">
        <v>3040</v>
      </c>
      <c r="O298" s="809" t="s">
        <v>3041</v>
      </c>
      <c r="P298" s="810" t="s">
        <v>3042</v>
      </c>
      <c r="Q298" s="810" t="s">
        <v>3043</v>
      </c>
      <c r="R298" s="810" t="s">
        <v>3044</v>
      </c>
      <c r="S298" s="813" t="s">
        <v>3045</v>
      </c>
      <c r="T298" s="814" t="s">
        <v>3039</v>
      </c>
      <c r="U298" s="809" t="s">
        <v>3040</v>
      </c>
      <c r="V298" s="809" t="s">
        <v>3041</v>
      </c>
      <c r="W298" s="810" t="s">
        <v>3042</v>
      </c>
      <c r="X298" s="810" t="s">
        <v>3043</v>
      </c>
      <c r="Y298" s="810" t="s">
        <v>3044</v>
      </c>
      <c r="Z298" s="813" t="s">
        <v>3045</v>
      </c>
      <c r="AA298" s="815" t="s">
        <v>3484</v>
      </c>
      <c r="AB298" s="816" t="s">
        <v>3196</v>
      </c>
      <c r="AC298" s="811" t="s">
        <v>2943</v>
      </c>
    </row>
    <row r="299" spans="1:29" ht="18" thickBot="1" x14ac:dyDescent="0.35">
      <c r="A299" s="1556" t="s">
        <v>3221</v>
      </c>
      <c r="B299" s="1557"/>
      <c r="C299" s="847"/>
      <c r="D299" s="847"/>
      <c r="E299" s="847"/>
      <c r="F299" s="847"/>
      <c r="G299" s="847"/>
      <c r="H299" s="847"/>
      <c r="I299" s="847"/>
      <c r="J299" s="847"/>
      <c r="K299" s="847"/>
      <c r="L299" s="847"/>
      <c r="M299" s="847"/>
      <c r="N299" s="847"/>
      <c r="O299" s="847"/>
      <c r="P299" s="847"/>
      <c r="Q299" s="847"/>
      <c r="R299" s="847"/>
      <c r="S299" s="847"/>
      <c r="T299" s="847"/>
      <c r="U299" s="847"/>
      <c r="V299" s="847"/>
      <c r="W299" s="847"/>
      <c r="X299" s="847"/>
      <c r="Y299" s="847"/>
      <c r="Z299" s="847"/>
      <c r="AA299" s="848">
        <v>160</v>
      </c>
      <c r="AB299" s="848">
        <v>574</v>
      </c>
      <c r="AC299" s="849"/>
    </row>
    <row r="300" spans="1:29" ht="35.4" thickBot="1" x14ac:dyDescent="0.35">
      <c r="A300" s="856">
        <v>1707022445</v>
      </c>
      <c r="B300" s="198" t="s">
        <v>3653</v>
      </c>
      <c r="C300" s="858"/>
      <c r="D300" s="858"/>
      <c r="E300" s="858"/>
      <c r="F300" s="858"/>
      <c r="G300" s="858"/>
      <c r="H300" s="858"/>
      <c r="I300" s="858"/>
      <c r="J300" s="858"/>
      <c r="K300" s="859"/>
      <c r="L300" s="858"/>
      <c r="M300" s="858"/>
      <c r="N300" s="858"/>
      <c r="O300" s="858"/>
      <c r="P300" s="858"/>
      <c r="Q300" s="858"/>
      <c r="R300" s="858"/>
      <c r="S300" s="858"/>
      <c r="T300" s="858"/>
      <c r="U300" s="858"/>
      <c r="V300" s="858"/>
      <c r="W300" s="858"/>
      <c r="X300" s="858"/>
      <c r="Y300" s="858"/>
      <c r="Z300" s="858"/>
      <c r="AA300" s="893" t="s">
        <v>3654</v>
      </c>
      <c r="AB300" s="859">
        <v>0</v>
      </c>
      <c r="AC300" s="855"/>
    </row>
    <row r="301" spans="1:29" ht="18" thickBot="1" x14ac:dyDescent="0.35">
      <c r="A301" s="1556" t="s">
        <v>3221</v>
      </c>
      <c r="B301" s="1557"/>
      <c r="C301" s="847"/>
      <c r="D301" s="847"/>
      <c r="E301" s="847"/>
      <c r="F301" s="847"/>
      <c r="G301" s="847"/>
      <c r="H301" s="847"/>
      <c r="I301" s="847"/>
      <c r="J301" s="847"/>
      <c r="K301" s="847"/>
      <c r="L301" s="847"/>
      <c r="M301" s="847"/>
      <c r="N301" s="847"/>
      <c r="O301" s="847"/>
      <c r="P301" s="847"/>
      <c r="Q301" s="847"/>
      <c r="R301" s="847"/>
      <c r="S301" s="847"/>
      <c r="T301" s="847"/>
      <c r="U301" s="847"/>
      <c r="V301" s="847"/>
      <c r="W301" s="847"/>
      <c r="X301" s="847"/>
      <c r="Y301" s="847"/>
      <c r="Z301" s="847"/>
      <c r="AA301" s="848">
        <f>SUM(AA299:AA300)</f>
        <v>160</v>
      </c>
      <c r="AB301" s="848">
        <f>SUM(AB299:AB300)</f>
        <v>574</v>
      </c>
      <c r="AC301" s="849"/>
    </row>
    <row r="303" spans="1:29" ht="18" thickBot="1" x14ac:dyDescent="0.35"/>
    <row r="304" spans="1:29" ht="74.400000000000006" thickBot="1" x14ac:dyDescent="0.35">
      <c r="A304" s="1544" t="s">
        <v>45</v>
      </c>
      <c r="B304" s="1545"/>
      <c r="C304" s="608"/>
      <c r="D304" s="608"/>
      <c r="E304" s="608"/>
      <c r="F304" s="608">
        <v>44957</v>
      </c>
      <c r="G304" s="608"/>
      <c r="H304" s="608"/>
      <c r="I304" s="608"/>
      <c r="J304" s="608" t="s">
        <v>3022</v>
      </c>
      <c r="K304" s="608"/>
      <c r="L304" s="608"/>
      <c r="M304" s="608"/>
      <c r="N304" s="608"/>
      <c r="O304" s="608">
        <v>44972</v>
      </c>
      <c r="P304" s="608"/>
      <c r="Q304" s="608"/>
      <c r="R304" s="608"/>
      <c r="S304" s="608"/>
      <c r="T304" s="608"/>
      <c r="U304" s="608"/>
      <c r="V304" s="608"/>
      <c r="W304" s="608"/>
      <c r="X304" s="608"/>
      <c r="Y304" s="608"/>
      <c r="Z304" s="608"/>
      <c r="AA304" s="608">
        <v>45046</v>
      </c>
      <c r="AB304" s="829" t="s">
        <v>3408</v>
      </c>
      <c r="AC304" s="828">
        <v>45119</v>
      </c>
    </row>
    <row r="305" spans="1:29" x14ac:dyDescent="0.3">
      <c r="A305" s="1546" t="s">
        <v>3023</v>
      </c>
      <c r="B305" s="1548" t="s">
        <v>3024</v>
      </c>
      <c r="C305" s="1548" t="s">
        <v>3025</v>
      </c>
      <c r="D305" s="1548"/>
      <c r="E305" s="1548"/>
      <c r="F305" s="1548"/>
      <c r="G305" s="1548"/>
      <c r="H305" s="1548"/>
      <c r="I305" s="1548"/>
      <c r="J305" s="1548"/>
      <c r="K305" s="1548"/>
      <c r="L305" s="1550"/>
      <c r="M305" s="1551" t="s">
        <v>3026</v>
      </c>
      <c r="N305" s="1548"/>
      <c r="O305" s="1548"/>
      <c r="P305" s="1548"/>
      <c r="Q305" s="1548"/>
      <c r="R305" s="1548"/>
      <c r="S305" s="1552"/>
      <c r="T305" s="1546" t="s">
        <v>3027</v>
      </c>
      <c r="U305" s="1548"/>
      <c r="V305" s="1548"/>
      <c r="W305" s="1548"/>
      <c r="X305" s="1548"/>
      <c r="Y305" s="1548"/>
      <c r="Z305" s="1552"/>
      <c r="AA305" s="1553" t="s">
        <v>3028</v>
      </c>
      <c r="AB305" s="1554"/>
      <c r="AC305" s="1555"/>
    </row>
    <row r="306" spans="1:29" ht="52.8" thickBot="1" x14ac:dyDescent="0.35">
      <c r="A306" s="1547"/>
      <c r="B306" s="1549"/>
      <c r="C306" s="809" t="s">
        <v>3029</v>
      </c>
      <c r="D306" s="809" t="s">
        <v>3030</v>
      </c>
      <c r="E306" s="809" t="s">
        <v>3031</v>
      </c>
      <c r="F306" s="809" t="s">
        <v>3032</v>
      </c>
      <c r="G306" s="809" t="s">
        <v>3033</v>
      </c>
      <c r="H306" s="809" t="s">
        <v>3034</v>
      </c>
      <c r="I306" s="810" t="s">
        <v>3035</v>
      </c>
      <c r="J306" s="810" t="s">
        <v>3036</v>
      </c>
      <c r="K306" s="809" t="s">
        <v>3037</v>
      </c>
      <c r="L306" s="811" t="s">
        <v>3038</v>
      </c>
      <c r="M306" s="812" t="s">
        <v>3039</v>
      </c>
      <c r="N306" s="809" t="s">
        <v>3040</v>
      </c>
      <c r="O306" s="809" t="s">
        <v>3041</v>
      </c>
      <c r="P306" s="810" t="s">
        <v>3042</v>
      </c>
      <c r="Q306" s="810" t="s">
        <v>3043</v>
      </c>
      <c r="R306" s="810" t="s">
        <v>3044</v>
      </c>
      <c r="S306" s="813" t="s">
        <v>3045</v>
      </c>
      <c r="T306" s="814" t="s">
        <v>3039</v>
      </c>
      <c r="U306" s="809" t="s">
        <v>3040</v>
      </c>
      <c r="V306" s="809" t="s">
        <v>3041</v>
      </c>
      <c r="W306" s="810" t="s">
        <v>3042</v>
      </c>
      <c r="X306" s="810" t="s">
        <v>3043</v>
      </c>
      <c r="Y306" s="810" t="s">
        <v>3044</v>
      </c>
      <c r="Z306" s="813" t="s">
        <v>3045</v>
      </c>
      <c r="AA306" s="815" t="s">
        <v>3484</v>
      </c>
      <c r="AB306" s="816" t="s">
        <v>3196</v>
      </c>
      <c r="AC306" s="811" t="s">
        <v>2943</v>
      </c>
    </row>
    <row r="307" spans="1:29" ht="18" thickBot="1" x14ac:dyDescent="0.35">
      <c r="A307" s="1556" t="s">
        <v>3221</v>
      </c>
      <c r="B307" s="1557"/>
      <c r="C307" s="847"/>
      <c r="D307" s="847"/>
      <c r="E307" s="847"/>
      <c r="F307" s="847"/>
      <c r="G307" s="847"/>
      <c r="H307" s="847"/>
      <c r="I307" s="847"/>
      <c r="J307" s="847"/>
      <c r="K307" s="847"/>
      <c r="L307" s="847"/>
      <c r="M307" s="847"/>
      <c r="N307" s="847"/>
      <c r="O307" s="847"/>
      <c r="P307" s="847"/>
      <c r="Q307" s="847"/>
      <c r="R307" s="847"/>
      <c r="S307" s="847"/>
      <c r="T307" s="847"/>
      <c r="U307" s="847"/>
      <c r="V307" s="847"/>
      <c r="W307" s="847"/>
      <c r="X307" s="847"/>
      <c r="Y307" s="847"/>
      <c r="Z307" s="847"/>
      <c r="AA307" s="848">
        <v>160</v>
      </c>
      <c r="AB307" s="848">
        <v>574</v>
      </c>
      <c r="AC307" s="849"/>
    </row>
    <row r="308" spans="1:29" ht="35.4" thickBot="1" x14ac:dyDescent="0.35">
      <c r="A308" s="856">
        <v>1707022448</v>
      </c>
      <c r="B308" s="198" t="s">
        <v>3153</v>
      </c>
      <c r="C308" s="858"/>
      <c r="D308" s="858"/>
      <c r="E308" s="858"/>
      <c r="F308" s="858"/>
      <c r="G308" s="858"/>
      <c r="H308" s="858"/>
      <c r="I308" s="858"/>
      <c r="J308" s="858"/>
      <c r="K308" s="859"/>
      <c r="L308" s="858"/>
      <c r="M308" s="858"/>
      <c r="N308" s="858"/>
      <c r="O308" s="858"/>
      <c r="P308" s="858"/>
      <c r="Q308" s="858"/>
      <c r="R308" s="858"/>
      <c r="S308" s="858"/>
      <c r="T308" s="858"/>
      <c r="U308" s="858"/>
      <c r="V308" s="858"/>
      <c r="W308" s="858"/>
      <c r="X308" s="858"/>
      <c r="Y308" s="858"/>
      <c r="Z308" s="858"/>
      <c r="AA308" s="893" t="s">
        <v>3655</v>
      </c>
      <c r="AB308" s="859">
        <v>0</v>
      </c>
      <c r="AC308" s="855"/>
    </row>
    <row r="309" spans="1:29" ht="18" thickBot="1" x14ac:dyDescent="0.35">
      <c r="A309" s="1556" t="s">
        <v>3221</v>
      </c>
      <c r="B309" s="1557"/>
      <c r="C309" s="847"/>
      <c r="D309" s="847"/>
      <c r="E309" s="847"/>
      <c r="F309" s="847"/>
      <c r="G309" s="847"/>
      <c r="H309" s="847"/>
      <c r="I309" s="847"/>
      <c r="J309" s="847"/>
      <c r="K309" s="847"/>
      <c r="L309" s="847"/>
      <c r="M309" s="847"/>
      <c r="N309" s="847"/>
      <c r="O309" s="847"/>
      <c r="P309" s="847"/>
      <c r="Q309" s="847"/>
      <c r="R309" s="847"/>
      <c r="S309" s="847"/>
      <c r="T309" s="847"/>
      <c r="U309" s="847"/>
      <c r="V309" s="847"/>
      <c r="W309" s="847"/>
      <c r="X309" s="847"/>
      <c r="Y309" s="847"/>
      <c r="Z309" s="847"/>
      <c r="AA309" s="848">
        <f>SUM(AA307:AA308)</f>
        <v>160</v>
      </c>
      <c r="AB309" s="848">
        <f>SUM(AB307:AB308)</f>
        <v>574</v>
      </c>
      <c r="AC309" s="849"/>
    </row>
    <row r="311" spans="1:29" ht="18" thickBot="1" x14ac:dyDescent="0.35"/>
    <row r="312" spans="1:29" ht="74.400000000000006" thickBot="1" x14ac:dyDescent="0.35">
      <c r="A312" s="1544" t="s">
        <v>45</v>
      </c>
      <c r="B312" s="1545"/>
      <c r="C312" s="608"/>
      <c r="D312" s="608"/>
      <c r="E312" s="608"/>
      <c r="F312" s="608">
        <v>44957</v>
      </c>
      <c r="G312" s="608"/>
      <c r="H312" s="608"/>
      <c r="I312" s="608"/>
      <c r="J312" s="608" t="s">
        <v>3022</v>
      </c>
      <c r="K312" s="608"/>
      <c r="L312" s="608"/>
      <c r="M312" s="608"/>
      <c r="N312" s="608"/>
      <c r="O312" s="608">
        <v>44972</v>
      </c>
      <c r="P312" s="608"/>
      <c r="Q312" s="608"/>
      <c r="R312" s="608"/>
      <c r="S312" s="608"/>
      <c r="T312" s="608"/>
      <c r="U312" s="608"/>
      <c r="V312" s="608"/>
      <c r="W312" s="608"/>
      <c r="X312" s="608"/>
      <c r="Y312" s="608"/>
      <c r="Z312" s="608"/>
      <c r="AA312" s="608">
        <v>45046</v>
      </c>
      <c r="AB312" s="829" t="s">
        <v>3408</v>
      </c>
      <c r="AC312" s="828">
        <v>45119</v>
      </c>
    </row>
    <row r="313" spans="1:29" x14ac:dyDescent="0.3">
      <c r="A313" s="1546" t="s">
        <v>3023</v>
      </c>
      <c r="B313" s="1548" t="s">
        <v>3024</v>
      </c>
      <c r="C313" s="1548" t="s">
        <v>3025</v>
      </c>
      <c r="D313" s="1548"/>
      <c r="E313" s="1548"/>
      <c r="F313" s="1548"/>
      <c r="G313" s="1548"/>
      <c r="H313" s="1548"/>
      <c r="I313" s="1548"/>
      <c r="J313" s="1548"/>
      <c r="K313" s="1548"/>
      <c r="L313" s="1550"/>
      <c r="M313" s="1551" t="s">
        <v>3026</v>
      </c>
      <c r="N313" s="1548"/>
      <c r="O313" s="1548"/>
      <c r="P313" s="1548"/>
      <c r="Q313" s="1548"/>
      <c r="R313" s="1548"/>
      <c r="S313" s="1552"/>
      <c r="T313" s="1546" t="s">
        <v>3027</v>
      </c>
      <c r="U313" s="1548"/>
      <c r="V313" s="1548"/>
      <c r="W313" s="1548"/>
      <c r="X313" s="1548"/>
      <c r="Y313" s="1548"/>
      <c r="Z313" s="1552"/>
      <c r="AA313" s="1553" t="s">
        <v>3028</v>
      </c>
      <c r="AB313" s="1554"/>
      <c r="AC313" s="1555"/>
    </row>
    <row r="314" spans="1:29" ht="52.8" thickBot="1" x14ac:dyDescent="0.35">
      <c r="A314" s="1547"/>
      <c r="B314" s="1549"/>
      <c r="C314" s="951" t="s">
        <v>3029</v>
      </c>
      <c r="D314" s="951" t="s">
        <v>3030</v>
      </c>
      <c r="E314" s="951" t="s">
        <v>3031</v>
      </c>
      <c r="F314" s="951" t="s">
        <v>3032</v>
      </c>
      <c r="G314" s="951" t="s">
        <v>3033</v>
      </c>
      <c r="H314" s="951" t="s">
        <v>3034</v>
      </c>
      <c r="I314" s="810" t="s">
        <v>3035</v>
      </c>
      <c r="J314" s="810" t="s">
        <v>3036</v>
      </c>
      <c r="K314" s="951" t="s">
        <v>3037</v>
      </c>
      <c r="L314" s="811" t="s">
        <v>3038</v>
      </c>
      <c r="M314" s="812" t="s">
        <v>3039</v>
      </c>
      <c r="N314" s="951" t="s">
        <v>3040</v>
      </c>
      <c r="O314" s="951" t="s">
        <v>3041</v>
      </c>
      <c r="P314" s="810" t="s">
        <v>3042</v>
      </c>
      <c r="Q314" s="810" t="s">
        <v>3043</v>
      </c>
      <c r="R314" s="810" t="s">
        <v>3044</v>
      </c>
      <c r="S314" s="813" t="s">
        <v>3045</v>
      </c>
      <c r="T314" s="950" t="s">
        <v>3039</v>
      </c>
      <c r="U314" s="951" t="s">
        <v>3040</v>
      </c>
      <c r="V314" s="951" t="s">
        <v>3041</v>
      </c>
      <c r="W314" s="810" t="s">
        <v>3042</v>
      </c>
      <c r="X314" s="810" t="s">
        <v>3043</v>
      </c>
      <c r="Y314" s="810" t="s">
        <v>3044</v>
      </c>
      <c r="Z314" s="813" t="s">
        <v>3045</v>
      </c>
      <c r="AA314" s="815" t="s">
        <v>3484</v>
      </c>
      <c r="AB314" s="816" t="s">
        <v>3196</v>
      </c>
      <c r="AC314" s="811" t="s">
        <v>2943</v>
      </c>
    </row>
    <row r="315" spans="1:29" ht="18" thickBot="1" x14ac:dyDescent="0.35">
      <c r="A315" s="1556" t="s">
        <v>3221</v>
      </c>
      <c r="B315" s="1557"/>
      <c r="C315" s="847"/>
      <c r="D315" s="847"/>
      <c r="E315" s="847"/>
      <c r="F315" s="847"/>
      <c r="G315" s="847"/>
      <c r="H315" s="847"/>
      <c r="I315" s="847"/>
      <c r="J315" s="847"/>
      <c r="K315" s="847"/>
      <c r="L315" s="847"/>
      <c r="M315" s="847"/>
      <c r="N315" s="847"/>
      <c r="O315" s="847"/>
      <c r="P315" s="847"/>
      <c r="Q315" s="847"/>
      <c r="R315" s="847"/>
      <c r="S315" s="847"/>
      <c r="T315" s="847"/>
      <c r="U315" s="847"/>
      <c r="V315" s="847"/>
      <c r="W315" s="847"/>
      <c r="X315" s="847"/>
      <c r="Y315" s="847"/>
      <c r="Z315" s="847"/>
      <c r="AA315" s="848">
        <v>160</v>
      </c>
      <c r="AB315" s="848">
        <v>590</v>
      </c>
      <c r="AC315" s="849"/>
    </row>
    <row r="316" spans="1:29" ht="62.4" customHeight="1" thickBot="1" x14ac:dyDescent="0.35">
      <c r="A316" s="856">
        <v>1707022407</v>
      </c>
      <c r="B316" s="198" t="s">
        <v>3929</v>
      </c>
      <c r="C316" s="984"/>
      <c r="D316" s="984"/>
      <c r="E316" s="984"/>
      <c r="F316" s="984"/>
      <c r="G316" s="984"/>
      <c r="H316" s="984"/>
      <c r="I316" s="984"/>
      <c r="J316" s="984"/>
      <c r="K316" s="984"/>
      <c r="L316" s="984"/>
      <c r="M316" s="984"/>
      <c r="N316" s="984"/>
      <c r="O316" s="984"/>
      <c r="P316" s="984"/>
      <c r="Q316" s="984"/>
      <c r="R316" s="984"/>
      <c r="S316" s="984"/>
      <c r="T316" s="984"/>
      <c r="U316" s="984"/>
      <c r="V316" s="984"/>
      <c r="W316" s="984"/>
      <c r="X316" s="984"/>
      <c r="Y316" s="984"/>
      <c r="Z316" s="984"/>
      <c r="AA316" s="983" t="s">
        <v>3930</v>
      </c>
      <c r="AB316" s="985"/>
      <c r="AC316" s="986"/>
    </row>
    <row r="317" spans="1:29" ht="296.39999999999998" thickBot="1" x14ac:dyDescent="0.35">
      <c r="A317" s="856">
        <v>1707022404</v>
      </c>
      <c r="B317" s="198" t="s">
        <v>3928</v>
      </c>
      <c r="C317" s="858"/>
      <c r="D317" s="858"/>
      <c r="E317" s="858"/>
      <c r="F317" s="858"/>
      <c r="G317" s="858"/>
      <c r="H317" s="858"/>
      <c r="I317" s="858"/>
      <c r="J317" s="858"/>
      <c r="K317" s="859"/>
      <c r="L317" s="858"/>
      <c r="M317" s="858"/>
      <c r="N317" s="858"/>
      <c r="O317" s="858"/>
      <c r="P317" s="858"/>
      <c r="Q317" s="858"/>
      <c r="R317" s="858"/>
      <c r="S317" s="858"/>
      <c r="T317" s="858"/>
      <c r="U317" s="858"/>
      <c r="V317" s="858"/>
      <c r="W317" s="858"/>
      <c r="X317" s="858"/>
      <c r="Y317" s="858"/>
      <c r="Z317" s="858"/>
      <c r="AA317" s="983" t="s">
        <v>3931</v>
      </c>
      <c r="AB317" s="859"/>
      <c r="AC317" s="855"/>
    </row>
    <row r="318" spans="1:29" ht="18" thickBot="1" x14ac:dyDescent="0.35">
      <c r="A318" s="1556" t="s">
        <v>3221</v>
      </c>
      <c r="B318" s="1557"/>
      <c r="C318" s="847"/>
      <c r="D318" s="847"/>
      <c r="E318" s="847"/>
      <c r="F318" s="847"/>
      <c r="G318" s="847"/>
      <c r="H318" s="847"/>
      <c r="I318" s="847"/>
      <c r="J318" s="847"/>
      <c r="K318" s="847"/>
      <c r="L318" s="847"/>
      <c r="M318" s="847"/>
      <c r="N318" s="847"/>
      <c r="O318" s="847"/>
      <c r="P318" s="847"/>
      <c r="Q318" s="847"/>
      <c r="R318" s="847"/>
      <c r="S318" s="847"/>
      <c r="T318" s="847"/>
      <c r="U318" s="847"/>
      <c r="V318" s="847"/>
      <c r="W318" s="847"/>
      <c r="X318" s="847"/>
      <c r="Y318" s="847"/>
      <c r="Z318" s="847"/>
      <c r="AA318" s="848">
        <f>SUM(AA315:AA317)</f>
        <v>160</v>
      </c>
      <c r="AB318" s="848">
        <f>SUM(AB315:AB317)</f>
        <v>590</v>
      </c>
      <c r="AC318" s="849"/>
    </row>
    <row r="320" spans="1:29" ht="18" thickBot="1" x14ac:dyDescent="0.35"/>
    <row r="321" spans="1:29" ht="74.400000000000006" thickBot="1" x14ac:dyDescent="0.35">
      <c r="A321" s="1544" t="s">
        <v>45</v>
      </c>
      <c r="B321" s="1545"/>
      <c r="C321" s="608"/>
      <c r="D321" s="608"/>
      <c r="E321" s="608"/>
      <c r="F321" s="608">
        <v>44957</v>
      </c>
      <c r="G321" s="608"/>
      <c r="H321" s="608"/>
      <c r="I321" s="608"/>
      <c r="J321" s="608" t="s">
        <v>3022</v>
      </c>
      <c r="K321" s="608"/>
      <c r="L321" s="608"/>
      <c r="M321" s="608"/>
      <c r="N321" s="608"/>
      <c r="O321" s="608">
        <v>44972</v>
      </c>
      <c r="P321" s="608"/>
      <c r="Q321" s="608"/>
      <c r="R321" s="608"/>
      <c r="S321" s="608"/>
      <c r="T321" s="608"/>
      <c r="U321" s="608"/>
      <c r="V321" s="608"/>
      <c r="W321" s="608"/>
      <c r="X321" s="608"/>
      <c r="Y321" s="608"/>
      <c r="Z321" s="608"/>
      <c r="AA321" s="608">
        <v>45046</v>
      </c>
      <c r="AB321" s="829" t="s">
        <v>3408</v>
      </c>
      <c r="AC321" s="828">
        <v>45224</v>
      </c>
    </row>
    <row r="322" spans="1:29" x14ac:dyDescent="0.3">
      <c r="A322" s="1546" t="s">
        <v>3023</v>
      </c>
      <c r="B322" s="1548" t="s">
        <v>3024</v>
      </c>
      <c r="C322" s="1548" t="s">
        <v>3025</v>
      </c>
      <c r="D322" s="1548"/>
      <c r="E322" s="1548"/>
      <c r="F322" s="1548"/>
      <c r="G322" s="1548"/>
      <c r="H322" s="1548"/>
      <c r="I322" s="1548"/>
      <c r="J322" s="1548"/>
      <c r="K322" s="1548"/>
      <c r="L322" s="1550"/>
      <c r="M322" s="1551" t="s">
        <v>3026</v>
      </c>
      <c r="N322" s="1548"/>
      <c r="O322" s="1548"/>
      <c r="P322" s="1548"/>
      <c r="Q322" s="1548"/>
      <c r="R322" s="1548"/>
      <c r="S322" s="1552"/>
      <c r="T322" s="1546" t="s">
        <v>3027</v>
      </c>
      <c r="U322" s="1548"/>
      <c r="V322" s="1548"/>
      <c r="W322" s="1548"/>
      <c r="X322" s="1548"/>
      <c r="Y322" s="1548"/>
      <c r="Z322" s="1552"/>
      <c r="AA322" s="1553" t="s">
        <v>3028</v>
      </c>
      <c r="AB322" s="1554"/>
      <c r="AC322" s="1555"/>
    </row>
    <row r="323" spans="1:29" ht="52.2" x14ac:dyDescent="0.3">
      <c r="A323" s="1547"/>
      <c r="B323" s="1549"/>
      <c r="C323" s="997" t="s">
        <v>3029</v>
      </c>
      <c r="D323" s="997" t="s">
        <v>3030</v>
      </c>
      <c r="E323" s="997" t="s">
        <v>3031</v>
      </c>
      <c r="F323" s="997" t="s">
        <v>3032</v>
      </c>
      <c r="G323" s="997" t="s">
        <v>3033</v>
      </c>
      <c r="H323" s="997" t="s">
        <v>3034</v>
      </c>
      <c r="I323" s="810" t="s">
        <v>3035</v>
      </c>
      <c r="J323" s="810" t="s">
        <v>3036</v>
      </c>
      <c r="K323" s="997" t="s">
        <v>3037</v>
      </c>
      <c r="L323" s="811" t="s">
        <v>3038</v>
      </c>
      <c r="M323" s="812" t="s">
        <v>3039</v>
      </c>
      <c r="N323" s="997" t="s">
        <v>3040</v>
      </c>
      <c r="O323" s="997" t="s">
        <v>3041</v>
      </c>
      <c r="P323" s="810" t="s">
        <v>3042</v>
      </c>
      <c r="Q323" s="810" t="s">
        <v>3043</v>
      </c>
      <c r="R323" s="810" t="s">
        <v>3044</v>
      </c>
      <c r="S323" s="813" t="s">
        <v>3045</v>
      </c>
      <c r="T323" s="996" t="s">
        <v>3039</v>
      </c>
      <c r="U323" s="997" t="s">
        <v>3040</v>
      </c>
      <c r="V323" s="997" t="s">
        <v>3041</v>
      </c>
      <c r="W323" s="810" t="s">
        <v>3042</v>
      </c>
      <c r="X323" s="810" t="s">
        <v>3043</v>
      </c>
      <c r="Y323" s="810" t="s">
        <v>3044</v>
      </c>
      <c r="Z323" s="813" t="s">
        <v>3045</v>
      </c>
      <c r="AA323" s="815" t="s">
        <v>3484</v>
      </c>
      <c r="AB323" s="816" t="s">
        <v>4119</v>
      </c>
      <c r="AC323" s="811" t="s">
        <v>2943</v>
      </c>
    </row>
    <row r="324" spans="1:29" x14ac:dyDescent="0.3">
      <c r="A324" s="1019">
        <v>1707022453</v>
      </c>
      <c r="B324" s="1023" t="s">
        <v>4112</v>
      </c>
      <c r="C324" s="1023"/>
      <c r="D324" s="1023"/>
      <c r="E324" s="1023"/>
      <c r="F324" s="1023"/>
      <c r="G324" s="1023"/>
      <c r="H324" s="1023"/>
      <c r="I324" s="1024"/>
      <c r="J324" s="1024"/>
      <c r="K324" s="1023"/>
      <c r="L324" s="1024"/>
      <c r="M324" s="1023"/>
      <c r="N324" s="1023"/>
      <c r="O324" s="1023"/>
      <c r="P324" s="1024"/>
      <c r="Q324" s="1024"/>
      <c r="R324" s="1024"/>
      <c r="S324" s="1024"/>
      <c r="T324" s="1023"/>
      <c r="U324" s="1023"/>
      <c r="V324" s="1023"/>
      <c r="W324" s="1024"/>
      <c r="X324" s="1024"/>
      <c r="Y324" s="1024"/>
      <c r="Z324" s="1024"/>
      <c r="AA324" s="1024" t="s">
        <v>4113</v>
      </c>
      <c r="AB324" s="1025"/>
      <c r="AC324" s="1026"/>
    </row>
    <row r="325" spans="1:29" x14ac:dyDescent="0.3">
      <c r="A325" s="1019">
        <v>1707022454</v>
      </c>
      <c r="B325" s="1023" t="s">
        <v>4114</v>
      </c>
      <c r="C325" s="1027"/>
      <c r="D325" s="1027"/>
      <c r="E325" s="1027"/>
      <c r="F325" s="1027"/>
      <c r="G325" s="1027"/>
      <c r="H325" s="1027"/>
      <c r="I325" s="1026"/>
      <c r="J325" s="1026"/>
      <c r="K325" s="1027"/>
      <c r="L325" s="1026"/>
      <c r="M325" s="1027"/>
      <c r="N325" s="1027"/>
      <c r="O325" s="1027"/>
      <c r="P325" s="1026"/>
      <c r="Q325" s="1026"/>
      <c r="R325" s="1026"/>
      <c r="S325" s="1026"/>
      <c r="T325" s="1027"/>
      <c r="U325" s="1027"/>
      <c r="V325" s="1027"/>
      <c r="W325" s="1026"/>
      <c r="X325" s="1026"/>
      <c r="Y325" s="1026"/>
      <c r="Z325" s="1026"/>
      <c r="AA325" s="1024" t="s">
        <v>4113</v>
      </c>
      <c r="AB325" s="1025"/>
      <c r="AC325" s="1026"/>
    </row>
    <row r="326" spans="1:29" ht="52.2" x14ac:dyDescent="0.3">
      <c r="A326" s="1019">
        <v>1707022455</v>
      </c>
      <c r="B326" s="1023" t="s">
        <v>4115</v>
      </c>
      <c r="C326" s="1027"/>
      <c r="D326" s="1027"/>
      <c r="E326" s="1027"/>
      <c r="F326" s="1027"/>
      <c r="G326" s="1027"/>
      <c r="H326" s="1027"/>
      <c r="I326" s="1026"/>
      <c r="J326" s="1026"/>
      <c r="K326" s="1027"/>
      <c r="L326" s="1026"/>
      <c r="M326" s="1027"/>
      <c r="N326" s="1027"/>
      <c r="O326" s="1027"/>
      <c r="P326" s="1026"/>
      <c r="Q326" s="1026"/>
      <c r="R326" s="1026"/>
      <c r="S326" s="1026"/>
      <c r="T326" s="1027"/>
      <c r="U326" s="1027"/>
      <c r="V326" s="1027"/>
      <c r="W326" s="1026"/>
      <c r="X326" s="1026"/>
      <c r="Y326" s="1026"/>
      <c r="Z326" s="1026"/>
      <c r="AA326" s="1024" t="s">
        <v>4113</v>
      </c>
      <c r="AB326" s="1025"/>
      <c r="AC326" s="1026"/>
    </row>
    <row r="327" spans="1:29" x14ac:dyDescent="0.3">
      <c r="A327" s="1019">
        <v>1707022457</v>
      </c>
      <c r="B327" s="1023" t="s">
        <v>4116</v>
      </c>
      <c r="C327" s="1020"/>
      <c r="D327" s="1020"/>
      <c r="E327" s="1020"/>
      <c r="F327" s="1020"/>
      <c r="G327" s="1020"/>
      <c r="H327" s="1020"/>
      <c r="I327" s="1020"/>
      <c r="J327" s="1020"/>
      <c r="K327" s="1020"/>
      <c r="L327" s="1020"/>
      <c r="M327" s="1020"/>
      <c r="N327" s="1020"/>
      <c r="O327" s="1020"/>
      <c r="P327" s="1020"/>
      <c r="Q327" s="1020"/>
      <c r="R327" s="1020"/>
      <c r="S327" s="1020"/>
      <c r="T327" s="1020"/>
      <c r="U327" s="1020"/>
      <c r="V327" s="1020"/>
      <c r="W327" s="1020"/>
      <c r="X327" s="1020"/>
      <c r="Y327" s="1020"/>
      <c r="Z327" s="1020"/>
      <c r="AA327" s="1024" t="s">
        <v>4113</v>
      </c>
      <c r="AB327" s="147"/>
      <c r="AC327" s="186"/>
    </row>
    <row r="328" spans="1:29" ht="52.2" x14ac:dyDescent="0.3">
      <c r="A328" s="1019">
        <v>1707022450</v>
      </c>
      <c r="B328" s="1023" t="s">
        <v>4117</v>
      </c>
      <c r="C328" s="857"/>
      <c r="D328" s="857"/>
      <c r="E328" s="857"/>
      <c r="F328" s="857"/>
      <c r="G328" s="857"/>
      <c r="H328" s="857"/>
      <c r="I328" s="857"/>
      <c r="J328" s="857"/>
      <c r="K328" s="181"/>
      <c r="L328" s="857"/>
      <c r="M328" s="857"/>
      <c r="N328" s="857"/>
      <c r="O328" s="857"/>
      <c r="P328" s="857"/>
      <c r="Q328" s="857"/>
      <c r="R328" s="857"/>
      <c r="S328" s="857"/>
      <c r="T328" s="857"/>
      <c r="U328" s="857"/>
      <c r="V328" s="857"/>
      <c r="W328" s="857"/>
      <c r="X328" s="857"/>
      <c r="Y328" s="857"/>
      <c r="Z328" s="857"/>
      <c r="AA328" s="1021" t="s">
        <v>4118</v>
      </c>
      <c r="AB328" s="181"/>
      <c r="AC328" s="1022"/>
    </row>
    <row r="329" spans="1:29" ht="18" thickBot="1" x14ac:dyDescent="0.35">
      <c r="A329" s="1627" t="s">
        <v>3221</v>
      </c>
      <c r="B329" s="1628"/>
      <c r="C329" s="1016"/>
      <c r="D329" s="1016"/>
      <c r="E329" s="1016"/>
      <c r="F329" s="1016"/>
      <c r="G329" s="1016"/>
      <c r="H329" s="1016"/>
      <c r="I329" s="1016"/>
      <c r="J329" s="1016"/>
      <c r="K329" s="1016"/>
      <c r="L329" s="1016"/>
      <c r="M329" s="1016"/>
      <c r="N329" s="1016"/>
      <c r="O329" s="1016"/>
      <c r="P329" s="1016"/>
      <c r="Q329" s="1016"/>
      <c r="R329" s="1016"/>
      <c r="S329" s="1016"/>
      <c r="T329" s="1016"/>
      <c r="U329" s="1016"/>
      <c r="V329" s="1016"/>
      <c r="W329" s="1016"/>
      <c r="X329" s="1016"/>
      <c r="Y329" s="1016"/>
      <c r="Z329" s="1016"/>
      <c r="AA329" s="1017">
        <v>190</v>
      </c>
      <c r="AB329" s="1017">
        <v>657</v>
      </c>
      <c r="AC329" s="1018"/>
    </row>
  </sheetData>
  <sheetProtection algorithmName="SHA-512" hashValue="mA+lGKWQ0lALrA8wS3eS84uRsz7HmNpfXK6BdhO0y2a0FQmUaGx5r7DLiQxMmXveovXkziDf11Hu5/AsdR9qhg==" saltValue="aSEMOewem83c96ULEK4mwQ==" spinCount="100000" sheet="1" formatCells="0" formatColumns="0" formatRows="0" autoFilter="0"/>
  <mergeCells count="323">
    <mergeCell ref="A321:B321"/>
    <mergeCell ref="A322:A323"/>
    <mergeCell ref="B322:B323"/>
    <mergeCell ref="C322:L322"/>
    <mergeCell ref="M322:S322"/>
    <mergeCell ref="T322:Z322"/>
    <mergeCell ref="AA322:AC322"/>
    <mergeCell ref="A329:B329"/>
    <mergeCell ref="A312:B312"/>
    <mergeCell ref="A313:A314"/>
    <mergeCell ref="B313:B314"/>
    <mergeCell ref="C313:L313"/>
    <mergeCell ref="M313:S313"/>
    <mergeCell ref="T313:Z313"/>
    <mergeCell ref="AA313:AC313"/>
    <mergeCell ref="A315:B315"/>
    <mergeCell ref="A318:B318"/>
    <mergeCell ref="A296:B296"/>
    <mergeCell ref="A297:A298"/>
    <mergeCell ref="B297:B298"/>
    <mergeCell ref="C297:L297"/>
    <mergeCell ref="M297:S297"/>
    <mergeCell ref="T297:Z297"/>
    <mergeCell ref="AA297:AC297"/>
    <mergeCell ref="A299:B299"/>
    <mergeCell ref="A301:B301"/>
    <mergeCell ref="A266:B266"/>
    <mergeCell ref="A267:A268"/>
    <mergeCell ref="B267:B268"/>
    <mergeCell ref="C267:L267"/>
    <mergeCell ref="M267:S267"/>
    <mergeCell ref="T267:Z267"/>
    <mergeCell ref="AA267:AC267"/>
    <mergeCell ref="A269:B269"/>
    <mergeCell ref="A274:B274"/>
    <mergeCell ref="A203:B203"/>
    <mergeCell ref="A204:A205"/>
    <mergeCell ref="B204:B205"/>
    <mergeCell ref="C204:L204"/>
    <mergeCell ref="M204:S204"/>
    <mergeCell ref="T204:Z204"/>
    <mergeCell ref="AA204:AC204"/>
    <mergeCell ref="C206:I206"/>
    <mergeCell ref="A247:B247"/>
    <mergeCell ref="C207:I207"/>
    <mergeCell ref="C208:I208"/>
    <mergeCell ref="C209:I209"/>
    <mergeCell ref="C210:I210"/>
    <mergeCell ref="C211:I211"/>
    <mergeCell ref="C212:I212"/>
    <mergeCell ref="C213:I213"/>
    <mergeCell ref="C214:I214"/>
    <mergeCell ref="C215:I215"/>
    <mergeCell ref="C216:I216"/>
    <mergeCell ref="C217:I217"/>
    <mergeCell ref="C218:I218"/>
    <mergeCell ref="C219:I219"/>
    <mergeCell ref="C220:I220"/>
    <mergeCell ref="C221:I221"/>
    <mergeCell ref="A149:AC149"/>
    <mergeCell ref="A150:AC150"/>
    <mergeCell ref="A151:AC151"/>
    <mergeCell ref="C134:I134"/>
    <mergeCell ref="A146:Z146"/>
    <mergeCell ref="A148:AC148"/>
    <mergeCell ref="C139:I139"/>
    <mergeCell ref="C141:I141"/>
    <mergeCell ref="C135:I135"/>
    <mergeCell ref="C136:I136"/>
    <mergeCell ref="C137:I137"/>
    <mergeCell ref="C140:I140"/>
    <mergeCell ref="C138:I138"/>
    <mergeCell ref="C142:I142"/>
    <mergeCell ref="C118:I118"/>
    <mergeCell ref="C129:I129"/>
    <mergeCell ref="C130:I130"/>
    <mergeCell ref="C131:I131"/>
    <mergeCell ref="C132:I132"/>
    <mergeCell ref="C133:I133"/>
    <mergeCell ref="C124:I124"/>
    <mergeCell ref="C125:I125"/>
    <mergeCell ref="C126:I126"/>
    <mergeCell ref="C127:I127"/>
    <mergeCell ref="C128:I128"/>
    <mergeCell ref="M2:S2"/>
    <mergeCell ref="T2:Z2"/>
    <mergeCell ref="AA2:AC2"/>
    <mergeCell ref="C9:I9"/>
    <mergeCell ref="A1:E1"/>
    <mergeCell ref="F1:I1"/>
    <mergeCell ref="A2:A3"/>
    <mergeCell ref="B2:B3"/>
    <mergeCell ref="C2:L2"/>
    <mergeCell ref="C4:I4"/>
    <mergeCell ref="C5:I5"/>
    <mergeCell ref="C6:I6"/>
    <mergeCell ref="C7:I7"/>
    <mergeCell ref="C8:I8"/>
    <mergeCell ref="C12:I12"/>
    <mergeCell ref="C13:I13"/>
    <mergeCell ref="C14:I14"/>
    <mergeCell ref="C15:I15"/>
    <mergeCell ref="C16:I16"/>
    <mergeCell ref="C17:I17"/>
    <mergeCell ref="C18:I18"/>
    <mergeCell ref="C19:I19"/>
    <mergeCell ref="C20:I20"/>
    <mergeCell ref="C23:I23"/>
    <mergeCell ref="C24:I24"/>
    <mergeCell ref="C25:I25"/>
    <mergeCell ref="C26:I26"/>
    <mergeCell ref="C27:I27"/>
    <mergeCell ref="A49:Z49"/>
    <mergeCell ref="J1:N1"/>
    <mergeCell ref="O1:R1"/>
    <mergeCell ref="C34:I34"/>
    <mergeCell ref="C35:I35"/>
    <mergeCell ref="C36:I36"/>
    <mergeCell ref="C37:I37"/>
    <mergeCell ref="C38:I38"/>
    <mergeCell ref="C39:H39"/>
    <mergeCell ref="C28:I28"/>
    <mergeCell ref="C29:I29"/>
    <mergeCell ref="C30:I30"/>
    <mergeCell ref="C31:I31"/>
    <mergeCell ref="C32:I32"/>
    <mergeCell ref="C33:I33"/>
    <mergeCell ref="C22:I22"/>
    <mergeCell ref="C21:I21"/>
    <mergeCell ref="C10:I10"/>
    <mergeCell ref="C11:I11"/>
    <mergeCell ref="A51:E51"/>
    <mergeCell ref="F51:I51"/>
    <mergeCell ref="J51:N51"/>
    <mergeCell ref="O51:R51"/>
    <mergeCell ref="A52:A53"/>
    <mergeCell ref="B52:B53"/>
    <mergeCell ref="C52:L52"/>
    <mergeCell ref="M52:S52"/>
    <mergeCell ref="T52:Z52"/>
    <mergeCell ref="AA52:AC52"/>
    <mergeCell ref="C54:I54"/>
    <mergeCell ref="C55:I55"/>
    <mergeCell ref="C56:I56"/>
    <mergeCell ref="C57:I57"/>
    <mergeCell ref="C58:I58"/>
    <mergeCell ref="C59:I59"/>
    <mergeCell ref="C60:I60"/>
    <mergeCell ref="C61:I61"/>
    <mergeCell ref="C67:I67"/>
    <mergeCell ref="C68:I68"/>
    <mergeCell ref="C69:I69"/>
    <mergeCell ref="C70:I70"/>
    <mergeCell ref="C62:I62"/>
    <mergeCell ref="C63:I63"/>
    <mergeCell ref="C64:I64"/>
    <mergeCell ref="C65:I65"/>
    <mergeCell ref="C66:I66"/>
    <mergeCell ref="C71:I71"/>
    <mergeCell ref="C72:I72"/>
    <mergeCell ref="C73:I73"/>
    <mergeCell ref="C74:I74"/>
    <mergeCell ref="C75:I75"/>
    <mergeCell ref="C76:I76"/>
    <mergeCell ref="C77:I77"/>
    <mergeCell ref="C78:I78"/>
    <mergeCell ref="C79:I79"/>
    <mergeCell ref="C80:I80"/>
    <mergeCell ref="C81:I81"/>
    <mergeCell ref="C82:I82"/>
    <mergeCell ref="C83:I83"/>
    <mergeCell ref="C84:I84"/>
    <mergeCell ref="C85:I85"/>
    <mergeCell ref="C86:I86"/>
    <mergeCell ref="C87:I87"/>
    <mergeCell ref="C88:H88"/>
    <mergeCell ref="A156:A157"/>
    <mergeCell ref="B156:B157"/>
    <mergeCell ref="C156:L156"/>
    <mergeCell ref="M156:S156"/>
    <mergeCell ref="T156:Z156"/>
    <mergeCell ref="AA156:AC156"/>
    <mergeCell ref="A155:B155"/>
    <mergeCell ref="A152:AC152"/>
    <mergeCell ref="A98:Z98"/>
    <mergeCell ref="A99:K99"/>
    <mergeCell ref="T102:Z102"/>
    <mergeCell ref="AA102:AC102"/>
    <mergeCell ref="C104:I104"/>
    <mergeCell ref="C105:I105"/>
    <mergeCell ref="A101:E101"/>
    <mergeCell ref="F101:I101"/>
    <mergeCell ref="J101:N101"/>
    <mergeCell ref="O101:R101"/>
    <mergeCell ref="A102:A103"/>
    <mergeCell ref="B102:B103"/>
    <mergeCell ref="C102:L102"/>
    <mergeCell ref="M102:S102"/>
    <mergeCell ref="C109:I109"/>
    <mergeCell ref="C110:I110"/>
    <mergeCell ref="C158:I158"/>
    <mergeCell ref="C159:I159"/>
    <mergeCell ref="C160:I160"/>
    <mergeCell ref="C161:I161"/>
    <mergeCell ref="C162:I162"/>
    <mergeCell ref="C163:I163"/>
    <mergeCell ref="C164:I164"/>
    <mergeCell ref="C165:I165"/>
    <mergeCell ref="AA101:AC101"/>
    <mergeCell ref="C111:I111"/>
    <mergeCell ref="C112:I112"/>
    <mergeCell ref="C113:I113"/>
    <mergeCell ref="C106:I106"/>
    <mergeCell ref="C107:I107"/>
    <mergeCell ref="C108:I108"/>
    <mergeCell ref="C119:I119"/>
    <mergeCell ref="C120:I120"/>
    <mergeCell ref="C121:I121"/>
    <mergeCell ref="C122:I122"/>
    <mergeCell ref="C123:I123"/>
    <mergeCell ref="C114:I114"/>
    <mergeCell ref="C115:I115"/>
    <mergeCell ref="C116:I116"/>
    <mergeCell ref="C117:I117"/>
    <mergeCell ref="C166:I166"/>
    <mergeCell ref="C167:I167"/>
    <mergeCell ref="C168:I168"/>
    <mergeCell ref="C169:I169"/>
    <mergeCell ref="C170:I170"/>
    <mergeCell ref="C171:I171"/>
    <mergeCell ref="C172:I172"/>
    <mergeCell ref="C173:I173"/>
    <mergeCell ref="C174:I174"/>
    <mergeCell ref="C175:I175"/>
    <mergeCell ref="C176:I176"/>
    <mergeCell ref="C177:I177"/>
    <mergeCell ref="C178:I178"/>
    <mergeCell ref="C179:I179"/>
    <mergeCell ref="C180:I180"/>
    <mergeCell ref="C181:I181"/>
    <mergeCell ref="C182:I182"/>
    <mergeCell ref="C183:I183"/>
    <mergeCell ref="C193:I193"/>
    <mergeCell ref="C194:I194"/>
    <mergeCell ref="C195:I195"/>
    <mergeCell ref="A199:Z199"/>
    <mergeCell ref="A201:AC201"/>
    <mergeCell ref="C184:I184"/>
    <mergeCell ref="C185:I185"/>
    <mergeCell ref="C186:I186"/>
    <mergeCell ref="C187:I187"/>
    <mergeCell ref="C188:I188"/>
    <mergeCell ref="C189:I189"/>
    <mergeCell ref="C190:I190"/>
    <mergeCell ref="C191:I191"/>
    <mergeCell ref="C192:I192"/>
    <mergeCell ref="C222:I222"/>
    <mergeCell ref="C223:I223"/>
    <mergeCell ref="C224:I224"/>
    <mergeCell ref="C225:I225"/>
    <mergeCell ref="C226:I226"/>
    <mergeCell ref="C227:I227"/>
    <mergeCell ref="C228:I228"/>
    <mergeCell ref="C229:I229"/>
    <mergeCell ref="C230:I230"/>
    <mergeCell ref="C231:I231"/>
    <mergeCell ref="C232:I232"/>
    <mergeCell ref="C233:I233"/>
    <mergeCell ref="C234:I234"/>
    <mergeCell ref="C235:I235"/>
    <mergeCell ref="C236:I236"/>
    <mergeCell ref="C237:I237"/>
    <mergeCell ref="C238:I238"/>
    <mergeCell ref="C239:I239"/>
    <mergeCell ref="A250:B250"/>
    <mergeCell ref="A251:A252"/>
    <mergeCell ref="B251:B252"/>
    <mergeCell ref="C251:L251"/>
    <mergeCell ref="M251:S251"/>
    <mergeCell ref="T251:Z251"/>
    <mergeCell ref="AA251:AC251"/>
    <mergeCell ref="A255:B255"/>
    <mergeCell ref="C240:I240"/>
    <mergeCell ref="C241:I241"/>
    <mergeCell ref="C242:I242"/>
    <mergeCell ref="C243:I243"/>
    <mergeCell ref="A248:AC248"/>
    <mergeCell ref="A258:B258"/>
    <mergeCell ref="A259:A260"/>
    <mergeCell ref="B259:B260"/>
    <mergeCell ref="C259:L259"/>
    <mergeCell ref="M259:S259"/>
    <mergeCell ref="T259:Z259"/>
    <mergeCell ref="AA259:AC259"/>
    <mergeCell ref="A261:B261"/>
    <mergeCell ref="A263:B263"/>
    <mergeCell ref="A277:B277"/>
    <mergeCell ref="A278:A279"/>
    <mergeCell ref="B278:B279"/>
    <mergeCell ref="C278:L278"/>
    <mergeCell ref="M278:S278"/>
    <mergeCell ref="T278:Z278"/>
    <mergeCell ref="AA278:AC278"/>
    <mergeCell ref="A280:B280"/>
    <mergeCell ref="A284:B284"/>
    <mergeCell ref="A287:B287"/>
    <mergeCell ref="A288:A289"/>
    <mergeCell ref="B288:B289"/>
    <mergeCell ref="C288:L288"/>
    <mergeCell ref="M288:S288"/>
    <mergeCell ref="T288:Z288"/>
    <mergeCell ref="AA288:AC288"/>
    <mergeCell ref="A290:B290"/>
    <mergeCell ref="A293:B293"/>
    <mergeCell ref="A304:B304"/>
    <mergeCell ref="A305:A306"/>
    <mergeCell ref="B305:B306"/>
    <mergeCell ref="C305:L305"/>
    <mergeCell ref="M305:S305"/>
    <mergeCell ref="T305:Z305"/>
    <mergeCell ref="AA305:AC305"/>
    <mergeCell ref="A307:B307"/>
    <mergeCell ref="A309:B30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D99C8-B3DE-4AE0-A596-91432E65C782}">
  <dimension ref="A1:Q1511"/>
  <sheetViews>
    <sheetView tabSelected="1" view="pageBreakPreview" zoomScale="52" zoomScaleNormal="36" zoomScaleSheetLayoutView="52" workbookViewId="0">
      <selection activeCell="P12" sqref="P12"/>
    </sheetView>
  </sheetViews>
  <sheetFormatPr baseColWidth="10" defaultColWidth="11.5546875" defaultRowHeight="15" x14ac:dyDescent="0.25"/>
  <cols>
    <col min="1" max="1" width="37.6640625" style="359" customWidth="1"/>
    <col min="2" max="2" width="17.88671875" style="359" customWidth="1"/>
    <col min="3" max="3" width="46.6640625" style="938" customWidth="1"/>
    <col min="4" max="4" width="32" style="1058" customWidth="1"/>
    <col min="5" max="5" width="187" style="359" customWidth="1"/>
    <col min="6" max="6" width="48.44140625" style="359" customWidth="1"/>
    <col min="7" max="7" width="56.33203125" style="359" customWidth="1"/>
    <col min="8" max="8" width="50.33203125" style="359" customWidth="1"/>
    <col min="9" max="9" width="60.33203125" style="359" customWidth="1"/>
    <col min="10" max="10" width="40.33203125" style="359" customWidth="1"/>
    <col min="11" max="11" width="24.5546875" style="359" customWidth="1"/>
    <col min="12" max="12" width="27.6640625" style="359" customWidth="1"/>
    <col min="13" max="13" width="31.6640625" style="359" customWidth="1"/>
    <col min="14" max="14" width="31.44140625" style="359" customWidth="1"/>
    <col min="15" max="15" width="39.109375" style="359" customWidth="1"/>
    <col min="16" max="16" width="25.88671875" style="359" customWidth="1"/>
    <col min="17" max="17" width="68.33203125" style="359" customWidth="1"/>
    <col min="18" max="16384" width="11.5546875" style="359"/>
  </cols>
  <sheetData>
    <row r="1" spans="1:17" ht="21" customHeight="1" x14ac:dyDescent="0.25">
      <c r="A1" s="1162"/>
      <c r="B1" s="1163"/>
      <c r="C1" s="1176" t="s">
        <v>41</v>
      </c>
      <c r="D1" s="1177"/>
      <c r="E1" s="1177"/>
      <c r="F1" s="1177"/>
      <c r="G1" s="1177"/>
      <c r="H1" s="1177"/>
      <c r="I1" s="1177"/>
      <c r="J1" s="1177"/>
      <c r="K1" s="1177"/>
      <c r="L1" s="1177"/>
      <c r="M1" s="1177"/>
      <c r="N1" s="1177"/>
      <c r="O1" s="1177"/>
      <c r="P1" s="1177"/>
      <c r="Q1" s="1178"/>
    </row>
    <row r="2" spans="1:17" ht="21" customHeight="1" x14ac:dyDescent="0.25">
      <c r="A2" s="1164"/>
      <c r="B2" s="1165"/>
      <c r="C2" s="1179"/>
      <c r="D2" s="1180"/>
      <c r="E2" s="1180"/>
      <c r="F2" s="1180"/>
      <c r="G2" s="1180"/>
      <c r="H2" s="1180"/>
      <c r="I2" s="1180"/>
      <c r="J2" s="1180"/>
      <c r="K2" s="1180"/>
      <c r="L2" s="1180"/>
      <c r="M2" s="1180"/>
      <c r="N2" s="1180"/>
      <c r="O2" s="1180"/>
      <c r="P2" s="1180"/>
      <c r="Q2" s="1181"/>
    </row>
    <row r="3" spans="1:17" x14ac:dyDescent="0.25">
      <c r="A3" s="1164"/>
      <c r="B3" s="1165"/>
      <c r="C3" s="1171"/>
      <c r="D3" s="1165"/>
      <c r="E3" s="1165"/>
      <c r="F3" s="1165"/>
      <c r="G3" s="1165"/>
      <c r="H3" s="1165"/>
      <c r="I3" s="1165"/>
      <c r="J3" s="1165"/>
      <c r="K3" s="1165"/>
      <c r="L3" s="1165"/>
      <c r="M3" s="1165"/>
      <c r="N3" s="1165"/>
      <c r="O3" s="1165"/>
      <c r="P3" s="1165"/>
      <c r="Q3" s="1172"/>
    </row>
    <row r="4" spans="1:17" ht="15.6" x14ac:dyDescent="0.25">
      <c r="A4" s="1167" t="s">
        <v>42</v>
      </c>
      <c r="B4" s="1168"/>
      <c r="C4" s="1169"/>
      <c r="D4" s="1170"/>
      <c r="E4" s="1168"/>
      <c r="F4" s="1168"/>
      <c r="G4" s="1168"/>
      <c r="H4" s="1168"/>
      <c r="I4" s="1168"/>
      <c r="J4" s="4"/>
      <c r="K4" s="1173" t="s">
        <v>43</v>
      </c>
      <c r="L4" s="1173"/>
      <c r="M4" s="1173"/>
      <c r="N4" s="1173"/>
      <c r="O4" s="1173"/>
      <c r="P4" s="864">
        <f>(CGR!Q4)</f>
        <v>45107</v>
      </c>
      <c r="Q4" s="341"/>
    </row>
    <row r="5" spans="1:17" ht="15.6" x14ac:dyDescent="0.25">
      <c r="A5" s="6" t="s">
        <v>44</v>
      </c>
      <c r="B5" s="4"/>
      <c r="C5" s="1041"/>
      <c r="D5" s="1042"/>
      <c r="E5" s="865"/>
      <c r="F5" s="865"/>
      <c r="G5" s="865"/>
      <c r="H5" s="865"/>
      <c r="I5" s="865"/>
      <c r="J5" s="4"/>
      <c r="K5" s="1174" t="s">
        <v>45</v>
      </c>
      <c r="L5" s="1174"/>
      <c r="M5" s="1174"/>
      <c r="N5" s="1174"/>
      <c r="O5" s="1174"/>
      <c r="P5" s="866">
        <f>(ITRC!Q5)</f>
        <v>45046</v>
      </c>
      <c r="Q5" s="341"/>
    </row>
    <row r="6" spans="1:17" ht="15.6" x14ac:dyDescent="0.25">
      <c r="A6" s="6" t="s">
        <v>46</v>
      </c>
      <c r="B6" s="4"/>
      <c r="C6" s="1041"/>
      <c r="D6" s="1042"/>
      <c r="E6" s="865"/>
      <c r="F6" s="865"/>
      <c r="G6" s="865"/>
      <c r="H6" s="865"/>
      <c r="I6" s="865"/>
      <c r="J6" s="4"/>
      <c r="K6" s="1175" t="s">
        <v>47</v>
      </c>
      <c r="L6" s="1175"/>
      <c r="M6" s="1175"/>
      <c r="N6" s="1175"/>
      <c r="O6" s="1175"/>
      <c r="P6" s="867">
        <f>(OCI!Q6)</f>
        <v>45107</v>
      </c>
      <c r="Q6" s="341"/>
    </row>
    <row r="7" spans="1:17" ht="15.6" x14ac:dyDescent="0.25">
      <c r="A7" s="6" t="s">
        <v>50</v>
      </c>
      <c r="B7" s="4"/>
      <c r="C7" s="1041"/>
      <c r="D7" s="1042"/>
      <c r="E7" s="4"/>
      <c r="F7" s="4"/>
      <c r="G7" s="4"/>
      <c r="H7" s="4"/>
      <c r="I7" s="4"/>
      <c r="J7" s="4"/>
      <c r="K7" s="1166" t="s">
        <v>51</v>
      </c>
      <c r="L7" s="1166"/>
      <c r="M7" s="1166"/>
      <c r="N7" s="1166"/>
      <c r="O7" s="1166"/>
      <c r="P7" s="868">
        <v>45226</v>
      </c>
      <c r="Q7" s="341"/>
    </row>
    <row r="8" spans="1:17" ht="15.6" x14ac:dyDescent="0.25">
      <c r="A8" s="7"/>
      <c r="B8" s="8"/>
      <c r="C8" s="937"/>
      <c r="D8" s="10"/>
      <c r="E8" s="9"/>
      <c r="F8" s="9"/>
      <c r="G8" s="9"/>
      <c r="H8" s="9"/>
      <c r="I8" s="9"/>
      <c r="J8" s="8"/>
      <c r="K8" s="8"/>
      <c r="L8" s="372"/>
      <c r="M8" s="372"/>
      <c r="N8" s="372"/>
      <c r="O8" s="372"/>
      <c r="P8" s="372"/>
      <c r="Q8" s="344"/>
    </row>
    <row r="9" spans="1:17" ht="80.400000000000006" customHeight="1" x14ac:dyDescent="0.25">
      <c r="A9" s="22" t="s">
        <v>25</v>
      </c>
      <c r="B9" s="22" t="s">
        <v>11</v>
      </c>
      <c r="C9" s="22" t="s">
        <v>52</v>
      </c>
      <c r="D9" s="22" t="s">
        <v>53</v>
      </c>
      <c r="E9" s="26" t="s">
        <v>54</v>
      </c>
      <c r="F9" s="22" t="s">
        <v>55</v>
      </c>
      <c r="G9" s="22" t="s">
        <v>56</v>
      </c>
      <c r="H9" s="22" t="s">
        <v>57</v>
      </c>
      <c r="I9" s="23" t="s">
        <v>58</v>
      </c>
      <c r="J9" s="23" t="s">
        <v>59</v>
      </c>
      <c r="K9" s="360" t="s">
        <v>60</v>
      </c>
      <c r="L9" s="360" t="s">
        <v>61</v>
      </c>
      <c r="M9" s="3" t="s">
        <v>62</v>
      </c>
      <c r="N9" s="24" t="s">
        <v>63</v>
      </c>
      <c r="O9" s="361" t="s">
        <v>64</v>
      </c>
      <c r="P9" s="23" t="s">
        <v>31</v>
      </c>
      <c r="Q9" s="23" t="s">
        <v>65</v>
      </c>
    </row>
    <row r="10" spans="1:17" ht="150.6" x14ac:dyDescent="0.25">
      <c r="A10" s="737" t="s">
        <v>13</v>
      </c>
      <c r="B10" s="799" t="s">
        <v>8</v>
      </c>
      <c r="C10" s="1182" t="s">
        <v>66</v>
      </c>
      <c r="D10" s="1182" t="s">
        <v>67</v>
      </c>
      <c r="E10" s="1138" t="s">
        <v>68</v>
      </c>
      <c r="F10" s="1195" t="s">
        <v>69</v>
      </c>
      <c r="G10" s="1195" t="s">
        <v>70</v>
      </c>
      <c r="H10" s="1039" t="s">
        <v>71</v>
      </c>
      <c r="I10" s="1045" t="s">
        <v>72</v>
      </c>
      <c r="J10" s="709">
        <v>1</v>
      </c>
      <c r="K10" s="710">
        <v>42461</v>
      </c>
      <c r="L10" s="710">
        <v>42551</v>
      </c>
      <c r="M10" s="711">
        <f t="shared" ref="M10:M18" si="0">(L10-K10)/7</f>
        <v>12.857142857142858</v>
      </c>
      <c r="N10" s="712">
        <v>1</v>
      </c>
      <c r="O10" s="406">
        <f t="shared" ref="O10:O39" si="1">N10/J10</f>
        <v>1</v>
      </c>
      <c r="P10" s="1054" t="str">
        <f>IF(ISNUMBER(O10),IF(O10=100%,"CUMPLIDA",IF(AND(ISNUMBER(L10),ISNUMBER(CGR!$Q$4)), IF(L10&lt;CGR!$Q$4,"INCUMPLIDA","PROCESO"), "VERIFICAR FECHA")),"SIN VALOR AVANCE")</f>
        <v>CUMPLIDA</v>
      </c>
      <c r="Q10" s="1045" t="s">
        <v>73</v>
      </c>
    </row>
    <row r="11" spans="1:17" ht="150.6" x14ac:dyDescent="0.25">
      <c r="A11" s="737" t="s">
        <v>13</v>
      </c>
      <c r="B11" s="799" t="s">
        <v>8</v>
      </c>
      <c r="C11" s="1183"/>
      <c r="D11" s="1183"/>
      <c r="E11" s="1193"/>
      <c r="F11" s="1193"/>
      <c r="G11" s="1193"/>
      <c r="H11" s="1039" t="s">
        <v>74</v>
      </c>
      <c r="I11" s="1045" t="s">
        <v>75</v>
      </c>
      <c r="J11" s="714">
        <v>1</v>
      </c>
      <c r="K11" s="710">
        <v>42461</v>
      </c>
      <c r="L11" s="710">
        <v>42650</v>
      </c>
      <c r="M11" s="711">
        <f t="shared" si="0"/>
        <v>27</v>
      </c>
      <c r="N11" s="715">
        <v>1</v>
      </c>
      <c r="O11" s="406">
        <f t="shared" si="1"/>
        <v>1</v>
      </c>
      <c r="P11" s="1054" t="str">
        <f>IF(ISNUMBER(O11),IF(O11=100%,"CUMPLIDA",IF(AND(ISNUMBER(L11),ISNUMBER(CGR!$Q$4)), IF(L11&lt;CGR!$Q$4,"INCUMPLIDA","PROCESO"), "VERIFICAR FECHA")),"SIN VALOR AVANCE")</f>
        <v>CUMPLIDA</v>
      </c>
      <c r="Q11" s="1045" t="s">
        <v>76</v>
      </c>
    </row>
    <row r="12" spans="1:17" ht="150.6" x14ac:dyDescent="0.25">
      <c r="A12" s="737" t="s">
        <v>13</v>
      </c>
      <c r="B12" s="799" t="s">
        <v>8</v>
      </c>
      <c r="C12" s="1183"/>
      <c r="D12" s="1183"/>
      <c r="E12" s="1193"/>
      <c r="F12" s="1193"/>
      <c r="G12" s="1193"/>
      <c r="H12" s="1039" t="s">
        <v>77</v>
      </c>
      <c r="I12" s="1045" t="s">
        <v>78</v>
      </c>
      <c r="J12" s="709">
        <v>1</v>
      </c>
      <c r="K12" s="710">
        <v>42653</v>
      </c>
      <c r="L12" s="710">
        <v>42661</v>
      </c>
      <c r="M12" s="711">
        <f t="shared" si="0"/>
        <v>1.1428571428571428</v>
      </c>
      <c r="N12" s="712">
        <v>1</v>
      </c>
      <c r="O12" s="406">
        <f t="shared" si="1"/>
        <v>1</v>
      </c>
      <c r="P12" s="1054" t="str">
        <f>IF(ISNUMBER(O12),IF(O12=100%,"CUMPLIDA",IF(AND(ISNUMBER(L12),ISNUMBER(CGR!$Q$4)), IF(L12&lt;CGR!$Q$4,"INCUMPLIDA","PROCESO"), "VERIFICAR FECHA")),"SIN VALOR AVANCE")</f>
        <v>CUMPLIDA</v>
      </c>
      <c r="Q12" s="1045" t="s">
        <v>79</v>
      </c>
    </row>
    <row r="13" spans="1:17" ht="150.6" x14ac:dyDescent="0.25">
      <c r="A13" s="737" t="s">
        <v>13</v>
      </c>
      <c r="B13" s="799" t="s">
        <v>8</v>
      </c>
      <c r="C13" s="1183"/>
      <c r="D13" s="1183"/>
      <c r="E13" s="1193"/>
      <c r="F13" s="1193"/>
      <c r="G13" s="1193"/>
      <c r="H13" s="1039" t="s">
        <v>80</v>
      </c>
      <c r="I13" s="1045" t="s">
        <v>81</v>
      </c>
      <c r="J13" s="714">
        <v>1</v>
      </c>
      <c r="K13" s="710">
        <v>42662</v>
      </c>
      <c r="L13" s="710">
        <v>42683</v>
      </c>
      <c r="M13" s="711">
        <f t="shared" si="0"/>
        <v>3</v>
      </c>
      <c r="N13" s="715">
        <v>1</v>
      </c>
      <c r="O13" s="406">
        <f t="shared" si="1"/>
        <v>1</v>
      </c>
      <c r="P13" s="1054" t="str">
        <f>IF(ISNUMBER(O13),IF(O13=100%,"CUMPLIDA",IF(AND(ISNUMBER(L13),ISNUMBER(CGR!$Q$4)), IF(L13&lt;CGR!$Q$4,"INCUMPLIDA","PROCESO"), "VERIFICAR FECHA")),"SIN VALOR AVANCE")</f>
        <v>CUMPLIDA</v>
      </c>
      <c r="Q13" s="1045" t="s">
        <v>82</v>
      </c>
    </row>
    <row r="14" spans="1:17" ht="165.6" x14ac:dyDescent="0.25">
      <c r="A14" s="737" t="s">
        <v>13</v>
      </c>
      <c r="B14" s="799" t="s">
        <v>8</v>
      </c>
      <c r="C14" s="1183"/>
      <c r="D14" s="1183"/>
      <c r="E14" s="1193"/>
      <c r="F14" s="1193"/>
      <c r="G14" s="1193"/>
      <c r="H14" s="1039" t="s">
        <v>83</v>
      </c>
      <c r="I14" s="1045" t="s">
        <v>84</v>
      </c>
      <c r="J14" s="714">
        <v>1</v>
      </c>
      <c r="K14" s="710">
        <v>42684</v>
      </c>
      <c r="L14" s="710">
        <v>42698</v>
      </c>
      <c r="M14" s="711">
        <f t="shared" si="0"/>
        <v>2</v>
      </c>
      <c r="N14" s="715">
        <v>1</v>
      </c>
      <c r="O14" s="406">
        <f t="shared" si="1"/>
        <v>1</v>
      </c>
      <c r="P14" s="1054" t="str">
        <f>IF(ISNUMBER(O14),IF(O14=100%,"CUMPLIDA",IF(AND(ISNUMBER(L14),ISNUMBER(CGR!$Q$4)), IF(L14&lt;CGR!$Q$4,"INCUMPLIDA","PROCESO"), "VERIFICAR FECHA")),"SIN VALOR AVANCE")</f>
        <v>CUMPLIDA</v>
      </c>
      <c r="Q14" s="1045" t="s">
        <v>85</v>
      </c>
    </row>
    <row r="15" spans="1:17" ht="150.6" x14ac:dyDescent="0.25">
      <c r="A15" s="737" t="s">
        <v>13</v>
      </c>
      <c r="B15" s="799" t="s">
        <v>8</v>
      </c>
      <c r="C15" s="1183"/>
      <c r="D15" s="1183"/>
      <c r="E15" s="1193"/>
      <c r="F15" s="1193"/>
      <c r="G15" s="1194"/>
      <c r="H15" s="1039" t="s">
        <v>86</v>
      </c>
      <c r="I15" s="1045" t="s">
        <v>87</v>
      </c>
      <c r="J15" s="714">
        <v>1</v>
      </c>
      <c r="K15" s="710">
        <v>42699</v>
      </c>
      <c r="L15" s="710">
        <v>42760</v>
      </c>
      <c r="M15" s="711">
        <f t="shared" si="0"/>
        <v>8.7142857142857135</v>
      </c>
      <c r="N15" s="715">
        <v>1</v>
      </c>
      <c r="O15" s="406">
        <f t="shared" si="1"/>
        <v>1</v>
      </c>
      <c r="P15" s="1054" t="str">
        <f>IF(ISNUMBER(O15),IF(O15=100%,"CUMPLIDA",IF(AND(ISNUMBER(L15),ISNUMBER(CGR!$Q$4)), IF(L15&lt;CGR!$Q$4,"INCUMPLIDA","PROCESO"), "VERIFICAR FECHA")),"SIN VALOR AVANCE")</f>
        <v>CUMPLIDA</v>
      </c>
      <c r="Q15" s="1045" t="s">
        <v>88</v>
      </c>
    </row>
    <row r="16" spans="1:17" ht="135.6" x14ac:dyDescent="0.25">
      <c r="A16" s="737" t="s">
        <v>13</v>
      </c>
      <c r="B16" s="799" t="s">
        <v>8</v>
      </c>
      <c r="C16" s="1183"/>
      <c r="D16" s="1183"/>
      <c r="E16" s="1193"/>
      <c r="F16" s="1193"/>
      <c r="G16" s="1039" t="s">
        <v>89</v>
      </c>
      <c r="H16" s="1039" t="s">
        <v>90</v>
      </c>
      <c r="I16" s="1045" t="s">
        <v>91</v>
      </c>
      <c r="J16" s="709">
        <v>1</v>
      </c>
      <c r="K16" s="710">
        <v>43831</v>
      </c>
      <c r="L16" s="710">
        <v>44012</v>
      </c>
      <c r="M16" s="711">
        <f t="shared" si="0"/>
        <v>25.857142857142858</v>
      </c>
      <c r="N16" s="712">
        <v>1</v>
      </c>
      <c r="O16" s="406">
        <f t="shared" si="1"/>
        <v>1</v>
      </c>
      <c r="P16" s="1054" t="str">
        <f>IF(ISNUMBER(O16),IF(O16=100%,"CUMPLIDA",IF(AND(ISNUMBER(L16),ISNUMBER(CGR!$Q$4)), IF(L16&lt;CGR!$Q$4,"INCUMPLIDA","PROCESO"), "VERIFICAR FECHA")),"SIN VALOR AVANCE")</f>
        <v>CUMPLIDA</v>
      </c>
      <c r="Q16" s="1045" t="s">
        <v>92</v>
      </c>
    </row>
    <row r="17" spans="1:17" ht="135.6" x14ac:dyDescent="0.25">
      <c r="A17" s="737" t="s">
        <v>13</v>
      </c>
      <c r="B17" s="799" t="s">
        <v>8</v>
      </c>
      <c r="C17" s="1183"/>
      <c r="D17" s="1183"/>
      <c r="E17" s="1193"/>
      <c r="F17" s="1193"/>
      <c r="G17" s="1039" t="s">
        <v>93</v>
      </c>
      <c r="H17" s="1039" t="s">
        <v>94</v>
      </c>
      <c r="I17" s="1045" t="s">
        <v>95</v>
      </c>
      <c r="J17" s="709">
        <v>1</v>
      </c>
      <c r="K17" s="710">
        <v>44013</v>
      </c>
      <c r="L17" s="710">
        <v>44196</v>
      </c>
      <c r="M17" s="711">
        <f t="shared" si="0"/>
        <v>26.142857142857142</v>
      </c>
      <c r="N17" s="712">
        <v>1</v>
      </c>
      <c r="O17" s="406">
        <f t="shared" si="1"/>
        <v>1</v>
      </c>
      <c r="P17" s="1054" t="str">
        <f>IF(ISNUMBER(O17),IF(O17=100%,"CUMPLIDA",IF(AND(ISNUMBER(L17),ISNUMBER(CGR!$Q$4)), IF(L17&lt;CGR!$Q$4,"INCUMPLIDA","PROCESO"), "VERIFICAR FECHA")),"SIN VALOR AVANCE")</f>
        <v>CUMPLIDA</v>
      </c>
      <c r="Q17" s="1045" t="s">
        <v>96</v>
      </c>
    </row>
    <row r="18" spans="1:17" ht="210.6" x14ac:dyDescent="0.25">
      <c r="A18" s="737" t="s">
        <v>13</v>
      </c>
      <c r="B18" s="799" t="s">
        <v>8</v>
      </c>
      <c r="C18" s="1183"/>
      <c r="D18" s="1183"/>
      <c r="E18" s="1193"/>
      <c r="F18" s="1193"/>
      <c r="G18" s="1195" t="s">
        <v>97</v>
      </c>
      <c r="H18" s="407" t="s">
        <v>98</v>
      </c>
      <c r="I18" s="732" t="s">
        <v>99</v>
      </c>
      <c r="J18" s="709">
        <v>1</v>
      </c>
      <c r="K18" s="710">
        <v>44409</v>
      </c>
      <c r="L18" s="710">
        <v>44773</v>
      </c>
      <c r="M18" s="711">
        <f t="shared" si="0"/>
        <v>52</v>
      </c>
      <c r="N18" s="712">
        <v>1</v>
      </c>
      <c r="O18" s="406">
        <f t="shared" si="1"/>
        <v>1</v>
      </c>
      <c r="P18" s="1054" t="str">
        <f>IF(ISNUMBER(O18),IF(O18=100%,"CUMPLIDA",IF(AND(ISNUMBER(L18),ISNUMBER(CGR!$Q$4)), IF(L18&lt;CGR!$Q$4,"INCUMPLIDA","PROCESO"), "VERIFICAR FECHA")),"SIN VALOR AVANCE")</f>
        <v>CUMPLIDA</v>
      </c>
      <c r="Q18" s="1045" t="s">
        <v>100</v>
      </c>
    </row>
    <row r="19" spans="1:17" ht="195.6" x14ac:dyDescent="0.25">
      <c r="A19" s="737" t="s">
        <v>13</v>
      </c>
      <c r="B19" s="799" t="s">
        <v>8</v>
      </c>
      <c r="C19" s="1183"/>
      <c r="D19" s="1183"/>
      <c r="E19" s="1193"/>
      <c r="F19" s="1193"/>
      <c r="G19" s="1194"/>
      <c r="H19" s="407" t="s">
        <v>101</v>
      </c>
      <c r="I19" s="732" t="s">
        <v>102</v>
      </c>
      <c r="J19" s="709">
        <v>1</v>
      </c>
      <c r="K19" s="710">
        <v>44774</v>
      </c>
      <c r="L19" s="710">
        <v>44926</v>
      </c>
      <c r="M19" s="711">
        <f t="shared" ref="M19:M82" si="2">(L19-K19)/7</f>
        <v>21.714285714285715</v>
      </c>
      <c r="N19" s="712">
        <v>1</v>
      </c>
      <c r="O19" s="406">
        <f t="shared" si="1"/>
        <v>1</v>
      </c>
      <c r="P19" s="1054" t="str">
        <f>IF(ISNUMBER(O19),IF(O19=100%,"CUMPLIDA",IF(AND(ISNUMBER(L19),ISNUMBER(CGR!$Q$4)), IF(L19&lt;CGR!$Q$4,"INCUMPLIDA","PROCESO"), "VERIFICAR FECHA")),"SIN VALOR AVANCE")</f>
        <v>CUMPLIDA</v>
      </c>
      <c r="Q19" s="1045" t="s">
        <v>103</v>
      </c>
    </row>
    <row r="20" spans="1:17" ht="210.6" x14ac:dyDescent="0.25">
      <c r="A20" s="737" t="s">
        <v>13</v>
      </c>
      <c r="B20" s="799" t="s">
        <v>8</v>
      </c>
      <c r="C20" s="1183"/>
      <c r="D20" s="1183"/>
      <c r="E20" s="1193"/>
      <c r="F20" s="1193"/>
      <c r="G20" s="1195" t="s">
        <v>104</v>
      </c>
      <c r="H20" s="407" t="s">
        <v>105</v>
      </c>
      <c r="I20" s="732" t="s">
        <v>106</v>
      </c>
      <c r="J20" s="709">
        <v>3</v>
      </c>
      <c r="K20" s="710">
        <v>44927</v>
      </c>
      <c r="L20" s="710">
        <v>45291</v>
      </c>
      <c r="M20" s="711">
        <f t="shared" si="2"/>
        <v>52</v>
      </c>
      <c r="N20" s="712">
        <v>0</v>
      </c>
      <c r="O20" s="406">
        <f t="shared" si="1"/>
        <v>0</v>
      </c>
      <c r="P20" s="1054" t="str">
        <f>IF(ISNUMBER(O20),IF(O20=100%,"CUMPLIDA",IF(AND(ISNUMBER(L20),ISNUMBER(CGR!$Q$4)), IF(L20&lt;CGR!$Q$4,"INCUMPLIDA","PROCESO"), "VERIFICAR FECHA")),"SIN VALOR AVANCE")</f>
        <v>PROCESO</v>
      </c>
      <c r="Q20" s="1045" t="s">
        <v>107</v>
      </c>
    </row>
    <row r="21" spans="1:17" ht="210.6" x14ac:dyDescent="0.25">
      <c r="A21" s="737" t="s">
        <v>13</v>
      </c>
      <c r="B21" s="799" t="s">
        <v>8</v>
      </c>
      <c r="C21" s="1184"/>
      <c r="D21" s="1184"/>
      <c r="E21" s="1194"/>
      <c r="F21" s="1194"/>
      <c r="G21" s="1194"/>
      <c r="H21" s="407" t="s">
        <v>108</v>
      </c>
      <c r="I21" s="732" t="s">
        <v>109</v>
      </c>
      <c r="J21" s="709">
        <v>1</v>
      </c>
      <c r="K21" s="710">
        <v>45474</v>
      </c>
      <c r="L21" s="710">
        <v>45657</v>
      </c>
      <c r="M21" s="711">
        <f t="shared" si="2"/>
        <v>26.142857142857142</v>
      </c>
      <c r="N21" s="712">
        <v>0</v>
      </c>
      <c r="O21" s="406">
        <f t="shared" si="1"/>
        <v>0</v>
      </c>
      <c r="P21" s="1054" t="str">
        <f>IF(ISNUMBER(O21),IF(O21=100%,"CUMPLIDA",IF(AND(ISNUMBER(L21),ISNUMBER(CGR!$Q$4)), IF(L21&lt;CGR!$Q$4,"INCUMPLIDA","PROCESO"), "VERIFICAR FECHA")),"SIN VALOR AVANCE")</f>
        <v>PROCESO</v>
      </c>
      <c r="Q21" s="1045" t="s">
        <v>107</v>
      </c>
    </row>
    <row r="22" spans="1:17" ht="150.6" x14ac:dyDescent="0.25">
      <c r="A22" s="737" t="s">
        <v>13</v>
      </c>
      <c r="B22" s="799" t="s">
        <v>8</v>
      </c>
      <c r="C22" s="1136" t="s">
        <v>110</v>
      </c>
      <c r="D22" s="1136" t="s">
        <v>67</v>
      </c>
      <c r="E22" s="1138" t="s">
        <v>111</v>
      </c>
      <c r="F22" s="1138" t="s">
        <v>112</v>
      </c>
      <c r="G22" s="1039" t="s">
        <v>113</v>
      </c>
      <c r="H22" s="1039" t="s">
        <v>90</v>
      </c>
      <c r="I22" s="1045" t="s">
        <v>91</v>
      </c>
      <c r="J22" s="709">
        <v>1</v>
      </c>
      <c r="K22" s="710">
        <v>43831</v>
      </c>
      <c r="L22" s="710">
        <v>44012</v>
      </c>
      <c r="M22" s="711">
        <f t="shared" si="2"/>
        <v>25.857142857142858</v>
      </c>
      <c r="N22" s="712">
        <v>1</v>
      </c>
      <c r="O22" s="406">
        <f t="shared" si="1"/>
        <v>1</v>
      </c>
      <c r="P22" s="1054" t="str">
        <f>IF(ISNUMBER(O22),IF(O22=100%,"CUMPLIDA",IF(AND(ISNUMBER(L22),ISNUMBER(CGR!$Q$4)), IF(L22&lt;CGR!$Q$4,"INCUMPLIDA","PROCESO"), "VERIFICAR FECHA")),"SIN VALOR AVANCE")</f>
        <v>CUMPLIDA</v>
      </c>
      <c r="Q22" s="1045" t="s">
        <v>114</v>
      </c>
    </row>
    <row r="23" spans="1:17" ht="150.6" x14ac:dyDescent="0.25">
      <c r="A23" s="737" t="s">
        <v>13</v>
      </c>
      <c r="B23" s="799" t="s">
        <v>8</v>
      </c>
      <c r="C23" s="1136"/>
      <c r="D23" s="1136"/>
      <c r="E23" s="1138"/>
      <c r="F23" s="1138"/>
      <c r="G23" s="1039" t="s">
        <v>115</v>
      </c>
      <c r="H23" s="1039" t="s">
        <v>94</v>
      </c>
      <c r="I23" s="1045" t="s">
        <v>95</v>
      </c>
      <c r="J23" s="709">
        <v>1</v>
      </c>
      <c r="K23" s="710">
        <v>44013</v>
      </c>
      <c r="L23" s="710">
        <v>44196</v>
      </c>
      <c r="M23" s="711">
        <f t="shared" si="2"/>
        <v>26.142857142857142</v>
      </c>
      <c r="N23" s="712">
        <v>1</v>
      </c>
      <c r="O23" s="406">
        <f t="shared" si="1"/>
        <v>1</v>
      </c>
      <c r="P23" s="1054" t="str">
        <f>IF(ISNUMBER(O23),IF(O23=100%,"CUMPLIDA",IF(AND(ISNUMBER(L23),ISNUMBER(CGR!$Q$4)), IF(L23&lt;CGR!$Q$4,"INCUMPLIDA","PROCESO"), "VERIFICAR FECHA")),"SIN VALOR AVANCE")</f>
        <v>CUMPLIDA</v>
      </c>
      <c r="Q23" s="1045" t="s">
        <v>114</v>
      </c>
    </row>
    <row r="24" spans="1:17" ht="225.6" x14ac:dyDescent="0.25">
      <c r="A24" s="737" t="s">
        <v>13</v>
      </c>
      <c r="B24" s="799" t="s">
        <v>8</v>
      </c>
      <c r="C24" s="1136"/>
      <c r="D24" s="1136"/>
      <c r="E24" s="1138"/>
      <c r="F24" s="1138"/>
      <c r="G24" s="1138" t="s">
        <v>116</v>
      </c>
      <c r="H24" s="407" t="s">
        <v>98</v>
      </c>
      <c r="I24" s="732" t="s">
        <v>99</v>
      </c>
      <c r="J24" s="709">
        <v>1</v>
      </c>
      <c r="K24" s="710">
        <v>44409</v>
      </c>
      <c r="L24" s="710">
        <v>44773</v>
      </c>
      <c r="M24" s="711">
        <f t="shared" si="2"/>
        <v>52</v>
      </c>
      <c r="N24" s="712">
        <v>1</v>
      </c>
      <c r="O24" s="406">
        <f t="shared" si="1"/>
        <v>1</v>
      </c>
      <c r="P24" s="1054" t="str">
        <f>IF(ISNUMBER(O24),IF(O24=100%,"CUMPLIDA",IF(AND(ISNUMBER(L24),ISNUMBER(CGR!$Q$4)), IF(L24&lt;CGR!$Q$4,"INCUMPLIDA","PROCESO"), "VERIFICAR FECHA")),"SIN VALOR AVANCE")</f>
        <v>CUMPLIDA</v>
      </c>
      <c r="Q24" s="1045" t="s">
        <v>117</v>
      </c>
    </row>
    <row r="25" spans="1:17" ht="225.6" x14ac:dyDescent="0.25">
      <c r="A25" s="737" t="s">
        <v>13</v>
      </c>
      <c r="B25" s="799" t="s">
        <v>8</v>
      </c>
      <c r="C25" s="1136"/>
      <c r="D25" s="1136"/>
      <c r="E25" s="1138"/>
      <c r="F25" s="1138"/>
      <c r="G25" s="1138"/>
      <c r="H25" s="407" t="s">
        <v>101</v>
      </c>
      <c r="I25" s="732" t="s">
        <v>102</v>
      </c>
      <c r="J25" s="709">
        <v>1</v>
      </c>
      <c r="K25" s="710">
        <v>44774</v>
      </c>
      <c r="L25" s="710">
        <v>44926</v>
      </c>
      <c r="M25" s="711">
        <f t="shared" si="2"/>
        <v>21.714285714285715</v>
      </c>
      <c r="N25" s="712">
        <v>1</v>
      </c>
      <c r="O25" s="406">
        <f t="shared" si="1"/>
        <v>1</v>
      </c>
      <c r="P25" s="1054" t="str">
        <f>IF(ISNUMBER(O25),IF(O25=100%,"CUMPLIDA",IF(AND(ISNUMBER(L25),ISNUMBER(CGR!$Q$4)), IF(L25&lt;CGR!$Q$4,"INCUMPLIDA","PROCESO"), "VERIFICAR FECHA")),"SIN VALOR AVANCE")</f>
        <v>CUMPLIDA</v>
      </c>
      <c r="Q25" s="1045" t="s">
        <v>117</v>
      </c>
    </row>
    <row r="26" spans="1:17" ht="240.6" x14ac:dyDescent="0.25">
      <c r="A26" s="737" t="s">
        <v>13</v>
      </c>
      <c r="B26" s="799" t="s">
        <v>8</v>
      </c>
      <c r="C26" s="1136"/>
      <c r="D26" s="1136"/>
      <c r="E26" s="1138"/>
      <c r="F26" s="1138"/>
      <c r="G26" s="1138" t="s">
        <v>118</v>
      </c>
      <c r="H26" s="407" t="s">
        <v>105</v>
      </c>
      <c r="I26" s="732" t="s">
        <v>106</v>
      </c>
      <c r="J26" s="709">
        <v>3</v>
      </c>
      <c r="K26" s="710">
        <v>44927</v>
      </c>
      <c r="L26" s="710">
        <v>45291</v>
      </c>
      <c r="M26" s="711">
        <f t="shared" si="2"/>
        <v>52</v>
      </c>
      <c r="N26" s="712">
        <v>0</v>
      </c>
      <c r="O26" s="406">
        <f t="shared" si="1"/>
        <v>0</v>
      </c>
      <c r="P26" s="1054" t="str">
        <f>IF(ISNUMBER(O26),IF(O26=100%,"CUMPLIDA",IF(AND(ISNUMBER(L26),ISNUMBER(CGR!$Q$4)), IF(L26&lt;CGR!$Q$4,"INCUMPLIDA","PROCESO"), "VERIFICAR FECHA")),"SIN VALOR AVANCE")</f>
        <v>PROCESO</v>
      </c>
      <c r="Q26" s="1045" t="s">
        <v>119</v>
      </c>
    </row>
    <row r="27" spans="1:17" ht="240.6" x14ac:dyDescent="0.25">
      <c r="A27" s="737" t="s">
        <v>13</v>
      </c>
      <c r="B27" s="799" t="s">
        <v>8</v>
      </c>
      <c r="C27" s="1136"/>
      <c r="D27" s="1136"/>
      <c r="E27" s="1138"/>
      <c r="F27" s="1138"/>
      <c r="G27" s="1138"/>
      <c r="H27" s="407" t="s">
        <v>108</v>
      </c>
      <c r="I27" s="732" t="s">
        <v>109</v>
      </c>
      <c r="J27" s="709">
        <v>1</v>
      </c>
      <c r="K27" s="710">
        <v>45474</v>
      </c>
      <c r="L27" s="710">
        <v>45657</v>
      </c>
      <c r="M27" s="711">
        <f t="shared" si="2"/>
        <v>26.142857142857142</v>
      </c>
      <c r="N27" s="712">
        <v>0</v>
      </c>
      <c r="O27" s="406">
        <f t="shared" si="1"/>
        <v>0</v>
      </c>
      <c r="P27" s="1054" t="str">
        <f>IF(ISNUMBER(O27),IF(O27=100%,"CUMPLIDA",IF(AND(ISNUMBER(L27),ISNUMBER(CGR!$Q$4)), IF(L27&lt;CGR!$Q$4,"INCUMPLIDA","PROCESO"), "VERIFICAR FECHA")),"SIN VALOR AVANCE")</f>
        <v>PROCESO</v>
      </c>
      <c r="Q27" s="1045" t="s">
        <v>119</v>
      </c>
    </row>
    <row r="28" spans="1:17" ht="135.6" x14ac:dyDescent="0.25">
      <c r="A28" s="737" t="s">
        <v>13</v>
      </c>
      <c r="B28" s="799" t="s">
        <v>8</v>
      </c>
      <c r="C28" s="1136"/>
      <c r="D28" s="1136"/>
      <c r="E28" s="1138"/>
      <c r="F28" s="1138"/>
      <c r="G28" s="1039" t="s">
        <v>120</v>
      </c>
      <c r="H28" s="1039" t="s">
        <v>121</v>
      </c>
      <c r="I28" s="1045" t="s">
        <v>122</v>
      </c>
      <c r="J28" s="709">
        <v>1</v>
      </c>
      <c r="K28" s="710">
        <v>42552</v>
      </c>
      <c r="L28" s="710">
        <v>42916</v>
      </c>
      <c r="M28" s="711">
        <f t="shared" si="2"/>
        <v>52</v>
      </c>
      <c r="N28" s="712">
        <v>1</v>
      </c>
      <c r="O28" s="406">
        <f t="shared" si="1"/>
        <v>1</v>
      </c>
      <c r="P28" s="1054" t="str">
        <f>IF(ISNUMBER(O28),IF(O28=100%,"CUMPLIDA",IF(AND(ISNUMBER(L28),ISNUMBER(CGR!$Q$4)), IF(L28&lt;CGR!$Q$4,"INCUMPLIDA","PROCESO"), "VERIFICAR FECHA")),"SIN VALOR AVANCE")</f>
        <v>CUMPLIDA</v>
      </c>
      <c r="Q28" s="1045" t="s">
        <v>96</v>
      </c>
    </row>
    <row r="29" spans="1:17" ht="300" x14ac:dyDescent="0.25">
      <c r="A29" s="737" t="s">
        <v>13</v>
      </c>
      <c r="B29" s="799" t="s">
        <v>8</v>
      </c>
      <c r="C29" s="1136"/>
      <c r="D29" s="1136"/>
      <c r="E29" s="1138"/>
      <c r="F29" s="1138"/>
      <c r="G29" s="1138" t="s">
        <v>123</v>
      </c>
      <c r="H29" s="1039" t="s">
        <v>124</v>
      </c>
      <c r="I29" s="1045" t="s">
        <v>125</v>
      </c>
      <c r="J29" s="709">
        <v>1</v>
      </c>
      <c r="K29" s="710">
        <v>42558</v>
      </c>
      <c r="L29" s="710">
        <v>42735</v>
      </c>
      <c r="M29" s="711">
        <f t="shared" si="2"/>
        <v>25.285714285714285</v>
      </c>
      <c r="N29" s="712">
        <v>1</v>
      </c>
      <c r="O29" s="406">
        <f t="shared" si="1"/>
        <v>1</v>
      </c>
      <c r="P29" s="1054" t="str">
        <f>IF(ISNUMBER(O29),IF(O29=100%,"CUMPLIDA",IF(AND(ISNUMBER(L29),ISNUMBER(CGR!$Q$4)), IF(L29&lt;CGR!$Q$4,"INCUMPLIDA","PROCESO"), "VERIFICAR FECHA")),"SIN VALOR AVANCE")</f>
        <v>CUMPLIDA</v>
      </c>
      <c r="Q29" s="1045" t="s">
        <v>96</v>
      </c>
    </row>
    <row r="30" spans="1:17" ht="135.6" x14ac:dyDescent="0.25">
      <c r="A30" s="737" t="s">
        <v>13</v>
      </c>
      <c r="B30" s="799" t="s">
        <v>8</v>
      </c>
      <c r="C30" s="1136"/>
      <c r="D30" s="1136"/>
      <c r="E30" s="1138"/>
      <c r="F30" s="1138"/>
      <c r="G30" s="1138"/>
      <c r="H30" s="1039" t="s">
        <v>126</v>
      </c>
      <c r="I30" s="1045" t="s">
        <v>127</v>
      </c>
      <c r="J30" s="709">
        <v>3</v>
      </c>
      <c r="K30" s="710">
        <v>42835</v>
      </c>
      <c r="L30" s="710">
        <v>43190</v>
      </c>
      <c r="M30" s="711">
        <f t="shared" si="2"/>
        <v>50.714285714285715</v>
      </c>
      <c r="N30" s="712">
        <v>3</v>
      </c>
      <c r="O30" s="406">
        <f t="shared" si="1"/>
        <v>1</v>
      </c>
      <c r="P30" s="1054" t="str">
        <f>IF(ISNUMBER(O30),IF(O30=100%,"CUMPLIDA",IF(AND(ISNUMBER(L30),ISNUMBER(CGR!$Q$4)), IF(L30&lt;CGR!$Q$4,"INCUMPLIDA","PROCESO"), "VERIFICAR FECHA")),"SIN VALOR AVANCE")</f>
        <v>CUMPLIDA</v>
      </c>
      <c r="Q30" s="1045" t="s">
        <v>128</v>
      </c>
    </row>
    <row r="31" spans="1:17" ht="165.6" x14ac:dyDescent="0.25">
      <c r="A31" s="737" t="s">
        <v>13</v>
      </c>
      <c r="B31" s="799" t="s">
        <v>8</v>
      </c>
      <c r="C31" s="1136"/>
      <c r="D31" s="1136"/>
      <c r="E31" s="1138"/>
      <c r="F31" s="1138"/>
      <c r="G31" s="1138"/>
      <c r="H31" s="1039" t="s">
        <v>129</v>
      </c>
      <c r="I31" s="1045" t="s">
        <v>130</v>
      </c>
      <c r="J31" s="709">
        <v>1</v>
      </c>
      <c r="K31" s="710">
        <v>43465</v>
      </c>
      <c r="L31" s="710">
        <v>43830</v>
      </c>
      <c r="M31" s="711">
        <f t="shared" si="2"/>
        <v>52.142857142857146</v>
      </c>
      <c r="N31" s="712">
        <v>1</v>
      </c>
      <c r="O31" s="406">
        <f t="shared" si="1"/>
        <v>1</v>
      </c>
      <c r="P31" s="1054" t="str">
        <f>IF(ISNUMBER(O31),IF(O31=100%,"CUMPLIDA",IF(AND(ISNUMBER(L31),ISNUMBER(CGR!$Q$4)), IF(L31&lt;CGR!$Q$4,"INCUMPLIDA","PROCESO"), "VERIFICAR FECHA")),"SIN VALOR AVANCE")</f>
        <v>CUMPLIDA</v>
      </c>
      <c r="Q31" s="1045" t="s">
        <v>131</v>
      </c>
    </row>
    <row r="32" spans="1:17" ht="150.6" x14ac:dyDescent="0.25">
      <c r="A32" s="737" t="s">
        <v>13</v>
      </c>
      <c r="B32" s="799" t="s">
        <v>8</v>
      </c>
      <c r="C32" s="1136"/>
      <c r="D32" s="1136"/>
      <c r="E32" s="1138"/>
      <c r="F32" s="1138"/>
      <c r="G32" s="1138"/>
      <c r="H32" s="1039" t="s">
        <v>132</v>
      </c>
      <c r="I32" s="1045" t="s">
        <v>133</v>
      </c>
      <c r="J32" s="709">
        <v>1</v>
      </c>
      <c r="K32" s="710">
        <v>43831</v>
      </c>
      <c r="L32" s="710">
        <v>43920</v>
      </c>
      <c r="M32" s="711">
        <f t="shared" si="2"/>
        <v>12.714285714285714</v>
      </c>
      <c r="N32" s="712">
        <v>1</v>
      </c>
      <c r="O32" s="406">
        <f t="shared" si="1"/>
        <v>1</v>
      </c>
      <c r="P32" s="1054" t="str">
        <f>IF(ISNUMBER(O32),IF(O32=100%,"CUMPLIDA",IF(AND(ISNUMBER(L32),ISNUMBER(CGR!$Q$4)), IF(L32&lt;CGR!$Q$4,"INCUMPLIDA","PROCESO"), "VERIFICAR FECHA")),"SIN VALOR AVANCE")</f>
        <v>CUMPLIDA</v>
      </c>
      <c r="Q32" s="1045" t="s">
        <v>134</v>
      </c>
    </row>
    <row r="33" spans="1:17" ht="165.6" x14ac:dyDescent="0.25">
      <c r="A33" s="737" t="s">
        <v>13</v>
      </c>
      <c r="B33" s="799" t="s">
        <v>8</v>
      </c>
      <c r="C33" s="1136"/>
      <c r="D33" s="1136"/>
      <c r="E33" s="1138"/>
      <c r="F33" s="1138"/>
      <c r="G33" s="1138"/>
      <c r="H33" s="1039" t="s">
        <v>135</v>
      </c>
      <c r="I33" s="1045" t="s">
        <v>136</v>
      </c>
      <c r="J33" s="709">
        <v>2</v>
      </c>
      <c r="K33" s="710">
        <v>43922</v>
      </c>
      <c r="L33" s="710">
        <v>44012</v>
      </c>
      <c r="M33" s="711">
        <f t="shared" si="2"/>
        <v>12.857142857142858</v>
      </c>
      <c r="N33" s="712">
        <v>2</v>
      </c>
      <c r="O33" s="406">
        <f t="shared" si="1"/>
        <v>1</v>
      </c>
      <c r="P33" s="1054" t="str">
        <f>IF(ISNUMBER(O33),IF(O33=100%,"CUMPLIDA",IF(AND(ISNUMBER(L33),ISNUMBER(CGR!$Q$4)), IF(L33&lt;CGR!$Q$4,"INCUMPLIDA","PROCESO"), "VERIFICAR FECHA")),"SIN VALOR AVANCE")</f>
        <v>CUMPLIDA</v>
      </c>
      <c r="Q33" s="1045" t="s">
        <v>137</v>
      </c>
    </row>
    <row r="34" spans="1:17" ht="135.6" x14ac:dyDescent="0.25">
      <c r="A34" s="737" t="s">
        <v>13</v>
      </c>
      <c r="B34" s="799" t="s">
        <v>8</v>
      </c>
      <c r="C34" s="1136" t="s">
        <v>138</v>
      </c>
      <c r="D34" s="1136" t="s">
        <v>139</v>
      </c>
      <c r="E34" s="1138" t="s">
        <v>140</v>
      </c>
      <c r="F34" s="1138" t="s">
        <v>141</v>
      </c>
      <c r="G34" s="1039" t="s">
        <v>142</v>
      </c>
      <c r="H34" s="1039" t="s">
        <v>143</v>
      </c>
      <c r="I34" s="1045" t="s">
        <v>122</v>
      </c>
      <c r="J34" s="709">
        <v>1</v>
      </c>
      <c r="K34" s="710">
        <v>42552</v>
      </c>
      <c r="L34" s="710">
        <v>42916</v>
      </c>
      <c r="M34" s="711">
        <f t="shared" si="2"/>
        <v>52</v>
      </c>
      <c r="N34" s="712">
        <v>1</v>
      </c>
      <c r="O34" s="406">
        <f t="shared" si="1"/>
        <v>1</v>
      </c>
      <c r="P34" s="1054" t="str">
        <f>IF(ISNUMBER(O34),IF(O34=100%,"CUMPLIDA",IF(AND(ISNUMBER(L34),ISNUMBER(CGR!$Q$4)), IF(L34&lt;CGR!$Q$4,"INCUMPLIDA","PROCESO"), "VERIFICAR FECHA")),"SIN VALOR AVANCE")</f>
        <v>CUMPLIDA</v>
      </c>
      <c r="Q34" s="1045" t="s">
        <v>144</v>
      </c>
    </row>
    <row r="35" spans="1:17" ht="300" x14ac:dyDescent="0.25">
      <c r="A35" s="737" t="s">
        <v>13</v>
      </c>
      <c r="B35" s="799" t="s">
        <v>8</v>
      </c>
      <c r="C35" s="1136"/>
      <c r="D35" s="1136"/>
      <c r="E35" s="1138"/>
      <c r="F35" s="1138"/>
      <c r="G35" s="1138" t="s">
        <v>145</v>
      </c>
      <c r="H35" s="1039" t="s">
        <v>146</v>
      </c>
      <c r="I35" s="1045" t="s">
        <v>125</v>
      </c>
      <c r="J35" s="709">
        <v>1</v>
      </c>
      <c r="K35" s="710">
        <v>42558</v>
      </c>
      <c r="L35" s="710">
        <v>42735</v>
      </c>
      <c r="M35" s="711">
        <f t="shared" si="2"/>
        <v>25.285714285714285</v>
      </c>
      <c r="N35" s="712">
        <v>1</v>
      </c>
      <c r="O35" s="406">
        <f t="shared" si="1"/>
        <v>1</v>
      </c>
      <c r="P35" s="1054" t="str">
        <f>IF(ISNUMBER(O35),IF(O35=100%,"CUMPLIDA",IF(AND(ISNUMBER(L35),ISNUMBER(CGR!$Q$4)), IF(L35&lt;CGR!$Q$4,"INCUMPLIDA","PROCESO"), "VERIFICAR FECHA")),"SIN VALOR AVANCE")</f>
        <v>CUMPLIDA</v>
      </c>
      <c r="Q35" s="1045" t="s">
        <v>96</v>
      </c>
    </row>
    <row r="36" spans="1:17" ht="135.6" x14ac:dyDescent="0.25">
      <c r="A36" s="737" t="s">
        <v>13</v>
      </c>
      <c r="B36" s="799" t="s">
        <v>8</v>
      </c>
      <c r="C36" s="1136"/>
      <c r="D36" s="1136"/>
      <c r="E36" s="1138"/>
      <c r="F36" s="1138"/>
      <c r="G36" s="1138"/>
      <c r="H36" s="1039" t="s">
        <v>126</v>
      </c>
      <c r="I36" s="1045" t="s">
        <v>127</v>
      </c>
      <c r="J36" s="709">
        <v>3</v>
      </c>
      <c r="K36" s="710">
        <v>42835</v>
      </c>
      <c r="L36" s="710">
        <v>43190</v>
      </c>
      <c r="M36" s="711">
        <f t="shared" si="2"/>
        <v>50.714285714285715</v>
      </c>
      <c r="N36" s="712">
        <v>3</v>
      </c>
      <c r="O36" s="406">
        <f t="shared" si="1"/>
        <v>1</v>
      </c>
      <c r="P36" s="1054" t="str">
        <f>IF(ISNUMBER(O36),IF(O36=100%,"CUMPLIDA",IF(AND(ISNUMBER(L36),ISNUMBER(CGR!$Q$4)), IF(L36&lt;CGR!$Q$4,"INCUMPLIDA","PROCESO"), "VERIFICAR FECHA")),"SIN VALOR AVANCE")</f>
        <v>CUMPLIDA</v>
      </c>
      <c r="Q36" s="1045" t="s">
        <v>128</v>
      </c>
    </row>
    <row r="37" spans="1:17" ht="180.6" x14ac:dyDescent="0.25">
      <c r="A37" s="737" t="s">
        <v>13</v>
      </c>
      <c r="B37" s="799" t="s">
        <v>8</v>
      </c>
      <c r="C37" s="1136"/>
      <c r="D37" s="1136"/>
      <c r="E37" s="1138"/>
      <c r="F37" s="1138"/>
      <c r="G37" s="1138"/>
      <c r="H37" s="1039" t="s">
        <v>129</v>
      </c>
      <c r="I37" s="1045" t="s">
        <v>130</v>
      </c>
      <c r="J37" s="709">
        <v>1</v>
      </c>
      <c r="K37" s="710">
        <v>43465</v>
      </c>
      <c r="L37" s="710">
        <v>43830</v>
      </c>
      <c r="M37" s="711">
        <f t="shared" si="2"/>
        <v>52.142857142857146</v>
      </c>
      <c r="N37" s="712">
        <v>1</v>
      </c>
      <c r="O37" s="406">
        <f t="shared" si="1"/>
        <v>1</v>
      </c>
      <c r="P37" s="1054" t="str">
        <f>IF(ISNUMBER(O37),IF(O37=100%,"CUMPLIDA",IF(AND(ISNUMBER(L37),ISNUMBER(CGR!$Q$4)), IF(L37&lt;CGR!$Q$4,"INCUMPLIDA","PROCESO"), "VERIFICAR FECHA")),"SIN VALOR AVANCE")</f>
        <v>CUMPLIDA</v>
      </c>
      <c r="Q37" s="1045" t="s">
        <v>147</v>
      </c>
    </row>
    <row r="38" spans="1:17" ht="165.6" x14ac:dyDescent="0.25">
      <c r="A38" s="737" t="s">
        <v>13</v>
      </c>
      <c r="B38" s="799" t="s">
        <v>8</v>
      </c>
      <c r="C38" s="1136"/>
      <c r="D38" s="1136"/>
      <c r="E38" s="1138"/>
      <c r="F38" s="1138"/>
      <c r="G38" s="1138"/>
      <c r="H38" s="1039" t="s">
        <v>132</v>
      </c>
      <c r="I38" s="1045" t="s">
        <v>133</v>
      </c>
      <c r="J38" s="709">
        <v>1</v>
      </c>
      <c r="K38" s="710">
        <v>43831</v>
      </c>
      <c r="L38" s="710">
        <v>43920</v>
      </c>
      <c r="M38" s="711">
        <f t="shared" si="2"/>
        <v>12.714285714285714</v>
      </c>
      <c r="N38" s="712">
        <v>1</v>
      </c>
      <c r="O38" s="406">
        <f t="shared" si="1"/>
        <v>1</v>
      </c>
      <c r="P38" s="1054" t="str">
        <f>IF(ISNUMBER(O38),IF(O38=100%,"CUMPLIDA",IF(AND(ISNUMBER(L38),ISNUMBER(CGR!$Q$4)), IF(L38&lt;CGR!$Q$4,"INCUMPLIDA","PROCESO"), "VERIFICAR FECHA")),"SIN VALOR AVANCE")</f>
        <v>CUMPLIDA</v>
      </c>
      <c r="Q38" s="1045" t="s">
        <v>137</v>
      </c>
    </row>
    <row r="39" spans="1:17" ht="165.6" x14ac:dyDescent="0.25">
      <c r="A39" s="737" t="s">
        <v>13</v>
      </c>
      <c r="B39" s="799" t="s">
        <v>8</v>
      </c>
      <c r="C39" s="1136"/>
      <c r="D39" s="1136"/>
      <c r="E39" s="1138"/>
      <c r="F39" s="1138"/>
      <c r="G39" s="1138"/>
      <c r="H39" s="1039" t="s">
        <v>135</v>
      </c>
      <c r="I39" s="1045" t="s">
        <v>136</v>
      </c>
      <c r="J39" s="709">
        <v>2</v>
      </c>
      <c r="K39" s="710">
        <v>43922</v>
      </c>
      <c r="L39" s="710">
        <v>44012</v>
      </c>
      <c r="M39" s="711">
        <f t="shared" si="2"/>
        <v>12.857142857142858</v>
      </c>
      <c r="N39" s="712">
        <v>2</v>
      </c>
      <c r="O39" s="406">
        <f t="shared" si="1"/>
        <v>1</v>
      </c>
      <c r="P39" s="1054" t="str">
        <f>IF(ISNUMBER(O39),IF(O39=100%,"CUMPLIDA",IF(AND(ISNUMBER(L39),ISNUMBER(CGR!$Q$4)), IF(L39&lt;CGR!$Q$4,"INCUMPLIDA","PROCESO"), "VERIFICAR FECHA")),"SIN VALOR AVANCE")</f>
        <v>CUMPLIDA</v>
      </c>
      <c r="Q39" s="1045" t="s">
        <v>137</v>
      </c>
    </row>
    <row r="40" spans="1:17" ht="135.6" x14ac:dyDescent="0.25">
      <c r="A40" s="737" t="s">
        <v>13</v>
      </c>
      <c r="B40" s="799" t="s">
        <v>8</v>
      </c>
      <c r="C40" s="1136"/>
      <c r="D40" s="1136"/>
      <c r="E40" s="1138"/>
      <c r="F40" s="1138"/>
      <c r="G40" s="1039" t="s">
        <v>89</v>
      </c>
      <c r="H40" s="1039" t="s">
        <v>90</v>
      </c>
      <c r="I40" s="1045" t="s">
        <v>91</v>
      </c>
      <c r="J40" s="709">
        <v>1</v>
      </c>
      <c r="K40" s="710">
        <v>43831</v>
      </c>
      <c r="L40" s="710">
        <v>44012</v>
      </c>
      <c r="M40" s="711">
        <f t="shared" si="2"/>
        <v>25.857142857142858</v>
      </c>
      <c r="N40" s="712">
        <v>1</v>
      </c>
      <c r="O40" s="406">
        <f t="shared" ref="O40:O103" si="3">N40/J40</f>
        <v>1</v>
      </c>
      <c r="P40" s="1054" t="str">
        <f>IF(ISNUMBER(O40),IF(O40=100%,"CUMPLIDA",IF(AND(ISNUMBER(L40),ISNUMBER(CGR!$Q$4)), IF(L40&lt;CGR!$Q$4,"INCUMPLIDA","PROCESO"), "VERIFICAR FECHA")),"SIN VALOR AVANCE")</f>
        <v>CUMPLIDA</v>
      </c>
      <c r="Q40" s="1045" t="s">
        <v>148</v>
      </c>
    </row>
    <row r="41" spans="1:17" ht="135.6" x14ac:dyDescent="0.25">
      <c r="A41" s="737" t="s">
        <v>13</v>
      </c>
      <c r="B41" s="799" t="s">
        <v>8</v>
      </c>
      <c r="C41" s="1136"/>
      <c r="D41" s="1136"/>
      <c r="E41" s="1138"/>
      <c r="F41" s="1138"/>
      <c r="G41" s="1039" t="s">
        <v>93</v>
      </c>
      <c r="H41" s="1039" t="s">
        <v>94</v>
      </c>
      <c r="I41" s="1045" t="s">
        <v>95</v>
      </c>
      <c r="J41" s="709">
        <v>1</v>
      </c>
      <c r="K41" s="710">
        <v>44013</v>
      </c>
      <c r="L41" s="710">
        <v>44196</v>
      </c>
      <c r="M41" s="711">
        <f t="shared" si="2"/>
        <v>26.142857142857142</v>
      </c>
      <c r="N41" s="712">
        <v>1</v>
      </c>
      <c r="O41" s="406">
        <f t="shared" si="3"/>
        <v>1</v>
      </c>
      <c r="P41" s="1054" t="str">
        <f>IF(ISNUMBER(O41),IF(O41=100%,"CUMPLIDA",IF(AND(ISNUMBER(L41),ISNUMBER(CGR!$Q$4)), IF(L41&lt;CGR!$Q$4,"INCUMPLIDA","PROCESO"), "VERIFICAR FECHA")),"SIN VALOR AVANCE")</f>
        <v>CUMPLIDA</v>
      </c>
      <c r="Q41" s="1045" t="s">
        <v>148</v>
      </c>
    </row>
    <row r="42" spans="1:17" ht="210.6" x14ac:dyDescent="0.25">
      <c r="A42" s="737" t="s">
        <v>13</v>
      </c>
      <c r="B42" s="799" t="s">
        <v>8</v>
      </c>
      <c r="C42" s="1136"/>
      <c r="D42" s="1136"/>
      <c r="E42" s="1138"/>
      <c r="F42" s="1138"/>
      <c r="G42" s="1138" t="s">
        <v>97</v>
      </c>
      <c r="H42" s="407" t="s">
        <v>98</v>
      </c>
      <c r="I42" s="732" t="s">
        <v>99</v>
      </c>
      <c r="J42" s="709">
        <v>1</v>
      </c>
      <c r="K42" s="710">
        <v>44409</v>
      </c>
      <c r="L42" s="710">
        <v>44773</v>
      </c>
      <c r="M42" s="711">
        <f t="shared" si="2"/>
        <v>52</v>
      </c>
      <c r="N42" s="712">
        <v>1</v>
      </c>
      <c r="O42" s="406">
        <f t="shared" si="3"/>
        <v>1</v>
      </c>
      <c r="P42" s="1054" t="str">
        <f>IF(ISNUMBER(O42),IF(O42=100%,"CUMPLIDA",IF(AND(ISNUMBER(L42),ISNUMBER(CGR!$Q$4)), IF(L42&lt;CGR!$Q$4,"INCUMPLIDA","PROCESO"), "VERIFICAR FECHA")),"SIN VALOR AVANCE")</f>
        <v>CUMPLIDA</v>
      </c>
      <c r="Q42" s="1045" t="s">
        <v>149</v>
      </c>
    </row>
    <row r="43" spans="1:17" ht="210.6" x14ac:dyDescent="0.25">
      <c r="A43" s="737" t="s">
        <v>13</v>
      </c>
      <c r="B43" s="799" t="s">
        <v>8</v>
      </c>
      <c r="C43" s="1136"/>
      <c r="D43" s="1136"/>
      <c r="E43" s="1138"/>
      <c r="F43" s="1138"/>
      <c r="G43" s="1138"/>
      <c r="H43" s="407" t="s">
        <v>101</v>
      </c>
      <c r="I43" s="732" t="s">
        <v>102</v>
      </c>
      <c r="J43" s="709">
        <v>1</v>
      </c>
      <c r="K43" s="710">
        <v>44774</v>
      </c>
      <c r="L43" s="710">
        <v>44926</v>
      </c>
      <c r="M43" s="711">
        <f t="shared" si="2"/>
        <v>21.714285714285715</v>
      </c>
      <c r="N43" s="712">
        <v>1</v>
      </c>
      <c r="O43" s="406">
        <f t="shared" si="3"/>
        <v>1</v>
      </c>
      <c r="P43" s="1054" t="str">
        <f>IF(ISNUMBER(O43),IF(O43=100%,"CUMPLIDA",IF(AND(ISNUMBER(L43),ISNUMBER(CGR!$Q$4)), IF(L43&lt;CGR!$Q$4,"INCUMPLIDA","PROCESO"), "VERIFICAR FECHA")),"SIN VALOR AVANCE")</f>
        <v>CUMPLIDA</v>
      </c>
      <c r="Q43" s="1045" t="s">
        <v>149</v>
      </c>
    </row>
    <row r="44" spans="1:17" ht="225.6" x14ac:dyDescent="0.25">
      <c r="A44" s="737" t="s">
        <v>13</v>
      </c>
      <c r="B44" s="799" t="s">
        <v>8</v>
      </c>
      <c r="C44" s="1136"/>
      <c r="D44" s="1136"/>
      <c r="E44" s="1138"/>
      <c r="F44" s="1138"/>
      <c r="G44" s="1138" t="s">
        <v>150</v>
      </c>
      <c r="H44" s="407" t="s">
        <v>105</v>
      </c>
      <c r="I44" s="732" t="s">
        <v>106</v>
      </c>
      <c r="J44" s="709">
        <v>3</v>
      </c>
      <c r="K44" s="710">
        <v>44927</v>
      </c>
      <c r="L44" s="710">
        <v>45291</v>
      </c>
      <c r="M44" s="711">
        <f t="shared" si="2"/>
        <v>52</v>
      </c>
      <c r="N44" s="712">
        <v>0</v>
      </c>
      <c r="O44" s="406">
        <f t="shared" si="3"/>
        <v>0</v>
      </c>
      <c r="P44" s="1054" t="str">
        <f>IF(ISNUMBER(O44),IF(O44=100%,"CUMPLIDA",IF(AND(ISNUMBER(L44),ISNUMBER(CGR!$Q$4)), IF(L44&lt;CGR!$Q$4,"INCUMPLIDA","PROCESO"), "VERIFICAR FECHA")),"SIN VALOR AVANCE")</f>
        <v>PROCESO</v>
      </c>
      <c r="Q44" s="1045" t="s">
        <v>151</v>
      </c>
    </row>
    <row r="45" spans="1:17" ht="225.6" x14ac:dyDescent="0.25">
      <c r="A45" s="737" t="s">
        <v>13</v>
      </c>
      <c r="B45" s="799" t="s">
        <v>8</v>
      </c>
      <c r="C45" s="1136"/>
      <c r="D45" s="1136"/>
      <c r="E45" s="1138"/>
      <c r="F45" s="1138"/>
      <c r="G45" s="1138"/>
      <c r="H45" s="407" t="s">
        <v>108</v>
      </c>
      <c r="I45" s="732" t="s">
        <v>109</v>
      </c>
      <c r="J45" s="709">
        <v>1</v>
      </c>
      <c r="K45" s="710">
        <v>45474</v>
      </c>
      <c r="L45" s="710">
        <v>45657</v>
      </c>
      <c r="M45" s="711">
        <f t="shared" si="2"/>
        <v>26.142857142857142</v>
      </c>
      <c r="N45" s="712">
        <v>0</v>
      </c>
      <c r="O45" s="406">
        <f t="shared" si="3"/>
        <v>0</v>
      </c>
      <c r="P45" s="1054" t="str">
        <f>IF(ISNUMBER(O45),IF(O45=100%,"CUMPLIDA",IF(AND(ISNUMBER(L45),ISNUMBER(CGR!$Q$4)), IF(L45&lt;CGR!$Q$4,"INCUMPLIDA","PROCESO"), "VERIFICAR FECHA")),"SIN VALOR AVANCE")</f>
        <v>PROCESO</v>
      </c>
      <c r="Q45" s="1045" t="s">
        <v>151</v>
      </c>
    </row>
    <row r="46" spans="1:17" ht="165.6" x14ac:dyDescent="0.25">
      <c r="A46" s="737" t="s">
        <v>13</v>
      </c>
      <c r="B46" s="799" t="s">
        <v>8</v>
      </c>
      <c r="C46" s="1182" t="s">
        <v>152</v>
      </c>
      <c r="D46" s="1182" t="s">
        <v>153</v>
      </c>
      <c r="E46" s="1185" t="s">
        <v>154</v>
      </c>
      <c r="F46" s="1186" t="s">
        <v>155</v>
      </c>
      <c r="G46" s="1039" t="s">
        <v>156</v>
      </c>
      <c r="H46" s="1039" t="s">
        <v>157</v>
      </c>
      <c r="I46" s="1045" t="s">
        <v>158</v>
      </c>
      <c r="J46" s="709">
        <v>3</v>
      </c>
      <c r="K46" s="710">
        <v>42736</v>
      </c>
      <c r="L46" s="710">
        <v>43100</v>
      </c>
      <c r="M46" s="711">
        <f t="shared" si="2"/>
        <v>52</v>
      </c>
      <c r="N46" s="712">
        <v>3</v>
      </c>
      <c r="O46" s="406">
        <f t="shared" si="3"/>
        <v>1</v>
      </c>
      <c r="P46" s="1054" t="str">
        <f>IF(ISNUMBER(O46),IF(O46=100%,"CUMPLIDA",IF(AND(ISNUMBER(L46),ISNUMBER(CGR!$Q$4)), IF(L46&lt;CGR!$Q$4,"INCUMPLIDA","PROCESO"), "VERIFICAR FECHA")),"SIN VALOR AVANCE")</f>
        <v>CUMPLIDA</v>
      </c>
      <c r="Q46" s="1039" t="s">
        <v>159</v>
      </c>
    </row>
    <row r="47" spans="1:17" ht="105.6" x14ac:dyDescent="0.25">
      <c r="A47" s="737" t="s">
        <v>13</v>
      </c>
      <c r="B47" s="799" t="s">
        <v>8</v>
      </c>
      <c r="C47" s="1183"/>
      <c r="D47" s="1183"/>
      <c r="E47" s="1158"/>
      <c r="F47" s="1187"/>
      <c r="G47" s="1039" t="s">
        <v>160</v>
      </c>
      <c r="H47" s="1039" t="s">
        <v>161</v>
      </c>
      <c r="I47" s="1045" t="s">
        <v>162</v>
      </c>
      <c r="J47" s="709">
        <v>4</v>
      </c>
      <c r="K47" s="710">
        <v>42736</v>
      </c>
      <c r="L47" s="710">
        <v>43100</v>
      </c>
      <c r="M47" s="711">
        <f t="shared" si="2"/>
        <v>52</v>
      </c>
      <c r="N47" s="712">
        <v>4</v>
      </c>
      <c r="O47" s="406">
        <f t="shared" si="3"/>
        <v>1</v>
      </c>
      <c r="P47" s="1054" t="str">
        <f>IF(ISNUMBER(O47),IF(O47=100%,"CUMPLIDA",IF(AND(ISNUMBER(L47),ISNUMBER(CGR!$Q$4)), IF(L47&lt;CGR!$Q$4,"INCUMPLIDA","PROCESO"), "VERIFICAR FECHA")),"SIN VALOR AVANCE")</f>
        <v>CUMPLIDA</v>
      </c>
      <c r="Q47" s="1039" t="s">
        <v>163</v>
      </c>
    </row>
    <row r="48" spans="1:17" ht="210.6" x14ac:dyDescent="0.25">
      <c r="A48" s="737" t="s">
        <v>13</v>
      </c>
      <c r="B48" s="799" t="s">
        <v>8</v>
      </c>
      <c r="C48" s="1183"/>
      <c r="D48" s="1183"/>
      <c r="E48" s="1158"/>
      <c r="F48" s="1187"/>
      <c r="G48" s="1189" t="s">
        <v>164</v>
      </c>
      <c r="H48" s="1039" t="s">
        <v>165</v>
      </c>
      <c r="I48" s="1045" t="s">
        <v>166</v>
      </c>
      <c r="J48" s="709">
        <v>2</v>
      </c>
      <c r="K48" s="710">
        <v>42648</v>
      </c>
      <c r="L48" s="710">
        <v>42930</v>
      </c>
      <c r="M48" s="711">
        <f t="shared" si="2"/>
        <v>40.285714285714285</v>
      </c>
      <c r="N48" s="712">
        <v>2</v>
      </c>
      <c r="O48" s="406">
        <f t="shared" si="3"/>
        <v>1</v>
      </c>
      <c r="P48" s="1054" t="str">
        <f>IF(ISNUMBER(O48),IF(O48=100%,"CUMPLIDA",IF(AND(ISNUMBER(L48),ISNUMBER(CGR!$Q$4)), IF(L48&lt;CGR!$Q$4,"INCUMPLIDA","PROCESO"), "VERIFICAR FECHA")),"SIN VALOR AVANCE")</f>
        <v>CUMPLIDA</v>
      </c>
      <c r="Q48" s="1039" t="s">
        <v>167</v>
      </c>
    </row>
    <row r="49" spans="1:17" ht="150.6" x14ac:dyDescent="0.25">
      <c r="A49" s="737" t="s">
        <v>13</v>
      </c>
      <c r="B49" s="799" t="s">
        <v>8</v>
      </c>
      <c r="C49" s="1183"/>
      <c r="D49" s="1183"/>
      <c r="E49" s="1158"/>
      <c r="F49" s="1187"/>
      <c r="G49" s="1190"/>
      <c r="H49" s="1039" t="s">
        <v>126</v>
      </c>
      <c r="I49" s="1045" t="s">
        <v>127</v>
      </c>
      <c r="J49" s="709">
        <v>3</v>
      </c>
      <c r="K49" s="710">
        <v>42933</v>
      </c>
      <c r="L49" s="710">
        <v>43220</v>
      </c>
      <c r="M49" s="711">
        <f t="shared" si="2"/>
        <v>41</v>
      </c>
      <c r="N49" s="712">
        <v>3</v>
      </c>
      <c r="O49" s="406">
        <f t="shared" si="3"/>
        <v>1</v>
      </c>
      <c r="P49" s="1054" t="str">
        <f>IF(ISNUMBER(O49),IF(O49=100%,"CUMPLIDA",IF(AND(ISNUMBER(L49),ISNUMBER(CGR!$Q$4)), IF(L49&lt;CGR!$Q$4,"INCUMPLIDA","PROCESO"), "VERIFICAR FECHA")),"SIN VALOR AVANCE")</f>
        <v>CUMPLIDA</v>
      </c>
      <c r="Q49" s="1039" t="s">
        <v>168</v>
      </c>
    </row>
    <row r="50" spans="1:17" ht="240.6" x14ac:dyDescent="0.25">
      <c r="A50" s="737" t="s">
        <v>13</v>
      </c>
      <c r="B50" s="799" t="s">
        <v>8</v>
      </c>
      <c r="C50" s="1183"/>
      <c r="D50" s="1183"/>
      <c r="E50" s="1158"/>
      <c r="F50" s="1187"/>
      <c r="G50" s="1190"/>
      <c r="H50" s="1039" t="s">
        <v>169</v>
      </c>
      <c r="I50" s="1045" t="s">
        <v>170</v>
      </c>
      <c r="J50" s="709">
        <v>2</v>
      </c>
      <c r="K50" s="710">
        <v>44197</v>
      </c>
      <c r="L50" s="710">
        <v>44409</v>
      </c>
      <c r="M50" s="711">
        <f t="shared" si="2"/>
        <v>30.285714285714285</v>
      </c>
      <c r="N50" s="712">
        <v>2</v>
      </c>
      <c r="O50" s="406">
        <f t="shared" si="3"/>
        <v>1</v>
      </c>
      <c r="P50" s="1054" t="str">
        <f>IF(ISNUMBER(O50),IF(O50=100%,"CUMPLIDA",IF(AND(ISNUMBER(L50),ISNUMBER(CGR!$Q$4)), IF(L50&lt;CGR!$Q$4,"INCUMPLIDA","PROCESO"), "VERIFICAR FECHA")),"SIN VALOR AVANCE")</f>
        <v>CUMPLIDA</v>
      </c>
      <c r="Q50" s="1039" t="s">
        <v>171</v>
      </c>
    </row>
    <row r="51" spans="1:17" ht="240.6" x14ac:dyDescent="0.25">
      <c r="A51" s="737" t="s">
        <v>13</v>
      </c>
      <c r="B51" s="799" t="s">
        <v>8</v>
      </c>
      <c r="C51" s="1183"/>
      <c r="D51" s="1183"/>
      <c r="E51" s="1158"/>
      <c r="F51" s="1187"/>
      <c r="G51" s="1190"/>
      <c r="H51" s="1039" t="s">
        <v>172</v>
      </c>
      <c r="I51" s="1045" t="s">
        <v>173</v>
      </c>
      <c r="J51" s="709">
        <v>2</v>
      </c>
      <c r="K51" s="710">
        <v>44515</v>
      </c>
      <c r="L51" s="710">
        <v>44881</v>
      </c>
      <c r="M51" s="711">
        <f t="shared" si="2"/>
        <v>52.285714285714285</v>
      </c>
      <c r="N51" s="712">
        <v>2</v>
      </c>
      <c r="O51" s="406">
        <f t="shared" si="3"/>
        <v>1</v>
      </c>
      <c r="P51" s="1054" t="str">
        <f>IF(ISNUMBER(O51),IF(O51=100%,"CUMPLIDA",IF(AND(ISNUMBER(L51),ISNUMBER(CGR!$Q$4)), IF(L51&lt;CGR!$Q$4,"INCUMPLIDA","PROCESO"), "VERIFICAR FECHA")),"SIN VALOR AVANCE")</f>
        <v>CUMPLIDA</v>
      </c>
      <c r="Q51" s="1039" t="s">
        <v>171</v>
      </c>
    </row>
    <row r="52" spans="1:17" ht="240.6" x14ac:dyDescent="0.25">
      <c r="A52" s="737" t="s">
        <v>13</v>
      </c>
      <c r="B52" s="799" t="s">
        <v>8</v>
      </c>
      <c r="C52" s="1183"/>
      <c r="D52" s="1183"/>
      <c r="E52" s="1158"/>
      <c r="F52" s="1187"/>
      <c r="G52" s="1190"/>
      <c r="H52" s="1039" t="s">
        <v>174</v>
      </c>
      <c r="I52" s="1045" t="s">
        <v>175</v>
      </c>
      <c r="J52" s="709">
        <v>2</v>
      </c>
      <c r="K52" s="710">
        <v>44882</v>
      </c>
      <c r="L52" s="710">
        <v>44937</v>
      </c>
      <c r="M52" s="711">
        <f t="shared" si="2"/>
        <v>7.8571428571428568</v>
      </c>
      <c r="N52" s="712">
        <v>2</v>
      </c>
      <c r="O52" s="406">
        <f t="shared" si="3"/>
        <v>1</v>
      </c>
      <c r="P52" s="1054" t="str">
        <f>IF(ISNUMBER(O52),IF(O52=100%,"CUMPLIDA",IF(AND(ISNUMBER(L52),ISNUMBER(CGR!$Q$4)), IF(L52&lt;CGR!$Q$4,"INCUMPLIDA","PROCESO"), "VERIFICAR FECHA")),"SIN VALOR AVANCE")</f>
        <v>CUMPLIDA</v>
      </c>
      <c r="Q52" s="1039" t="s">
        <v>171</v>
      </c>
    </row>
    <row r="53" spans="1:17" ht="165.6" x14ac:dyDescent="0.25">
      <c r="A53" s="737" t="s">
        <v>13</v>
      </c>
      <c r="B53" s="799" t="s">
        <v>8</v>
      </c>
      <c r="C53" s="1184"/>
      <c r="D53" s="1184"/>
      <c r="E53" s="1159"/>
      <c r="F53" s="1188"/>
      <c r="G53" s="1191"/>
      <c r="H53" s="1039" t="s">
        <v>176</v>
      </c>
      <c r="I53" s="1045" t="s">
        <v>175</v>
      </c>
      <c r="J53" s="716">
        <v>2</v>
      </c>
      <c r="K53" s="717">
        <v>44927</v>
      </c>
      <c r="L53" s="717">
        <v>45291</v>
      </c>
      <c r="M53" s="718">
        <f>(L53-K53)/7</f>
        <v>52</v>
      </c>
      <c r="N53" s="719">
        <v>0</v>
      </c>
      <c r="O53" s="408">
        <f>N53/J53</f>
        <v>0</v>
      </c>
      <c r="P53" s="1054" t="str">
        <f>IF(ISNUMBER(O53),IF(O53=100%,"CUMPLIDA",IF(AND(ISNUMBER(L53),ISNUMBER(CGR!$Q$4)), IF(L53&lt;CGR!$Q$4,"INCUMPLIDA","PROCESO"), "VERIFICAR FECHA")),"SIN VALOR AVANCE")</f>
        <v>PROCESO</v>
      </c>
      <c r="Q53" s="1039" t="s">
        <v>177</v>
      </c>
    </row>
    <row r="54" spans="1:17" ht="105.6" x14ac:dyDescent="0.25">
      <c r="A54" s="737" t="s">
        <v>13</v>
      </c>
      <c r="B54" s="799" t="s">
        <v>8</v>
      </c>
      <c r="C54" s="1136" t="s">
        <v>178</v>
      </c>
      <c r="D54" s="1136" t="s">
        <v>179</v>
      </c>
      <c r="E54" s="1138" t="s">
        <v>180</v>
      </c>
      <c r="F54" s="1138" t="s">
        <v>181</v>
      </c>
      <c r="G54" s="1039" t="s">
        <v>182</v>
      </c>
      <c r="H54" s="1039" t="s">
        <v>183</v>
      </c>
      <c r="I54" s="1045" t="s">
        <v>184</v>
      </c>
      <c r="J54" s="709">
        <v>1</v>
      </c>
      <c r="K54" s="710">
        <v>43862</v>
      </c>
      <c r="L54" s="710">
        <v>43920</v>
      </c>
      <c r="M54" s="711">
        <f t="shared" si="2"/>
        <v>8.2857142857142865</v>
      </c>
      <c r="N54" s="712">
        <v>1</v>
      </c>
      <c r="O54" s="406">
        <f t="shared" si="3"/>
        <v>1</v>
      </c>
      <c r="P54" s="1054" t="str">
        <f>IF(ISNUMBER(O54),IF(O54=100%,"CUMPLIDA",IF(AND(ISNUMBER(L54),ISNUMBER(CGR!$Q$4)), IF(L54&lt;CGR!$Q$4,"INCUMPLIDA","PROCESO"), "VERIFICAR FECHA")),"SIN VALOR AVANCE")</f>
        <v>CUMPLIDA</v>
      </c>
      <c r="Q54" s="1045" t="s">
        <v>185</v>
      </c>
    </row>
    <row r="55" spans="1:17" ht="105.6" x14ac:dyDescent="0.25">
      <c r="A55" s="737" t="s">
        <v>13</v>
      </c>
      <c r="B55" s="799" t="s">
        <v>8</v>
      </c>
      <c r="C55" s="1136"/>
      <c r="D55" s="1136"/>
      <c r="E55" s="1138"/>
      <c r="F55" s="1138"/>
      <c r="G55" s="1039" t="s">
        <v>186</v>
      </c>
      <c r="H55" s="1039" t="s">
        <v>90</v>
      </c>
      <c r="I55" s="1045" t="s">
        <v>91</v>
      </c>
      <c r="J55" s="709">
        <v>1</v>
      </c>
      <c r="K55" s="710">
        <v>43862</v>
      </c>
      <c r="L55" s="710">
        <v>44012</v>
      </c>
      <c r="M55" s="711">
        <f t="shared" si="2"/>
        <v>21.428571428571427</v>
      </c>
      <c r="N55" s="712">
        <v>1</v>
      </c>
      <c r="O55" s="406">
        <f t="shared" si="3"/>
        <v>1</v>
      </c>
      <c r="P55" s="1054" t="str">
        <f>IF(ISNUMBER(O55),IF(O55=100%,"CUMPLIDA",IF(AND(ISNUMBER(L55),ISNUMBER(CGR!$Q$4)), IF(L55&lt;CGR!$Q$4,"INCUMPLIDA","PROCESO"), "VERIFICAR FECHA")),"SIN VALOR AVANCE")</f>
        <v>CUMPLIDA</v>
      </c>
      <c r="Q55" s="1045" t="s">
        <v>185</v>
      </c>
    </row>
    <row r="56" spans="1:17" ht="210.6" x14ac:dyDescent="0.25">
      <c r="A56" s="737" t="s">
        <v>13</v>
      </c>
      <c r="B56" s="799" t="s">
        <v>8</v>
      </c>
      <c r="C56" s="1136"/>
      <c r="D56" s="1136"/>
      <c r="E56" s="1138"/>
      <c r="F56" s="1138"/>
      <c r="G56" s="1138" t="s">
        <v>187</v>
      </c>
      <c r="H56" s="407" t="s">
        <v>98</v>
      </c>
      <c r="I56" s="732" t="s">
        <v>99</v>
      </c>
      <c r="J56" s="709">
        <v>1</v>
      </c>
      <c r="K56" s="710">
        <v>44562</v>
      </c>
      <c r="L56" s="710">
        <v>44773</v>
      </c>
      <c r="M56" s="711">
        <f t="shared" si="2"/>
        <v>30.142857142857142</v>
      </c>
      <c r="N56" s="712">
        <v>1</v>
      </c>
      <c r="O56" s="406">
        <f t="shared" si="3"/>
        <v>1</v>
      </c>
      <c r="P56" s="1054" t="str">
        <f>IF(ISNUMBER(O56),IF(O56=100%,"CUMPLIDA",IF(AND(ISNUMBER(L56),ISNUMBER(CGR!$Q$4)), IF(L56&lt;CGR!$Q$4,"INCUMPLIDA","PROCESO"), "VERIFICAR FECHA")),"SIN VALOR AVANCE")</f>
        <v>CUMPLIDA</v>
      </c>
      <c r="Q56" s="1045" t="s">
        <v>149</v>
      </c>
    </row>
    <row r="57" spans="1:17" ht="210.6" x14ac:dyDescent="0.25">
      <c r="A57" s="737" t="s">
        <v>13</v>
      </c>
      <c r="B57" s="799" t="s">
        <v>8</v>
      </c>
      <c r="C57" s="1136"/>
      <c r="D57" s="1136"/>
      <c r="E57" s="1138"/>
      <c r="F57" s="1138"/>
      <c r="G57" s="1138"/>
      <c r="H57" s="407" t="s">
        <v>101</v>
      </c>
      <c r="I57" s="732" t="s">
        <v>102</v>
      </c>
      <c r="J57" s="709">
        <v>1</v>
      </c>
      <c r="K57" s="710">
        <v>44774</v>
      </c>
      <c r="L57" s="710">
        <v>44926</v>
      </c>
      <c r="M57" s="711">
        <f t="shared" si="2"/>
        <v>21.714285714285715</v>
      </c>
      <c r="N57" s="712">
        <v>1</v>
      </c>
      <c r="O57" s="406">
        <f t="shared" si="3"/>
        <v>1</v>
      </c>
      <c r="P57" s="1054" t="str">
        <f>IF(ISNUMBER(O57),IF(O57=100%,"CUMPLIDA",IF(AND(ISNUMBER(L57),ISNUMBER(CGR!$Q$4)), IF(L57&lt;CGR!$Q$4,"INCUMPLIDA","PROCESO"), "VERIFICAR FECHA")),"SIN VALOR AVANCE")</f>
        <v>CUMPLIDA</v>
      </c>
      <c r="Q57" s="1045" t="s">
        <v>149</v>
      </c>
    </row>
    <row r="58" spans="1:17" ht="210.6" x14ac:dyDescent="0.25">
      <c r="A58" s="737" t="s">
        <v>13</v>
      </c>
      <c r="B58" s="799" t="s">
        <v>8</v>
      </c>
      <c r="C58" s="1136"/>
      <c r="D58" s="1136"/>
      <c r="E58" s="1138"/>
      <c r="F58" s="1138"/>
      <c r="G58" s="1138" t="s">
        <v>188</v>
      </c>
      <c r="H58" s="407" t="s">
        <v>105</v>
      </c>
      <c r="I58" s="732" t="s">
        <v>106</v>
      </c>
      <c r="J58" s="709">
        <v>3</v>
      </c>
      <c r="K58" s="710">
        <v>44927</v>
      </c>
      <c r="L58" s="710">
        <v>45291</v>
      </c>
      <c r="M58" s="711">
        <f t="shared" si="2"/>
        <v>52</v>
      </c>
      <c r="N58" s="712">
        <v>0</v>
      </c>
      <c r="O58" s="406">
        <f t="shared" si="3"/>
        <v>0</v>
      </c>
      <c r="P58" s="1054" t="str">
        <f>IF(ISNUMBER(O58),IF(O58=100%,"CUMPLIDA",IF(AND(ISNUMBER(L58),ISNUMBER(CGR!$Q$4)), IF(L58&lt;CGR!$Q$4,"INCUMPLIDA","PROCESO"), "VERIFICAR FECHA")),"SIN VALOR AVANCE")</f>
        <v>PROCESO</v>
      </c>
      <c r="Q58" s="1045" t="s">
        <v>189</v>
      </c>
    </row>
    <row r="59" spans="1:17" ht="195.6" x14ac:dyDescent="0.25">
      <c r="A59" s="737" t="s">
        <v>13</v>
      </c>
      <c r="B59" s="799" t="s">
        <v>8</v>
      </c>
      <c r="C59" s="1136"/>
      <c r="D59" s="1136"/>
      <c r="E59" s="1138"/>
      <c r="F59" s="1138"/>
      <c r="G59" s="1138"/>
      <c r="H59" s="407" t="s">
        <v>108</v>
      </c>
      <c r="I59" s="732" t="s">
        <v>109</v>
      </c>
      <c r="J59" s="709">
        <v>1</v>
      </c>
      <c r="K59" s="710">
        <v>45474</v>
      </c>
      <c r="L59" s="710">
        <v>45657</v>
      </c>
      <c r="M59" s="711">
        <f t="shared" si="2"/>
        <v>26.142857142857142</v>
      </c>
      <c r="N59" s="712">
        <v>0</v>
      </c>
      <c r="O59" s="406">
        <f t="shared" si="3"/>
        <v>0</v>
      </c>
      <c r="P59" s="1054" t="str">
        <f>IF(ISNUMBER(O59),IF(O59=100%,"CUMPLIDA",IF(AND(ISNUMBER(L59),ISNUMBER(CGR!$Q$4)), IF(L59&lt;CGR!$Q$4,"INCUMPLIDA","PROCESO"), "VERIFICAR FECHA")),"SIN VALOR AVANCE")</f>
        <v>PROCESO</v>
      </c>
      <c r="Q59" s="1045" t="s">
        <v>190</v>
      </c>
    </row>
    <row r="60" spans="1:17" ht="105.6" x14ac:dyDescent="0.25">
      <c r="A60" s="737" t="s">
        <v>13</v>
      </c>
      <c r="B60" s="799" t="s">
        <v>8</v>
      </c>
      <c r="C60" s="1136" t="s">
        <v>191</v>
      </c>
      <c r="D60" s="1136" t="s">
        <v>139</v>
      </c>
      <c r="E60" s="1138" t="s">
        <v>192</v>
      </c>
      <c r="F60" s="1138" t="s">
        <v>193</v>
      </c>
      <c r="G60" s="1039" t="s">
        <v>194</v>
      </c>
      <c r="H60" s="1039" t="s">
        <v>195</v>
      </c>
      <c r="I60" s="1045" t="s">
        <v>196</v>
      </c>
      <c r="J60" s="709">
        <v>1</v>
      </c>
      <c r="K60" s="710">
        <v>42491</v>
      </c>
      <c r="L60" s="710">
        <v>42582</v>
      </c>
      <c r="M60" s="711">
        <f t="shared" si="2"/>
        <v>13</v>
      </c>
      <c r="N60" s="712">
        <v>1</v>
      </c>
      <c r="O60" s="406">
        <f t="shared" si="3"/>
        <v>1</v>
      </c>
      <c r="P60" s="1054" t="str">
        <f>IF(ISNUMBER(O60),IF(O60=100%,"CUMPLIDA",IF(AND(ISNUMBER(L60),ISNUMBER(CGR!$Q$4)), IF(L60&lt;CGR!$Q$4,"INCUMPLIDA","PROCESO"), "VERIFICAR FECHA")),"SIN VALOR AVANCE")</f>
        <v>CUMPLIDA</v>
      </c>
      <c r="Q60" s="1045" t="s">
        <v>185</v>
      </c>
    </row>
    <row r="61" spans="1:17" ht="135.6" x14ac:dyDescent="0.25">
      <c r="A61" s="737" t="s">
        <v>13</v>
      </c>
      <c r="B61" s="799" t="s">
        <v>8</v>
      </c>
      <c r="C61" s="1136"/>
      <c r="D61" s="1136"/>
      <c r="E61" s="1138"/>
      <c r="F61" s="1138"/>
      <c r="G61" s="1039" t="s">
        <v>89</v>
      </c>
      <c r="H61" s="1039" t="s">
        <v>90</v>
      </c>
      <c r="I61" s="1045" t="s">
        <v>91</v>
      </c>
      <c r="J61" s="709">
        <v>1</v>
      </c>
      <c r="K61" s="710">
        <v>43831</v>
      </c>
      <c r="L61" s="710">
        <v>44012</v>
      </c>
      <c r="M61" s="711">
        <f t="shared" si="2"/>
        <v>25.857142857142858</v>
      </c>
      <c r="N61" s="712">
        <v>1</v>
      </c>
      <c r="O61" s="406">
        <f t="shared" si="3"/>
        <v>1</v>
      </c>
      <c r="P61" s="1054" t="str">
        <f>IF(ISNUMBER(O61),IF(O61=100%,"CUMPLIDA",IF(AND(ISNUMBER(L61),ISNUMBER(CGR!$Q$4)), IF(L61&lt;CGR!$Q$4,"INCUMPLIDA","PROCESO"), "VERIFICAR FECHA")),"SIN VALOR AVANCE")</f>
        <v>CUMPLIDA</v>
      </c>
      <c r="Q61" s="1045" t="s">
        <v>148</v>
      </c>
    </row>
    <row r="62" spans="1:17" ht="135.6" x14ac:dyDescent="0.25">
      <c r="A62" s="737" t="s">
        <v>13</v>
      </c>
      <c r="B62" s="799" t="s">
        <v>8</v>
      </c>
      <c r="C62" s="1136"/>
      <c r="D62" s="1136"/>
      <c r="E62" s="1138"/>
      <c r="F62" s="1138"/>
      <c r="G62" s="1039" t="s">
        <v>93</v>
      </c>
      <c r="H62" s="1039" t="s">
        <v>94</v>
      </c>
      <c r="I62" s="1045" t="s">
        <v>95</v>
      </c>
      <c r="J62" s="709">
        <v>1</v>
      </c>
      <c r="K62" s="710">
        <v>44013</v>
      </c>
      <c r="L62" s="710">
        <v>44196</v>
      </c>
      <c r="M62" s="711">
        <f t="shared" si="2"/>
        <v>26.142857142857142</v>
      </c>
      <c r="N62" s="712">
        <v>1</v>
      </c>
      <c r="O62" s="406">
        <f t="shared" si="3"/>
        <v>1</v>
      </c>
      <c r="P62" s="1054" t="str">
        <f>IF(ISNUMBER(O62),IF(O62=100%,"CUMPLIDA",IF(AND(ISNUMBER(L62),ISNUMBER(CGR!$Q$4)), IF(L62&lt;CGR!$Q$4,"INCUMPLIDA","PROCESO"), "VERIFICAR FECHA")),"SIN VALOR AVANCE")</f>
        <v>CUMPLIDA</v>
      </c>
      <c r="Q62" s="1045" t="s">
        <v>148</v>
      </c>
    </row>
    <row r="63" spans="1:17" ht="210.6" x14ac:dyDescent="0.25">
      <c r="A63" s="737" t="s">
        <v>13</v>
      </c>
      <c r="B63" s="799" t="s">
        <v>8</v>
      </c>
      <c r="C63" s="1136"/>
      <c r="D63" s="1136"/>
      <c r="E63" s="1138"/>
      <c r="F63" s="1138"/>
      <c r="G63" s="1138" t="s">
        <v>97</v>
      </c>
      <c r="H63" s="407" t="s">
        <v>98</v>
      </c>
      <c r="I63" s="732" t="s">
        <v>99</v>
      </c>
      <c r="J63" s="709">
        <v>1</v>
      </c>
      <c r="K63" s="710">
        <v>44409</v>
      </c>
      <c r="L63" s="710">
        <v>44773</v>
      </c>
      <c r="M63" s="711">
        <f t="shared" si="2"/>
        <v>52</v>
      </c>
      <c r="N63" s="712">
        <v>1</v>
      </c>
      <c r="O63" s="406">
        <f t="shared" si="3"/>
        <v>1</v>
      </c>
      <c r="P63" s="1054" t="str">
        <f>IF(ISNUMBER(O63),IF(O63=100%,"CUMPLIDA",IF(AND(ISNUMBER(L63),ISNUMBER(CGR!$Q$4)), IF(L63&lt;CGR!$Q$4,"INCUMPLIDA","PROCESO"), "VERIFICAR FECHA")),"SIN VALOR AVANCE")</f>
        <v>CUMPLIDA</v>
      </c>
      <c r="Q63" s="1045" t="s">
        <v>197</v>
      </c>
    </row>
    <row r="64" spans="1:17" ht="210.6" x14ac:dyDescent="0.25">
      <c r="A64" s="737" t="s">
        <v>13</v>
      </c>
      <c r="B64" s="799" t="s">
        <v>8</v>
      </c>
      <c r="C64" s="1136"/>
      <c r="D64" s="1136"/>
      <c r="E64" s="1138"/>
      <c r="F64" s="1138"/>
      <c r="G64" s="1138"/>
      <c r="H64" s="407" t="s">
        <v>101</v>
      </c>
      <c r="I64" s="732" t="s">
        <v>102</v>
      </c>
      <c r="J64" s="709">
        <v>1</v>
      </c>
      <c r="K64" s="710">
        <v>44774</v>
      </c>
      <c r="L64" s="710">
        <v>44926</v>
      </c>
      <c r="M64" s="711">
        <f t="shared" si="2"/>
        <v>21.714285714285715</v>
      </c>
      <c r="N64" s="712">
        <v>1</v>
      </c>
      <c r="O64" s="406">
        <f t="shared" si="3"/>
        <v>1</v>
      </c>
      <c r="P64" s="1054" t="str">
        <f>IF(ISNUMBER(O64),IF(O64=100%,"CUMPLIDA",IF(AND(ISNUMBER(L64),ISNUMBER(CGR!$Q$4)), IF(L64&lt;CGR!$Q$4,"INCUMPLIDA","PROCESO"), "VERIFICAR FECHA")),"SIN VALOR AVANCE")</f>
        <v>CUMPLIDA</v>
      </c>
      <c r="Q64" s="1045" t="s">
        <v>197</v>
      </c>
    </row>
    <row r="65" spans="1:17" ht="225.6" x14ac:dyDescent="0.25">
      <c r="A65" s="737" t="s">
        <v>13</v>
      </c>
      <c r="B65" s="799" t="s">
        <v>8</v>
      </c>
      <c r="C65" s="1136"/>
      <c r="D65" s="1136"/>
      <c r="E65" s="1138"/>
      <c r="F65" s="1138"/>
      <c r="G65" s="1138" t="s">
        <v>150</v>
      </c>
      <c r="H65" s="407" t="s">
        <v>105</v>
      </c>
      <c r="I65" s="732" t="s">
        <v>106</v>
      </c>
      <c r="J65" s="709">
        <v>3</v>
      </c>
      <c r="K65" s="710">
        <v>44927</v>
      </c>
      <c r="L65" s="710">
        <v>45291</v>
      </c>
      <c r="M65" s="711">
        <f t="shared" si="2"/>
        <v>52</v>
      </c>
      <c r="N65" s="712">
        <v>0</v>
      </c>
      <c r="O65" s="406">
        <f t="shared" si="3"/>
        <v>0</v>
      </c>
      <c r="P65" s="1054" t="str">
        <f>IF(ISNUMBER(O65),IF(O65=100%,"CUMPLIDA",IF(AND(ISNUMBER(L65),ISNUMBER(CGR!$Q$4)), IF(L65&lt;CGR!$Q$4,"INCUMPLIDA","PROCESO"), "VERIFICAR FECHA")),"SIN VALOR AVANCE")</f>
        <v>PROCESO</v>
      </c>
      <c r="Q65" s="1045" t="s">
        <v>151</v>
      </c>
    </row>
    <row r="66" spans="1:17" ht="225.6" x14ac:dyDescent="0.25">
      <c r="A66" s="737" t="s">
        <v>13</v>
      </c>
      <c r="B66" s="799" t="s">
        <v>8</v>
      </c>
      <c r="C66" s="1136"/>
      <c r="D66" s="1136"/>
      <c r="E66" s="1138"/>
      <c r="F66" s="1138"/>
      <c r="G66" s="1138"/>
      <c r="H66" s="407" t="s">
        <v>108</v>
      </c>
      <c r="I66" s="732" t="s">
        <v>109</v>
      </c>
      <c r="J66" s="709">
        <v>1</v>
      </c>
      <c r="K66" s="710">
        <v>45474</v>
      </c>
      <c r="L66" s="710">
        <v>45657</v>
      </c>
      <c r="M66" s="711">
        <f t="shared" si="2"/>
        <v>26.142857142857142</v>
      </c>
      <c r="N66" s="712">
        <v>0</v>
      </c>
      <c r="O66" s="406">
        <f t="shared" si="3"/>
        <v>0</v>
      </c>
      <c r="P66" s="1054" t="str">
        <f>IF(ISNUMBER(O66),IF(O66=100%,"CUMPLIDA",IF(AND(ISNUMBER(L66),ISNUMBER(CGR!$Q$4)), IF(L66&lt;CGR!$Q$4,"INCUMPLIDA","PROCESO"), "VERIFICAR FECHA")),"SIN VALOR AVANCE")</f>
        <v>PROCESO</v>
      </c>
      <c r="Q66" s="1045" t="s">
        <v>151</v>
      </c>
    </row>
    <row r="67" spans="1:17" ht="90.6" x14ac:dyDescent="0.25">
      <c r="A67" s="737" t="s">
        <v>13</v>
      </c>
      <c r="B67" s="799" t="s">
        <v>8</v>
      </c>
      <c r="C67" s="1136"/>
      <c r="D67" s="1136"/>
      <c r="E67" s="1138"/>
      <c r="F67" s="1138"/>
      <c r="G67" s="1039" t="s">
        <v>198</v>
      </c>
      <c r="H67" s="1039" t="s">
        <v>199</v>
      </c>
      <c r="I67" s="1045" t="s">
        <v>200</v>
      </c>
      <c r="J67" s="709">
        <v>5</v>
      </c>
      <c r="K67" s="710">
        <v>42581</v>
      </c>
      <c r="L67" s="710">
        <v>42735</v>
      </c>
      <c r="M67" s="711">
        <f t="shared" si="2"/>
        <v>22</v>
      </c>
      <c r="N67" s="712">
        <v>5</v>
      </c>
      <c r="O67" s="406">
        <f t="shared" si="3"/>
        <v>1</v>
      </c>
      <c r="P67" s="1054" t="str">
        <f>IF(ISNUMBER(O67),IF(O67=100%,"CUMPLIDA",IF(AND(ISNUMBER(L67),ISNUMBER(CGR!$Q$4)), IF(L67&lt;CGR!$Q$4,"INCUMPLIDA","PROCESO"), "VERIFICAR FECHA")),"SIN VALOR AVANCE")</f>
        <v>CUMPLIDA</v>
      </c>
      <c r="Q67" s="1045" t="s">
        <v>201</v>
      </c>
    </row>
    <row r="68" spans="1:17" ht="135.6" x14ac:dyDescent="0.25">
      <c r="A68" s="737" t="s">
        <v>13</v>
      </c>
      <c r="B68" s="799" t="s">
        <v>8</v>
      </c>
      <c r="C68" s="1136" t="s">
        <v>202</v>
      </c>
      <c r="D68" s="1136" t="s">
        <v>203</v>
      </c>
      <c r="E68" s="1138" t="s">
        <v>204</v>
      </c>
      <c r="F68" s="1138" t="s">
        <v>205</v>
      </c>
      <c r="G68" s="1039" t="s">
        <v>206</v>
      </c>
      <c r="H68" s="1039" t="s">
        <v>90</v>
      </c>
      <c r="I68" s="1045" t="s">
        <v>91</v>
      </c>
      <c r="J68" s="709">
        <v>1</v>
      </c>
      <c r="K68" s="710">
        <v>43831</v>
      </c>
      <c r="L68" s="710">
        <v>44012</v>
      </c>
      <c r="M68" s="711">
        <f t="shared" si="2"/>
        <v>25.857142857142858</v>
      </c>
      <c r="N68" s="712">
        <v>1</v>
      </c>
      <c r="O68" s="406">
        <f t="shared" si="3"/>
        <v>1</v>
      </c>
      <c r="P68" s="1054" t="str">
        <f>IF(ISNUMBER(O68),IF(O68=100%,"CUMPLIDA",IF(AND(ISNUMBER(L68),ISNUMBER(CGR!$Q$4)), IF(L68&lt;CGR!$Q$4,"INCUMPLIDA","PROCESO"), "VERIFICAR FECHA")),"SIN VALOR AVANCE")</f>
        <v>CUMPLIDA</v>
      </c>
      <c r="Q68" s="1045" t="s">
        <v>148</v>
      </c>
    </row>
    <row r="69" spans="1:17" ht="135.6" x14ac:dyDescent="0.25">
      <c r="A69" s="737" t="s">
        <v>13</v>
      </c>
      <c r="B69" s="799" t="s">
        <v>8</v>
      </c>
      <c r="C69" s="1136"/>
      <c r="D69" s="1136"/>
      <c r="E69" s="1138"/>
      <c r="F69" s="1138"/>
      <c r="G69" s="1039" t="s">
        <v>207</v>
      </c>
      <c r="H69" s="1039" t="s">
        <v>94</v>
      </c>
      <c r="I69" s="1045" t="s">
        <v>95</v>
      </c>
      <c r="J69" s="709">
        <v>1</v>
      </c>
      <c r="K69" s="710">
        <v>44013</v>
      </c>
      <c r="L69" s="710">
        <v>44196</v>
      </c>
      <c r="M69" s="711">
        <f t="shared" si="2"/>
        <v>26.142857142857142</v>
      </c>
      <c r="N69" s="712">
        <v>1</v>
      </c>
      <c r="O69" s="406">
        <f t="shared" si="3"/>
        <v>1</v>
      </c>
      <c r="P69" s="1054" t="str">
        <f>IF(ISNUMBER(O69),IF(O69=100%,"CUMPLIDA",IF(AND(ISNUMBER(L69),ISNUMBER(CGR!$Q$4)), IF(L69&lt;CGR!$Q$4,"INCUMPLIDA","PROCESO"), "VERIFICAR FECHA")),"SIN VALOR AVANCE")</f>
        <v>CUMPLIDA</v>
      </c>
      <c r="Q69" s="1045" t="s">
        <v>148</v>
      </c>
    </row>
    <row r="70" spans="1:17" ht="270.60000000000002" x14ac:dyDescent="0.25">
      <c r="A70" s="737" t="s">
        <v>13</v>
      </c>
      <c r="B70" s="799" t="s">
        <v>8</v>
      </c>
      <c r="C70" s="1136"/>
      <c r="D70" s="1136"/>
      <c r="E70" s="1138"/>
      <c r="F70" s="1138"/>
      <c r="G70" s="1138" t="s">
        <v>208</v>
      </c>
      <c r="H70" s="407" t="s">
        <v>98</v>
      </c>
      <c r="I70" s="732" t="s">
        <v>99</v>
      </c>
      <c r="J70" s="709">
        <v>1</v>
      </c>
      <c r="K70" s="710">
        <v>44409</v>
      </c>
      <c r="L70" s="710">
        <v>44773</v>
      </c>
      <c r="M70" s="711">
        <f t="shared" si="2"/>
        <v>52</v>
      </c>
      <c r="N70" s="712">
        <v>1</v>
      </c>
      <c r="O70" s="406">
        <f t="shared" si="3"/>
        <v>1</v>
      </c>
      <c r="P70" s="1054" t="str">
        <f>IF(ISNUMBER(O70),IF(O70=100%,"CUMPLIDA",IF(AND(ISNUMBER(L70),ISNUMBER(CGR!$Q$4)), IF(L70&lt;CGR!$Q$4,"INCUMPLIDA","PROCESO"), "VERIFICAR FECHA")),"SIN VALOR AVANCE")</f>
        <v>CUMPLIDA</v>
      </c>
      <c r="Q70" s="1045" t="s">
        <v>209</v>
      </c>
    </row>
    <row r="71" spans="1:17" ht="270.60000000000002" x14ac:dyDescent="0.25">
      <c r="A71" s="737" t="s">
        <v>13</v>
      </c>
      <c r="B71" s="799" t="s">
        <v>8</v>
      </c>
      <c r="C71" s="1136"/>
      <c r="D71" s="1136"/>
      <c r="E71" s="1138"/>
      <c r="F71" s="1138"/>
      <c r="G71" s="1138"/>
      <c r="H71" s="407" t="s">
        <v>101</v>
      </c>
      <c r="I71" s="732" t="s">
        <v>102</v>
      </c>
      <c r="J71" s="709">
        <v>1</v>
      </c>
      <c r="K71" s="710">
        <v>44774</v>
      </c>
      <c r="L71" s="710">
        <v>44926</v>
      </c>
      <c r="M71" s="711">
        <f t="shared" si="2"/>
        <v>21.714285714285715</v>
      </c>
      <c r="N71" s="712">
        <v>1</v>
      </c>
      <c r="O71" s="406">
        <f t="shared" si="3"/>
        <v>1</v>
      </c>
      <c r="P71" s="1054" t="str">
        <f>IF(ISNUMBER(O71),IF(O71=100%,"CUMPLIDA",IF(AND(ISNUMBER(L71),ISNUMBER(CGR!$Q$4)), IF(L71&lt;CGR!$Q$4,"INCUMPLIDA","PROCESO"), "VERIFICAR FECHA")),"SIN VALOR AVANCE")</f>
        <v>CUMPLIDA</v>
      </c>
      <c r="Q71" s="1045" t="s">
        <v>209</v>
      </c>
    </row>
    <row r="72" spans="1:17" ht="270.60000000000002" x14ac:dyDescent="0.25">
      <c r="A72" s="737" t="s">
        <v>13</v>
      </c>
      <c r="B72" s="799" t="s">
        <v>8</v>
      </c>
      <c r="C72" s="1136"/>
      <c r="D72" s="1136"/>
      <c r="E72" s="1138"/>
      <c r="F72" s="1138"/>
      <c r="G72" s="1138" t="s">
        <v>210</v>
      </c>
      <c r="H72" s="407" t="s">
        <v>105</v>
      </c>
      <c r="I72" s="732" t="s">
        <v>106</v>
      </c>
      <c r="J72" s="709">
        <v>3</v>
      </c>
      <c r="K72" s="710">
        <v>44927</v>
      </c>
      <c r="L72" s="710">
        <v>45291</v>
      </c>
      <c r="M72" s="711">
        <f t="shared" si="2"/>
        <v>52</v>
      </c>
      <c r="N72" s="712">
        <v>0</v>
      </c>
      <c r="O72" s="406">
        <f t="shared" si="3"/>
        <v>0</v>
      </c>
      <c r="P72" s="1054" t="str">
        <f>IF(ISNUMBER(O72),IF(O72=100%,"CUMPLIDA",IF(AND(ISNUMBER(L72),ISNUMBER(CGR!$Q$4)), IF(L72&lt;CGR!$Q$4,"INCUMPLIDA","PROCESO"), "VERIFICAR FECHA")),"SIN VALOR AVANCE")</f>
        <v>PROCESO</v>
      </c>
      <c r="Q72" s="1045" t="s">
        <v>209</v>
      </c>
    </row>
    <row r="73" spans="1:17" ht="270.60000000000002" x14ac:dyDescent="0.25">
      <c r="A73" s="737" t="s">
        <v>13</v>
      </c>
      <c r="B73" s="799" t="s">
        <v>8</v>
      </c>
      <c r="C73" s="1136"/>
      <c r="D73" s="1136"/>
      <c r="E73" s="1138"/>
      <c r="F73" s="1138"/>
      <c r="G73" s="1138"/>
      <c r="H73" s="407" t="s">
        <v>108</v>
      </c>
      <c r="I73" s="732" t="s">
        <v>109</v>
      </c>
      <c r="J73" s="709">
        <v>1</v>
      </c>
      <c r="K73" s="710">
        <v>45474</v>
      </c>
      <c r="L73" s="710">
        <v>45657</v>
      </c>
      <c r="M73" s="711">
        <f t="shared" si="2"/>
        <v>26.142857142857142</v>
      </c>
      <c r="N73" s="712">
        <v>0</v>
      </c>
      <c r="O73" s="406">
        <f t="shared" si="3"/>
        <v>0</v>
      </c>
      <c r="P73" s="1054" t="str">
        <f>IF(ISNUMBER(O73),IF(O73=100%,"CUMPLIDA",IF(AND(ISNUMBER(L73),ISNUMBER(CGR!$Q$4)), IF(L73&lt;CGR!$Q$4,"INCUMPLIDA","PROCESO"), "VERIFICAR FECHA")),"SIN VALOR AVANCE")</f>
        <v>PROCESO</v>
      </c>
      <c r="Q73" s="1045" t="s">
        <v>209</v>
      </c>
    </row>
    <row r="74" spans="1:17" ht="135.6" x14ac:dyDescent="0.25">
      <c r="A74" s="737" t="s">
        <v>13</v>
      </c>
      <c r="B74" s="799" t="s">
        <v>8</v>
      </c>
      <c r="C74" s="1136"/>
      <c r="D74" s="1136"/>
      <c r="E74" s="1138"/>
      <c r="F74" s="1138"/>
      <c r="G74" s="1039" t="s">
        <v>211</v>
      </c>
      <c r="H74" s="1039" t="s">
        <v>90</v>
      </c>
      <c r="I74" s="1045" t="s">
        <v>91</v>
      </c>
      <c r="J74" s="709">
        <v>1</v>
      </c>
      <c r="K74" s="710">
        <v>43831</v>
      </c>
      <c r="L74" s="710">
        <v>44012</v>
      </c>
      <c r="M74" s="711">
        <f t="shared" si="2"/>
        <v>25.857142857142858</v>
      </c>
      <c r="N74" s="712">
        <v>1</v>
      </c>
      <c r="O74" s="406">
        <f t="shared" si="3"/>
        <v>1</v>
      </c>
      <c r="P74" s="1054" t="str">
        <f>IF(ISNUMBER(O74),IF(O74=100%,"CUMPLIDA",IF(AND(ISNUMBER(L74),ISNUMBER(CGR!$Q$4)), IF(L74&lt;CGR!$Q$4,"INCUMPLIDA","PROCESO"), "VERIFICAR FECHA")),"SIN VALOR AVANCE")</f>
        <v>CUMPLIDA</v>
      </c>
      <c r="Q74" s="1045" t="s">
        <v>148</v>
      </c>
    </row>
    <row r="75" spans="1:17" ht="135.6" x14ac:dyDescent="0.25">
      <c r="A75" s="737" t="s">
        <v>13</v>
      </c>
      <c r="B75" s="799" t="s">
        <v>8</v>
      </c>
      <c r="C75" s="1136"/>
      <c r="D75" s="1136"/>
      <c r="E75" s="1138"/>
      <c r="F75" s="1138"/>
      <c r="G75" s="1039" t="s">
        <v>212</v>
      </c>
      <c r="H75" s="1039" t="s">
        <v>94</v>
      </c>
      <c r="I75" s="1045" t="s">
        <v>95</v>
      </c>
      <c r="J75" s="709">
        <v>1</v>
      </c>
      <c r="K75" s="710">
        <v>44013</v>
      </c>
      <c r="L75" s="710">
        <v>44196</v>
      </c>
      <c r="M75" s="711">
        <f t="shared" si="2"/>
        <v>26.142857142857142</v>
      </c>
      <c r="N75" s="712">
        <v>1</v>
      </c>
      <c r="O75" s="406">
        <f t="shared" si="3"/>
        <v>1</v>
      </c>
      <c r="P75" s="1054" t="str">
        <f>IF(ISNUMBER(O75),IF(O75=100%,"CUMPLIDA",IF(AND(ISNUMBER(L75),ISNUMBER(CGR!$Q$4)), IF(L75&lt;CGR!$Q$4,"INCUMPLIDA","PROCESO"), "VERIFICAR FECHA")),"SIN VALOR AVANCE")</f>
        <v>CUMPLIDA</v>
      </c>
      <c r="Q75" s="1045" t="s">
        <v>148</v>
      </c>
    </row>
    <row r="76" spans="1:17" ht="300.60000000000002" x14ac:dyDescent="0.25">
      <c r="A76" s="737" t="s">
        <v>13</v>
      </c>
      <c r="B76" s="799" t="s">
        <v>8</v>
      </c>
      <c r="C76" s="1136"/>
      <c r="D76" s="1136"/>
      <c r="E76" s="1138"/>
      <c r="F76" s="1138"/>
      <c r="G76" s="1138" t="s">
        <v>213</v>
      </c>
      <c r="H76" s="407" t="s">
        <v>98</v>
      </c>
      <c r="I76" s="732" t="s">
        <v>99</v>
      </c>
      <c r="J76" s="709">
        <v>1</v>
      </c>
      <c r="K76" s="710">
        <v>44409</v>
      </c>
      <c r="L76" s="710">
        <v>44773</v>
      </c>
      <c r="M76" s="711">
        <f t="shared" si="2"/>
        <v>52</v>
      </c>
      <c r="N76" s="712">
        <v>1</v>
      </c>
      <c r="O76" s="406">
        <f t="shared" si="3"/>
        <v>1</v>
      </c>
      <c r="P76" s="1054" t="str">
        <f>IF(ISNUMBER(O76),IF(O76=100%,"CUMPLIDA",IF(AND(ISNUMBER(L76),ISNUMBER(CGR!$Q$4)), IF(L76&lt;CGR!$Q$4,"INCUMPLIDA","PROCESO"), "VERIFICAR FECHA")),"SIN VALOR AVANCE")</f>
        <v>CUMPLIDA</v>
      </c>
      <c r="Q76" s="1045" t="s">
        <v>214</v>
      </c>
    </row>
    <row r="77" spans="1:17" ht="300.60000000000002" x14ac:dyDescent="0.25">
      <c r="A77" s="737" t="s">
        <v>13</v>
      </c>
      <c r="B77" s="799" t="s">
        <v>8</v>
      </c>
      <c r="C77" s="1136"/>
      <c r="D77" s="1136"/>
      <c r="E77" s="1138"/>
      <c r="F77" s="1138"/>
      <c r="G77" s="1138"/>
      <c r="H77" s="407" t="s">
        <v>101</v>
      </c>
      <c r="I77" s="732" t="s">
        <v>102</v>
      </c>
      <c r="J77" s="709">
        <v>1</v>
      </c>
      <c r="K77" s="710">
        <v>44774</v>
      </c>
      <c r="L77" s="710">
        <v>44926</v>
      </c>
      <c r="M77" s="711">
        <f t="shared" si="2"/>
        <v>21.714285714285715</v>
      </c>
      <c r="N77" s="712">
        <v>1</v>
      </c>
      <c r="O77" s="406">
        <f t="shared" si="3"/>
        <v>1</v>
      </c>
      <c r="P77" s="1054" t="str">
        <f>IF(ISNUMBER(O77),IF(O77=100%,"CUMPLIDA",IF(AND(ISNUMBER(L77),ISNUMBER(CGR!$Q$4)), IF(L77&lt;CGR!$Q$4,"INCUMPLIDA","PROCESO"), "VERIFICAR FECHA")),"SIN VALOR AVANCE")</f>
        <v>CUMPLIDA</v>
      </c>
      <c r="Q77" s="1045" t="s">
        <v>214</v>
      </c>
    </row>
    <row r="78" spans="1:17" ht="300.60000000000002" x14ac:dyDescent="0.25">
      <c r="A78" s="737" t="s">
        <v>13</v>
      </c>
      <c r="B78" s="799" t="s">
        <v>8</v>
      </c>
      <c r="C78" s="1136"/>
      <c r="D78" s="1136"/>
      <c r="E78" s="1138"/>
      <c r="F78" s="1138"/>
      <c r="G78" s="1138" t="s">
        <v>215</v>
      </c>
      <c r="H78" s="407" t="s">
        <v>105</v>
      </c>
      <c r="I78" s="732" t="s">
        <v>106</v>
      </c>
      <c r="J78" s="709">
        <v>3</v>
      </c>
      <c r="K78" s="710">
        <v>44927</v>
      </c>
      <c r="L78" s="710">
        <v>45291</v>
      </c>
      <c r="M78" s="711">
        <f t="shared" si="2"/>
        <v>52</v>
      </c>
      <c r="N78" s="712">
        <v>0</v>
      </c>
      <c r="O78" s="406">
        <f t="shared" si="3"/>
        <v>0</v>
      </c>
      <c r="P78" s="1054" t="str">
        <f>IF(ISNUMBER(O78),IF(O78=100%,"CUMPLIDA",IF(AND(ISNUMBER(L78),ISNUMBER(CGR!$Q$4)), IF(L78&lt;CGR!$Q$4,"INCUMPLIDA","PROCESO"), "VERIFICAR FECHA")),"SIN VALOR AVANCE")</f>
        <v>PROCESO</v>
      </c>
      <c r="Q78" s="1045" t="s">
        <v>216</v>
      </c>
    </row>
    <row r="79" spans="1:17" ht="300.60000000000002" x14ac:dyDescent="0.25">
      <c r="A79" s="737" t="s">
        <v>13</v>
      </c>
      <c r="B79" s="799" t="s">
        <v>8</v>
      </c>
      <c r="C79" s="1136"/>
      <c r="D79" s="1136"/>
      <c r="E79" s="1138"/>
      <c r="F79" s="1138"/>
      <c r="G79" s="1138"/>
      <c r="H79" s="407" t="s">
        <v>108</v>
      </c>
      <c r="I79" s="732" t="s">
        <v>109</v>
      </c>
      <c r="J79" s="709">
        <v>1</v>
      </c>
      <c r="K79" s="710">
        <v>45474</v>
      </c>
      <c r="L79" s="710">
        <v>45657</v>
      </c>
      <c r="M79" s="711">
        <f t="shared" si="2"/>
        <v>26.142857142857142</v>
      </c>
      <c r="N79" s="712">
        <v>0</v>
      </c>
      <c r="O79" s="406">
        <f t="shared" si="3"/>
        <v>0</v>
      </c>
      <c r="P79" s="1054" t="str">
        <f>IF(ISNUMBER(O79),IF(O79=100%,"CUMPLIDA",IF(AND(ISNUMBER(L79),ISNUMBER(CGR!$Q$4)), IF(L79&lt;CGR!$Q$4,"INCUMPLIDA","PROCESO"), "VERIFICAR FECHA")),"SIN VALOR AVANCE")</f>
        <v>PROCESO</v>
      </c>
      <c r="Q79" s="1045" t="s">
        <v>216</v>
      </c>
    </row>
    <row r="80" spans="1:17" ht="120.6" x14ac:dyDescent="0.25">
      <c r="A80" s="737" t="s">
        <v>13</v>
      </c>
      <c r="B80" s="799" t="s">
        <v>8</v>
      </c>
      <c r="C80" s="1136"/>
      <c r="D80" s="1136"/>
      <c r="E80" s="1138"/>
      <c r="F80" s="1138"/>
      <c r="G80" s="1039" t="s">
        <v>217</v>
      </c>
      <c r="H80" s="1039" t="s">
        <v>218</v>
      </c>
      <c r="I80" s="1045" t="s">
        <v>219</v>
      </c>
      <c r="J80" s="709">
        <v>1</v>
      </c>
      <c r="K80" s="710">
        <v>42583</v>
      </c>
      <c r="L80" s="710">
        <v>42825</v>
      </c>
      <c r="M80" s="711">
        <f t="shared" si="2"/>
        <v>34.571428571428569</v>
      </c>
      <c r="N80" s="712">
        <v>1</v>
      </c>
      <c r="O80" s="406">
        <f t="shared" si="3"/>
        <v>1</v>
      </c>
      <c r="P80" s="1054" t="str">
        <f>IF(ISNUMBER(O80),IF(O80=100%,"CUMPLIDA",IF(AND(ISNUMBER(L80),ISNUMBER(CGR!$Q$4)), IF(L80&lt;CGR!$Q$4,"INCUMPLIDA","PROCESO"), "VERIFICAR FECHA")),"SIN VALOR AVANCE")</f>
        <v>CUMPLIDA</v>
      </c>
      <c r="Q80" s="1045" t="s">
        <v>220</v>
      </c>
    </row>
    <row r="81" spans="1:17" ht="90.6" x14ac:dyDescent="0.25">
      <c r="A81" s="737" t="s">
        <v>13</v>
      </c>
      <c r="B81" s="799" t="s">
        <v>8</v>
      </c>
      <c r="C81" s="1136"/>
      <c r="D81" s="1136"/>
      <c r="E81" s="1138"/>
      <c r="F81" s="1138"/>
      <c r="G81" s="1039" t="s">
        <v>221</v>
      </c>
      <c r="H81" s="1039" t="s">
        <v>222</v>
      </c>
      <c r="I81" s="1045" t="s">
        <v>223</v>
      </c>
      <c r="J81" s="709">
        <v>5</v>
      </c>
      <c r="K81" s="710">
        <v>42581</v>
      </c>
      <c r="L81" s="710">
        <v>42735</v>
      </c>
      <c r="M81" s="711">
        <f t="shared" si="2"/>
        <v>22</v>
      </c>
      <c r="N81" s="712">
        <v>5</v>
      </c>
      <c r="O81" s="406">
        <f t="shared" si="3"/>
        <v>1</v>
      </c>
      <c r="P81" s="1054" t="str">
        <f>IF(ISNUMBER(O81),IF(O81=100%,"CUMPLIDA",IF(AND(ISNUMBER(L81),ISNUMBER(CGR!$Q$4)), IF(L81&lt;CGR!$Q$4,"INCUMPLIDA","PROCESO"), "VERIFICAR FECHA")),"SIN VALOR AVANCE")</f>
        <v>CUMPLIDA</v>
      </c>
      <c r="Q81" s="1045" t="s">
        <v>224</v>
      </c>
    </row>
    <row r="82" spans="1:17" ht="210.6" x14ac:dyDescent="0.25">
      <c r="A82" s="869" t="s">
        <v>14</v>
      </c>
      <c r="B82" s="799" t="s">
        <v>8</v>
      </c>
      <c r="C82" s="1136" t="s">
        <v>227</v>
      </c>
      <c r="D82" s="1136" t="s">
        <v>228</v>
      </c>
      <c r="E82" s="1138" t="s">
        <v>229</v>
      </c>
      <c r="F82" s="1138" t="s">
        <v>230</v>
      </c>
      <c r="G82" s="1039" t="s">
        <v>231</v>
      </c>
      <c r="H82" s="870" t="s">
        <v>232</v>
      </c>
      <c r="I82" s="871" t="s">
        <v>233</v>
      </c>
      <c r="J82" s="714">
        <v>1</v>
      </c>
      <c r="K82" s="800">
        <v>44136</v>
      </c>
      <c r="L82" s="800">
        <v>44865</v>
      </c>
      <c r="M82" s="711">
        <f t="shared" si="2"/>
        <v>104.14285714285714</v>
      </c>
      <c r="N82" s="715">
        <v>1</v>
      </c>
      <c r="O82" s="406">
        <f t="shared" si="3"/>
        <v>1</v>
      </c>
      <c r="P82" s="1054" t="str">
        <f>IF(ISNUMBER(O82),IF(O82=100%,"CUMPLIDA",IF(AND(ISNUMBER(L82),ISNUMBER(CGR!$Q$4)), IF(L82&lt;CGR!$Q$4,"INCUMPLIDA","PROCESO"), "VERIFICAR FECHA")),"SIN VALOR AVANCE")</f>
        <v>CUMPLIDA</v>
      </c>
      <c r="Q82" s="721" t="s">
        <v>234</v>
      </c>
    </row>
    <row r="83" spans="1:17" ht="195.6" x14ac:dyDescent="0.25">
      <c r="A83" s="869" t="s">
        <v>14</v>
      </c>
      <c r="B83" s="799" t="s">
        <v>8</v>
      </c>
      <c r="C83" s="1136"/>
      <c r="D83" s="1136"/>
      <c r="E83" s="1138"/>
      <c r="F83" s="1138"/>
      <c r="G83" s="870" t="s">
        <v>235</v>
      </c>
      <c r="H83" s="870" t="s">
        <v>232</v>
      </c>
      <c r="I83" s="871" t="s">
        <v>233</v>
      </c>
      <c r="J83" s="714">
        <v>1</v>
      </c>
      <c r="K83" s="800">
        <v>44866</v>
      </c>
      <c r="L83" s="800">
        <v>45230</v>
      </c>
      <c r="M83" s="711">
        <f t="shared" ref="M83:M146" si="4">(L83-K83)/7</f>
        <v>52</v>
      </c>
      <c r="N83" s="715">
        <v>1.8800000000000001E-2</v>
      </c>
      <c r="O83" s="406">
        <f t="shared" si="3"/>
        <v>1.8800000000000001E-2</v>
      </c>
      <c r="P83" s="1054" t="str">
        <f>IF(ISNUMBER(O83),IF(O83=100%,"CUMPLIDA",IF(AND(ISNUMBER(L83),ISNUMBER(CGR!$Q$4)), IF(L83&lt;CGR!$Q$4,"INCUMPLIDA","PROCESO"), "VERIFICAR FECHA")),"SIN VALOR AVANCE")</f>
        <v>PROCESO</v>
      </c>
      <c r="Q83" s="872" t="s">
        <v>236</v>
      </c>
    </row>
    <row r="84" spans="1:17" ht="225.6" x14ac:dyDescent="0.25">
      <c r="A84" s="869" t="s">
        <v>14</v>
      </c>
      <c r="B84" s="799" t="s">
        <v>8</v>
      </c>
      <c r="C84" s="1040" t="s">
        <v>237</v>
      </c>
      <c r="D84" s="1040" t="s">
        <v>228</v>
      </c>
      <c r="E84" s="1039" t="s">
        <v>238</v>
      </c>
      <c r="F84" s="1039" t="s">
        <v>239</v>
      </c>
      <c r="G84" s="1039" t="s">
        <v>240</v>
      </c>
      <c r="H84" s="1039" t="s">
        <v>232</v>
      </c>
      <c r="I84" s="1045" t="s">
        <v>233</v>
      </c>
      <c r="J84" s="714">
        <v>1</v>
      </c>
      <c r="K84" s="800">
        <v>44928</v>
      </c>
      <c r="L84" s="800">
        <v>45290</v>
      </c>
      <c r="M84" s="718">
        <f t="shared" si="4"/>
        <v>51.714285714285715</v>
      </c>
      <c r="N84" s="504">
        <v>0.91</v>
      </c>
      <c r="O84" s="408">
        <f t="shared" si="3"/>
        <v>0.91</v>
      </c>
      <c r="P84" s="1054" t="str">
        <f>IF(ISNUMBER(O84),IF(O84=100%,"CUMPLIDA",IF(AND(ISNUMBER(L84),ISNUMBER(CGR!$Q$4)), IF(L84&lt;CGR!$Q$4,"INCUMPLIDA","PROCESO"), "VERIFICAR FECHA")),"SIN VALOR AVANCE")</f>
        <v>PROCESO</v>
      </c>
      <c r="Q84" s="720" t="s">
        <v>241</v>
      </c>
    </row>
    <row r="85" spans="1:17" ht="285.60000000000002" x14ac:dyDescent="0.25">
      <c r="A85" s="869" t="s">
        <v>14</v>
      </c>
      <c r="B85" s="799" t="s">
        <v>8</v>
      </c>
      <c r="C85" s="1040" t="s">
        <v>242</v>
      </c>
      <c r="D85" s="1040" t="s">
        <v>243</v>
      </c>
      <c r="E85" s="1039" t="s">
        <v>244</v>
      </c>
      <c r="F85" s="1039" t="s">
        <v>245</v>
      </c>
      <c r="G85" s="1039" t="s">
        <v>246</v>
      </c>
      <c r="H85" s="409" t="s">
        <v>232</v>
      </c>
      <c r="I85" s="1045" t="s">
        <v>233</v>
      </c>
      <c r="J85" s="714">
        <v>1</v>
      </c>
      <c r="K85" s="800">
        <v>44928</v>
      </c>
      <c r="L85" s="800">
        <v>45290</v>
      </c>
      <c r="M85" s="718">
        <f t="shared" si="4"/>
        <v>51.714285714285715</v>
      </c>
      <c r="N85" s="504">
        <v>0.91</v>
      </c>
      <c r="O85" s="408">
        <f t="shared" si="3"/>
        <v>0.91</v>
      </c>
      <c r="P85" s="1054" t="str">
        <f>IF(ISNUMBER(O85),IF(O85=100%,"CUMPLIDA",IF(AND(ISNUMBER(L85),ISNUMBER(CGR!$Q$4)), IF(L85&lt;CGR!$Q$4,"INCUMPLIDA","PROCESO"), "VERIFICAR FECHA")),"SIN VALOR AVANCE")</f>
        <v>PROCESO</v>
      </c>
      <c r="Q85" s="721" t="s">
        <v>247</v>
      </c>
    </row>
    <row r="86" spans="1:17" ht="150.6" x14ac:dyDescent="0.25">
      <c r="A86" s="869" t="s">
        <v>14</v>
      </c>
      <c r="B86" s="799" t="s">
        <v>8</v>
      </c>
      <c r="C86" s="1040" t="s">
        <v>248</v>
      </c>
      <c r="D86" s="1040" t="s">
        <v>249</v>
      </c>
      <c r="E86" s="1039" t="s">
        <v>250</v>
      </c>
      <c r="F86" s="1039" t="s">
        <v>251</v>
      </c>
      <c r="G86" s="1039" t="s">
        <v>252</v>
      </c>
      <c r="H86" s="1039" t="s">
        <v>253</v>
      </c>
      <c r="I86" s="1045" t="s">
        <v>254</v>
      </c>
      <c r="J86" s="714">
        <v>1</v>
      </c>
      <c r="K86" s="800">
        <v>44928</v>
      </c>
      <c r="L86" s="800">
        <v>45290</v>
      </c>
      <c r="M86" s="718">
        <f t="shared" si="4"/>
        <v>51.714285714285715</v>
      </c>
      <c r="N86" s="504">
        <v>0.52</v>
      </c>
      <c r="O86" s="408">
        <f t="shared" si="3"/>
        <v>0.52</v>
      </c>
      <c r="P86" s="1054" t="str">
        <f>IF(ISNUMBER(O86),IF(O86=100%,"CUMPLIDA",IF(AND(ISNUMBER(L86),ISNUMBER(CGR!$Q$4)), IF(L86&lt;CGR!$Q$4,"INCUMPLIDA","PROCESO"), "VERIFICAR FECHA")),"SIN VALOR AVANCE")</f>
        <v>PROCESO</v>
      </c>
      <c r="Q86" s="721" t="s">
        <v>255</v>
      </c>
    </row>
    <row r="87" spans="1:17" ht="165.6" x14ac:dyDescent="0.25">
      <c r="A87" s="869" t="s">
        <v>14</v>
      </c>
      <c r="B87" s="799" t="s">
        <v>8</v>
      </c>
      <c r="C87" s="801" t="s">
        <v>256</v>
      </c>
      <c r="D87" s="801" t="s">
        <v>257</v>
      </c>
      <c r="E87" s="802" t="s">
        <v>258</v>
      </c>
      <c r="F87" s="803" t="s">
        <v>259</v>
      </c>
      <c r="G87" s="1039" t="s">
        <v>260</v>
      </c>
      <c r="H87" s="409" t="s">
        <v>253</v>
      </c>
      <c r="I87" s="733" t="s">
        <v>261</v>
      </c>
      <c r="J87" s="714">
        <v>1</v>
      </c>
      <c r="K87" s="800">
        <v>44928</v>
      </c>
      <c r="L87" s="800">
        <v>45290</v>
      </c>
      <c r="M87" s="718">
        <f t="shared" si="4"/>
        <v>51.714285714285715</v>
      </c>
      <c r="N87" s="504">
        <v>0.49</v>
      </c>
      <c r="O87" s="408">
        <f t="shared" si="3"/>
        <v>0.49</v>
      </c>
      <c r="P87" s="1054" t="str">
        <f>IF(ISNUMBER(O87),IF(O87=100%,"CUMPLIDA",IF(AND(ISNUMBER(L87),ISNUMBER(CGR!$Q$4)), IF(L87&lt;CGR!$Q$4,"INCUMPLIDA","PROCESO"), "VERIFICAR FECHA")),"SIN VALOR AVANCE")</f>
        <v>PROCESO</v>
      </c>
      <c r="Q87" s="722" t="s">
        <v>262</v>
      </c>
    </row>
    <row r="88" spans="1:17" ht="105.6" x14ac:dyDescent="0.25">
      <c r="A88" s="869" t="s">
        <v>14</v>
      </c>
      <c r="B88" s="799" t="s">
        <v>8</v>
      </c>
      <c r="C88" s="1136" t="s">
        <v>263</v>
      </c>
      <c r="D88" s="1136" t="s">
        <v>264</v>
      </c>
      <c r="E88" s="1138" t="s">
        <v>265</v>
      </c>
      <c r="F88" s="1138" t="s">
        <v>266</v>
      </c>
      <c r="G88" s="1138" t="s">
        <v>267</v>
      </c>
      <c r="H88" s="1039" t="s">
        <v>268</v>
      </c>
      <c r="I88" s="734" t="s">
        <v>269</v>
      </c>
      <c r="J88" s="709">
        <v>1</v>
      </c>
      <c r="K88" s="800">
        <v>42064</v>
      </c>
      <c r="L88" s="800">
        <v>42277</v>
      </c>
      <c r="M88" s="711">
        <f t="shared" si="4"/>
        <v>30.428571428571427</v>
      </c>
      <c r="N88" s="712">
        <v>1</v>
      </c>
      <c r="O88" s="406">
        <f t="shared" si="3"/>
        <v>1</v>
      </c>
      <c r="P88" s="1054" t="str">
        <f>IF(ISNUMBER(O88),IF(O88=100%,"CUMPLIDA",IF(AND(ISNUMBER(L88),ISNUMBER(CGR!$Q$4)), IF(L88&lt;CGR!$Q$4,"INCUMPLIDA","PROCESO"), "VERIFICAR FECHA")),"SIN VALOR AVANCE")</f>
        <v>CUMPLIDA</v>
      </c>
      <c r="Q88" s="723" t="s">
        <v>270</v>
      </c>
    </row>
    <row r="89" spans="1:17" ht="135.6" x14ac:dyDescent="0.25">
      <c r="A89" s="869" t="s">
        <v>14</v>
      </c>
      <c r="B89" s="799" t="s">
        <v>8</v>
      </c>
      <c r="C89" s="1136"/>
      <c r="D89" s="1136"/>
      <c r="E89" s="1138"/>
      <c r="F89" s="1138"/>
      <c r="G89" s="1138"/>
      <c r="H89" s="1039" t="s">
        <v>271</v>
      </c>
      <c r="I89" s="734" t="s">
        <v>272</v>
      </c>
      <c r="J89" s="709">
        <v>1</v>
      </c>
      <c r="K89" s="800">
        <v>42064</v>
      </c>
      <c r="L89" s="800">
        <v>42308</v>
      </c>
      <c r="M89" s="711">
        <f t="shared" si="4"/>
        <v>34.857142857142854</v>
      </c>
      <c r="N89" s="712">
        <v>1</v>
      </c>
      <c r="O89" s="406">
        <f t="shared" si="3"/>
        <v>1</v>
      </c>
      <c r="P89" s="1054" t="str">
        <f>IF(ISNUMBER(O89),IF(O89=100%,"CUMPLIDA",IF(AND(ISNUMBER(L89),ISNUMBER(CGR!$Q$4)), IF(L89&lt;CGR!$Q$4,"INCUMPLIDA","PROCESO"), "VERIFICAR FECHA")),"SIN VALOR AVANCE")</f>
        <v>CUMPLIDA</v>
      </c>
      <c r="Q89" s="723" t="s">
        <v>273</v>
      </c>
    </row>
    <row r="90" spans="1:17" ht="300.60000000000002" x14ac:dyDescent="0.25">
      <c r="A90" s="869" t="s">
        <v>14</v>
      </c>
      <c r="B90" s="799" t="s">
        <v>8</v>
      </c>
      <c r="C90" s="1136"/>
      <c r="D90" s="1136"/>
      <c r="E90" s="1138"/>
      <c r="F90" s="1138"/>
      <c r="G90" s="410" t="s">
        <v>274</v>
      </c>
      <c r="H90" s="410" t="s">
        <v>275</v>
      </c>
      <c r="I90" s="735" t="s">
        <v>276</v>
      </c>
      <c r="J90" s="724">
        <v>8902914</v>
      </c>
      <c r="K90" s="800">
        <v>44928</v>
      </c>
      <c r="L90" s="800">
        <v>45290</v>
      </c>
      <c r="M90" s="718">
        <f t="shared" si="4"/>
        <v>51.714285714285715</v>
      </c>
      <c r="N90" s="804">
        <v>8102914</v>
      </c>
      <c r="O90" s="408">
        <f t="shared" si="3"/>
        <v>0.91014178054511141</v>
      </c>
      <c r="P90" s="1054" t="str">
        <f>IF(ISNUMBER(O90),IF(O90=100%,"CUMPLIDA",IF(AND(ISNUMBER(L90),ISNUMBER(CGR!$Q$4)), IF(L90&lt;CGR!$Q$4,"INCUMPLIDA","PROCESO"), "VERIFICAR FECHA")),"SIN VALOR AVANCE")</f>
        <v>PROCESO</v>
      </c>
      <c r="Q90" s="725" t="s">
        <v>277</v>
      </c>
    </row>
    <row r="91" spans="1:17" ht="165.6" x14ac:dyDescent="0.25">
      <c r="A91" s="869" t="s">
        <v>14</v>
      </c>
      <c r="B91" s="799" t="s">
        <v>8</v>
      </c>
      <c r="C91" s="1136"/>
      <c r="D91" s="1136"/>
      <c r="E91" s="1138"/>
      <c r="F91" s="1138"/>
      <c r="G91" s="410" t="s">
        <v>278</v>
      </c>
      <c r="H91" s="410" t="s">
        <v>279</v>
      </c>
      <c r="I91" s="735" t="s">
        <v>280</v>
      </c>
      <c r="J91" s="709">
        <v>1</v>
      </c>
      <c r="K91" s="800">
        <v>43952</v>
      </c>
      <c r="L91" s="800">
        <v>44196</v>
      </c>
      <c r="M91" s="711">
        <f t="shared" si="4"/>
        <v>34.857142857142854</v>
      </c>
      <c r="N91" s="712">
        <v>1</v>
      </c>
      <c r="O91" s="406">
        <f t="shared" si="3"/>
        <v>1</v>
      </c>
      <c r="P91" s="1054" t="str">
        <f>IF(ISNUMBER(O91),IF(O91=100%,"CUMPLIDA",IF(AND(ISNUMBER(L91),ISNUMBER(CGR!$Q$4)), IF(L91&lt;CGR!$Q$4,"INCUMPLIDA","PROCESO"), "VERIFICAR FECHA")),"SIN VALOR AVANCE")</f>
        <v>CUMPLIDA</v>
      </c>
      <c r="Q91" s="411" t="s">
        <v>281</v>
      </c>
    </row>
    <row r="92" spans="1:17" ht="165.6" x14ac:dyDescent="0.25">
      <c r="A92" s="869" t="s">
        <v>14</v>
      </c>
      <c r="B92" s="799" t="s">
        <v>8</v>
      </c>
      <c r="C92" s="1136" t="s">
        <v>282</v>
      </c>
      <c r="D92" s="1136" t="s">
        <v>283</v>
      </c>
      <c r="E92" s="1138" t="s">
        <v>3618</v>
      </c>
      <c r="F92" s="1138" t="s">
        <v>284</v>
      </c>
      <c r="G92" s="1039" t="s">
        <v>285</v>
      </c>
      <c r="H92" s="1039" t="s">
        <v>286</v>
      </c>
      <c r="I92" s="1045" t="s">
        <v>287</v>
      </c>
      <c r="J92" s="709">
        <v>1</v>
      </c>
      <c r="K92" s="800">
        <v>44172</v>
      </c>
      <c r="L92" s="800">
        <v>44211</v>
      </c>
      <c r="M92" s="711">
        <f t="shared" si="4"/>
        <v>5.5714285714285712</v>
      </c>
      <c r="N92" s="712">
        <v>1</v>
      </c>
      <c r="O92" s="406">
        <f t="shared" si="3"/>
        <v>1</v>
      </c>
      <c r="P92" s="1054" t="str">
        <f>IF(ISNUMBER(O92),IF(O92=100%,"CUMPLIDA",IF(AND(ISNUMBER(L92),ISNUMBER(CGR!$Q$4)), IF(L92&lt;CGR!$Q$4,"INCUMPLIDA","PROCESO"), "VERIFICAR FECHA")),"SIN VALOR AVANCE")</f>
        <v>CUMPLIDA</v>
      </c>
      <c r="Q92" s="721" t="s">
        <v>288</v>
      </c>
    </row>
    <row r="93" spans="1:17" ht="180.6" x14ac:dyDescent="0.25">
      <c r="A93" s="869" t="s">
        <v>14</v>
      </c>
      <c r="B93" s="799" t="s">
        <v>8</v>
      </c>
      <c r="C93" s="1136"/>
      <c r="D93" s="1136"/>
      <c r="E93" s="1138"/>
      <c r="F93" s="1138"/>
      <c r="G93" s="1138" t="s">
        <v>289</v>
      </c>
      <c r="H93" s="1039" t="s">
        <v>290</v>
      </c>
      <c r="I93" s="736" t="s">
        <v>291</v>
      </c>
      <c r="J93" s="714">
        <v>1</v>
      </c>
      <c r="K93" s="800">
        <v>44928</v>
      </c>
      <c r="L93" s="800">
        <v>45199</v>
      </c>
      <c r="M93" s="718">
        <f t="shared" si="4"/>
        <v>38.714285714285715</v>
      </c>
      <c r="N93" s="504">
        <v>0.58420000000000005</v>
      </c>
      <c r="O93" s="408">
        <f t="shared" si="3"/>
        <v>0.58420000000000005</v>
      </c>
      <c r="P93" s="1054" t="str">
        <f>IF(ISNUMBER(O93),IF(O93=100%,"CUMPLIDA",IF(AND(ISNUMBER(L93),ISNUMBER(CGR!$Q$4)), IF(L93&lt;CGR!$Q$4,"INCUMPLIDA","PROCESO"), "VERIFICAR FECHA")),"SIN VALOR AVANCE")</f>
        <v>PROCESO</v>
      </c>
      <c r="Q93" s="721" t="s">
        <v>292</v>
      </c>
    </row>
    <row r="94" spans="1:17" ht="210.6" x14ac:dyDescent="0.25">
      <c r="A94" s="869" t="s">
        <v>14</v>
      </c>
      <c r="B94" s="799" t="s">
        <v>8</v>
      </c>
      <c r="C94" s="1136"/>
      <c r="D94" s="1136"/>
      <c r="E94" s="1138"/>
      <c r="F94" s="1138"/>
      <c r="G94" s="1138"/>
      <c r="H94" s="1039" t="s">
        <v>293</v>
      </c>
      <c r="I94" s="1045" t="s">
        <v>294</v>
      </c>
      <c r="J94" s="714">
        <v>1</v>
      </c>
      <c r="K94" s="800">
        <v>44928</v>
      </c>
      <c r="L94" s="800">
        <v>45290</v>
      </c>
      <c r="M94" s="718">
        <f t="shared" si="4"/>
        <v>51.714285714285715</v>
      </c>
      <c r="N94" s="504">
        <v>0.42449999999999999</v>
      </c>
      <c r="O94" s="408">
        <f t="shared" si="3"/>
        <v>0.42449999999999999</v>
      </c>
      <c r="P94" s="1054" t="str">
        <f>IF(ISNUMBER(O94),IF(O94=100%,"CUMPLIDA",IF(AND(ISNUMBER(L94),ISNUMBER(CGR!$Q$4)), IF(L94&lt;CGR!$Q$4,"INCUMPLIDA","PROCESO"), "VERIFICAR FECHA")),"SIN VALOR AVANCE")</f>
        <v>PROCESO</v>
      </c>
      <c r="Q94" s="721" t="s">
        <v>295</v>
      </c>
    </row>
    <row r="95" spans="1:17" ht="195.6" x14ac:dyDescent="0.25">
      <c r="A95" s="869" t="s">
        <v>14</v>
      </c>
      <c r="B95" s="799" t="s">
        <v>8</v>
      </c>
      <c r="C95" s="1136"/>
      <c r="D95" s="1136"/>
      <c r="E95" s="1138"/>
      <c r="F95" s="1138"/>
      <c r="G95" s="1138" t="s">
        <v>296</v>
      </c>
      <c r="H95" s="1039" t="s">
        <v>290</v>
      </c>
      <c r="I95" s="1045" t="s">
        <v>297</v>
      </c>
      <c r="J95" s="714">
        <v>1</v>
      </c>
      <c r="K95" s="800">
        <v>44928</v>
      </c>
      <c r="L95" s="800">
        <v>45199</v>
      </c>
      <c r="M95" s="718">
        <f t="shared" si="4"/>
        <v>38.714285714285715</v>
      </c>
      <c r="N95" s="504">
        <v>0.56140000000000001</v>
      </c>
      <c r="O95" s="408">
        <f t="shared" si="3"/>
        <v>0.56140000000000001</v>
      </c>
      <c r="P95" s="1054" t="str">
        <f>IF(ISNUMBER(O95),IF(O95=100%,"CUMPLIDA",IF(AND(ISNUMBER(L95),ISNUMBER(CGR!$Q$4)), IF(L95&lt;CGR!$Q$4,"INCUMPLIDA","PROCESO"), "VERIFICAR FECHA")),"SIN VALOR AVANCE")</f>
        <v>PROCESO</v>
      </c>
      <c r="Q95" s="721" t="s">
        <v>298</v>
      </c>
    </row>
    <row r="96" spans="1:17" ht="210.6" x14ac:dyDescent="0.25">
      <c r="A96" s="869" t="s">
        <v>14</v>
      </c>
      <c r="B96" s="799" t="s">
        <v>8</v>
      </c>
      <c r="C96" s="1136"/>
      <c r="D96" s="1136"/>
      <c r="E96" s="1138"/>
      <c r="F96" s="1138"/>
      <c r="G96" s="1138"/>
      <c r="H96" s="1039" t="s">
        <v>293</v>
      </c>
      <c r="I96" s="1045" t="s">
        <v>294</v>
      </c>
      <c r="J96" s="714">
        <v>1</v>
      </c>
      <c r="K96" s="800">
        <v>44928</v>
      </c>
      <c r="L96" s="800">
        <v>45290</v>
      </c>
      <c r="M96" s="718">
        <f t="shared" si="4"/>
        <v>51.714285714285715</v>
      </c>
      <c r="N96" s="504">
        <v>0.29530000000000001</v>
      </c>
      <c r="O96" s="408">
        <f t="shared" si="3"/>
        <v>0.29530000000000001</v>
      </c>
      <c r="P96" s="1054" t="str">
        <f>IF(ISNUMBER(O96),IF(O96=100%,"CUMPLIDA",IF(AND(ISNUMBER(L96),ISNUMBER(CGR!$Q$4)), IF(L96&lt;CGR!$Q$4,"INCUMPLIDA","PROCESO"), "VERIFICAR FECHA")),"SIN VALOR AVANCE")</f>
        <v>PROCESO</v>
      </c>
      <c r="Q96" s="721" t="s">
        <v>299</v>
      </c>
    </row>
    <row r="97" spans="1:17" ht="180.6" x14ac:dyDescent="0.25">
      <c r="A97" s="869" t="s">
        <v>14</v>
      </c>
      <c r="B97" s="799" t="s">
        <v>8</v>
      </c>
      <c r="C97" s="1136"/>
      <c r="D97" s="1136"/>
      <c r="E97" s="1138"/>
      <c r="F97" s="1138"/>
      <c r="G97" s="1039" t="s">
        <v>300</v>
      </c>
      <c r="H97" s="1039" t="s">
        <v>301</v>
      </c>
      <c r="I97" s="1045" t="s">
        <v>302</v>
      </c>
      <c r="J97" s="714">
        <v>1</v>
      </c>
      <c r="K97" s="800">
        <v>44928</v>
      </c>
      <c r="L97" s="800">
        <v>45290</v>
      </c>
      <c r="M97" s="718">
        <f t="shared" si="4"/>
        <v>51.714285714285715</v>
      </c>
      <c r="N97" s="504">
        <v>1.15E-2</v>
      </c>
      <c r="O97" s="408">
        <f t="shared" si="3"/>
        <v>1.15E-2</v>
      </c>
      <c r="P97" s="1054" t="str">
        <f>IF(ISNUMBER(O97),IF(O97=100%,"CUMPLIDA",IF(AND(ISNUMBER(L97),ISNUMBER(CGR!$Q$4)), IF(L97&lt;CGR!$Q$4,"INCUMPLIDA","PROCESO"), "VERIFICAR FECHA")),"SIN VALOR AVANCE")</f>
        <v>PROCESO</v>
      </c>
      <c r="Q97" s="721" t="s">
        <v>303</v>
      </c>
    </row>
    <row r="98" spans="1:17" ht="270" x14ac:dyDescent="0.25">
      <c r="A98" s="869" t="s">
        <v>14</v>
      </c>
      <c r="B98" s="799" t="s">
        <v>8</v>
      </c>
      <c r="C98" s="1136"/>
      <c r="D98" s="1136"/>
      <c r="E98" s="1138"/>
      <c r="F98" s="1138"/>
      <c r="G98" s="1138" t="s">
        <v>304</v>
      </c>
      <c r="H98" s="1039" t="s">
        <v>305</v>
      </c>
      <c r="I98" s="1045" t="s">
        <v>306</v>
      </c>
      <c r="J98" s="714">
        <v>1</v>
      </c>
      <c r="K98" s="800">
        <v>44928</v>
      </c>
      <c r="L98" s="800">
        <v>45290</v>
      </c>
      <c r="M98" s="718">
        <f t="shared" si="4"/>
        <v>51.714285714285715</v>
      </c>
      <c r="N98" s="504">
        <v>1.29E-2</v>
      </c>
      <c r="O98" s="408">
        <f t="shared" si="3"/>
        <v>1.29E-2</v>
      </c>
      <c r="P98" s="1054" t="str">
        <f>IF(ISNUMBER(O98),IF(O98=100%,"CUMPLIDA",IF(AND(ISNUMBER(L98),ISNUMBER(CGR!$Q$4)), IF(L98&lt;CGR!$Q$4,"INCUMPLIDA","PROCESO"), "VERIFICAR FECHA")),"SIN VALOR AVANCE")</f>
        <v>PROCESO</v>
      </c>
      <c r="Q98" s="721" t="s">
        <v>307</v>
      </c>
    </row>
    <row r="99" spans="1:17" ht="165.6" x14ac:dyDescent="0.25">
      <c r="A99" s="869" t="s">
        <v>14</v>
      </c>
      <c r="B99" s="799" t="s">
        <v>8</v>
      </c>
      <c r="C99" s="1136"/>
      <c r="D99" s="1136"/>
      <c r="E99" s="1138"/>
      <c r="F99" s="1138"/>
      <c r="G99" s="1138"/>
      <c r="H99" s="1039" t="s">
        <v>308</v>
      </c>
      <c r="I99" s="1045" t="s">
        <v>309</v>
      </c>
      <c r="J99" s="709">
        <v>3</v>
      </c>
      <c r="K99" s="800">
        <v>44197</v>
      </c>
      <c r="L99" s="800">
        <v>44651</v>
      </c>
      <c r="M99" s="711">
        <f t="shared" si="4"/>
        <v>64.857142857142861</v>
      </c>
      <c r="N99" s="712">
        <v>3</v>
      </c>
      <c r="O99" s="406">
        <f t="shared" si="3"/>
        <v>1</v>
      </c>
      <c r="P99" s="1054" t="str">
        <f>IF(ISNUMBER(O99),IF(O99=100%,"CUMPLIDA",IF(AND(ISNUMBER(L99),ISNUMBER(CGR!$Q$4)), IF(L99&lt;CGR!$Q$4,"INCUMPLIDA","PROCESO"), "VERIFICAR FECHA")),"SIN VALOR AVANCE")</f>
        <v>CUMPLIDA</v>
      </c>
      <c r="Q99" s="721" t="s">
        <v>310</v>
      </c>
    </row>
    <row r="100" spans="1:17" ht="165.6" x14ac:dyDescent="0.25">
      <c r="A100" s="869" t="s">
        <v>14</v>
      </c>
      <c r="B100" s="799" t="s">
        <v>8</v>
      </c>
      <c r="C100" s="1136" t="s">
        <v>311</v>
      </c>
      <c r="D100" s="1136" t="s">
        <v>312</v>
      </c>
      <c r="E100" s="1138" t="s">
        <v>313</v>
      </c>
      <c r="F100" s="1161" t="s">
        <v>314</v>
      </c>
      <c r="G100" s="1039" t="s">
        <v>315</v>
      </c>
      <c r="H100" s="1039" t="s">
        <v>316</v>
      </c>
      <c r="I100" s="1045" t="s">
        <v>317</v>
      </c>
      <c r="J100" s="709">
        <v>6</v>
      </c>
      <c r="K100" s="800">
        <v>44197</v>
      </c>
      <c r="L100" s="800">
        <v>44377</v>
      </c>
      <c r="M100" s="711">
        <f t="shared" si="4"/>
        <v>25.714285714285715</v>
      </c>
      <c r="N100" s="712">
        <v>6</v>
      </c>
      <c r="O100" s="406">
        <f>N100/J100</f>
        <v>1</v>
      </c>
      <c r="P100" s="1054" t="str">
        <f>IF(ISNUMBER(O100),IF(O100=100%,"CUMPLIDA",IF(AND(ISNUMBER(L100),ISNUMBER(CGR!$Q$4)), IF(L100&lt;CGR!$Q$4,"INCUMPLIDA","PROCESO"), "VERIFICAR FECHA")),"SIN VALOR AVANCE")</f>
        <v>CUMPLIDA</v>
      </c>
      <c r="Q100" s="721" t="s">
        <v>318</v>
      </c>
    </row>
    <row r="101" spans="1:17" ht="210.6" x14ac:dyDescent="0.25">
      <c r="A101" s="869" t="s">
        <v>14</v>
      </c>
      <c r="B101" s="799" t="s">
        <v>8</v>
      </c>
      <c r="C101" s="1136"/>
      <c r="D101" s="1136"/>
      <c r="E101" s="1138"/>
      <c r="F101" s="1161"/>
      <c r="G101" s="1039" t="s">
        <v>319</v>
      </c>
      <c r="H101" s="1039" t="s">
        <v>320</v>
      </c>
      <c r="I101" s="1045" t="s">
        <v>294</v>
      </c>
      <c r="J101" s="714">
        <v>1</v>
      </c>
      <c r="K101" s="800">
        <v>44928</v>
      </c>
      <c r="L101" s="800">
        <v>45168</v>
      </c>
      <c r="M101" s="718">
        <f t="shared" si="4"/>
        <v>34.285714285714285</v>
      </c>
      <c r="N101" s="504">
        <v>0.99980000000000002</v>
      </c>
      <c r="O101" s="408">
        <f t="shared" si="3"/>
        <v>0.99980000000000002</v>
      </c>
      <c r="P101" s="1054" t="str">
        <f>IF(ISNUMBER(O101),IF(O101=100%,"CUMPLIDA",IF(AND(ISNUMBER(L101),ISNUMBER(CGR!$Q$4)), IF(L101&lt;CGR!$Q$4,"INCUMPLIDA","PROCESO"), "VERIFICAR FECHA")),"SIN VALOR AVANCE")</f>
        <v>PROCESO</v>
      </c>
      <c r="Q101" s="721" t="s">
        <v>321</v>
      </c>
    </row>
    <row r="102" spans="1:17" ht="120.6" x14ac:dyDescent="0.25">
      <c r="A102" s="869" t="s">
        <v>14</v>
      </c>
      <c r="B102" s="799" t="s">
        <v>8</v>
      </c>
      <c r="C102" s="1052" t="s">
        <v>3576</v>
      </c>
      <c r="D102" s="1052" t="s">
        <v>3506</v>
      </c>
      <c r="E102" s="1053" t="s">
        <v>3507</v>
      </c>
      <c r="F102" s="1053" t="s">
        <v>3508</v>
      </c>
      <c r="G102" s="1053" t="s">
        <v>3509</v>
      </c>
      <c r="H102" s="1053" t="s">
        <v>3510</v>
      </c>
      <c r="I102" s="805" t="s">
        <v>3511</v>
      </c>
      <c r="J102" s="921">
        <v>6</v>
      </c>
      <c r="K102" s="800">
        <v>45108</v>
      </c>
      <c r="L102" s="800">
        <v>45291</v>
      </c>
      <c r="M102" s="718">
        <f t="shared" si="4"/>
        <v>26.142857142857142</v>
      </c>
      <c r="N102" s="921">
        <v>0</v>
      </c>
      <c r="O102" s="408">
        <f t="shared" si="3"/>
        <v>0</v>
      </c>
      <c r="P102" s="1054" t="str">
        <f>IF(ISNUMBER(O102),IF(O102=100%,"CUMPLIDA",IF(AND(ISNUMBER(L102),ISNUMBER(CGR!$Q$4)), IF(L102&lt;CGR!$Q$4,"INCUMPLIDA","PROCESO"), "VERIFICAR FECHA")),"SIN VALOR AVANCE")</f>
        <v>PROCESO</v>
      </c>
      <c r="Q102" s="863" t="s">
        <v>3619</v>
      </c>
    </row>
    <row r="103" spans="1:17" ht="165.6" x14ac:dyDescent="0.25">
      <c r="A103" s="869" t="s">
        <v>14</v>
      </c>
      <c r="B103" s="799" t="s">
        <v>8</v>
      </c>
      <c r="C103" s="1052" t="s">
        <v>3576</v>
      </c>
      <c r="D103" s="1052" t="s">
        <v>3512</v>
      </c>
      <c r="E103" s="1053" t="s">
        <v>3513</v>
      </c>
      <c r="F103" s="1053" t="s">
        <v>3514</v>
      </c>
      <c r="G103" s="1053" t="s">
        <v>3515</v>
      </c>
      <c r="H103" s="1053" t="s">
        <v>3516</v>
      </c>
      <c r="I103" s="805" t="s">
        <v>1051</v>
      </c>
      <c r="J103" s="921">
        <v>1</v>
      </c>
      <c r="K103" s="800">
        <v>45108</v>
      </c>
      <c r="L103" s="800">
        <v>45169</v>
      </c>
      <c r="M103" s="718">
        <f t="shared" si="4"/>
        <v>8.7142857142857135</v>
      </c>
      <c r="N103" s="921">
        <v>0</v>
      </c>
      <c r="O103" s="408">
        <f t="shared" si="3"/>
        <v>0</v>
      </c>
      <c r="P103" s="1054" t="str">
        <f>IF(ISNUMBER(O103),IF(O103=100%,"CUMPLIDA",IF(AND(ISNUMBER(L103),ISNUMBER(CGR!$Q$4)), IF(L103&lt;CGR!$Q$4,"INCUMPLIDA","PROCESO"), "VERIFICAR FECHA")),"SIN VALOR AVANCE")</f>
        <v>PROCESO</v>
      </c>
      <c r="Q103" s="863" t="s">
        <v>3620</v>
      </c>
    </row>
    <row r="104" spans="1:17" ht="90.6" x14ac:dyDescent="0.25">
      <c r="A104" s="869" t="s">
        <v>14</v>
      </c>
      <c r="B104" s="799" t="s">
        <v>8</v>
      </c>
      <c r="C104" s="1127" t="s">
        <v>3576</v>
      </c>
      <c r="D104" s="1124" t="s">
        <v>3512</v>
      </c>
      <c r="E104" s="1127" t="s">
        <v>3517</v>
      </c>
      <c r="F104" s="1127" t="s">
        <v>3518</v>
      </c>
      <c r="G104" s="1127" t="s">
        <v>3519</v>
      </c>
      <c r="H104" s="1053" t="s">
        <v>3520</v>
      </c>
      <c r="I104" s="805" t="s">
        <v>3521</v>
      </c>
      <c r="J104" s="921">
        <v>1</v>
      </c>
      <c r="K104" s="800">
        <v>45092</v>
      </c>
      <c r="L104" s="800">
        <v>45169</v>
      </c>
      <c r="M104" s="718">
        <f t="shared" si="4"/>
        <v>11</v>
      </c>
      <c r="N104" s="921">
        <v>0.05</v>
      </c>
      <c r="O104" s="408">
        <f t="shared" ref="O104:O167" si="5">N104/J104</f>
        <v>0.05</v>
      </c>
      <c r="P104" s="1054" t="str">
        <f>IF(ISNUMBER(O104),IF(O104=100%,"CUMPLIDA",IF(AND(ISNUMBER(L104),ISNUMBER(CGR!$Q$4)), IF(L104&lt;CGR!$Q$4,"INCUMPLIDA","PROCESO"), "VERIFICAR FECHA")),"SIN VALOR AVANCE")</f>
        <v>PROCESO</v>
      </c>
      <c r="Q104" s="863" t="s">
        <v>3621</v>
      </c>
    </row>
    <row r="105" spans="1:17" ht="180.6" x14ac:dyDescent="0.25">
      <c r="A105" s="869" t="s">
        <v>14</v>
      </c>
      <c r="B105" s="799" t="s">
        <v>8</v>
      </c>
      <c r="C105" s="1129"/>
      <c r="D105" s="1126"/>
      <c r="E105" s="1129"/>
      <c r="F105" s="1129"/>
      <c r="G105" s="1129"/>
      <c r="H105" s="1053" t="s">
        <v>3522</v>
      </c>
      <c r="I105" s="805" t="s">
        <v>3523</v>
      </c>
      <c r="J105" s="921">
        <v>1</v>
      </c>
      <c r="K105" s="800">
        <v>45231</v>
      </c>
      <c r="L105" s="800">
        <v>45291</v>
      </c>
      <c r="M105" s="718">
        <f t="shared" si="4"/>
        <v>8.5714285714285712</v>
      </c>
      <c r="N105" s="921">
        <v>0</v>
      </c>
      <c r="O105" s="408">
        <f t="shared" si="5"/>
        <v>0</v>
      </c>
      <c r="P105" s="1054" t="str">
        <f>IF(ISNUMBER(O105),IF(O105=100%,"CUMPLIDA",IF(AND(ISNUMBER(L105),ISNUMBER(CGR!$Q$4)), IF(L105&lt;CGR!$Q$4,"INCUMPLIDA","PROCESO"), "VERIFICAR FECHA")),"SIN VALOR AVANCE")</f>
        <v>PROCESO</v>
      </c>
      <c r="Q105" s="863" t="s">
        <v>3622</v>
      </c>
    </row>
    <row r="106" spans="1:17" ht="105" x14ac:dyDescent="0.25">
      <c r="A106" s="869" t="s">
        <v>14</v>
      </c>
      <c r="B106" s="799" t="s">
        <v>8</v>
      </c>
      <c r="C106" s="1124" t="s">
        <v>3576</v>
      </c>
      <c r="D106" s="1124" t="s">
        <v>3524</v>
      </c>
      <c r="E106" s="1127" t="s">
        <v>3525</v>
      </c>
      <c r="F106" s="1127" t="s">
        <v>3526</v>
      </c>
      <c r="G106" s="1053" t="s">
        <v>3527</v>
      </c>
      <c r="H106" s="1053" t="s">
        <v>3528</v>
      </c>
      <c r="I106" s="805" t="s">
        <v>3529</v>
      </c>
      <c r="J106" s="921">
        <v>1</v>
      </c>
      <c r="K106" s="800">
        <v>45108</v>
      </c>
      <c r="L106" s="800">
        <v>45170</v>
      </c>
      <c r="M106" s="718">
        <f t="shared" si="4"/>
        <v>8.8571428571428577</v>
      </c>
      <c r="N106" s="921">
        <v>0</v>
      </c>
      <c r="O106" s="408">
        <f t="shared" si="5"/>
        <v>0</v>
      </c>
      <c r="P106" s="1054" t="str">
        <f>IF(ISNUMBER(O106),IF(O106=100%,"CUMPLIDA",IF(AND(ISNUMBER(L106),ISNUMBER(CGR!$Q$4)), IF(L106&lt;CGR!$Q$4,"INCUMPLIDA","PROCESO"), "VERIFICAR FECHA")),"SIN VALOR AVANCE")</f>
        <v>PROCESO</v>
      </c>
      <c r="Q106" s="863" t="s">
        <v>3623</v>
      </c>
    </row>
    <row r="107" spans="1:17" ht="90.6" x14ac:dyDescent="0.25">
      <c r="A107" s="869" t="s">
        <v>14</v>
      </c>
      <c r="B107" s="799" t="s">
        <v>8</v>
      </c>
      <c r="C107" s="1125"/>
      <c r="D107" s="1125"/>
      <c r="E107" s="1128"/>
      <c r="F107" s="1128" t="s">
        <v>3526</v>
      </c>
      <c r="G107" s="1053" t="s">
        <v>3530</v>
      </c>
      <c r="H107" s="1053" t="s">
        <v>3531</v>
      </c>
      <c r="I107" s="805" t="s">
        <v>3532</v>
      </c>
      <c r="J107" s="921">
        <v>12</v>
      </c>
      <c r="K107" s="800">
        <v>45154</v>
      </c>
      <c r="L107" s="800">
        <v>45473</v>
      </c>
      <c r="M107" s="718">
        <f t="shared" si="4"/>
        <v>45.571428571428569</v>
      </c>
      <c r="N107" s="921">
        <v>0</v>
      </c>
      <c r="O107" s="408">
        <f t="shared" si="5"/>
        <v>0</v>
      </c>
      <c r="P107" s="1054" t="str">
        <f>IF(ISNUMBER(O107),IF(O107=100%,"CUMPLIDA",IF(AND(ISNUMBER(L107),ISNUMBER(CGR!$Q$4)), IF(L107&lt;CGR!$Q$4,"INCUMPLIDA","PROCESO"), "VERIFICAR FECHA")),"SIN VALOR AVANCE")</f>
        <v>PROCESO</v>
      </c>
      <c r="Q107" s="863" t="s">
        <v>3623</v>
      </c>
    </row>
    <row r="108" spans="1:17" ht="90.6" x14ac:dyDescent="0.25">
      <c r="A108" s="869" t="s">
        <v>14</v>
      </c>
      <c r="B108" s="799" t="s">
        <v>8</v>
      </c>
      <c r="C108" s="1126"/>
      <c r="D108" s="1126"/>
      <c r="E108" s="1129"/>
      <c r="F108" s="1129" t="s">
        <v>3526</v>
      </c>
      <c r="G108" s="1053" t="s">
        <v>3533</v>
      </c>
      <c r="H108" s="1053" t="s">
        <v>3534</v>
      </c>
      <c r="I108" s="805" t="s">
        <v>3535</v>
      </c>
      <c r="J108" s="921">
        <v>4</v>
      </c>
      <c r="K108" s="800">
        <v>45108</v>
      </c>
      <c r="L108" s="800">
        <v>45473</v>
      </c>
      <c r="M108" s="718">
        <f t="shared" si="4"/>
        <v>52.142857142857146</v>
      </c>
      <c r="N108" s="921">
        <v>0</v>
      </c>
      <c r="O108" s="408">
        <f t="shared" si="5"/>
        <v>0</v>
      </c>
      <c r="P108" s="1054" t="str">
        <f>IF(ISNUMBER(O108),IF(O108=100%,"CUMPLIDA",IF(AND(ISNUMBER(L108),ISNUMBER(CGR!$Q$4)), IF(L108&lt;CGR!$Q$4,"INCUMPLIDA","PROCESO"), "VERIFICAR FECHA")),"SIN VALOR AVANCE")</f>
        <v>PROCESO</v>
      </c>
      <c r="Q108" s="863" t="s">
        <v>3623</v>
      </c>
    </row>
    <row r="109" spans="1:17" ht="165.6" x14ac:dyDescent="0.25">
      <c r="A109" s="869" t="s">
        <v>14</v>
      </c>
      <c r="B109" s="799" t="s">
        <v>8</v>
      </c>
      <c r="C109" s="1124" t="s">
        <v>3576</v>
      </c>
      <c r="D109" s="1124" t="s">
        <v>3536</v>
      </c>
      <c r="E109" s="1127" t="s">
        <v>3537</v>
      </c>
      <c r="F109" s="1127" t="s">
        <v>3538</v>
      </c>
      <c r="G109" s="1127" t="s">
        <v>3539</v>
      </c>
      <c r="H109" s="1053" t="s">
        <v>3540</v>
      </c>
      <c r="I109" s="805" t="s">
        <v>3541</v>
      </c>
      <c r="J109" s="921">
        <v>2</v>
      </c>
      <c r="K109" s="800">
        <v>45092</v>
      </c>
      <c r="L109" s="800">
        <v>45184</v>
      </c>
      <c r="M109" s="718">
        <f t="shared" si="4"/>
        <v>13.142857142857142</v>
      </c>
      <c r="N109" s="921">
        <v>0.1</v>
      </c>
      <c r="O109" s="408">
        <f t="shared" si="5"/>
        <v>0.05</v>
      </c>
      <c r="P109" s="1054" t="str">
        <f>IF(ISNUMBER(O109),IF(O109=100%,"CUMPLIDA",IF(AND(ISNUMBER(L109),ISNUMBER(CGR!$Q$4)), IF(L109&lt;CGR!$Q$4,"INCUMPLIDA","PROCESO"), "VERIFICAR FECHA")),"SIN VALOR AVANCE")</f>
        <v>PROCESO</v>
      </c>
      <c r="Q109" s="863" t="s">
        <v>3624</v>
      </c>
    </row>
    <row r="110" spans="1:17" ht="165.6" x14ac:dyDescent="0.25">
      <c r="A110" s="869" t="s">
        <v>14</v>
      </c>
      <c r="B110" s="799" t="s">
        <v>8</v>
      </c>
      <c r="C110" s="1126"/>
      <c r="D110" s="1126"/>
      <c r="E110" s="1129"/>
      <c r="F110" s="1129" t="s">
        <v>3538</v>
      </c>
      <c r="G110" s="1129" t="s">
        <v>3539</v>
      </c>
      <c r="H110" s="1053" t="s">
        <v>3542</v>
      </c>
      <c r="I110" s="805" t="s">
        <v>1045</v>
      </c>
      <c r="J110" s="921">
        <v>1</v>
      </c>
      <c r="K110" s="800">
        <v>45123</v>
      </c>
      <c r="L110" s="800">
        <v>45337</v>
      </c>
      <c r="M110" s="718">
        <f t="shared" si="4"/>
        <v>30.571428571428573</v>
      </c>
      <c r="N110" s="921">
        <v>0</v>
      </c>
      <c r="O110" s="408">
        <f t="shared" si="5"/>
        <v>0</v>
      </c>
      <c r="P110" s="1054" t="str">
        <f>IF(ISNUMBER(O110),IF(O110=100%,"CUMPLIDA",IF(AND(ISNUMBER(L110),ISNUMBER(CGR!$Q$4)), IF(L110&lt;CGR!$Q$4,"INCUMPLIDA","PROCESO"), "VERIFICAR FECHA")),"SIN VALOR AVANCE")</f>
        <v>PROCESO</v>
      </c>
      <c r="Q110" s="863" t="s">
        <v>3624</v>
      </c>
    </row>
    <row r="111" spans="1:17" ht="165.6" x14ac:dyDescent="0.25">
      <c r="A111" s="869" t="s">
        <v>14</v>
      </c>
      <c r="B111" s="799" t="s">
        <v>8</v>
      </c>
      <c r="C111" s="1124" t="s">
        <v>3576</v>
      </c>
      <c r="D111" s="1124" t="s">
        <v>3543</v>
      </c>
      <c r="E111" s="1127" t="s">
        <v>3544</v>
      </c>
      <c r="F111" s="1127" t="s">
        <v>3545</v>
      </c>
      <c r="G111" s="1127" t="s">
        <v>3546</v>
      </c>
      <c r="H111" s="1053" t="s">
        <v>3547</v>
      </c>
      <c r="I111" s="805" t="s">
        <v>3548</v>
      </c>
      <c r="J111" s="921">
        <v>1</v>
      </c>
      <c r="K111" s="800">
        <v>45122</v>
      </c>
      <c r="L111" s="800">
        <v>45275</v>
      </c>
      <c r="M111" s="718">
        <f t="shared" si="4"/>
        <v>21.857142857142858</v>
      </c>
      <c r="N111" s="921">
        <v>0</v>
      </c>
      <c r="O111" s="408">
        <f t="shared" si="5"/>
        <v>0</v>
      </c>
      <c r="P111" s="1054" t="str">
        <f>IF(ISNUMBER(O111),IF(O111=100%,"CUMPLIDA",IF(AND(ISNUMBER(L111),ISNUMBER(CGR!$Q$4)), IF(L111&lt;CGR!$Q$4,"INCUMPLIDA","PROCESO"), "VERIFICAR FECHA")),"SIN VALOR AVANCE")</f>
        <v>PROCESO</v>
      </c>
      <c r="Q111" s="863" t="s">
        <v>3624</v>
      </c>
    </row>
    <row r="112" spans="1:17" ht="165.6" x14ac:dyDescent="0.25">
      <c r="A112" s="869" t="s">
        <v>14</v>
      </c>
      <c r="B112" s="799" t="s">
        <v>8</v>
      </c>
      <c r="C112" s="1125"/>
      <c r="D112" s="1125"/>
      <c r="E112" s="1128"/>
      <c r="F112" s="1128" t="s">
        <v>3545</v>
      </c>
      <c r="G112" s="1128" t="s">
        <v>3546</v>
      </c>
      <c r="H112" s="1053" t="s">
        <v>3549</v>
      </c>
      <c r="I112" s="805" t="s">
        <v>1051</v>
      </c>
      <c r="J112" s="921">
        <v>1</v>
      </c>
      <c r="K112" s="800">
        <v>45092</v>
      </c>
      <c r="L112" s="800">
        <v>45184</v>
      </c>
      <c r="M112" s="718">
        <f t="shared" si="4"/>
        <v>13.142857142857142</v>
      </c>
      <c r="N112" s="921">
        <v>0</v>
      </c>
      <c r="O112" s="408">
        <f t="shared" si="5"/>
        <v>0</v>
      </c>
      <c r="P112" s="1054" t="str">
        <f>IF(ISNUMBER(O112),IF(O112=100%,"CUMPLIDA",IF(AND(ISNUMBER(L112),ISNUMBER(CGR!$Q$4)), IF(L112&lt;CGR!$Q$4,"INCUMPLIDA","PROCESO"), "VERIFICAR FECHA")),"SIN VALOR AVANCE")</f>
        <v>PROCESO</v>
      </c>
      <c r="Q112" s="863" t="s">
        <v>3624</v>
      </c>
    </row>
    <row r="113" spans="1:17" ht="165.6" x14ac:dyDescent="0.25">
      <c r="A113" s="869" t="s">
        <v>14</v>
      </c>
      <c r="B113" s="799" t="s">
        <v>8</v>
      </c>
      <c r="C113" s="1125"/>
      <c r="D113" s="1125"/>
      <c r="E113" s="1128"/>
      <c r="F113" s="1128" t="s">
        <v>3545</v>
      </c>
      <c r="G113" s="1128" t="s">
        <v>3550</v>
      </c>
      <c r="H113" s="1053" t="s">
        <v>3551</v>
      </c>
      <c r="I113" s="805" t="s">
        <v>3552</v>
      </c>
      <c r="J113" s="921">
        <v>1</v>
      </c>
      <c r="K113" s="800">
        <v>45122</v>
      </c>
      <c r="L113" s="800">
        <v>45275</v>
      </c>
      <c r="M113" s="718">
        <f t="shared" si="4"/>
        <v>21.857142857142858</v>
      </c>
      <c r="N113" s="921">
        <v>1</v>
      </c>
      <c r="O113" s="408">
        <f t="shared" si="5"/>
        <v>1</v>
      </c>
      <c r="P113" s="1054" t="str">
        <f>IF(ISNUMBER(O113),IF(O113=100%,"CUMPLIDA",IF(AND(ISNUMBER(L113),ISNUMBER(CGR!$Q$4)), IF(L113&lt;CGR!$Q$4,"INCUMPLIDA","PROCESO"), "VERIFICAR FECHA")),"SIN VALOR AVANCE")</f>
        <v>CUMPLIDA</v>
      </c>
      <c r="Q113" s="863" t="s">
        <v>3624</v>
      </c>
    </row>
    <row r="114" spans="1:17" ht="165.6" x14ac:dyDescent="0.25">
      <c r="A114" s="869" t="s">
        <v>14</v>
      </c>
      <c r="B114" s="799" t="s">
        <v>8</v>
      </c>
      <c r="C114" s="1126"/>
      <c r="D114" s="1126"/>
      <c r="E114" s="1129"/>
      <c r="F114" s="1129" t="s">
        <v>3545</v>
      </c>
      <c r="G114" s="1129" t="s">
        <v>3550</v>
      </c>
      <c r="H114" s="1053" t="s">
        <v>3553</v>
      </c>
      <c r="I114" s="805" t="s">
        <v>3554</v>
      </c>
      <c r="J114" s="921">
        <v>1</v>
      </c>
      <c r="K114" s="800">
        <v>45122</v>
      </c>
      <c r="L114" s="800">
        <v>45275</v>
      </c>
      <c r="M114" s="718">
        <f t="shared" si="4"/>
        <v>21.857142857142858</v>
      </c>
      <c r="N114" s="921">
        <v>0</v>
      </c>
      <c r="O114" s="408">
        <f t="shared" si="5"/>
        <v>0</v>
      </c>
      <c r="P114" s="1054" t="str">
        <f>IF(ISNUMBER(O114),IF(O114=100%,"CUMPLIDA",IF(AND(ISNUMBER(L114),ISNUMBER(CGR!$Q$4)), IF(L114&lt;CGR!$Q$4,"INCUMPLIDA","PROCESO"), "VERIFICAR FECHA")),"SIN VALOR AVANCE")</f>
        <v>PROCESO</v>
      </c>
      <c r="Q114" s="863" t="s">
        <v>3624</v>
      </c>
    </row>
    <row r="115" spans="1:17" ht="165.6" x14ac:dyDescent="0.25">
      <c r="A115" s="869" t="s">
        <v>14</v>
      </c>
      <c r="B115" s="799" t="s">
        <v>8</v>
      </c>
      <c r="C115" s="1124" t="s">
        <v>3576</v>
      </c>
      <c r="D115" s="1124" t="s">
        <v>561</v>
      </c>
      <c r="E115" s="1127" t="s">
        <v>3555</v>
      </c>
      <c r="F115" s="1127" t="s">
        <v>3556</v>
      </c>
      <c r="G115" s="1127" t="s">
        <v>3557</v>
      </c>
      <c r="H115" s="1053" t="s">
        <v>3551</v>
      </c>
      <c r="I115" s="805" t="s">
        <v>3552</v>
      </c>
      <c r="J115" s="921">
        <v>1</v>
      </c>
      <c r="K115" s="800">
        <v>45122</v>
      </c>
      <c r="L115" s="800">
        <v>45275</v>
      </c>
      <c r="M115" s="718">
        <f t="shared" si="4"/>
        <v>21.857142857142858</v>
      </c>
      <c r="N115" s="921">
        <v>1</v>
      </c>
      <c r="O115" s="408">
        <f t="shared" si="5"/>
        <v>1</v>
      </c>
      <c r="P115" s="1054" t="str">
        <f>IF(ISNUMBER(O115),IF(O115=100%,"CUMPLIDA",IF(AND(ISNUMBER(L115),ISNUMBER(CGR!$Q$4)), IF(L115&lt;CGR!$Q$4,"INCUMPLIDA","PROCESO"), "VERIFICAR FECHA")),"SIN VALOR AVANCE")</f>
        <v>CUMPLIDA</v>
      </c>
      <c r="Q115" s="863" t="s">
        <v>3624</v>
      </c>
    </row>
    <row r="116" spans="1:17" ht="165.6" x14ac:dyDescent="0.25">
      <c r="A116" s="869" t="s">
        <v>14</v>
      </c>
      <c r="B116" s="799" t="s">
        <v>8</v>
      </c>
      <c r="C116" s="1126"/>
      <c r="D116" s="1126"/>
      <c r="E116" s="1129"/>
      <c r="F116" s="1129" t="s">
        <v>3556</v>
      </c>
      <c r="G116" s="1129" t="s">
        <v>3557</v>
      </c>
      <c r="H116" s="1053" t="s">
        <v>3558</v>
      </c>
      <c r="I116" s="805" t="s">
        <v>3559</v>
      </c>
      <c r="J116" s="921">
        <v>2</v>
      </c>
      <c r="K116" s="800">
        <v>45139</v>
      </c>
      <c r="L116" s="800">
        <v>45261</v>
      </c>
      <c r="M116" s="718">
        <f t="shared" si="4"/>
        <v>17.428571428571427</v>
      </c>
      <c r="N116" s="921">
        <v>0</v>
      </c>
      <c r="O116" s="408">
        <f t="shared" si="5"/>
        <v>0</v>
      </c>
      <c r="P116" s="1054" t="str">
        <f>IF(ISNUMBER(O116),IF(O116=100%,"CUMPLIDA",IF(AND(ISNUMBER(L116),ISNUMBER(CGR!$Q$4)), IF(L116&lt;CGR!$Q$4,"INCUMPLIDA","PROCESO"), "VERIFICAR FECHA")),"SIN VALOR AVANCE")</f>
        <v>PROCESO</v>
      </c>
      <c r="Q116" s="863" t="s">
        <v>3624</v>
      </c>
    </row>
    <row r="117" spans="1:17" ht="135" x14ac:dyDescent="0.25">
      <c r="A117" s="869" t="s">
        <v>14</v>
      </c>
      <c r="B117" s="799" t="s">
        <v>8</v>
      </c>
      <c r="C117" s="1052" t="s">
        <v>3576</v>
      </c>
      <c r="D117" s="1052" t="s">
        <v>3560</v>
      </c>
      <c r="E117" s="1053" t="s">
        <v>3561</v>
      </c>
      <c r="F117" s="1053" t="s">
        <v>3562</v>
      </c>
      <c r="G117" s="1053" t="s">
        <v>3563</v>
      </c>
      <c r="H117" s="1053" t="s">
        <v>3564</v>
      </c>
      <c r="I117" s="805" t="s">
        <v>3565</v>
      </c>
      <c r="J117" s="921">
        <v>1</v>
      </c>
      <c r="K117" s="800">
        <v>45092</v>
      </c>
      <c r="L117" s="800">
        <v>45169</v>
      </c>
      <c r="M117" s="718">
        <f t="shared" si="4"/>
        <v>11</v>
      </c>
      <c r="N117" s="921">
        <v>0.1</v>
      </c>
      <c r="O117" s="408">
        <f t="shared" si="5"/>
        <v>0.1</v>
      </c>
      <c r="P117" s="1054" t="str">
        <f>IF(ISNUMBER(O117),IF(O117=100%,"CUMPLIDA",IF(AND(ISNUMBER(L117),ISNUMBER(CGR!$Q$4)), IF(L117&lt;CGR!$Q$4,"INCUMPLIDA","PROCESO"), "VERIFICAR FECHA")),"SIN VALOR AVANCE")</f>
        <v>PROCESO</v>
      </c>
      <c r="Q117" s="863" t="s">
        <v>3625</v>
      </c>
    </row>
    <row r="118" spans="1:17" ht="105.6" x14ac:dyDescent="0.25">
      <c r="A118" s="869" t="s">
        <v>14</v>
      </c>
      <c r="B118" s="799" t="s">
        <v>8</v>
      </c>
      <c r="C118" s="1124" t="s">
        <v>3576</v>
      </c>
      <c r="D118" s="1124" t="s">
        <v>3566</v>
      </c>
      <c r="E118" s="1127" t="s">
        <v>3567</v>
      </c>
      <c r="F118" s="1127" t="s">
        <v>3568</v>
      </c>
      <c r="G118" s="1053" t="s">
        <v>3569</v>
      </c>
      <c r="H118" s="1053" t="s">
        <v>3570</v>
      </c>
      <c r="I118" s="805" t="s">
        <v>3571</v>
      </c>
      <c r="J118" s="921">
        <v>1</v>
      </c>
      <c r="K118" s="800">
        <v>45108</v>
      </c>
      <c r="L118" s="800">
        <v>45291</v>
      </c>
      <c r="M118" s="718">
        <f t="shared" si="4"/>
        <v>26.142857142857142</v>
      </c>
      <c r="N118" s="921">
        <v>0</v>
      </c>
      <c r="O118" s="408">
        <f t="shared" si="5"/>
        <v>0</v>
      </c>
      <c r="P118" s="1054" t="str">
        <f>IF(ISNUMBER(O118),IF(O118=100%,"CUMPLIDA",IF(AND(ISNUMBER(L118),ISNUMBER(CGR!$Q$4)), IF(L118&lt;CGR!$Q$4,"INCUMPLIDA","PROCESO"), "VERIFICAR FECHA")),"SIN VALOR AVANCE")</f>
        <v>PROCESO</v>
      </c>
      <c r="Q118" s="863" t="s">
        <v>3626</v>
      </c>
    </row>
    <row r="119" spans="1:17" ht="150.6" x14ac:dyDescent="0.25">
      <c r="A119" s="869" t="s">
        <v>14</v>
      </c>
      <c r="B119" s="799" t="s">
        <v>8</v>
      </c>
      <c r="C119" s="1125"/>
      <c r="D119" s="1125"/>
      <c r="E119" s="1128"/>
      <c r="F119" s="1128" t="s">
        <v>3568</v>
      </c>
      <c r="G119" s="1127" t="s">
        <v>3572</v>
      </c>
      <c r="H119" s="1053" t="s">
        <v>3573</v>
      </c>
      <c r="I119" s="805" t="s">
        <v>3574</v>
      </c>
      <c r="J119" s="921">
        <v>4</v>
      </c>
      <c r="K119" s="800">
        <v>45108</v>
      </c>
      <c r="L119" s="800">
        <v>45473</v>
      </c>
      <c r="M119" s="718">
        <f t="shared" si="4"/>
        <v>52.142857142857146</v>
      </c>
      <c r="N119" s="921">
        <v>0</v>
      </c>
      <c r="O119" s="408">
        <f t="shared" si="5"/>
        <v>0</v>
      </c>
      <c r="P119" s="1054" t="str">
        <f>IF(ISNUMBER(O119),IF(O119=100%,"CUMPLIDA",IF(AND(ISNUMBER(L119),ISNUMBER(CGR!$Q$4)), IF(L119&lt;CGR!$Q$4,"INCUMPLIDA","PROCESO"), "VERIFICAR FECHA")),"SIN VALOR AVANCE")</f>
        <v>PROCESO</v>
      </c>
      <c r="Q119" s="863" t="s">
        <v>3627</v>
      </c>
    </row>
    <row r="120" spans="1:17" ht="150.6" x14ac:dyDescent="0.25">
      <c r="A120" s="869" t="s">
        <v>14</v>
      </c>
      <c r="B120" s="799" t="s">
        <v>8</v>
      </c>
      <c r="C120" s="1126"/>
      <c r="D120" s="1126"/>
      <c r="E120" s="1129"/>
      <c r="F120" s="1129" t="s">
        <v>3568</v>
      </c>
      <c r="G120" s="1129"/>
      <c r="H120" s="1053" t="s">
        <v>3575</v>
      </c>
      <c r="I120" s="805" t="s">
        <v>223</v>
      </c>
      <c r="J120" s="921">
        <v>4</v>
      </c>
      <c r="K120" s="800">
        <v>45108</v>
      </c>
      <c r="L120" s="800">
        <v>45473</v>
      </c>
      <c r="M120" s="718">
        <f t="shared" si="4"/>
        <v>52.142857142857146</v>
      </c>
      <c r="N120" s="921">
        <v>0</v>
      </c>
      <c r="O120" s="408">
        <f t="shared" si="5"/>
        <v>0</v>
      </c>
      <c r="P120" s="1054" t="str">
        <f>IF(ISNUMBER(O120),IF(O120=100%,"CUMPLIDA",IF(AND(ISNUMBER(L120),ISNUMBER(CGR!$Q$4)), IF(L120&lt;CGR!$Q$4,"INCUMPLIDA","PROCESO"), "VERIFICAR FECHA")),"SIN VALOR AVANCE")</f>
        <v>PROCESO</v>
      </c>
      <c r="Q120" s="863" t="s">
        <v>3627</v>
      </c>
    </row>
    <row r="121" spans="1:17" ht="150.6" x14ac:dyDescent="0.25">
      <c r="A121" s="737" t="s">
        <v>19</v>
      </c>
      <c r="B121" s="799" t="s">
        <v>8</v>
      </c>
      <c r="C121" s="1136" t="s">
        <v>324</v>
      </c>
      <c r="D121" s="1136" t="s">
        <v>67</v>
      </c>
      <c r="E121" s="1138" t="s">
        <v>325</v>
      </c>
      <c r="F121" s="1138" t="s">
        <v>326</v>
      </c>
      <c r="G121" s="1039" t="s">
        <v>89</v>
      </c>
      <c r="H121" s="1039" t="s">
        <v>90</v>
      </c>
      <c r="I121" s="1045" t="s">
        <v>91</v>
      </c>
      <c r="J121" s="709">
        <v>1</v>
      </c>
      <c r="K121" s="800">
        <v>43831</v>
      </c>
      <c r="L121" s="800">
        <v>44012</v>
      </c>
      <c r="M121" s="711">
        <f t="shared" si="4"/>
        <v>25.857142857142858</v>
      </c>
      <c r="N121" s="712">
        <v>1</v>
      </c>
      <c r="O121" s="406">
        <f t="shared" si="5"/>
        <v>1</v>
      </c>
      <c r="P121" s="1054" t="str">
        <f>IF(ISNUMBER(O121),IF(O121=100%,"CUMPLIDA",IF(AND(ISNUMBER(L121),ISNUMBER(CGR!$Q$4)), IF(L121&lt;CGR!$Q$4,"INCUMPLIDA","PROCESO"), "VERIFICAR FECHA")),"SIN VALOR AVANCE")</f>
        <v>CUMPLIDA</v>
      </c>
      <c r="Q121" s="1045" t="s">
        <v>327</v>
      </c>
    </row>
    <row r="122" spans="1:17" ht="225.6" x14ac:dyDescent="0.25">
      <c r="A122" s="737" t="s">
        <v>19</v>
      </c>
      <c r="B122" s="799" t="s">
        <v>8</v>
      </c>
      <c r="C122" s="1136"/>
      <c r="D122" s="1136"/>
      <c r="E122" s="1138"/>
      <c r="F122" s="1138"/>
      <c r="G122" s="1039" t="s">
        <v>328</v>
      </c>
      <c r="H122" s="1039" t="s">
        <v>94</v>
      </c>
      <c r="I122" s="1045" t="s">
        <v>95</v>
      </c>
      <c r="J122" s="709">
        <v>1</v>
      </c>
      <c r="K122" s="800">
        <v>44013</v>
      </c>
      <c r="L122" s="800">
        <v>44196</v>
      </c>
      <c r="M122" s="711">
        <f t="shared" si="4"/>
        <v>26.142857142857142</v>
      </c>
      <c r="N122" s="712">
        <v>1</v>
      </c>
      <c r="O122" s="406">
        <f>N122/J122</f>
        <v>1</v>
      </c>
      <c r="P122" s="1054" t="str">
        <f>IF(ISNUMBER(O122),IF(O122=100%,"CUMPLIDA",IF(AND(ISNUMBER(L122),ISNUMBER(CGR!$Q$4)), IF(L122&lt;CGR!$Q$4,"INCUMPLIDA","PROCESO"), "VERIFICAR FECHA")),"SIN VALOR AVANCE")</f>
        <v>CUMPLIDA</v>
      </c>
      <c r="Q122" s="1045" t="s">
        <v>329</v>
      </c>
    </row>
    <row r="123" spans="1:17" ht="195.6" x14ac:dyDescent="0.25">
      <c r="A123" s="737" t="s">
        <v>19</v>
      </c>
      <c r="B123" s="799" t="s">
        <v>8</v>
      </c>
      <c r="C123" s="1136"/>
      <c r="D123" s="1136"/>
      <c r="E123" s="1138"/>
      <c r="F123" s="1138"/>
      <c r="G123" s="1150" t="s">
        <v>330</v>
      </c>
      <c r="H123" s="1043" t="s">
        <v>98</v>
      </c>
      <c r="I123" s="1049" t="s">
        <v>99</v>
      </c>
      <c r="J123" s="709">
        <v>1</v>
      </c>
      <c r="K123" s="800">
        <v>44562</v>
      </c>
      <c r="L123" s="800">
        <v>44773</v>
      </c>
      <c r="M123" s="711">
        <f t="shared" si="4"/>
        <v>30.142857142857142</v>
      </c>
      <c r="N123" s="712">
        <v>1</v>
      </c>
      <c r="O123" s="406">
        <f t="shared" si="5"/>
        <v>1</v>
      </c>
      <c r="P123" s="1054" t="str">
        <f>IF(ISNUMBER(O123),IF(O123=100%,"CUMPLIDA",IF(AND(ISNUMBER(L123),ISNUMBER(CGR!$Q$4)), IF(L123&lt;CGR!$Q$4,"INCUMPLIDA","PROCESO"), "VERIFICAR FECHA")),"SIN VALOR AVANCE")</f>
        <v>CUMPLIDA</v>
      </c>
      <c r="Q123" s="1045" t="s">
        <v>331</v>
      </c>
    </row>
    <row r="124" spans="1:17" ht="195.6" x14ac:dyDescent="0.25">
      <c r="A124" s="737" t="s">
        <v>19</v>
      </c>
      <c r="B124" s="799" t="s">
        <v>8</v>
      </c>
      <c r="C124" s="1136"/>
      <c r="D124" s="1136"/>
      <c r="E124" s="1138"/>
      <c r="F124" s="1138"/>
      <c r="G124" s="1150"/>
      <c r="H124" s="1043" t="s">
        <v>101</v>
      </c>
      <c r="I124" s="1049" t="s">
        <v>102</v>
      </c>
      <c r="J124" s="709">
        <v>1</v>
      </c>
      <c r="K124" s="800">
        <v>44774</v>
      </c>
      <c r="L124" s="800">
        <v>44926</v>
      </c>
      <c r="M124" s="711">
        <f t="shared" si="4"/>
        <v>21.714285714285715</v>
      </c>
      <c r="N124" s="712">
        <v>1</v>
      </c>
      <c r="O124" s="406">
        <f t="shared" si="5"/>
        <v>1</v>
      </c>
      <c r="P124" s="1054" t="str">
        <f>IF(ISNUMBER(O124),IF(O124=100%,"CUMPLIDA",IF(AND(ISNUMBER(L124),ISNUMBER(CGR!$Q$4)), IF(L124&lt;CGR!$Q$4,"INCUMPLIDA","PROCESO"), "VERIFICAR FECHA")),"SIN VALOR AVANCE")</f>
        <v>CUMPLIDA</v>
      </c>
      <c r="Q124" s="1045" t="s">
        <v>331</v>
      </c>
    </row>
    <row r="125" spans="1:17" ht="195.6" x14ac:dyDescent="0.25">
      <c r="A125" s="737" t="s">
        <v>19</v>
      </c>
      <c r="B125" s="799" t="s">
        <v>8</v>
      </c>
      <c r="C125" s="1136"/>
      <c r="D125" s="1136"/>
      <c r="E125" s="1138"/>
      <c r="F125" s="1138"/>
      <c r="G125" s="1150" t="s">
        <v>332</v>
      </c>
      <c r="H125" s="1043" t="s">
        <v>105</v>
      </c>
      <c r="I125" s="1049" t="s">
        <v>106</v>
      </c>
      <c r="J125" s="709">
        <v>3</v>
      </c>
      <c r="K125" s="800">
        <v>44927</v>
      </c>
      <c r="L125" s="800">
        <v>45291</v>
      </c>
      <c r="M125" s="711">
        <f t="shared" si="4"/>
        <v>52</v>
      </c>
      <c r="N125" s="712">
        <v>0</v>
      </c>
      <c r="O125" s="406">
        <f t="shared" si="5"/>
        <v>0</v>
      </c>
      <c r="P125" s="1054" t="str">
        <f>IF(ISNUMBER(O125),IF(O125=100%,"CUMPLIDA",IF(AND(ISNUMBER(L125),ISNUMBER(CGR!$Q$4)), IF(L125&lt;CGR!$Q$4,"INCUMPLIDA","PROCESO"), "VERIFICAR FECHA")),"SIN VALOR AVANCE")</f>
        <v>PROCESO</v>
      </c>
      <c r="Q125" s="1045" t="s">
        <v>333</v>
      </c>
    </row>
    <row r="126" spans="1:17" ht="195.6" x14ac:dyDescent="0.25">
      <c r="A126" s="737" t="s">
        <v>19</v>
      </c>
      <c r="B126" s="799" t="s">
        <v>8</v>
      </c>
      <c r="C126" s="1136"/>
      <c r="D126" s="1136"/>
      <c r="E126" s="1138"/>
      <c r="F126" s="1138"/>
      <c r="G126" s="1150"/>
      <c r="H126" s="1043" t="s">
        <v>108</v>
      </c>
      <c r="I126" s="1049" t="s">
        <v>109</v>
      </c>
      <c r="J126" s="709">
        <v>1</v>
      </c>
      <c r="K126" s="710">
        <v>45474</v>
      </c>
      <c r="L126" s="800">
        <v>45657</v>
      </c>
      <c r="M126" s="711">
        <f t="shared" si="4"/>
        <v>26.142857142857142</v>
      </c>
      <c r="N126" s="712">
        <v>0</v>
      </c>
      <c r="O126" s="406">
        <f t="shared" si="5"/>
        <v>0</v>
      </c>
      <c r="P126" s="1054" t="str">
        <f>IF(ISNUMBER(O126),IF(O126=100%,"CUMPLIDA",IF(AND(ISNUMBER(L126),ISNUMBER(CGR!$Q$4)), IF(L126&lt;CGR!$Q$4,"INCUMPLIDA","PROCESO"), "VERIFICAR FECHA")),"SIN VALOR AVANCE")</f>
        <v>PROCESO</v>
      </c>
      <c r="Q126" s="1045" t="s">
        <v>333</v>
      </c>
    </row>
    <row r="127" spans="1:17" ht="135.6" x14ac:dyDescent="0.25">
      <c r="A127" s="737" t="s">
        <v>19</v>
      </c>
      <c r="B127" s="799" t="s">
        <v>8</v>
      </c>
      <c r="C127" s="1136" t="s">
        <v>334</v>
      </c>
      <c r="D127" s="1136" t="s">
        <v>335</v>
      </c>
      <c r="E127" s="1138" t="s">
        <v>336</v>
      </c>
      <c r="F127" s="1138" t="s">
        <v>337</v>
      </c>
      <c r="G127" s="1138" t="s">
        <v>338</v>
      </c>
      <c r="H127" s="1039" t="s">
        <v>339</v>
      </c>
      <c r="I127" s="1045" t="s">
        <v>340</v>
      </c>
      <c r="J127" s="709">
        <v>3</v>
      </c>
      <c r="K127" s="800">
        <v>43481</v>
      </c>
      <c r="L127" s="800">
        <v>43845</v>
      </c>
      <c r="M127" s="711">
        <f t="shared" si="4"/>
        <v>52</v>
      </c>
      <c r="N127" s="712">
        <v>3</v>
      </c>
      <c r="O127" s="406">
        <f t="shared" si="5"/>
        <v>1</v>
      </c>
      <c r="P127" s="1054" t="str">
        <f>IF(ISNUMBER(O127),IF(O127=100%,"CUMPLIDA",IF(AND(ISNUMBER(L127),ISNUMBER(CGR!$Q$4)), IF(L127&lt;CGR!$Q$4,"INCUMPLIDA","PROCESO"), "VERIFICAR FECHA")),"SIN VALOR AVANCE")</f>
        <v>CUMPLIDA</v>
      </c>
      <c r="Q127" s="1045" t="s">
        <v>341</v>
      </c>
    </row>
    <row r="128" spans="1:17" ht="135.6" x14ac:dyDescent="0.25">
      <c r="A128" s="737" t="s">
        <v>19</v>
      </c>
      <c r="B128" s="799" t="s">
        <v>8</v>
      </c>
      <c r="C128" s="1136"/>
      <c r="D128" s="1136"/>
      <c r="E128" s="1138"/>
      <c r="F128" s="1138"/>
      <c r="G128" s="1138"/>
      <c r="H128" s="1039" t="s">
        <v>342</v>
      </c>
      <c r="I128" s="1045" t="s">
        <v>343</v>
      </c>
      <c r="J128" s="709">
        <v>1</v>
      </c>
      <c r="K128" s="800">
        <v>43846</v>
      </c>
      <c r="L128" s="800">
        <v>44213</v>
      </c>
      <c r="M128" s="711">
        <f t="shared" si="4"/>
        <v>52.428571428571431</v>
      </c>
      <c r="N128" s="712">
        <v>1</v>
      </c>
      <c r="O128" s="406">
        <f t="shared" si="5"/>
        <v>1</v>
      </c>
      <c r="P128" s="1054" t="str">
        <f>IF(ISNUMBER(O128),IF(O128=100%,"CUMPLIDA",IF(AND(ISNUMBER(L128),ISNUMBER(CGR!$Q$4)), IF(L128&lt;CGR!$Q$4,"INCUMPLIDA","PROCESO"), "VERIFICAR FECHA")),"SIN VALOR AVANCE")</f>
        <v>CUMPLIDA</v>
      </c>
      <c r="Q128" s="1045" t="s">
        <v>341</v>
      </c>
    </row>
    <row r="129" spans="1:17" ht="135.6" x14ac:dyDescent="0.25">
      <c r="A129" s="737" t="s">
        <v>19</v>
      </c>
      <c r="B129" s="799" t="s">
        <v>8</v>
      </c>
      <c r="C129" s="1136"/>
      <c r="D129" s="1136"/>
      <c r="E129" s="1138"/>
      <c r="F129" s="1138"/>
      <c r="G129" s="1138"/>
      <c r="H129" s="1039" t="s">
        <v>344</v>
      </c>
      <c r="I129" s="1045" t="s">
        <v>345</v>
      </c>
      <c r="J129" s="709">
        <v>1</v>
      </c>
      <c r="K129" s="800">
        <v>44214</v>
      </c>
      <c r="L129" s="800">
        <v>44580</v>
      </c>
      <c r="M129" s="711">
        <f t="shared" si="4"/>
        <v>52.285714285714285</v>
      </c>
      <c r="N129" s="712">
        <v>1</v>
      </c>
      <c r="O129" s="406">
        <f t="shared" si="5"/>
        <v>1</v>
      </c>
      <c r="P129" s="1054" t="str">
        <f>IF(ISNUMBER(O129),IF(O129=100%,"CUMPLIDA",IF(AND(ISNUMBER(L129),ISNUMBER(CGR!$Q$4)), IF(L129&lt;CGR!$Q$4,"INCUMPLIDA","PROCESO"), "VERIFICAR FECHA")),"SIN VALOR AVANCE")</f>
        <v>CUMPLIDA</v>
      </c>
      <c r="Q129" s="1045" t="s">
        <v>346</v>
      </c>
    </row>
    <row r="130" spans="1:17" ht="240.6" x14ac:dyDescent="0.25">
      <c r="A130" s="737" t="s">
        <v>19</v>
      </c>
      <c r="B130" s="799" t="s">
        <v>8</v>
      </c>
      <c r="C130" s="1136"/>
      <c r="D130" s="1136"/>
      <c r="E130" s="1138"/>
      <c r="F130" s="1138"/>
      <c r="G130" s="1039" t="s">
        <v>347</v>
      </c>
      <c r="H130" s="1039" t="s">
        <v>94</v>
      </c>
      <c r="I130" s="1045" t="s">
        <v>95</v>
      </c>
      <c r="J130" s="709">
        <v>1</v>
      </c>
      <c r="K130" s="800">
        <v>43770</v>
      </c>
      <c r="L130" s="800">
        <v>44134</v>
      </c>
      <c r="M130" s="711">
        <f t="shared" si="4"/>
        <v>52</v>
      </c>
      <c r="N130" s="712">
        <v>1</v>
      </c>
      <c r="O130" s="406">
        <f t="shared" si="5"/>
        <v>1</v>
      </c>
      <c r="P130" s="1054" t="str">
        <f>IF(ISNUMBER(O130),IF(O130=100%,"CUMPLIDA",IF(AND(ISNUMBER(L130),ISNUMBER(CGR!$Q$4)), IF(L130&lt;CGR!$Q$4,"INCUMPLIDA","PROCESO"), "VERIFICAR FECHA")),"SIN VALOR AVANCE")</f>
        <v>CUMPLIDA</v>
      </c>
      <c r="Q130" s="1045" t="s">
        <v>348</v>
      </c>
    </row>
    <row r="131" spans="1:17" ht="255.6" x14ac:dyDescent="0.25">
      <c r="A131" s="737" t="s">
        <v>19</v>
      </c>
      <c r="B131" s="799" t="s">
        <v>8</v>
      </c>
      <c r="C131" s="1136"/>
      <c r="D131" s="1136"/>
      <c r="E131" s="1138"/>
      <c r="F131" s="1138"/>
      <c r="G131" s="726" t="s">
        <v>349</v>
      </c>
      <c r="H131" s="1043" t="s">
        <v>350</v>
      </c>
      <c r="I131" s="1049" t="s">
        <v>351</v>
      </c>
      <c r="J131" s="716">
        <v>1</v>
      </c>
      <c r="K131" s="800">
        <v>44927</v>
      </c>
      <c r="L131" s="800">
        <v>45230</v>
      </c>
      <c r="M131" s="718">
        <f t="shared" si="4"/>
        <v>43.285714285714285</v>
      </c>
      <c r="N131" s="719">
        <v>0</v>
      </c>
      <c r="O131" s="408">
        <f t="shared" si="5"/>
        <v>0</v>
      </c>
      <c r="P131" s="1054" t="str">
        <f>IF(ISNUMBER(O131),IF(O131=100%,"CUMPLIDA",IF(AND(ISNUMBER(L131),ISNUMBER(CGR!$Q$4)), IF(L131&lt;CGR!$Q$4,"INCUMPLIDA","PROCESO"), "VERIFICAR FECHA")),"SIN VALOR AVANCE")</f>
        <v>PROCESO</v>
      </c>
      <c r="Q131" s="1045" t="s">
        <v>352</v>
      </c>
    </row>
    <row r="132" spans="1:17" ht="255.6" x14ac:dyDescent="0.25">
      <c r="A132" s="737" t="s">
        <v>19</v>
      </c>
      <c r="B132" s="799" t="s">
        <v>8</v>
      </c>
      <c r="C132" s="1136"/>
      <c r="D132" s="1136"/>
      <c r="E132" s="1138"/>
      <c r="F132" s="1138"/>
      <c r="G132" s="1160" t="s">
        <v>353</v>
      </c>
      <c r="H132" s="1043" t="s">
        <v>354</v>
      </c>
      <c r="I132" s="1049" t="s">
        <v>102</v>
      </c>
      <c r="J132" s="716">
        <v>1</v>
      </c>
      <c r="K132" s="800">
        <v>45231</v>
      </c>
      <c r="L132" s="800">
        <v>45443</v>
      </c>
      <c r="M132" s="718">
        <f t="shared" si="4"/>
        <v>30.285714285714285</v>
      </c>
      <c r="N132" s="719">
        <v>0</v>
      </c>
      <c r="O132" s="408">
        <f t="shared" si="5"/>
        <v>0</v>
      </c>
      <c r="P132" s="1054" t="str">
        <f>IF(ISNUMBER(O132),IF(O132=100%,"CUMPLIDA",IF(AND(ISNUMBER(L132),ISNUMBER(CGR!$Q$4)), IF(L132&lt;CGR!$Q$4,"INCUMPLIDA","PROCESO"), "VERIFICAR FECHA")),"SIN VALOR AVANCE")</f>
        <v>PROCESO</v>
      </c>
      <c r="Q132" s="1045" t="s">
        <v>352</v>
      </c>
    </row>
    <row r="133" spans="1:17" ht="255.6" x14ac:dyDescent="0.25">
      <c r="A133" s="737" t="s">
        <v>19</v>
      </c>
      <c r="B133" s="799" t="s">
        <v>8</v>
      </c>
      <c r="C133" s="1136"/>
      <c r="D133" s="1136"/>
      <c r="E133" s="1138"/>
      <c r="F133" s="1138"/>
      <c r="G133" s="1160"/>
      <c r="H133" s="1043" t="s">
        <v>355</v>
      </c>
      <c r="I133" s="1049" t="s">
        <v>355</v>
      </c>
      <c r="J133" s="716">
        <v>4</v>
      </c>
      <c r="K133" s="800">
        <v>45444</v>
      </c>
      <c r="L133" s="800">
        <v>45808</v>
      </c>
      <c r="M133" s="718">
        <f t="shared" si="4"/>
        <v>52</v>
      </c>
      <c r="N133" s="719">
        <v>0</v>
      </c>
      <c r="O133" s="408">
        <f t="shared" si="5"/>
        <v>0</v>
      </c>
      <c r="P133" s="1054" t="str">
        <f>IF(ISNUMBER(O133),IF(O133=100%,"CUMPLIDA",IF(AND(ISNUMBER(L133),ISNUMBER(CGR!$Q$4)), IF(L133&lt;CGR!$Q$4,"INCUMPLIDA","PROCESO"), "VERIFICAR FECHA")),"SIN VALOR AVANCE")</f>
        <v>PROCESO</v>
      </c>
      <c r="Q133" s="1045" t="s">
        <v>352</v>
      </c>
    </row>
    <row r="134" spans="1:17" ht="255.6" x14ac:dyDescent="0.25">
      <c r="A134" s="737" t="s">
        <v>19</v>
      </c>
      <c r="B134" s="799" t="s">
        <v>8</v>
      </c>
      <c r="C134" s="1136"/>
      <c r="D134" s="1136"/>
      <c r="E134" s="1138"/>
      <c r="F134" s="1138"/>
      <c r="G134" s="726" t="s">
        <v>356</v>
      </c>
      <c r="H134" s="1043" t="s">
        <v>357</v>
      </c>
      <c r="I134" s="1049" t="s">
        <v>109</v>
      </c>
      <c r="J134" s="716">
        <v>1</v>
      </c>
      <c r="K134" s="800">
        <v>45809</v>
      </c>
      <c r="L134" s="800">
        <v>46022</v>
      </c>
      <c r="M134" s="718">
        <f t="shared" si="4"/>
        <v>30.428571428571427</v>
      </c>
      <c r="N134" s="719">
        <v>0</v>
      </c>
      <c r="O134" s="408">
        <f t="shared" si="5"/>
        <v>0</v>
      </c>
      <c r="P134" s="1054" t="str">
        <f>IF(ISNUMBER(O134),IF(O134=100%,"CUMPLIDA",IF(AND(ISNUMBER(L134),ISNUMBER(CGR!$Q$4)), IF(L134&lt;CGR!$Q$4,"INCUMPLIDA","PROCESO"), "VERIFICAR FECHA")),"SIN VALOR AVANCE")</f>
        <v>PROCESO</v>
      </c>
      <c r="Q134" s="1045" t="s">
        <v>352</v>
      </c>
    </row>
    <row r="135" spans="1:17" ht="195.6" x14ac:dyDescent="0.25">
      <c r="A135" s="737" t="s">
        <v>19</v>
      </c>
      <c r="B135" s="799" t="s">
        <v>8</v>
      </c>
      <c r="C135" s="1136"/>
      <c r="D135" s="1136"/>
      <c r="E135" s="1138"/>
      <c r="F135" s="1138"/>
      <c r="G135" s="1138" t="s">
        <v>358</v>
      </c>
      <c r="H135" s="1039" t="s">
        <v>359</v>
      </c>
      <c r="I135" s="727" t="s">
        <v>360</v>
      </c>
      <c r="J135" s="709">
        <v>3</v>
      </c>
      <c r="K135" s="800">
        <v>43726</v>
      </c>
      <c r="L135" s="800">
        <v>44042</v>
      </c>
      <c r="M135" s="711">
        <f t="shared" si="4"/>
        <v>45.142857142857146</v>
      </c>
      <c r="N135" s="712">
        <v>3</v>
      </c>
      <c r="O135" s="406">
        <f t="shared" si="5"/>
        <v>1</v>
      </c>
      <c r="P135" s="1054" t="str">
        <f>IF(ISNUMBER(O135),IF(O135=100%,"CUMPLIDA",IF(AND(ISNUMBER(L135),ISNUMBER(CGR!$Q$4)), IF(L135&lt;CGR!$Q$4,"INCUMPLIDA","PROCESO"), "VERIFICAR FECHA")),"SIN VALOR AVANCE")</f>
        <v>CUMPLIDA</v>
      </c>
      <c r="Q135" s="1045" t="s">
        <v>361</v>
      </c>
    </row>
    <row r="136" spans="1:17" ht="195.6" x14ac:dyDescent="0.25">
      <c r="A136" s="737" t="s">
        <v>19</v>
      </c>
      <c r="B136" s="799" t="s">
        <v>8</v>
      </c>
      <c r="C136" s="1136"/>
      <c r="D136" s="1136"/>
      <c r="E136" s="1138"/>
      <c r="F136" s="1138"/>
      <c r="G136" s="1138"/>
      <c r="H136" s="1039" t="s">
        <v>362</v>
      </c>
      <c r="I136" s="1045" t="s">
        <v>363</v>
      </c>
      <c r="J136" s="709">
        <v>3</v>
      </c>
      <c r="K136" s="800">
        <v>44044</v>
      </c>
      <c r="L136" s="800">
        <v>44134</v>
      </c>
      <c r="M136" s="711">
        <f t="shared" si="4"/>
        <v>12.857142857142858</v>
      </c>
      <c r="N136" s="712">
        <v>3</v>
      </c>
      <c r="O136" s="406">
        <f t="shared" si="5"/>
        <v>1</v>
      </c>
      <c r="P136" s="1054" t="str">
        <f>IF(ISNUMBER(O136),IF(O136=100%,"CUMPLIDA",IF(AND(ISNUMBER(L136),ISNUMBER(CGR!$Q$4)), IF(L136&lt;CGR!$Q$4,"INCUMPLIDA","PROCESO"), "VERIFICAR FECHA")),"SIN VALOR AVANCE")</f>
        <v>CUMPLIDA</v>
      </c>
      <c r="Q136" s="1045" t="s">
        <v>361</v>
      </c>
    </row>
    <row r="137" spans="1:17" ht="409.6" x14ac:dyDescent="0.25">
      <c r="A137" s="737" t="s">
        <v>19</v>
      </c>
      <c r="B137" s="799" t="s">
        <v>8</v>
      </c>
      <c r="C137" s="1136" t="s">
        <v>364</v>
      </c>
      <c r="D137" s="1136" t="s">
        <v>365</v>
      </c>
      <c r="E137" s="1138" t="s">
        <v>366</v>
      </c>
      <c r="F137" s="1138" t="s">
        <v>367</v>
      </c>
      <c r="G137" s="1039" t="s">
        <v>368</v>
      </c>
      <c r="H137" s="1039" t="s">
        <v>369</v>
      </c>
      <c r="I137" s="1045" t="s">
        <v>370</v>
      </c>
      <c r="J137" s="709">
        <v>24</v>
      </c>
      <c r="K137" s="800">
        <v>42278</v>
      </c>
      <c r="L137" s="800">
        <v>42490</v>
      </c>
      <c r="M137" s="711">
        <f t="shared" si="4"/>
        <v>30.285714285714285</v>
      </c>
      <c r="N137" s="712">
        <v>24</v>
      </c>
      <c r="O137" s="406">
        <f t="shared" si="5"/>
        <v>1</v>
      </c>
      <c r="P137" s="1054" t="str">
        <f>IF(ISNUMBER(O137),IF(O137=100%,"CUMPLIDA",IF(AND(ISNUMBER(L137),ISNUMBER(CGR!$Q$4)), IF(L137&lt;CGR!$Q$4,"INCUMPLIDA","PROCESO"), "VERIFICAR FECHA")),"SIN VALOR AVANCE")</f>
        <v>CUMPLIDA</v>
      </c>
      <c r="Q137" s="1045" t="s">
        <v>371</v>
      </c>
    </row>
    <row r="138" spans="1:17" ht="409.6" x14ac:dyDescent="0.25">
      <c r="A138" s="737" t="s">
        <v>19</v>
      </c>
      <c r="B138" s="799" t="s">
        <v>8</v>
      </c>
      <c r="C138" s="1136"/>
      <c r="D138" s="1136"/>
      <c r="E138" s="1138"/>
      <c r="F138" s="1138"/>
      <c r="G138" s="1138" t="s">
        <v>372</v>
      </c>
      <c r="H138" s="1039" t="s">
        <v>373</v>
      </c>
      <c r="I138" s="1045" t="s">
        <v>374</v>
      </c>
      <c r="J138" s="709">
        <v>19</v>
      </c>
      <c r="K138" s="800">
        <v>42492</v>
      </c>
      <c r="L138" s="800">
        <v>42735</v>
      </c>
      <c r="M138" s="711">
        <f t="shared" si="4"/>
        <v>34.714285714285715</v>
      </c>
      <c r="N138" s="712">
        <v>19</v>
      </c>
      <c r="O138" s="406">
        <f t="shared" si="5"/>
        <v>1</v>
      </c>
      <c r="P138" s="1054" t="str">
        <f>IF(ISNUMBER(O138),IF(O138=100%,"CUMPLIDA",IF(AND(ISNUMBER(L138),ISNUMBER(CGR!$Q$4)), IF(L138&lt;CGR!$Q$4,"INCUMPLIDA","PROCESO"), "VERIFICAR FECHA")),"SIN VALOR AVANCE")</f>
        <v>CUMPLIDA</v>
      </c>
      <c r="Q138" s="1045" t="s">
        <v>375</v>
      </c>
    </row>
    <row r="139" spans="1:17" ht="409.6" x14ac:dyDescent="0.25">
      <c r="A139" s="737" t="s">
        <v>19</v>
      </c>
      <c r="B139" s="799" t="s">
        <v>8</v>
      </c>
      <c r="C139" s="1136"/>
      <c r="D139" s="1136"/>
      <c r="E139" s="1138"/>
      <c r="F139" s="1138"/>
      <c r="G139" s="1138"/>
      <c r="H139" s="1039" t="s">
        <v>376</v>
      </c>
      <c r="I139" s="727" t="s">
        <v>377</v>
      </c>
      <c r="J139" s="709">
        <v>14</v>
      </c>
      <c r="K139" s="800">
        <v>42917</v>
      </c>
      <c r="L139" s="800">
        <v>43281</v>
      </c>
      <c r="M139" s="711">
        <f t="shared" si="4"/>
        <v>52</v>
      </c>
      <c r="N139" s="712">
        <v>14</v>
      </c>
      <c r="O139" s="406">
        <f t="shared" si="5"/>
        <v>1</v>
      </c>
      <c r="P139" s="1054" t="str">
        <f>IF(ISNUMBER(O139),IF(O139=100%,"CUMPLIDA",IF(AND(ISNUMBER(L139),ISNUMBER(CGR!$Q$4)), IF(L139&lt;CGR!$Q$4,"INCUMPLIDA","PROCESO"), "VERIFICAR FECHA")),"SIN VALOR AVANCE")</f>
        <v>CUMPLIDA</v>
      </c>
      <c r="Q139" s="1045" t="s">
        <v>341</v>
      </c>
    </row>
    <row r="140" spans="1:17" ht="135.6" x14ac:dyDescent="0.25">
      <c r="A140" s="737" t="s">
        <v>19</v>
      </c>
      <c r="B140" s="799" t="s">
        <v>8</v>
      </c>
      <c r="C140" s="1136"/>
      <c r="D140" s="1136"/>
      <c r="E140" s="1138"/>
      <c r="F140" s="1138"/>
      <c r="G140" s="1138"/>
      <c r="H140" s="1039" t="s">
        <v>378</v>
      </c>
      <c r="I140" s="1045" t="s">
        <v>379</v>
      </c>
      <c r="J140" s="709">
        <v>4</v>
      </c>
      <c r="K140" s="800">
        <v>42919</v>
      </c>
      <c r="L140" s="800">
        <v>42947</v>
      </c>
      <c r="M140" s="711">
        <f t="shared" si="4"/>
        <v>4</v>
      </c>
      <c r="N140" s="712">
        <v>4</v>
      </c>
      <c r="O140" s="406">
        <f t="shared" si="5"/>
        <v>1</v>
      </c>
      <c r="P140" s="1054" t="str">
        <f>IF(ISNUMBER(O140),IF(O140=100%,"CUMPLIDA",IF(AND(ISNUMBER(L140),ISNUMBER(CGR!$Q$4)), IF(L140&lt;CGR!$Q$4,"INCUMPLIDA","PROCESO"), "VERIFICAR FECHA")),"SIN VALOR AVANCE")</f>
        <v>CUMPLIDA</v>
      </c>
      <c r="Q140" s="1045" t="s">
        <v>341</v>
      </c>
    </row>
    <row r="141" spans="1:17" ht="165.6" x14ac:dyDescent="0.25">
      <c r="A141" s="737" t="s">
        <v>19</v>
      </c>
      <c r="B141" s="799" t="s">
        <v>8</v>
      </c>
      <c r="C141" s="1136"/>
      <c r="D141" s="1136"/>
      <c r="E141" s="1138"/>
      <c r="F141" s="1138"/>
      <c r="G141" s="1156" t="s">
        <v>380</v>
      </c>
      <c r="H141" s="1039" t="s">
        <v>381</v>
      </c>
      <c r="I141" s="1045" t="s">
        <v>382</v>
      </c>
      <c r="J141" s="709">
        <v>3</v>
      </c>
      <c r="K141" s="800">
        <v>43481</v>
      </c>
      <c r="L141" s="800">
        <v>43845</v>
      </c>
      <c r="M141" s="711">
        <f t="shared" si="4"/>
        <v>52</v>
      </c>
      <c r="N141" s="712">
        <v>3</v>
      </c>
      <c r="O141" s="406">
        <f t="shared" si="5"/>
        <v>1</v>
      </c>
      <c r="P141" s="1054" t="str">
        <f>IF(ISNUMBER(O141),IF(O141=100%,"CUMPLIDA",IF(AND(ISNUMBER(L141),ISNUMBER(CGR!$Q$4)), IF(L141&lt;CGR!$Q$4,"INCUMPLIDA","PROCESO"), "VERIFICAR FECHA")),"SIN VALOR AVANCE")</f>
        <v>CUMPLIDA</v>
      </c>
      <c r="Q141" s="1045" t="s">
        <v>383</v>
      </c>
    </row>
    <row r="142" spans="1:17" ht="150.6" x14ac:dyDescent="0.25">
      <c r="A142" s="737" t="s">
        <v>19</v>
      </c>
      <c r="B142" s="799" t="s">
        <v>8</v>
      </c>
      <c r="C142" s="1136"/>
      <c r="D142" s="1136"/>
      <c r="E142" s="1138"/>
      <c r="F142" s="1138"/>
      <c r="G142" s="1138"/>
      <c r="H142" s="1039" t="s">
        <v>384</v>
      </c>
      <c r="I142" s="1045" t="s">
        <v>343</v>
      </c>
      <c r="J142" s="709">
        <v>1</v>
      </c>
      <c r="K142" s="800">
        <v>43846</v>
      </c>
      <c r="L142" s="800">
        <v>44213</v>
      </c>
      <c r="M142" s="711">
        <f t="shared" si="4"/>
        <v>52.428571428571431</v>
      </c>
      <c r="N142" s="712">
        <v>1</v>
      </c>
      <c r="O142" s="406">
        <f t="shared" si="5"/>
        <v>1</v>
      </c>
      <c r="P142" s="1054" t="str">
        <f>IF(ISNUMBER(O142),IF(O142=100%,"CUMPLIDA",IF(AND(ISNUMBER(L142),ISNUMBER(CGR!$Q$4)), IF(L142&lt;CGR!$Q$4,"INCUMPLIDA","PROCESO"), "VERIFICAR FECHA")),"SIN VALOR AVANCE")</f>
        <v>CUMPLIDA</v>
      </c>
      <c r="Q142" s="1045" t="s">
        <v>385</v>
      </c>
    </row>
    <row r="143" spans="1:17" ht="180.6" x14ac:dyDescent="0.25">
      <c r="A143" s="737" t="s">
        <v>19</v>
      </c>
      <c r="B143" s="799" t="s">
        <v>8</v>
      </c>
      <c r="C143" s="1136"/>
      <c r="D143" s="1136"/>
      <c r="E143" s="1138"/>
      <c r="F143" s="1138"/>
      <c r="G143" s="1138"/>
      <c r="H143" s="1039" t="s">
        <v>386</v>
      </c>
      <c r="I143" s="1045" t="s">
        <v>345</v>
      </c>
      <c r="J143" s="709">
        <v>2</v>
      </c>
      <c r="K143" s="800">
        <v>44214</v>
      </c>
      <c r="L143" s="800">
        <v>44580</v>
      </c>
      <c r="M143" s="711">
        <f t="shared" si="4"/>
        <v>52.285714285714285</v>
      </c>
      <c r="N143" s="712">
        <v>2</v>
      </c>
      <c r="O143" s="406">
        <f t="shared" si="5"/>
        <v>1</v>
      </c>
      <c r="P143" s="1054" t="str">
        <f>IF(ISNUMBER(O143),IF(O143=100%,"CUMPLIDA",IF(AND(ISNUMBER(L143),ISNUMBER(CGR!$Q$4)), IF(L143&lt;CGR!$Q$4,"INCUMPLIDA","PROCESO"), "VERIFICAR FECHA")),"SIN VALOR AVANCE")</f>
        <v>CUMPLIDA</v>
      </c>
      <c r="Q143" s="1045" t="s">
        <v>387</v>
      </c>
    </row>
    <row r="144" spans="1:17" ht="105.6" x14ac:dyDescent="0.25">
      <c r="A144" s="737" t="s">
        <v>19</v>
      </c>
      <c r="B144" s="799" t="s">
        <v>8</v>
      </c>
      <c r="C144" s="1136"/>
      <c r="D144" s="1136"/>
      <c r="E144" s="1138"/>
      <c r="F144" s="1138"/>
      <c r="G144" s="1138"/>
      <c r="H144" s="1039" t="s">
        <v>388</v>
      </c>
      <c r="I144" s="1045" t="s">
        <v>382</v>
      </c>
      <c r="J144" s="709">
        <v>3</v>
      </c>
      <c r="K144" s="800">
        <v>43922</v>
      </c>
      <c r="L144" s="800">
        <v>44042</v>
      </c>
      <c r="M144" s="711">
        <f t="shared" si="4"/>
        <v>17.142857142857142</v>
      </c>
      <c r="N144" s="712">
        <v>3</v>
      </c>
      <c r="O144" s="406">
        <f t="shared" si="5"/>
        <v>1</v>
      </c>
      <c r="P144" s="1054" t="str">
        <f>IF(ISNUMBER(O144),IF(O144=100%,"CUMPLIDA",IF(AND(ISNUMBER(L144),ISNUMBER(CGR!$Q$4)), IF(L144&lt;CGR!$Q$4,"INCUMPLIDA","PROCESO"), "VERIFICAR FECHA")),"SIN VALOR AVANCE")</f>
        <v>CUMPLIDA</v>
      </c>
      <c r="Q144" s="1045" t="s">
        <v>389</v>
      </c>
    </row>
    <row r="145" spans="1:17" ht="105.6" x14ac:dyDescent="0.25">
      <c r="A145" s="737" t="s">
        <v>19</v>
      </c>
      <c r="B145" s="799" t="s">
        <v>8</v>
      </c>
      <c r="C145" s="1136"/>
      <c r="D145" s="1136"/>
      <c r="E145" s="1138"/>
      <c r="F145" s="1138"/>
      <c r="G145" s="1138"/>
      <c r="H145" s="1039" t="s">
        <v>390</v>
      </c>
      <c r="I145" s="1045" t="s">
        <v>343</v>
      </c>
      <c r="J145" s="709">
        <v>1</v>
      </c>
      <c r="K145" s="800">
        <v>44044</v>
      </c>
      <c r="L145" s="800">
        <v>44213</v>
      </c>
      <c r="M145" s="711">
        <f t="shared" si="4"/>
        <v>24.142857142857142</v>
      </c>
      <c r="N145" s="712">
        <v>1</v>
      </c>
      <c r="O145" s="406">
        <f t="shared" si="5"/>
        <v>1</v>
      </c>
      <c r="P145" s="1054" t="str">
        <f>IF(ISNUMBER(O145),IF(O145=100%,"CUMPLIDA",IF(AND(ISNUMBER(L145),ISNUMBER(CGR!$Q$4)), IF(L145&lt;CGR!$Q$4,"INCUMPLIDA","PROCESO"), "VERIFICAR FECHA")),"SIN VALOR AVANCE")</f>
        <v>CUMPLIDA</v>
      </c>
      <c r="Q145" s="1045" t="s">
        <v>389</v>
      </c>
    </row>
    <row r="146" spans="1:17" ht="120" x14ac:dyDescent="0.25">
      <c r="A146" s="737" t="s">
        <v>19</v>
      </c>
      <c r="B146" s="799" t="s">
        <v>8</v>
      </c>
      <c r="C146" s="1136"/>
      <c r="D146" s="1136"/>
      <c r="E146" s="1138"/>
      <c r="F146" s="1138"/>
      <c r="G146" s="1138"/>
      <c r="H146" s="1039" t="s">
        <v>391</v>
      </c>
      <c r="I146" s="1045" t="s">
        <v>345</v>
      </c>
      <c r="J146" s="709">
        <v>2</v>
      </c>
      <c r="K146" s="800">
        <v>44214</v>
      </c>
      <c r="L146" s="800">
        <v>44580</v>
      </c>
      <c r="M146" s="711">
        <f t="shared" si="4"/>
        <v>52.285714285714285</v>
      </c>
      <c r="N146" s="712">
        <v>2</v>
      </c>
      <c r="O146" s="406">
        <f t="shared" si="5"/>
        <v>1</v>
      </c>
      <c r="P146" s="1054" t="str">
        <f>IF(ISNUMBER(O146),IF(O146=100%,"CUMPLIDA",IF(AND(ISNUMBER(L146),ISNUMBER(CGR!$Q$4)), IF(L146&lt;CGR!$Q$4,"INCUMPLIDA","PROCESO"), "VERIFICAR FECHA")),"SIN VALOR AVANCE")</f>
        <v>CUMPLIDA</v>
      </c>
      <c r="Q146" s="1045" t="s">
        <v>389</v>
      </c>
    </row>
    <row r="147" spans="1:17" ht="165.6" x14ac:dyDescent="0.25">
      <c r="A147" s="737" t="s">
        <v>19</v>
      </c>
      <c r="B147" s="799" t="s">
        <v>8</v>
      </c>
      <c r="C147" s="1136"/>
      <c r="D147" s="1136"/>
      <c r="E147" s="1138"/>
      <c r="F147" s="1138"/>
      <c r="G147" s="1138" t="s">
        <v>392</v>
      </c>
      <c r="H147" s="1039" t="s">
        <v>393</v>
      </c>
      <c r="I147" s="727" t="s">
        <v>360</v>
      </c>
      <c r="J147" s="709">
        <v>3</v>
      </c>
      <c r="K147" s="800">
        <v>43361</v>
      </c>
      <c r="L147" s="800">
        <v>43708</v>
      </c>
      <c r="M147" s="711">
        <f t="shared" ref="M147:M212" si="6">(L147-K147)/7</f>
        <v>49.571428571428569</v>
      </c>
      <c r="N147" s="712">
        <v>3</v>
      </c>
      <c r="O147" s="406">
        <f t="shared" si="5"/>
        <v>1</v>
      </c>
      <c r="P147" s="1054" t="str">
        <f>IF(ISNUMBER(O147),IF(O147=100%,"CUMPLIDA",IF(AND(ISNUMBER(L147),ISNUMBER(CGR!$Q$4)), IF(L147&lt;CGR!$Q$4,"INCUMPLIDA","PROCESO"), "VERIFICAR FECHA")),"SIN VALOR AVANCE")</f>
        <v>CUMPLIDA</v>
      </c>
      <c r="Q147" s="1045" t="s">
        <v>394</v>
      </c>
    </row>
    <row r="148" spans="1:17" ht="165.6" x14ac:dyDescent="0.25">
      <c r="A148" s="737" t="s">
        <v>19</v>
      </c>
      <c r="B148" s="799" t="s">
        <v>8</v>
      </c>
      <c r="C148" s="1136"/>
      <c r="D148" s="1136"/>
      <c r="E148" s="1138"/>
      <c r="F148" s="1138"/>
      <c r="G148" s="1138"/>
      <c r="H148" s="1039" t="s">
        <v>393</v>
      </c>
      <c r="I148" s="1045" t="s">
        <v>395</v>
      </c>
      <c r="J148" s="709">
        <v>3</v>
      </c>
      <c r="K148" s="800">
        <v>43709</v>
      </c>
      <c r="L148" s="800">
        <v>43830</v>
      </c>
      <c r="M148" s="711">
        <f t="shared" si="6"/>
        <v>17.285714285714285</v>
      </c>
      <c r="N148" s="712">
        <v>3</v>
      </c>
      <c r="O148" s="406">
        <f t="shared" si="5"/>
        <v>1</v>
      </c>
      <c r="P148" s="1054" t="str">
        <f>IF(ISNUMBER(O148),IF(O148=100%,"CUMPLIDA",IF(AND(ISNUMBER(L148),ISNUMBER(CGR!$Q$4)), IF(L148&lt;CGR!$Q$4,"INCUMPLIDA","PROCESO"), "VERIFICAR FECHA")),"SIN VALOR AVANCE")</f>
        <v>CUMPLIDA</v>
      </c>
      <c r="Q148" s="1045" t="s">
        <v>394</v>
      </c>
    </row>
    <row r="149" spans="1:17" ht="240.6" x14ac:dyDescent="0.25">
      <c r="A149" s="737" t="s">
        <v>19</v>
      </c>
      <c r="B149" s="799" t="s">
        <v>8</v>
      </c>
      <c r="C149" s="1136"/>
      <c r="D149" s="1136"/>
      <c r="E149" s="1138"/>
      <c r="F149" s="1138"/>
      <c r="G149" s="1138"/>
      <c r="H149" s="1039" t="s">
        <v>347</v>
      </c>
      <c r="I149" s="1045" t="s">
        <v>95</v>
      </c>
      <c r="J149" s="709">
        <v>1</v>
      </c>
      <c r="K149" s="800">
        <v>43770</v>
      </c>
      <c r="L149" s="800">
        <v>44134</v>
      </c>
      <c r="M149" s="711">
        <f t="shared" si="6"/>
        <v>52</v>
      </c>
      <c r="N149" s="712">
        <v>1</v>
      </c>
      <c r="O149" s="406">
        <f t="shared" si="5"/>
        <v>1</v>
      </c>
      <c r="P149" s="1054" t="str">
        <f>IF(ISNUMBER(O149),IF(O149=100%,"CUMPLIDA",IF(AND(ISNUMBER(L149),ISNUMBER(CGR!$Q$4)), IF(L149&lt;CGR!$Q$4,"INCUMPLIDA","PROCESO"), "VERIFICAR FECHA")),"SIN VALOR AVANCE")</f>
        <v>CUMPLIDA</v>
      </c>
      <c r="Q149" s="1045" t="s">
        <v>396</v>
      </c>
    </row>
    <row r="150" spans="1:17" ht="210.6" x14ac:dyDescent="0.25">
      <c r="A150" s="737" t="s">
        <v>19</v>
      </c>
      <c r="B150" s="799" t="s">
        <v>8</v>
      </c>
      <c r="C150" s="1136"/>
      <c r="D150" s="1136"/>
      <c r="E150" s="1138"/>
      <c r="F150" s="1138"/>
      <c r="G150" s="1138"/>
      <c r="H150" s="1039" t="s">
        <v>349</v>
      </c>
      <c r="I150" s="1049" t="s">
        <v>351</v>
      </c>
      <c r="J150" s="716">
        <v>1</v>
      </c>
      <c r="K150" s="800">
        <v>44927</v>
      </c>
      <c r="L150" s="800">
        <v>45230</v>
      </c>
      <c r="M150" s="711">
        <f t="shared" si="6"/>
        <v>43.285714285714285</v>
      </c>
      <c r="N150" s="712">
        <v>0</v>
      </c>
      <c r="O150" s="406">
        <f t="shared" si="5"/>
        <v>0</v>
      </c>
      <c r="P150" s="1054" t="str">
        <f>IF(ISNUMBER(O150),IF(O150=100%,"CUMPLIDA",IF(AND(ISNUMBER(L150),ISNUMBER(CGR!$Q$4)), IF(L150&lt;CGR!$Q$4,"INCUMPLIDA","PROCESO"), "VERIFICAR FECHA")),"SIN VALOR AVANCE")</f>
        <v>PROCESO</v>
      </c>
      <c r="Q150" s="1045" t="s">
        <v>397</v>
      </c>
    </row>
    <row r="151" spans="1:17" ht="210.6" x14ac:dyDescent="0.25">
      <c r="A151" s="737" t="s">
        <v>19</v>
      </c>
      <c r="B151" s="799" t="s">
        <v>8</v>
      </c>
      <c r="C151" s="1136"/>
      <c r="D151" s="1136"/>
      <c r="E151" s="1138"/>
      <c r="F151" s="1138"/>
      <c r="G151" s="1138"/>
      <c r="H151" s="1139" t="s">
        <v>353</v>
      </c>
      <c r="I151" s="1049" t="s">
        <v>354</v>
      </c>
      <c r="J151" s="716">
        <v>1</v>
      </c>
      <c r="K151" s="800">
        <v>45231</v>
      </c>
      <c r="L151" s="800">
        <v>45443</v>
      </c>
      <c r="M151" s="711">
        <f t="shared" si="6"/>
        <v>30.285714285714285</v>
      </c>
      <c r="N151" s="712">
        <v>0</v>
      </c>
      <c r="O151" s="406">
        <f t="shared" si="5"/>
        <v>0</v>
      </c>
      <c r="P151" s="1054" t="str">
        <f>IF(ISNUMBER(O151),IF(O151=100%,"CUMPLIDA",IF(AND(ISNUMBER(L151),ISNUMBER(CGR!$Q$4)), IF(L151&lt;CGR!$Q$4,"INCUMPLIDA","PROCESO"), "VERIFICAR FECHA")),"SIN VALOR AVANCE")</f>
        <v>PROCESO</v>
      </c>
      <c r="Q151" s="1045" t="s">
        <v>397</v>
      </c>
    </row>
    <row r="152" spans="1:17" ht="285.60000000000002" x14ac:dyDescent="0.25">
      <c r="A152" s="737" t="s">
        <v>19</v>
      </c>
      <c r="B152" s="799" t="s">
        <v>8</v>
      </c>
      <c r="C152" s="1136"/>
      <c r="D152" s="1136"/>
      <c r="E152" s="1138"/>
      <c r="F152" s="1138"/>
      <c r="G152" s="1138"/>
      <c r="H152" s="1139"/>
      <c r="I152" s="1049" t="s">
        <v>355</v>
      </c>
      <c r="J152" s="716">
        <v>4</v>
      </c>
      <c r="K152" s="800">
        <v>45444</v>
      </c>
      <c r="L152" s="800">
        <v>45808</v>
      </c>
      <c r="M152" s="711">
        <f t="shared" si="6"/>
        <v>52</v>
      </c>
      <c r="N152" s="712">
        <v>0</v>
      </c>
      <c r="O152" s="406">
        <f t="shared" si="5"/>
        <v>0</v>
      </c>
      <c r="P152" s="1054" t="str">
        <f>IF(ISNUMBER(O152),IF(O152=100%,"CUMPLIDA",IF(AND(ISNUMBER(L152),ISNUMBER(CGR!$Q$4)), IF(L152&lt;CGR!$Q$4,"INCUMPLIDA","PROCESO"), "VERIFICAR FECHA")),"SIN VALOR AVANCE")</f>
        <v>PROCESO</v>
      </c>
      <c r="Q152" s="1045" t="s">
        <v>398</v>
      </c>
    </row>
    <row r="153" spans="1:17" ht="285.60000000000002" x14ac:dyDescent="0.25">
      <c r="A153" s="737" t="s">
        <v>19</v>
      </c>
      <c r="B153" s="799" t="s">
        <v>8</v>
      </c>
      <c r="C153" s="1136"/>
      <c r="D153" s="1136"/>
      <c r="E153" s="1138"/>
      <c r="F153" s="1138"/>
      <c r="G153" s="1138"/>
      <c r="H153" s="1043" t="s">
        <v>356</v>
      </c>
      <c r="I153" s="1049" t="s">
        <v>399</v>
      </c>
      <c r="J153" s="716">
        <v>1</v>
      </c>
      <c r="K153" s="800">
        <v>45809</v>
      </c>
      <c r="L153" s="800">
        <v>46022</v>
      </c>
      <c r="M153" s="711">
        <f t="shared" si="6"/>
        <v>30.428571428571427</v>
      </c>
      <c r="N153" s="712">
        <v>0</v>
      </c>
      <c r="O153" s="406">
        <f t="shared" si="5"/>
        <v>0</v>
      </c>
      <c r="P153" s="1054" t="str">
        <f>IF(ISNUMBER(O153),IF(O153=100%,"CUMPLIDA",IF(AND(ISNUMBER(L153),ISNUMBER(CGR!$Q$4)), IF(L153&lt;CGR!$Q$4,"INCUMPLIDA","PROCESO"), "VERIFICAR FECHA")),"SIN VALOR AVANCE")</f>
        <v>PROCESO</v>
      </c>
      <c r="Q153" s="1045" t="s">
        <v>398</v>
      </c>
    </row>
    <row r="154" spans="1:17" ht="165.6" x14ac:dyDescent="0.25">
      <c r="A154" s="737" t="s">
        <v>19</v>
      </c>
      <c r="B154" s="799" t="s">
        <v>8</v>
      </c>
      <c r="C154" s="1136"/>
      <c r="D154" s="1136"/>
      <c r="E154" s="1138"/>
      <c r="F154" s="1138"/>
      <c r="G154" s="1138"/>
      <c r="H154" s="1138" t="s">
        <v>400</v>
      </c>
      <c r="I154" s="727" t="s">
        <v>401</v>
      </c>
      <c r="J154" s="709">
        <v>3</v>
      </c>
      <c r="K154" s="800">
        <v>43726</v>
      </c>
      <c r="L154" s="800">
        <v>44042</v>
      </c>
      <c r="M154" s="711">
        <f t="shared" si="6"/>
        <v>45.142857142857146</v>
      </c>
      <c r="N154" s="712">
        <v>3</v>
      </c>
      <c r="O154" s="406">
        <f t="shared" si="5"/>
        <v>1</v>
      </c>
      <c r="P154" s="1054" t="str">
        <f>IF(ISNUMBER(O154),IF(O154=100%,"CUMPLIDA",IF(AND(ISNUMBER(L154),ISNUMBER(CGR!$Q$4)), IF(L154&lt;CGR!$Q$4,"INCUMPLIDA","PROCESO"), "VERIFICAR FECHA")),"SIN VALOR AVANCE")</f>
        <v>CUMPLIDA</v>
      </c>
      <c r="Q154" s="1045" t="s">
        <v>383</v>
      </c>
    </row>
    <row r="155" spans="1:17" ht="225.6" x14ac:dyDescent="0.25">
      <c r="A155" s="737" t="s">
        <v>19</v>
      </c>
      <c r="B155" s="799" t="s">
        <v>8</v>
      </c>
      <c r="C155" s="1136"/>
      <c r="D155" s="1136"/>
      <c r="E155" s="1138"/>
      <c r="F155" s="1138"/>
      <c r="G155" s="1138"/>
      <c r="H155" s="1138"/>
      <c r="I155" s="1045" t="s">
        <v>402</v>
      </c>
      <c r="J155" s="709">
        <v>3</v>
      </c>
      <c r="K155" s="800">
        <v>44044</v>
      </c>
      <c r="L155" s="800">
        <v>44134</v>
      </c>
      <c r="M155" s="711">
        <f t="shared" si="6"/>
        <v>12.857142857142858</v>
      </c>
      <c r="N155" s="712">
        <v>3</v>
      </c>
      <c r="O155" s="406">
        <f t="shared" si="5"/>
        <v>1</v>
      </c>
      <c r="P155" s="1054" t="str">
        <f>IF(ISNUMBER(O155),IF(O155=100%,"CUMPLIDA",IF(AND(ISNUMBER(L155),ISNUMBER(CGR!$Q$4)), IF(L155&lt;CGR!$Q$4,"INCUMPLIDA","PROCESO"), "VERIFICAR FECHA")),"SIN VALOR AVANCE")</f>
        <v>CUMPLIDA</v>
      </c>
      <c r="Q155" s="1045" t="s">
        <v>403</v>
      </c>
    </row>
    <row r="156" spans="1:17" ht="165.6" x14ac:dyDescent="0.25">
      <c r="A156" s="737" t="s">
        <v>19</v>
      </c>
      <c r="B156" s="799" t="s">
        <v>8</v>
      </c>
      <c r="C156" s="1136"/>
      <c r="D156" s="1136"/>
      <c r="E156" s="1138"/>
      <c r="F156" s="1138"/>
      <c r="G156" s="1138"/>
      <c r="H156" s="1157" t="s">
        <v>4127</v>
      </c>
      <c r="I156" s="727" t="s">
        <v>401</v>
      </c>
      <c r="J156" s="709">
        <v>3</v>
      </c>
      <c r="K156" s="800">
        <v>43983</v>
      </c>
      <c r="L156" s="800">
        <v>44346</v>
      </c>
      <c r="M156" s="711">
        <f t="shared" si="6"/>
        <v>51.857142857142854</v>
      </c>
      <c r="N156" s="712">
        <v>3</v>
      </c>
      <c r="O156" s="406">
        <f t="shared" si="5"/>
        <v>1</v>
      </c>
      <c r="P156" s="1054" t="str">
        <f>IF(ISNUMBER(O156),IF(O156=100%,"CUMPLIDA",IF(AND(ISNUMBER(L156),ISNUMBER(CGR!$Q$4)), IF(L156&lt;CGR!$Q$4,"INCUMPLIDA","PROCESO"), "VERIFICAR FECHA")),"SIN VALOR AVANCE")</f>
        <v>CUMPLIDA</v>
      </c>
      <c r="Q156" s="1045" t="s">
        <v>404</v>
      </c>
    </row>
    <row r="157" spans="1:17" ht="165" x14ac:dyDescent="0.25">
      <c r="A157" s="737" t="s">
        <v>19</v>
      </c>
      <c r="B157" s="799" t="s">
        <v>8</v>
      </c>
      <c r="C157" s="1136"/>
      <c r="D157" s="1136"/>
      <c r="E157" s="1138"/>
      <c r="F157" s="1138"/>
      <c r="G157" s="1138"/>
      <c r="H157" s="1158"/>
      <c r="I157" s="727" t="s">
        <v>3662</v>
      </c>
      <c r="J157" s="709" t="s">
        <v>3663</v>
      </c>
      <c r="K157" s="800">
        <v>45231</v>
      </c>
      <c r="L157" s="800">
        <v>45350</v>
      </c>
      <c r="M157" s="711">
        <f t="shared" si="6"/>
        <v>17</v>
      </c>
      <c r="N157" s="712">
        <v>0</v>
      </c>
      <c r="O157" s="406">
        <f t="shared" si="5"/>
        <v>0</v>
      </c>
      <c r="P157" s="1054" t="str">
        <f>IF(ISNUMBER(O157),IF(O157=100%,"CUMPLIDA",IF(AND(ISNUMBER(L157),ISNUMBER(CGR!$Q$4)), IF(L157&lt;CGR!$Q$4,"INCUMPLIDA","PROCESO"), "VERIFICAR FECHA")),"SIN VALOR AVANCE")</f>
        <v>PROCESO</v>
      </c>
      <c r="Q157" s="1045" t="s">
        <v>4128</v>
      </c>
    </row>
    <row r="158" spans="1:17" ht="165" x14ac:dyDescent="0.25">
      <c r="A158" s="737" t="s">
        <v>19</v>
      </c>
      <c r="B158" s="799" t="s">
        <v>8</v>
      </c>
      <c r="C158" s="1136"/>
      <c r="D158" s="1136"/>
      <c r="E158" s="1138"/>
      <c r="F158" s="1138"/>
      <c r="G158" s="1138"/>
      <c r="H158" s="1158"/>
      <c r="I158" s="727" t="s">
        <v>3665</v>
      </c>
      <c r="J158" s="709" t="s">
        <v>3663</v>
      </c>
      <c r="K158" s="800">
        <v>45352</v>
      </c>
      <c r="L158" s="800">
        <v>45565</v>
      </c>
      <c r="M158" s="711">
        <f t="shared" si="6"/>
        <v>30.428571428571427</v>
      </c>
      <c r="N158" s="712">
        <v>0</v>
      </c>
      <c r="O158" s="406">
        <f t="shared" si="5"/>
        <v>0</v>
      </c>
      <c r="P158" s="1054" t="str">
        <f>IF(ISNUMBER(O158),IF(O158=100%,"CUMPLIDA",IF(AND(ISNUMBER(L158),ISNUMBER(CGR!$Q$4)), IF(L158&lt;CGR!$Q$4,"INCUMPLIDA","PROCESO"), "VERIFICAR FECHA")),"SIN VALOR AVANCE")</f>
        <v>PROCESO</v>
      </c>
      <c r="Q158" s="1045" t="s">
        <v>4128</v>
      </c>
    </row>
    <row r="159" spans="1:17" ht="165" x14ac:dyDescent="0.25">
      <c r="A159" s="737" t="s">
        <v>19</v>
      </c>
      <c r="B159" s="799" t="s">
        <v>8</v>
      </c>
      <c r="C159" s="1136"/>
      <c r="D159" s="1136"/>
      <c r="E159" s="1138"/>
      <c r="F159" s="1138"/>
      <c r="G159" s="1138"/>
      <c r="H159" s="1158"/>
      <c r="I159" s="727" t="s">
        <v>3666</v>
      </c>
      <c r="J159" s="709" t="s">
        <v>3667</v>
      </c>
      <c r="K159" s="800">
        <v>45566</v>
      </c>
      <c r="L159" s="800">
        <v>45930</v>
      </c>
      <c r="M159" s="711">
        <f t="shared" si="6"/>
        <v>52</v>
      </c>
      <c r="N159" s="712">
        <v>0</v>
      </c>
      <c r="O159" s="406">
        <f t="shared" si="5"/>
        <v>0</v>
      </c>
      <c r="P159" s="1054" t="str">
        <f>IF(ISNUMBER(O159),IF(O159=100%,"CUMPLIDA",IF(AND(ISNUMBER(L159),ISNUMBER(CGR!$Q$4)), IF(L159&lt;CGR!$Q$4,"INCUMPLIDA","PROCESO"), "VERIFICAR FECHA")),"SIN VALOR AVANCE")</f>
        <v>PROCESO</v>
      </c>
      <c r="Q159" s="1045" t="s">
        <v>4128</v>
      </c>
    </row>
    <row r="160" spans="1:17" ht="165" x14ac:dyDescent="0.25">
      <c r="A160" s="737" t="s">
        <v>19</v>
      </c>
      <c r="B160" s="799" t="s">
        <v>8</v>
      </c>
      <c r="C160" s="1136"/>
      <c r="D160" s="1136"/>
      <c r="E160" s="1138"/>
      <c r="F160" s="1138"/>
      <c r="G160" s="1138"/>
      <c r="H160" s="1159"/>
      <c r="I160" s="727" t="s">
        <v>3668</v>
      </c>
      <c r="J160" s="709" t="s">
        <v>3663</v>
      </c>
      <c r="K160" s="800">
        <v>45931</v>
      </c>
      <c r="L160" s="800">
        <v>46752</v>
      </c>
      <c r="M160" s="711">
        <f t="shared" si="6"/>
        <v>117.28571428571429</v>
      </c>
      <c r="N160" s="712">
        <v>0</v>
      </c>
      <c r="O160" s="406">
        <f t="shared" si="5"/>
        <v>0</v>
      </c>
      <c r="P160" s="1054" t="str">
        <f>IF(ISNUMBER(O160),IF(O160=100%,"CUMPLIDA",IF(AND(ISNUMBER(L160),ISNUMBER(CGR!$Q$4)), IF(L160&lt;CGR!$Q$4,"INCUMPLIDA","PROCESO"), "VERIFICAR FECHA")),"SIN VALOR AVANCE")</f>
        <v>PROCESO</v>
      </c>
      <c r="Q160" s="1045" t="s">
        <v>4128</v>
      </c>
    </row>
    <row r="161" spans="1:17" ht="165.6" x14ac:dyDescent="0.25">
      <c r="A161" s="737" t="s">
        <v>19</v>
      </c>
      <c r="B161" s="799" t="s">
        <v>8</v>
      </c>
      <c r="C161" s="1136"/>
      <c r="D161" s="1136"/>
      <c r="E161" s="1138"/>
      <c r="F161" s="1138"/>
      <c r="G161" s="1138"/>
      <c r="H161" s="1138" t="s">
        <v>405</v>
      </c>
      <c r="I161" s="727" t="s">
        <v>401</v>
      </c>
      <c r="J161" s="709">
        <v>3</v>
      </c>
      <c r="K161" s="800">
        <v>43983</v>
      </c>
      <c r="L161" s="800">
        <v>44346</v>
      </c>
      <c r="M161" s="711">
        <f t="shared" si="6"/>
        <v>51.857142857142854</v>
      </c>
      <c r="N161" s="712">
        <v>3</v>
      </c>
      <c r="O161" s="406">
        <f t="shared" si="5"/>
        <v>1</v>
      </c>
      <c r="P161" s="1054" t="str">
        <f>IF(ISNUMBER(O161),IF(O161=100%,"CUMPLIDA",IF(AND(ISNUMBER(L161),ISNUMBER(CGR!$Q$4)), IF(L161&lt;CGR!$Q$4,"INCUMPLIDA","PROCESO"), "VERIFICAR FECHA")),"SIN VALOR AVANCE")</f>
        <v>CUMPLIDA</v>
      </c>
      <c r="Q161" s="1045" t="s">
        <v>404</v>
      </c>
    </row>
    <row r="162" spans="1:17" ht="210.6" x14ac:dyDescent="0.25">
      <c r="A162" s="737" t="s">
        <v>19</v>
      </c>
      <c r="B162" s="799" t="s">
        <v>8</v>
      </c>
      <c r="C162" s="1136"/>
      <c r="D162" s="1136"/>
      <c r="E162" s="1138"/>
      <c r="F162" s="1138"/>
      <c r="G162" s="1138"/>
      <c r="H162" s="1138"/>
      <c r="I162" s="1045" t="s">
        <v>402</v>
      </c>
      <c r="J162" s="709">
        <v>3</v>
      </c>
      <c r="K162" s="800">
        <v>44927</v>
      </c>
      <c r="L162" s="800">
        <v>45137</v>
      </c>
      <c r="M162" s="711">
        <f t="shared" si="6"/>
        <v>30</v>
      </c>
      <c r="N162" s="712">
        <v>0</v>
      </c>
      <c r="O162" s="406">
        <f t="shared" si="5"/>
        <v>0</v>
      </c>
      <c r="P162" s="1054" t="str">
        <f>IF(ISNUMBER(O162),IF(O162=100%,"CUMPLIDA",IF(AND(ISNUMBER(L162),ISNUMBER(CGR!$Q$4)), IF(L162&lt;CGR!$Q$4,"INCUMPLIDA","PROCESO"), "VERIFICAR FECHA")),"SIN VALOR AVANCE")</f>
        <v>PROCESO</v>
      </c>
      <c r="Q162" s="1045" t="s">
        <v>406</v>
      </c>
    </row>
    <row r="163" spans="1:17" ht="180.6" x14ac:dyDescent="0.25">
      <c r="A163" s="737" t="s">
        <v>19</v>
      </c>
      <c r="B163" s="799" t="s">
        <v>8</v>
      </c>
      <c r="C163" s="1136"/>
      <c r="D163" s="1136"/>
      <c r="E163" s="1138"/>
      <c r="F163" s="1138"/>
      <c r="G163" s="1138"/>
      <c r="H163" s="1138" t="s">
        <v>407</v>
      </c>
      <c r="I163" s="727" t="s">
        <v>401</v>
      </c>
      <c r="J163" s="709">
        <v>3</v>
      </c>
      <c r="K163" s="800">
        <v>43726</v>
      </c>
      <c r="L163" s="800">
        <v>44042</v>
      </c>
      <c r="M163" s="711">
        <f t="shared" si="6"/>
        <v>45.142857142857146</v>
      </c>
      <c r="N163" s="712">
        <v>3</v>
      </c>
      <c r="O163" s="406">
        <f t="shared" si="5"/>
        <v>1</v>
      </c>
      <c r="P163" s="1054" t="str">
        <f>IF(ISNUMBER(O163),IF(O163=100%,"CUMPLIDA",IF(AND(ISNUMBER(L163),ISNUMBER(CGR!$Q$4)), IF(L163&lt;CGR!$Q$4,"INCUMPLIDA","PROCESO"), "VERIFICAR FECHA")),"SIN VALOR AVANCE")</f>
        <v>CUMPLIDA</v>
      </c>
      <c r="Q163" s="1045" t="s">
        <v>408</v>
      </c>
    </row>
    <row r="164" spans="1:17" ht="180.6" x14ac:dyDescent="0.25">
      <c r="A164" s="737" t="s">
        <v>19</v>
      </c>
      <c r="B164" s="799" t="s">
        <v>8</v>
      </c>
      <c r="C164" s="1136"/>
      <c r="D164" s="1136"/>
      <c r="E164" s="1138"/>
      <c r="F164" s="1138"/>
      <c r="G164" s="1138"/>
      <c r="H164" s="1138"/>
      <c r="I164" s="1045" t="s">
        <v>402</v>
      </c>
      <c r="J164" s="709">
        <v>3</v>
      </c>
      <c r="K164" s="800">
        <v>44044</v>
      </c>
      <c r="L164" s="800">
        <v>44196</v>
      </c>
      <c r="M164" s="711">
        <f t="shared" si="6"/>
        <v>21.714285714285715</v>
      </c>
      <c r="N164" s="712">
        <v>3</v>
      </c>
      <c r="O164" s="406">
        <f t="shared" si="5"/>
        <v>1</v>
      </c>
      <c r="P164" s="1054" t="str">
        <f>IF(ISNUMBER(O164),IF(O164=100%,"CUMPLIDA",IF(AND(ISNUMBER(L164),ISNUMBER(CGR!$Q$4)), IF(L164&lt;CGR!$Q$4,"INCUMPLIDA","PROCESO"), "VERIFICAR FECHA")),"SIN VALOR AVANCE")</f>
        <v>CUMPLIDA</v>
      </c>
      <c r="Q164" s="1045" t="s">
        <v>408</v>
      </c>
    </row>
    <row r="165" spans="1:17" ht="240.6" x14ac:dyDescent="0.25">
      <c r="A165" s="737" t="s">
        <v>19</v>
      </c>
      <c r="B165" s="799" t="s">
        <v>8</v>
      </c>
      <c r="C165" s="1136"/>
      <c r="D165" s="1136"/>
      <c r="E165" s="1138"/>
      <c r="F165" s="1138"/>
      <c r="G165" s="1138"/>
      <c r="H165" s="1039" t="s">
        <v>409</v>
      </c>
      <c r="I165" s="1045" t="s">
        <v>95</v>
      </c>
      <c r="J165" s="709">
        <v>1</v>
      </c>
      <c r="K165" s="800">
        <v>44013</v>
      </c>
      <c r="L165" s="800">
        <v>44196</v>
      </c>
      <c r="M165" s="711">
        <f t="shared" si="6"/>
        <v>26.142857142857142</v>
      </c>
      <c r="N165" s="712">
        <v>1</v>
      </c>
      <c r="O165" s="406">
        <f t="shared" si="5"/>
        <v>1</v>
      </c>
      <c r="P165" s="1054" t="str">
        <f>IF(ISNUMBER(O165),IF(O165=100%,"CUMPLIDA",IF(AND(ISNUMBER(L165),ISNUMBER(CGR!$Q$4)), IF(L165&lt;CGR!$Q$4,"INCUMPLIDA","PROCESO"), "VERIFICAR FECHA")),"SIN VALOR AVANCE")</f>
        <v>CUMPLIDA</v>
      </c>
      <c r="Q165" s="1045" t="s">
        <v>410</v>
      </c>
    </row>
    <row r="166" spans="1:17" ht="210.6" x14ac:dyDescent="0.25">
      <c r="A166" s="737" t="s">
        <v>19</v>
      </c>
      <c r="B166" s="799" t="s">
        <v>8</v>
      </c>
      <c r="C166" s="1136"/>
      <c r="D166" s="1136"/>
      <c r="E166" s="1138"/>
      <c r="F166" s="1138"/>
      <c r="G166" s="1138"/>
      <c r="H166" s="1039" t="s">
        <v>349</v>
      </c>
      <c r="I166" s="1049" t="s">
        <v>351</v>
      </c>
      <c r="J166" s="716">
        <v>1</v>
      </c>
      <c r="K166" s="800">
        <v>44927</v>
      </c>
      <c r="L166" s="800">
        <v>45230</v>
      </c>
      <c r="M166" s="711">
        <f t="shared" si="6"/>
        <v>43.285714285714285</v>
      </c>
      <c r="N166" s="719">
        <v>0</v>
      </c>
      <c r="O166" s="408">
        <f t="shared" si="5"/>
        <v>0</v>
      </c>
      <c r="P166" s="1054" t="str">
        <f>IF(ISNUMBER(O166),IF(O166=100%,"CUMPLIDA",IF(AND(ISNUMBER(L166),ISNUMBER(CGR!$Q$4)), IF(L166&lt;CGR!$Q$4,"INCUMPLIDA","PROCESO"), "VERIFICAR FECHA")),"SIN VALOR AVANCE")</f>
        <v>PROCESO</v>
      </c>
      <c r="Q166" s="1045" t="s">
        <v>411</v>
      </c>
    </row>
    <row r="167" spans="1:17" ht="210.6" x14ac:dyDescent="0.25">
      <c r="A167" s="737" t="s">
        <v>19</v>
      </c>
      <c r="B167" s="799" t="s">
        <v>8</v>
      </c>
      <c r="C167" s="1136"/>
      <c r="D167" s="1136"/>
      <c r="E167" s="1138"/>
      <c r="F167" s="1138"/>
      <c r="G167" s="1138"/>
      <c r="H167" s="1139" t="s">
        <v>353</v>
      </c>
      <c r="I167" s="1049" t="s">
        <v>354</v>
      </c>
      <c r="J167" s="716">
        <v>1</v>
      </c>
      <c r="K167" s="800">
        <v>45231</v>
      </c>
      <c r="L167" s="800">
        <v>45443</v>
      </c>
      <c r="M167" s="711">
        <f t="shared" si="6"/>
        <v>30.285714285714285</v>
      </c>
      <c r="N167" s="719">
        <v>0</v>
      </c>
      <c r="O167" s="408">
        <f t="shared" si="5"/>
        <v>0</v>
      </c>
      <c r="P167" s="1054" t="str">
        <f>IF(ISNUMBER(O167),IF(O167=100%,"CUMPLIDA",IF(AND(ISNUMBER(L167),ISNUMBER(CGR!$Q$4)), IF(L167&lt;CGR!$Q$4,"INCUMPLIDA","PROCESO"), "VERIFICAR FECHA")),"SIN VALOR AVANCE")</f>
        <v>PROCESO</v>
      </c>
      <c r="Q167" s="1045" t="s">
        <v>411</v>
      </c>
    </row>
    <row r="168" spans="1:17" ht="270.60000000000002" x14ac:dyDescent="0.25">
      <c r="A168" s="737" t="s">
        <v>19</v>
      </c>
      <c r="B168" s="799" t="s">
        <v>8</v>
      </c>
      <c r="C168" s="1136"/>
      <c r="D168" s="1136"/>
      <c r="E168" s="1138"/>
      <c r="F168" s="1138"/>
      <c r="G168" s="1138"/>
      <c r="H168" s="1139"/>
      <c r="I168" s="1049" t="s">
        <v>355</v>
      </c>
      <c r="J168" s="716">
        <v>4</v>
      </c>
      <c r="K168" s="800">
        <v>45444</v>
      </c>
      <c r="L168" s="800">
        <v>45808</v>
      </c>
      <c r="M168" s="711">
        <f t="shared" si="6"/>
        <v>52</v>
      </c>
      <c r="N168" s="719">
        <v>0</v>
      </c>
      <c r="O168" s="408">
        <f t="shared" ref="O168:O233" si="7">N168/J168</f>
        <v>0</v>
      </c>
      <c r="P168" s="1054" t="str">
        <f>IF(ISNUMBER(O168),IF(O168=100%,"CUMPLIDA",IF(AND(ISNUMBER(L168),ISNUMBER(CGR!$Q$4)), IF(L168&lt;CGR!$Q$4,"INCUMPLIDA","PROCESO"), "VERIFICAR FECHA")),"SIN VALOR AVANCE")</f>
        <v>PROCESO</v>
      </c>
      <c r="Q168" s="1045" t="s">
        <v>412</v>
      </c>
    </row>
    <row r="169" spans="1:17" ht="270.60000000000002" x14ac:dyDescent="0.25">
      <c r="A169" s="737" t="s">
        <v>19</v>
      </c>
      <c r="B169" s="799" t="s">
        <v>8</v>
      </c>
      <c r="C169" s="1136"/>
      <c r="D169" s="1136"/>
      <c r="E169" s="1138"/>
      <c r="F169" s="1138"/>
      <c r="G169" s="1138"/>
      <c r="H169" s="1043" t="s">
        <v>356</v>
      </c>
      <c r="I169" s="1049" t="s">
        <v>399</v>
      </c>
      <c r="J169" s="716">
        <v>1</v>
      </c>
      <c r="K169" s="800">
        <v>45809</v>
      </c>
      <c r="L169" s="800">
        <v>46022</v>
      </c>
      <c r="M169" s="711">
        <f t="shared" si="6"/>
        <v>30.428571428571427</v>
      </c>
      <c r="N169" s="719">
        <v>0</v>
      </c>
      <c r="O169" s="408">
        <f t="shared" si="7"/>
        <v>0</v>
      </c>
      <c r="P169" s="1054" t="str">
        <f>IF(ISNUMBER(O169),IF(O169=100%,"CUMPLIDA",IF(AND(ISNUMBER(L169),ISNUMBER(CGR!$Q$4)), IF(L169&lt;CGR!$Q$4,"INCUMPLIDA","PROCESO"), "VERIFICAR FECHA")),"SIN VALOR AVANCE")</f>
        <v>PROCESO</v>
      </c>
      <c r="Q169" s="1045" t="s">
        <v>412</v>
      </c>
    </row>
    <row r="170" spans="1:17" ht="180" x14ac:dyDescent="0.25">
      <c r="A170" s="737" t="s">
        <v>19</v>
      </c>
      <c r="B170" s="799" t="s">
        <v>8</v>
      </c>
      <c r="C170" s="1136"/>
      <c r="D170" s="1136"/>
      <c r="E170" s="1138"/>
      <c r="F170" s="1138"/>
      <c r="G170" s="1039" t="s">
        <v>413</v>
      </c>
      <c r="H170" s="1039" t="s">
        <v>414</v>
      </c>
      <c r="I170" s="1045" t="s">
        <v>370</v>
      </c>
      <c r="J170" s="709">
        <v>19</v>
      </c>
      <c r="K170" s="800">
        <v>42146</v>
      </c>
      <c r="L170" s="800">
        <v>42287</v>
      </c>
      <c r="M170" s="711">
        <f t="shared" si="6"/>
        <v>20.142857142857142</v>
      </c>
      <c r="N170" s="712">
        <v>19</v>
      </c>
      <c r="O170" s="406">
        <f t="shared" si="7"/>
        <v>1</v>
      </c>
      <c r="P170" s="1054" t="str">
        <f>IF(ISNUMBER(O170),IF(O170=100%,"CUMPLIDA",IF(AND(ISNUMBER(L170),ISNUMBER(CGR!$Q$4)), IF(L170&lt;CGR!$Q$4,"INCUMPLIDA","PROCESO"), "VERIFICAR FECHA")),"SIN VALOR AVANCE")</f>
        <v>CUMPLIDA</v>
      </c>
      <c r="Q170" s="1045" t="s">
        <v>415</v>
      </c>
    </row>
    <row r="171" spans="1:17" ht="285" x14ac:dyDescent="0.25">
      <c r="A171" s="737" t="s">
        <v>19</v>
      </c>
      <c r="B171" s="799" t="s">
        <v>8</v>
      </c>
      <c r="C171" s="1136" t="s">
        <v>416</v>
      </c>
      <c r="D171" s="1136" t="s">
        <v>417</v>
      </c>
      <c r="E171" s="1138" t="s">
        <v>418</v>
      </c>
      <c r="F171" s="1138" t="s">
        <v>419</v>
      </c>
      <c r="G171" s="1138" t="s">
        <v>420</v>
      </c>
      <c r="H171" s="1039" t="s">
        <v>421</v>
      </c>
      <c r="I171" s="1045" t="s">
        <v>422</v>
      </c>
      <c r="J171" s="709">
        <v>1</v>
      </c>
      <c r="K171" s="800">
        <v>42522</v>
      </c>
      <c r="L171" s="800">
        <v>42735</v>
      </c>
      <c r="M171" s="711">
        <f t="shared" si="6"/>
        <v>30.428571428571427</v>
      </c>
      <c r="N171" s="712">
        <v>1</v>
      </c>
      <c r="O171" s="406">
        <f t="shared" si="7"/>
        <v>1</v>
      </c>
      <c r="P171" s="1054" t="str">
        <f>IF(ISNUMBER(O171),IF(O171=100%,"CUMPLIDA",IF(AND(ISNUMBER(L171),ISNUMBER(CGR!$Q$4)), IF(L171&lt;CGR!$Q$4,"INCUMPLIDA","PROCESO"), "VERIFICAR FECHA")),"SIN VALOR AVANCE")</f>
        <v>CUMPLIDA</v>
      </c>
      <c r="Q171" s="1045" t="s">
        <v>389</v>
      </c>
    </row>
    <row r="172" spans="1:17" ht="135.6" x14ac:dyDescent="0.25">
      <c r="A172" s="737" t="s">
        <v>19</v>
      </c>
      <c r="B172" s="799" t="s">
        <v>8</v>
      </c>
      <c r="C172" s="1136"/>
      <c r="D172" s="1136"/>
      <c r="E172" s="1138"/>
      <c r="F172" s="1138"/>
      <c r="G172" s="1138"/>
      <c r="H172" s="1039" t="s">
        <v>423</v>
      </c>
      <c r="I172" s="1045" t="s">
        <v>424</v>
      </c>
      <c r="J172" s="709">
        <v>2</v>
      </c>
      <c r="K172" s="800">
        <v>42737</v>
      </c>
      <c r="L172" s="800">
        <v>42947</v>
      </c>
      <c r="M172" s="711">
        <f t="shared" si="6"/>
        <v>30</v>
      </c>
      <c r="N172" s="712">
        <v>2</v>
      </c>
      <c r="O172" s="406">
        <f t="shared" si="7"/>
        <v>1</v>
      </c>
      <c r="P172" s="1054" t="str">
        <f>IF(ISNUMBER(O172),IF(O172=100%,"CUMPLIDA",IF(AND(ISNUMBER(L172),ISNUMBER(CGR!$Q$4)), IF(L172&lt;CGR!$Q$4,"INCUMPLIDA","PROCESO"), "VERIFICAR FECHA")),"SIN VALOR AVANCE")</f>
        <v>CUMPLIDA</v>
      </c>
      <c r="Q172" s="1045" t="s">
        <v>341</v>
      </c>
    </row>
    <row r="173" spans="1:17" ht="165" x14ac:dyDescent="0.25">
      <c r="A173" s="737" t="s">
        <v>19</v>
      </c>
      <c r="B173" s="799" t="s">
        <v>8</v>
      </c>
      <c r="C173" s="1136"/>
      <c r="D173" s="1136"/>
      <c r="E173" s="1138"/>
      <c r="F173" s="1138"/>
      <c r="G173" s="1138"/>
      <c r="H173" s="1039" t="s">
        <v>425</v>
      </c>
      <c r="I173" s="1045" t="s">
        <v>426</v>
      </c>
      <c r="J173" s="709">
        <v>3</v>
      </c>
      <c r="K173" s="800">
        <v>42948</v>
      </c>
      <c r="L173" s="800">
        <v>43220</v>
      </c>
      <c r="M173" s="711">
        <f t="shared" si="6"/>
        <v>38.857142857142854</v>
      </c>
      <c r="N173" s="712">
        <v>3</v>
      </c>
      <c r="O173" s="406">
        <f t="shared" si="7"/>
        <v>1</v>
      </c>
      <c r="P173" s="1054" t="str">
        <f>IF(ISNUMBER(O173),IF(O173=100%,"CUMPLIDA",IF(AND(ISNUMBER(L173),ISNUMBER(CGR!$Q$4)), IF(L173&lt;CGR!$Q$4,"INCUMPLIDA","PROCESO"), "VERIFICAR FECHA")),"SIN VALOR AVANCE")</f>
        <v>CUMPLIDA</v>
      </c>
      <c r="Q173" s="1045" t="s">
        <v>427</v>
      </c>
    </row>
    <row r="174" spans="1:17" ht="135.6" x14ac:dyDescent="0.25">
      <c r="A174" s="737" t="s">
        <v>19</v>
      </c>
      <c r="B174" s="799" t="s">
        <v>8</v>
      </c>
      <c r="C174" s="1136"/>
      <c r="D174" s="1136"/>
      <c r="E174" s="1138"/>
      <c r="F174" s="1138"/>
      <c r="G174" s="1039" t="s">
        <v>428</v>
      </c>
      <c r="H174" s="1039" t="s">
        <v>90</v>
      </c>
      <c r="I174" s="1045" t="s">
        <v>91</v>
      </c>
      <c r="J174" s="709">
        <v>1</v>
      </c>
      <c r="K174" s="800">
        <v>43831</v>
      </c>
      <c r="L174" s="800">
        <v>44012</v>
      </c>
      <c r="M174" s="711">
        <f t="shared" si="6"/>
        <v>25.857142857142858</v>
      </c>
      <c r="N174" s="712">
        <v>1</v>
      </c>
      <c r="O174" s="406">
        <f t="shared" si="7"/>
        <v>1</v>
      </c>
      <c r="P174" s="1054" t="str">
        <f>IF(ISNUMBER(O174),IF(O174=100%,"CUMPLIDA",IF(AND(ISNUMBER(L174),ISNUMBER(CGR!$Q$4)), IF(L174&lt;CGR!$Q$4,"INCUMPLIDA","PROCESO"), "VERIFICAR FECHA")),"SIN VALOR AVANCE")</f>
        <v>CUMPLIDA</v>
      </c>
      <c r="Q174" s="1045" t="s">
        <v>429</v>
      </c>
    </row>
    <row r="175" spans="1:17" ht="120.6" x14ac:dyDescent="0.25">
      <c r="A175" s="737" t="s">
        <v>19</v>
      </c>
      <c r="B175" s="799" t="s">
        <v>8</v>
      </c>
      <c r="C175" s="1136"/>
      <c r="D175" s="1136"/>
      <c r="E175" s="1138"/>
      <c r="F175" s="1138"/>
      <c r="G175" s="1039" t="s">
        <v>328</v>
      </c>
      <c r="H175" s="1039" t="s">
        <v>94</v>
      </c>
      <c r="I175" s="1045" t="s">
        <v>95</v>
      </c>
      <c r="J175" s="709">
        <v>1</v>
      </c>
      <c r="K175" s="800">
        <v>44013</v>
      </c>
      <c r="L175" s="800">
        <v>44196</v>
      </c>
      <c r="M175" s="711">
        <f t="shared" si="6"/>
        <v>26.142857142857142</v>
      </c>
      <c r="N175" s="712">
        <v>1</v>
      </c>
      <c r="O175" s="406">
        <f t="shared" si="7"/>
        <v>1</v>
      </c>
      <c r="P175" s="1054" t="str">
        <f>IF(ISNUMBER(O175),IF(O175=100%,"CUMPLIDA",IF(AND(ISNUMBER(L175),ISNUMBER(CGR!$Q$4)), IF(L175&lt;CGR!$Q$4,"INCUMPLIDA","PROCESO"), "VERIFICAR FECHA")),"SIN VALOR AVANCE")</f>
        <v>CUMPLIDA</v>
      </c>
      <c r="Q175" s="1045" t="s">
        <v>430</v>
      </c>
    </row>
    <row r="176" spans="1:17" ht="210.6" x14ac:dyDescent="0.25">
      <c r="A176" s="737" t="s">
        <v>19</v>
      </c>
      <c r="B176" s="799" t="s">
        <v>8</v>
      </c>
      <c r="C176" s="1136"/>
      <c r="D176" s="1136"/>
      <c r="E176" s="1138"/>
      <c r="F176" s="1138"/>
      <c r="G176" s="1138" t="s">
        <v>330</v>
      </c>
      <c r="H176" s="1043" t="s">
        <v>98</v>
      </c>
      <c r="I176" s="1049" t="s">
        <v>99</v>
      </c>
      <c r="J176" s="709">
        <v>1</v>
      </c>
      <c r="K176" s="800">
        <v>44562</v>
      </c>
      <c r="L176" s="800">
        <v>44773</v>
      </c>
      <c r="M176" s="711">
        <f t="shared" si="6"/>
        <v>30.142857142857142</v>
      </c>
      <c r="N176" s="712">
        <v>1</v>
      </c>
      <c r="O176" s="406">
        <f t="shared" si="7"/>
        <v>1</v>
      </c>
      <c r="P176" s="1054" t="str">
        <f>IF(ISNUMBER(O176),IF(O176=100%,"CUMPLIDA",IF(AND(ISNUMBER(L176),ISNUMBER(CGR!$Q$4)), IF(L176&lt;CGR!$Q$4,"INCUMPLIDA","PROCESO"), "VERIFICAR FECHA")),"SIN VALOR AVANCE")</f>
        <v>CUMPLIDA</v>
      </c>
      <c r="Q176" s="1045" t="s">
        <v>431</v>
      </c>
    </row>
    <row r="177" spans="1:17" ht="210.6" x14ac:dyDescent="0.25">
      <c r="A177" s="737" t="s">
        <v>19</v>
      </c>
      <c r="B177" s="799" t="s">
        <v>8</v>
      </c>
      <c r="C177" s="1136"/>
      <c r="D177" s="1136"/>
      <c r="E177" s="1138"/>
      <c r="F177" s="1138"/>
      <c r="G177" s="1138"/>
      <c r="H177" s="1043" t="s">
        <v>101</v>
      </c>
      <c r="I177" s="1049" t="s">
        <v>102</v>
      </c>
      <c r="J177" s="709">
        <v>1</v>
      </c>
      <c r="K177" s="800">
        <v>44774</v>
      </c>
      <c r="L177" s="800">
        <v>44926</v>
      </c>
      <c r="M177" s="711">
        <f t="shared" si="6"/>
        <v>21.714285714285715</v>
      </c>
      <c r="N177" s="712">
        <v>1</v>
      </c>
      <c r="O177" s="406">
        <f t="shared" si="7"/>
        <v>1</v>
      </c>
      <c r="P177" s="1054" t="str">
        <f>IF(ISNUMBER(O177),IF(O177=100%,"CUMPLIDA",IF(AND(ISNUMBER(L177),ISNUMBER(CGR!$Q$4)), IF(L177&lt;CGR!$Q$4,"INCUMPLIDA","PROCESO"), "VERIFICAR FECHA")),"SIN VALOR AVANCE")</f>
        <v>CUMPLIDA</v>
      </c>
      <c r="Q177" s="1045" t="s">
        <v>431</v>
      </c>
    </row>
    <row r="178" spans="1:17" ht="225.6" x14ac:dyDescent="0.25">
      <c r="A178" s="737" t="s">
        <v>19</v>
      </c>
      <c r="B178" s="799" t="s">
        <v>8</v>
      </c>
      <c r="C178" s="1136"/>
      <c r="D178" s="1136"/>
      <c r="E178" s="1138"/>
      <c r="F178" s="1138"/>
      <c r="G178" s="1138" t="s">
        <v>104</v>
      </c>
      <c r="H178" s="1043" t="s">
        <v>105</v>
      </c>
      <c r="I178" s="1049" t="s">
        <v>106</v>
      </c>
      <c r="J178" s="709">
        <v>3</v>
      </c>
      <c r="K178" s="800">
        <v>44927</v>
      </c>
      <c r="L178" s="800">
        <v>45291</v>
      </c>
      <c r="M178" s="711">
        <f t="shared" si="6"/>
        <v>52</v>
      </c>
      <c r="N178" s="712">
        <v>0</v>
      </c>
      <c r="O178" s="406">
        <f t="shared" si="7"/>
        <v>0</v>
      </c>
      <c r="P178" s="1054" t="str">
        <f>IF(ISNUMBER(O178),IF(O178=100%,"CUMPLIDA",IF(AND(ISNUMBER(L178),ISNUMBER(CGR!$Q$4)), IF(L178&lt;CGR!$Q$4,"INCUMPLIDA","PROCESO"), "VERIFICAR FECHA")),"SIN VALOR AVANCE")</f>
        <v>PROCESO</v>
      </c>
      <c r="Q178" s="1045" t="s">
        <v>432</v>
      </c>
    </row>
    <row r="179" spans="1:17" ht="225.6" x14ac:dyDescent="0.25">
      <c r="A179" s="737" t="s">
        <v>19</v>
      </c>
      <c r="B179" s="799" t="s">
        <v>8</v>
      </c>
      <c r="C179" s="1136"/>
      <c r="D179" s="1136"/>
      <c r="E179" s="1138"/>
      <c r="F179" s="1138"/>
      <c r="G179" s="1138"/>
      <c r="H179" s="1043" t="s">
        <v>108</v>
      </c>
      <c r="I179" s="1049" t="s">
        <v>109</v>
      </c>
      <c r="J179" s="709">
        <v>1</v>
      </c>
      <c r="K179" s="710">
        <v>45474</v>
      </c>
      <c r="L179" s="800">
        <v>45657</v>
      </c>
      <c r="M179" s="711">
        <f t="shared" si="6"/>
        <v>26.142857142857142</v>
      </c>
      <c r="N179" s="712">
        <v>0</v>
      </c>
      <c r="O179" s="406">
        <f t="shared" si="7"/>
        <v>0</v>
      </c>
      <c r="P179" s="1054" t="str">
        <f>IF(ISNUMBER(O179),IF(O179=100%,"CUMPLIDA",IF(AND(ISNUMBER(L179),ISNUMBER(CGR!$Q$4)), IF(L179&lt;CGR!$Q$4,"INCUMPLIDA","PROCESO"), "VERIFICAR FECHA")),"SIN VALOR AVANCE")</f>
        <v>PROCESO</v>
      </c>
      <c r="Q179" s="1045" t="s">
        <v>432</v>
      </c>
    </row>
    <row r="180" spans="1:17" ht="285" x14ac:dyDescent="0.25">
      <c r="A180" s="737" t="s">
        <v>19</v>
      </c>
      <c r="B180" s="799" t="s">
        <v>8</v>
      </c>
      <c r="C180" s="1136" t="s">
        <v>433</v>
      </c>
      <c r="D180" s="1136" t="s">
        <v>67</v>
      </c>
      <c r="E180" s="1138" t="s">
        <v>434</v>
      </c>
      <c r="F180" s="1138" t="s">
        <v>435</v>
      </c>
      <c r="G180" s="1138" t="s">
        <v>420</v>
      </c>
      <c r="H180" s="1039" t="s">
        <v>421</v>
      </c>
      <c r="I180" s="1045" t="s">
        <v>422</v>
      </c>
      <c r="J180" s="709">
        <v>1</v>
      </c>
      <c r="K180" s="800">
        <v>42522</v>
      </c>
      <c r="L180" s="800">
        <v>42735</v>
      </c>
      <c r="M180" s="711">
        <f t="shared" si="6"/>
        <v>30.428571428571427</v>
      </c>
      <c r="N180" s="712">
        <v>1</v>
      </c>
      <c r="O180" s="406">
        <f t="shared" si="7"/>
        <v>1</v>
      </c>
      <c r="P180" s="1054" t="str">
        <f>IF(ISNUMBER(O180),IF(O180=100%,"CUMPLIDA",IF(AND(ISNUMBER(L180),ISNUMBER(CGR!$Q$4)), IF(L180&lt;CGR!$Q$4,"INCUMPLIDA","PROCESO"), "VERIFICAR FECHA")),"SIN VALOR AVANCE")</f>
        <v>CUMPLIDA</v>
      </c>
      <c r="Q180" s="1045" t="s">
        <v>436</v>
      </c>
    </row>
    <row r="181" spans="1:17" ht="210.6" x14ac:dyDescent="0.25">
      <c r="A181" s="737" t="s">
        <v>19</v>
      </c>
      <c r="B181" s="799" t="s">
        <v>8</v>
      </c>
      <c r="C181" s="1136"/>
      <c r="D181" s="1136"/>
      <c r="E181" s="1138"/>
      <c r="F181" s="1138"/>
      <c r="G181" s="1138"/>
      <c r="H181" s="1039" t="s">
        <v>423</v>
      </c>
      <c r="I181" s="1045" t="s">
        <v>424</v>
      </c>
      <c r="J181" s="709">
        <v>2</v>
      </c>
      <c r="K181" s="800">
        <v>42737</v>
      </c>
      <c r="L181" s="800">
        <v>42947</v>
      </c>
      <c r="M181" s="711">
        <f t="shared" si="6"/>
        <v>30</v>
      </c>
      <c r="N181" s="712">
        <v>2</v>
      </c>
      <c r="O181" s="406">
        <f t="shared" si="7"/>
        <v>1</v>
      </c>
      <c r="P181" s="1054" t="str">
        <f>IF(ISNUMBER(O181),IF(O181=100%,"CUMPLIDA",IF(AND(ISNUMBER(L181),ISNUMBER(CGR!$Q$4)), IF(L181&lt;CGR!$Q$4,"INCUMPLIDA","PROCESO"), "VERIFICAR FECHA")),"SIN VALOR AVANCE")</f>
        <v>CUMPLIDA</v>
      </c>
      <c r="Q181" s="1045" t="s">
        <v>437</v>
      </c>
    </row>
    <row r="182" spans="1:17" ht="195.6" x14ac:dyDescent="0.25">
      <c r="A182" s="737" t="s">
        <v>19</v>
      </c>
      <c r="B182" s="799" t="s">
        <v>8</v>
      </c>
      <c r="C182" s="1136"/>
      <c r="D182" s="1136"/>
      <c r="E182" s="1138"/>
      <c r="F182" s="1138"/>
      <c r="G182" s="1138"/>
      <c r="H182" s="1039" t="s">
        <v>425</v>
      </c>
      <c r="I182" s="1045" t="s">
        <v>426</v>
      </c>
      <c r="J182" s="709">
        <v>3</v>
      </c>
      <c r="K182" s="800">
        <v>42948</v>
      </c>
      <c r="L182" s="800">
        <v>43220</v>
      </c>
      <c r="M182" s="711">
        <f t="shared" si="6"/>
        <v>38.857142857142854</v>
      </c>
      <c r="N182" s="712">
        <v>3</v>
      </c>
      <c r="O182" s="406">
        <f t="shared" si="7"/>
        <v>1</v>
      </c>
      <c r="P182" s="1054" t="str">
        <f>IF(ISNUMBER(O182),IF(O182=100%,"CUMPLIDA",IF(AND(ISNUMBER(L182),ISNUMBER(CGR!$Q$4)), IF(L182&lt;CGR!$Q$4,"INCUMPLIDA","PROCESO"), "VERIFICAR FECHA")),"SIN VALOR AVANCE")</f>
        <v>CUMPLIDA</v>
      </c>
      <c r="Q182" s="1045" t="s">
        <v>438</v>
      </c>
    </row>
    <row r="183" spans="1:17" ht="210.6" x14ac:dyDescent="0.25">
      <c r="A183" s="737" t="s">
        <v>19</v>
      </c>
      <c r="B183" s="799" t="s">
        <v>8</v>
      </c>
      <c r="C183" s="1136"/>
      <c r="D183" s="1136"/>
      <c r="E183" s="1138"/>
      <c r="F183" s="1138"/>
      <c r="G183" s="1039" t="s">
        <v>89</v>
      </c>
      <c r="H183" s="1039" t="s">
        <v>90</v>
      </c>
      <c r="I183" s="1045" t="s">
        <v>91</v>
      </c>
      <c r="J183" s="709">
        <v>1</v>
      </c>
      <c r="K183" s="800">
        <v>43831</v>
      </c>
      <c r="L183" s="800">
        <v>44012</v>
      </c>
      <c r="M183" s="711">
        <f t="shared" si="6"/>
        <v>25.857142857142858</v>
      </c>
      <c r="N183" s="712">
        <v>1</v>
      </c>
      <c r="O183" s="406">
        <f t="shared" si="7"/>
        <v>1</v>
      </c>
      <c r="P183" s="1054" t="str">
        <f>IF(ISNUMBER(O183),IF(O183=100%,"CUMPLIDA",IF(AND(ISNUMBER(L183),ISNUMBER(CGR!$Q$4)), IF(L183&lt;CGR!$Q$4,"INCUMPLIDA","PROCESO"), "VERIFICAR FECHA")),"SIN VALOR AVANCE")</f>
        <v>CUMPLIDA</v>
      </c>
      <c r="Q183" s="1045" t="s">
        <v>439</v>
      </c>
    </row>
    <row r="184" spans="1:17" ht="210.6" x14ac:dyDescent="0.25">
      <c r="A184" s="737" t="s">
        <v>19</v>
      </c>
      <c r="B184" s="799" t="s">
        <v>8</v>
      </c>
      <c r="C184" s="1136"/>
      <c r="D184" s="1136"/>
      <c r="E184" s="1138"/>
      <c r="F184" s="1138"/>
      <c r="G184" s="1039" t="s">
        <v>440</v>
      </c>
      <c r="H184" s="1039" t="s">
        <v>94</v>
      </c>
      <c r="I184" s="1045" t="s">
        <v>95</v>
      </c>
      <c r="J184" s="709">
        <v>1</v>
      </c>
      <c r="K184" s="800">
        <v>44013</v>
      </c>
      <c r="L184" s="800">
        <v>44196</v>
      </c>
      <c r="M184" s="711">
        <f t="shared" si="6"/>
        <v>26.142857142857142</v>
      </c>
      <c r="N184" s="712">
        <v>1</v>
      </c>
      <c r="O184" s="406">
        <f t="shared" si="7"/>
        <v>1</v>
      </c>
      <c r="P184" s="1054" t="str">
        <f>IF(ISNUMBER(O184),IF(O184=100%,"CUMPLIDA",IF(AND(ISNUMBER(L184),ISNUMBER(CGR!$Q$4)), IF(L184&lt;CGR!$Q$4,"INCUMPLIDA","PROCESO"), "VERIFICAR FECHA")),"SIN VALOR AVANCE")</f>
        <v>CUMPLIDA</v>
      </c>
      <c r="Q184" s="1045" t="s">
        <v>441</v>
      </c>
    </row>
    <row r="185" spans="1:17" ht="210.6" x14ac:dyDescent="0.25">
      <c r="A185" s="737" t="s">
        <v>19</v>
      </c>
      <c r="B185" s="799" t="s">
        <v>8</v>
      </c>
      <c r="C185" s="1136"/>
      <c r="D185" s="1136"/>
      <c r="E185" s="1138"/>
      <c r="F185" s="1138"/>
      <c r="G185" s="1138" t="s">
        <v>442</v>
      </c>
      <c r="H185" s="1043" t="s">
        <v>98</v>
      </c>
      <c r="I185" s="1049" t="s">
        <v>99</v>
      </c>
      <c r="J185" s="709">
        <v>1</v>
      </c>
      <c r="K185" s="800">
        <v>44562</v>
      </c>
      <c r="L185" s="800">
        <v>44773</v>
      </c>
      <c r="M185" s="711">
        <f t="shared" si="6"/>
        <v>30.142857142857142</v>
      </c>
      <c r="N185" s="712">
        <v>1</v>
      </c>
      <c r="O185" s="406">
        <f t="shared" si="7"/>
        <v>1</v>
      </c>
      <c r="P185" s="1054" t="str">
        <f>IF(ISNUMBER(O185),IF(O185=100%,"CUMPLIDA",IF(AND(ISNUMBER(L185),ISNUMBER(CGR!$Q$4)), IF(L185&lt;CGR!$Q$4,"INCUMPLIDA","PROCESO"), "VERIFICAR FECHA")),"SIN VALOR AVANCE")</f>
        <v>CUMPLIDA</v>
      </c>
      <c r="Q185" s="1045" t="s">
        <v>443</v>
      </c>
    </row>
    <row r="186" spans="1:17" ht="210.6" x14ac:dyDescent="0.25">
      <c r="A186" s="737" t="s">
        <v>19</v>
      </c>
      <c r="B186" s="799" t="s">
        <v>8</v>
      </c>
      <c r="C186" s="1136"/>
      <c r="D186" s="1136"/>
      <c r="E186" s="1138"/>
      <c r="F186" s="1138"/>
      <c r="G186" s="1138"/>
      <c r="H186" s="1043" t="s">
        <v>101</v>
      </c>
      <c r="I186" s="1049" t="s">
        <v>102</v>
      </c>
      <c r="J186" s="709">
        <v>1</v>
      </c>
      <c r="K186" s="800">
        <v>44774</v>
      </c>
      <c r="L186" s="800">
        <v>44926</v>
      </c>
      <c r="M186" s="711">
        <f t="shared" si="6"/>
        <v>21.714285714285715</v>
      </c>
      <c r="N186" s="712">
        <v>1</v>
      </c>
      <c r="O186" s="406">
        <f t="shared" si="7"/>
        <v>1</v>
      </c>
      <c r="P186" s="1054" t="str">
        <f>IF(ISNUMBER(O186),IF(O186=100%,"CUMPLIDA",IF(AND(ISNUMBER(L186),ISNUMBER(CGR!$Q$4)), IF(L186&lt;CGR!$Q$4,"INCUMPLIDA","PROCESO"), "VERIFICAR FECHA")),"SIN VALOR AVANCE")</f>
        <v>CUMPLIDA</v>
      </c>
      <c r="Q186" s="1045" t="s">
        <v>443</v>
      </c>
    </row>
    <row r="187" spans="1:17" ht="225.6" x14ac:dyDescent="0.25">
      <c r="A187" s="737" t="s">
        <v>19</v>
      </c>
      <c r="B187" s="799" t="s">
        <v>8</v>
      </c>
      <c r="C187" s="1136"/>
      <c r="D187" s="1136"/>
      <c r="E187" s="1138"/>
      <c r="F187" s="1138"/>
      <c r="G187" s="1138" t="s">
        <v>444</v>
      </c>
      <c r="H187" s="1043" t="s">
        <v>105</v>
      </c>
      <c r="I187" s="1049" t="s">
        <v>106</v>
      </c>
      <c r="J187" s="709">
        <v>3</v>
      </c>
      <c r="K187" s="800">
        <v>44927</v>
      </c>
      <c r="L187" s="800">
        <v>45291</v>
      </c>
      <c r="M187" s="711">
        <f t="shared" si="6"/>
        <v>52</v>
      </c>
      <c r="N187" s="712">
        <v>0</v>
      </c>
      <c r="O187" s="406">
        <f t="shared" si="7"/>
        <v>0</v>
      </c>
      <c r="P187" s="1054" t="str">
        <f>IF(ISNUMBER(O187),IF(O187=100%,"CUMPLIDA",IF(AND(ISNUMBER(L187),ISNUMBER(CGR!$Q$4)), IF(L187&lt;CGR!$Q$4,"INCUMPLIDA","PROCESO"), "VERIFICAR FECHA")),"SIN VALOR AVANCE")</f>
        <v>PROCESO</v>
      </c>
      <c r="Q187" s="1045" t="s">
        <v>432</v>
      </c>
    </row>
    <row r="188" spans="1:17" ht="225.6" x14ac:dyDescent="0.25">
      <c r="A188" s="737" t="s">
        <v>19</v>
      </c>
      <c r="B188" s="799" t="s">
        <v>8</v>
      </c>
      <c r="C188" s="1136"/>
      <c r="D188" s="1136"/>
      <c r="E188" s="1138"/>
      <c r="F188" s="1138"/>
      <c r="G188" s="1138"/>
      <c r="H188" s="1043" t="s">
        <v>108</v>
      </c>
      <c r="I188" s="1049" t="s">
        <v>109</v>
      </c>
      <c r="J188" s="709">
        <v>1</v>
      </c>
      <c r="K188" s="710">
        <v>45474</v>
      </c>
      <c r="L188" s="800">
        <v>45657</v>
      </c>
      <c r="M188" s="711">
        <f t="shared" si="6"/>
        <v>26.142857142857142</v>
      </c>
      <c r="N188" s="712">
        <v>0</v>
      </c>
      <c r="O188" s="406">
        <f t="shared" si="7"/>
        <v>0</v>
      </c>
      <c r="P188" s="1054" t="str">
        <f>IF(ISNUMBER(O188),IF(O188=100%,"CUMPLIDA",IF(AND(ISNUMBER(L188),ISNUMBER(CGR!$Q$4)), IF(L188&lt;CGR!$Q$4,"INCUMPLIDA","PROCESO"), "VERIFICAR FECHA")),"SIN VALOR AVANCE")</f>
        <v>PROCESO</v>
      </c>
      <c r="Q188" s="1045" t="s">
        <v>432</v>
      </c>
    </row>
    <row r="189" spans="1:17" ht="285" x14ac:dyDescent="0.25">
      <c r="A189" s="737" t="s">
        <v>19</v>
      </c>
      <c r="B189" s="799" t="s">
        <v>8</v>
      </c>
      <c r="C189" s="1136" t="s">
        <v>445</v>
      </c>
      <c r="D189" s="1136" t="s">
        <v>335</v>
      </c>
      <c r="E189" s="1138" t="s">
        <v>446</v>
      </c>
      <c r="F189" s="1138" t="s">
        <v>447</v>
      </c>
      <c r="G189" s="1138" t="s">
        <v>420</v>
      </c>
      <c r="H189" s="1039" t="s">
        <v>421</v>
      </c>
      <c r="I189" s="1045" t="s">
        <v>422</v>
      </c>
      <c r="J189" s="709">
        <v>1</v>
      </c>
      <c r="K189" s="800">
        <v>42522</v>
      </c>
      <c r="L189" s="800">
        <v>42735</v>
      </c>
      <c r="M189" s="711">
        <f t="shared" si="6"/>
        <v>30.428571428571427</v>
      </c>
      <c r="N189" s="712">
        <v>1</v>
      </c>
      <c r="O189" s="406">
        <f t="shared" si="7"/>
        <v>1</v>
      </c>
      <c r="P189" s="1054" t="str">
        <f>IF(ISNUMBER(O189),IF(O189=100%,"CUMPLIDA",IF(AND(ISNUMBER(L189),ISNUMBER(CGR!$Q$4)), IF(L189&lt;CGR!$Q$4,"INCUMPLIDA","PROCESO"), "VERIFICAR FECHA")),"SIN VALOR AVANCE")</f>
        <v>CUMPLIDA</v>
      </c>
      <c r="Q189" s="1045" t="s">
        <v>436</v>
      </c>
    </row>
    <row r="190" spans="1:17" ht="210.6" x14ac:dyDescent="0.25">
      <c r="A190" s="737" t="s">
        <v>19</v>
      </c>
      <c r="B190" s="799" t="s">
        <v>8</v>
      </c>
      <c r="C190" s="1136"/>
      <c r="D190" s="1136"/>
      <c r="E190" s="1138"/>
      <c r="F190" s="1138"/>
      <c r="G190" s="1138"/>
      <c r="H190" s="1039" t="s">
        <v>423</v>
      </c>
      <c r="I190" s="1045" t="s">
        <v>424</v>
      </c>
      <c r="J190" s="709">
        <v>2</v>
      </c>
      <c r="K190" s="800">
        <v>42737</v>
      </c>
      <c r="L190" s="800">
        <v>42947</v>
      </c>
      <c r="M190" s="711">
        <f t="shared" si="6"/>
        <v>30</v>
      </c>
      <c r="N190" s="712">
        <v>2</v>
      </c>
      <c r="O190" s="406">
        <f t="shared" si="7"/>
        <v>1</v>
      </c>
      <c r="P190" s="1054" t="str">
        <f>IF(ISNUMBER(O190),IF(O190=100%,"CUMPLIDA",IF(AND(ISNUMBER(L190),ISNUMBER(CGR!$Q$4)), IF(L190&lt;CGR!$Q$4,"INCUMPLIDA","PROCESO"), "VERIFICAR FECHA")),"SIN VALOR AVANCE")</f>
        <v>CUMPLIDA</v>
      </c>
      <c r="Q190" s="1045" t="s">
        <v>437</v>
      </c>
    </row>
    <row r="191" spans="1:17" ht="195.6" x14ac:dyDescent="0.25">
      <c r="A191" s="737" t="s">
        <v>19</v>
      </c>
      <c r="B191" s="799" t="s">
        <v>8</v>
      </c>
      <c r="C191" s="1136"/>
      <c r="D191" s="1136"/>
      <c r="E191" s="1138"/>
      <c r="F191" s="1138"/>
      <c r="G191" s="1138"/>
      <c r="H191" s="1039" t="s">
        <v>425</v>
      </c>
      <c r="I191" s="1045" t="s">
        <v>426</v>
      </c>
      <c r="J191" s="709">
        <v>3</v>
      </c>
      <c r="K191" s="800">
        <v>42948</v>
      </c>
      <c r="L191" s="800">
        <v>43220</v>
      </c>
      <c r="M191" s="711">
        <f t="shared" si="6"/>
        <v>38.857142857142854</v>
      </c>
      <c r="N191" s="712">
        <v>3</v>
      </c>
      <c r="O191" s="406">
        <f t="shared" si="7"/>
        <v>1</v>
      </c>
      <c r="P191" s="1054" t="str">
        <f>IF(ISNUMBER(O191),IF(O191=100%,"CUMPLIDA",IF(AND(ISNUMBER(L191),ISNUMBER(CGR!$Q$4)), IF(L191&lt;CGR!$Q$4,"INCUMPLIDA","PROCESO"), "VERIFICAR FECHA")),"SIN VALOR AVANCE")</f>
        <v>CUMPLIDA</v>
      </c>
      <c r="Q191" s="1045" t="s">
        <v>448</v>
      </c>
    </row>
    <row r="192" spans="1:17" ht="225.6" x14ac:dyDescent="0.25">
      <c r="A192" s="737" t="s">
        <v>19</v>
      </c>
      <c r="B192" s="799" t="s">
        <v>8</v>
      </c>
      <c r="C192" s="1136"/>
      <c r="D192" s="1136"/>
      <c r="E192" s="1138"/>
      <c r="F192" s="1138"/>
      <c r="G192" s="1039" t="s">
        <v>428</v>
      </c>
      <c r="H192" s="1039" t="s">
        <v>90</v>
      </c>
      <c r="I192" s="1045" t="s">
        <v>91</v>
      </c>
      <c r="J192" s="709">
        <v>1</v>
      </c>
      <c r="K192" s="800">
        <v>43831</v>
      </c>
      <c r="L192" s="800">
        <v>44012</v>
      </c>
      <c r="M192" s="711">
        <f t="shared" si="6"/>
        <v>25.857142857142858</v>
      </c>
      <c r="N192" s="712">
        <v>1</v>
      </c>
      <c r="O192" s="406">
        <f t="shared" si="7"/>
        <v>1</v>
      </c>
      <c r="P192" s="1054" t="str">
        <f>IF(ISNUMBER(O192),IF(O192=100%,"CUMPLIDA",IF(AND(ISNUMBER(L192),ISNUMBER(CGR!$Q$4)), IF(L192&lt;CGR!$Q$4,"INCUMPLIDA","PROCESO"), "VERIFICAR FECHA")),"SIN VALOR AVANCE")</f>
        <v>CUMPLIDA</v>
      </c>
      <c r="Q192" s="1045" t="s">
        <v>449</v>
      </c>
    </row>
    <row r="193" spans="1:17" ht="210.6" x14ac:dyDescent="0.25">
      <c r="A193" s="737" t="s">
        <v>19</v>
      </c>
      <c r="B193" s="799" t="s">
        <v>8</v>
      </c>
      <c r="C193" s="1136"/>
      <c r="D193" s="1136"/>
      <c r="E193" s="1138"/>
      <c r="F193" s="1138"/>
      <c r="G193" s="1039" t="s">
        <v>450</v>
      </c>
      <c r="H193" s="1039" t="s">
        <v>94</v>
      </c>
      <c r="I193" s="1045" t="s">
        <v>95</v>
      </c>
      <c r="J193" s="709">
        <v>1</v>
      </c>
      <c r="K193" s="800">
        <v>44013</v>
      </c>
      <c r="L193" s="800">
        <v>44196</v>
      </c>
      <c r="M193" s="711">
        <f t="shared" si="6"/>
        <v>26.142857142857142</v>
      </c>
      <c r="N193" s="712">
        <v>1</v>
      </c>
      <c r="O193" s="406">
        <f t="shared" si="7"/>
        <v>1</v>
      </c>
      <c r="P193" s="1054" t="str">
        <f>IF(ISNUMBER(O193),IF(O193=100%,"CUMPLIDA",IF(AND(ISNUMBER(L193),ISNUMBER(CGR!$Q$4)), IF(L193&lt;CGR!$Q$4,"INCUMPLIDA","PROCESO"), "VERIFICAR FECHA")),"SIN VALOR AVANCE")</f>
        <v>CUMPLIDA</v>
      </c>
      <c r="Q193" s="1045" t="s">
        <v>441</v>
      </c>
    </row>
    <row r="194" spans="1:17" ht="195.6" x14ac:dyDescent="0.25">
      <c r="A194" s="737" t="s">
        <v>19</v>
      </c>
      <c r="B194" s="799" t="s">
        <v>8</v>
      </c>
      <c r="C194" s="1136"/>
      <c r="D194" s="1136"/>
      <c r="E194" s="1138"/>
      <c r="F194" s="1138"/>
      <c r="G194" s="1138" t="s">
        <v>442</v>
      </c>
      <c r="H194" s="1043" t="s">
        <v>98</v>
      </c>
      <c r="I194" s="1049" t="s">
        <v>99</v>
      </c>
      <c r="J194" s="709">
        <v>1</v>
      </c>
      <c r="K194" s="800">
        <v>44562</v>
      </c>
      <c r="L194" s="800">
        <v>44773</v>
      </c>
      <c r="M194" s="711">
        <f t="shared" si="6"/>
        <v>30.142857142857142</v>
      </c>
      <c r="N194" s="712">
        <v>1</v>
      </c>
      <c r="O194" s="406">
        <f t="shared" si="7"/>
        <v>1</v>
      </c>
      <c r="P194" s="1054" t="str">
        <f>IF(ISNUMBER(O194),IF(O194=100%,"CUMPLIDA",IF(AND(ISNUMBER(L194),ISNUMBER(CGR!$Q$4)), IF(L194&lt;CGR!$Q$4,"INCUMPLIDA","PROCESO"), "VERIFICAR FECHA")),"SIN VALOR AVANCE")</f>
        <v>CUMPLIDA</v>
      </c>
      <c r="Q194" s="1045" t="s">
        <v>451</v>
      </c>
    </row>
    <row r="195" spans="1:17" ht="195.6" x14ac:dyDescent="0.25">
      <c r="A195" s="737" t="s">
        <v>19</v>
      </c>
      <c r="B195" s="799" t="s">
        <v>8</v>
      </c>
      <c r="C195" s="1136"/>
      <c r="D195" s="1136"/>
      <c r="E195" s="1138"/>
      <c r="F195" s="1138"/>
      <c r="G195" s="1138"/>
      <c r="H195" s="1043" t="s">
        <v>101</v>
      </c>
      <c r="I195" s="1049" t="s">
        <v>102</v>
      </c>
      <c r="J195" s="709">
        <v>1</v>
      </c>
      <c r="K195" s="800">
        <v>44774</v>
      </c>
      <c r="L195" s="800">
        <v>44926</v>
      </c>
      <c r="M195" s="711">
        <f t="shared" si="6"/>
        <v>21.714285714285715</v>
      </c>
      <c r="N195" s="712">
        <v>1</v>
      </c>
      <c r="O195" s="406">
        <f t="shared" si="7"/>
        <v>1</v>
      </c>
      <c r="P195" s="1054" t="str">
        <f>IF(ISNUMBER(O195),IF(O195=100%,"CUMPLIDA",IF(AND(ISNUMBER(L195),ISNUMBER(CGR!$Q$4)), IF(L195&lt;CGR!$Q$4,"INCUMPLIDA","PROCESO"), "VERIFICAR FECHA")),"SIN VALOR AVANCE")</f>
        <v>CUMPLIDA</v>
      </c>
      <c r="Q195" s="1045" t="s">
        <v>451</v>
      </c>
    </row>
    <row r="196" spans="1:17" ht="225.6" x14ac:dyDescent="0.25">
      <c r="A196" s="737" t="s">
        <v>19</v>
      </c>
      <c r="B196" s="799" t="s">
        <v>8</v>
      </c>
      <c r="C196" s="1136"/>
      <c r="D196" s="1136"/>
      <c r="E196" s="1138"/>
      <c r="F196" s="1138"/>
      <c r="G196" s="1138" t="s">
        <v>444</v>
      </c>
      <c r="H196" s="1043" t="s">
        <v>105</v>
      </c>
      <c r="I196" s="1049" t="s">
        <v>106</v>
      </c>
      <c r="J196" s="709">
        <v>3</v>
      </c>
      <c r="K196" s="800">
        <v>44927</v>
      </c>
      <c r="L196" s="800">
        <v>45291</v>
      </c>
      <c r="M196" s="711">
        <f t="shared" si="6"/>
        <v>52</v>
      </c>
      <c r="N196" s="712">
        <v>0</v>
      </c>
      <c r="O196" s="406">
        <f t="shared" si="7"/>
        <v>0</v>
      </c>
      <c r="P196" s="1054" t="str">
        <f>IF(ISNUMBER(O196),IF(O196=100%,"CUMPLIDA",IF(AND(ISNUMBER(L196),ISNUMBER(CGR!$Q$4)), IF(L196&lt;CGR!$Q$4,"INCUMPLIDA","PROCESO"), "VERIFICAR FECHA")),"SIN VALOR AVANCE")</f>
        <v>PROCESO</v>
      </c>
      <c r="Q196" s="1045" t="s">
        <v>432</v>
      </c>
    </row>
    <row r="197" spans="1:17" ht="225.6" x14ac:dyDescent="0.25">
      <c r="A197" s="737" t="s">
        <v>19</v>
      </c>
      <c r="B197" s="799" t="s">
        <v>8</v>
      </c>
      <c r="C197" s="1136"/>
      <c r="D197" s="1136"/>
      <c r="E197" s="1138"/>
      <c r="F197" s="1138"/>
      <c r="G197" s="1138"/>
      <c r="H197" s="1043" t="s">
        <v>108</v>
      </c>
      <c r="I197" s="1049" t="s">
        <v>109</v>
      </c>
      <c r="J197" s="709">
        <v>1</v>
      </c>
      <c r="K197" s="710">
        <v>45474</v>
      </c>
      <c r="L197" s="800">
        <v>45657</v>
      </c>
      <c r="M197" s="711">
        <f t="shared" si="6"/>
        <v>26.142857142857142</v>
      </c>
      <c r="N197" s="712">
        <v>0</v>
      </c>
      <c r="O197" s="406">
        <f t="shared" si="7"/>
        <v>0</v>
      </c>
      <c r="P197" s="1054" t="str">
        <f>IF(ISNUMBER(O197),IF(O197=100%,"CUMPLIDA",IF(AND(ISNUMBER(L197),ISNUMBER(CGR!$Q$4)), IF(L197&lt;CGR!$Q$4,"INCUMPLIDA","PROCESO"), "VERIFICAR FECHA")),"SIN VALOR AVANCE")</f>
        <v>PROCESO</v>
      </c>
      <c r="Q197" s="1045" t="s">
        <v>432</v>
      </c>
    </row>
    <row r="198" spans="1:17" ht="105.6" x14ac:dyDescent="0.25">
      <c r="A198" s="737" t="s">
        <v>19</v>
      </c>
      <c r="B198" s="799" t="s">
        <v>8</v>
      </c>
      <c r="C198" s="1136" t="s">
        <v>452</v>
      </c>
      <c r="D198" s="1136" t="s">
        <v>417</v>
      </c>
      <c r="E198" s="1138" t="s">
        <v>453</v>
      </c>
      <c r="F198" s="1138" t="s">
        <v>454</v>
      </c>
      <c r="G198" s="1039" t="s">
        <v>455</v>
      </c>
      <c r="H198" s="1039" t="s">
        <v>90</v>
      </c>
      <c r="I198" s="1045" t="s">
        <v>91</v>
      </c>
      <c r="J198" s="709">
        <v>1</v>
      </c>
      <c r="K198" s="800">
        <v>43862</v>
      </c>
      <c r="L198" s="800">
        <v>44012</v>
      </c>
      <c r="M198" s="711">
        <f t="shared" si="6"/>
        <v>21.428571428571427</v>
      </c>
      <c r="N198" s="712">
        <v>1</v>
      </c>
      <c r="O198" s="406">
        <f t="shared" si="7"/>
        <v>1</v>
      </c>
      <c r="P198" s="1054" t="str">
        <f>IF(ISNUMBER(O198),IF(O198=100%,"CUMPLIDA",IF(AND(ISNUMBER(L198),ISNUMBER(CGR!$Q$4)), IF(L198&lt;CGR!$Q$4,"INCUMPLIDA","PROCESO"), "VERIFICAR FECHA")),"SIN VALOR AVANCE")</f>
        <v>CUMPLIDA</v>
      </c>
      <c r="Q198" s="1045" t="s">
        <v>456</v>
      </c>
    </row>
    <row r="199" spans="1:17" ht="210.6" x14ac:dyDescent="0.25">
      <c r="A199" s="737" t="s">
        <v>19</v>
      </c>
      <c r="B199" s="799" t="s">
        <v>8</v>
      </c>
      <c r="C199" s="1136"/>
      <c r="D199" s="1136"/>
      <c r="E199" s="1138"/>
      <c r="F199" s="1138"/>
      <c r="G199" s="1138" t="s">
        <v>442</v>
      </c>
      <c r="H199" s="1043" t="s">
        <v>98</v>
      </c>
      <c r="I199" s="1049" t="s">
        <v>99</v>
      </c>
      <c r="J199" s="709">
        <v>1</v>
      </c>
      <c r="K199" s="800">
        <v>44562</v>
      </c>
      <c r="L199" s="800">
        <v>44773</v>
      </c>
      <c r="M199" s="711">
        <f t="shared" si="6"/>
        <v>30.142857142857142</v>
      </c>
      <c r="N199" s="712">
        <v>1</v>
      </c>
      <c r="O199" s="406">
        <f t="shared" si="7"/>
        <v>1</v>
      </c>
      <c r="P199" s="1054" t="str">
        <f>IF(ISNUMBER(O199),IF(O199=100%,"CUMPLIDA",IF(AND(ISNUMBER(L199),ISNUMBER(CGR!$Q$4)), IF(L199&lt;CGR!$Q$4,"INCUMPLIDA","PROCESO"), "VERIFICAR FECHA")),"SIN VALOR AVANCE")</f>
        <v>CUMPLIDA</v>
      </c>
      <c r="Q199" s="1045" t="s">
        <v>431</v>
      </c>
    </row>
    <row r="200" spans="1:17" ht="210.6" x14ac:dyDescent="0.25">
      <c r="A200" s="737" t="s">
        <v>19</v>
      </c>
      <c r="B200" s="799" t="s">
        <v>8</v>
      </c>
      <c r="C200" s="1136"/>
      <c r="D200" s="1136"/>
      <c r="E200" s="1138"/>
      <c r="F200" s="1138"/>
      <c r="G200" s="1138"/>
      <c r="H200" s="1043" t="s">
        <v>101</v>
      </c>
      <c r="I200" s="1049" t="s">
        <v>102</v>
      </c>
      <c r="J200" s="709">
        <v>1</v>
      </c>
      <c r="K200" s="800">
        <v>44774</v>
      </c>
      <c r="L200" s="800">
        <v>44926</v>
      </c>
      <c r="M200" s="711">
        <f t="shared" si="6"/>
        <v>21.714285714285715</v>
      </c>
      <c r="N200" s="712">
        <v>1</v>
      </c>
      <c r="O200" s="406">
        <f t="shared" si="7"/>
        <v>1</v>
      </c>
      <c r="P200" s="1054" t="str">
        <f>IF(ISNUMBER(O200),IF(O200=100%,"CUMPLIDA",IF(AND(ISNUMBER(L200),ISNUMBER(CGR!$Q$4)), IF(L200&lt;CGR!$Q$4,"INCUMPLIDA","PROCESO"), "VERIFICAR FECHA")),"SIN VALOR AVANCE")</f>
        <v>CUMPLIDA</v>
      </c>
      <c r="Q200" s="1045" t="s">
        <v>431</v>
      </c>
    </row>
    <row r="201" spans="1:17" ht="210.6" x14ac:dyDescent="0.25">
      <c r="A201" s="737" t="s">
        <v>19</v>
      </c>
      <c r="B201" s="799" t="s">
        <v>8</v>
      </c>
      <c r="C201" s="1136"/>
      <c r="D201" s="1136"/>
      <c r="E201" s="1138"/>
      <c r="F201" s="1138"/>
      <c r="G201" s="1138" t="s">
        <v>457</v>
      </c>
      <c r="H201" s="1043" t="s">
        <v>105</v>
      </c>
      <c r="I201" s="1049" t="s">
        <v>106</v>
      </c>
      <c r="J201" s="709">
        <v>3</v>
      </c>
      <c r="K201" s="800">
        <v>44927</v>
      </c>
      <c r="L201" s="800">
        <v>45291</v>
      </c>
      <c r="M201" s="711">
        <f t="shared" si="6"/>
        <v>52</v>
      </c>
      <c r="N201" s="712">
        <v>0</v>
      </c>
      <c r="O201" s="406">
        <f t="shared" si="7"/>
        <v>0</v>
      </c>
      <c r="P201" s="1054" t="str">
        <f>IF(ISNUMBER(O201),IF(O201=100%,"CUMPLIDA",IF(AND(ISNUMBER(L201),ISNUMBER(CGR!$Q$4)), IF(L201&lt;CGR!$Q$4,"INCUMPLIDA","PROCESO"), "VERIFICAR FECHA")),"SIN VALOR AVANCE")</f>
        <v>PROCESO</v>
      </c>
      <c r="Q201" s="1045" t="s">
        <v>458</v>
      </c>
    </row>
    <row r="202" spans="1:17" ht="210.6" x14ac:dyDescent="0.25">
      <c r="A202" s="737" t="s">
        <v>19</v>
      </c>
      <c r="B202" s="799" t="s">
        <v>8</v>
      </c>
      <c r="C202" s="1136"/>
      <c r="D202" s="1136"/>
      <c r="E202" s="1138"/>
      <c r="F202" s="1138"/>
      <c r="G202" s="1138"/>
      <c r="H202" s="1043" t="s">
        <v>108</v>
      </c>
      <c r="I202" s="1049" t="s">
        <v>109</v>
      </c>
      <c r="J202" s="709">
        <v>1</v>
      </c>
      <c r="K202" s="710">
        <v>45474</v>
      </c>
      <c r="L202" s="800">
        <v>45657</v>
      </c>
      <c r="M202" s="711">
        <f t="shared" si="6"/>
        <v>26.142857142857142</v>
      </c>
      <c r="N202" s="712">
        <v>0</v>
      </c>
      <c r="O202" s="406">
        <f t="shared" si="7"/>
        <v>0</v>
      </c>
      <c r="P202" s="1054" t="str">
        <f>IF(ISNUMBER(O202),IF(O202=100%,"CUMPLIDA",IF(AND(ISNUMBER(L202),ISNUMBER(CGR!$Q$4)), IF(L202&lt;CGR!$Q$4,"INCUMPLIDA","PROCESO"), "VERIFICAR FECHA")),"SIN VALOR AVANCE")</f>
        <v>PROCESO</v>
      </c>
      <c r="Q202" s="1045" t="s">
        <v>458</v>
      </c>
    </row>
    <row r="203" spans="1:17" ht="165.6" x14ac:dyDescent="0.25">
      <c r="A203" s="737" t="s">
        <v>19</v>
      </c>
      <c r="B203" s="799" t="s">
        <v>8</v>
      </c>
      <c r="C203" s="1136"/>
      <c r="D203" s="1136"/>
      <c r="E203" s="1138"/>
      <c r="F203" s="1138"/>
      <c r="G203" s="1039" t="s">
        <v>459</v>
      </c>
      <c r="H203" s="1039" t="s">
        <v>460</v>
      </c>
      <c r="I203" s="1045" t="s">
        <v>461</v>
      </c>
      <c r="J203" s="709">
        <v>6</v>
      </c>
      <c r="K203" s="800">
        <v>43862</v>
      </c>
      <c r="L203" s="800">
        <v>44042</v>
      </c>
      <c r="M203" s="711">
        <f t="shared" si="6"/>
        <v>25.714285714285715</v>
      </c>
      <c r="N203" s="712">
        <v>6</v>
      </c>
      <c r="O203" s="406">
        <f t="shared" si="7"/>
        <v>1</v>
      </c>
      <c r="P203" s="1054" t="str">
        <f>IF(ISNUMBER(O203),IF(O203=100%,"CUMPLIDA",IF(AND(ISNUMBER(L203),ISNUMBER(CGR!$Q$4)), IF(L203&lt;CGR!$Q$4,"INCUMPLIDA","PROCESO"), "VERIFICAR FECHA")),"SIN VALOR AVANCE")</f>
        <v>CUMPLIDA</v>
      </c>
      <c r="Q203" s="1045" t="s">
        <v>462</v>
      </c>
    </row>
    <row r="204" spans="1:17" ht="270.60000000000002" x14ac:dyDescent="0.25">
      <c r="A204" s="737" t="s">
        <v>18</v>
      </c>
      <c r="B204" s="799" t="s">
        <v>8</v>
      </c>
      <c r="C204" s="1136" t="s">
        <v>467</v>
      </c>
      <c r="D204" s="1136" t="s">
        <v>468</v>
      </c>
      <c r="E204" s="1138" t="s">
        <v>469</v>
      </c>
      <c r="F204" s="1138" t="s">
        <v>470</v>
      </c>
      <c r="G204" s="1138" t="s">
        <v>471</v>
      </c>
      <c r="H204" s="860" t="s">
        <v>472</v>
      </c>
      <c r="I204" s="1045" t="s">
        <v>473</v>
      </c>
      <c r="J204" s="709">
        <v>1</v>
      </c>
      <c r="K204" s="800">
        <v>44013</v>
      </c>
      <c r="L204" s="800">
        <v>44074</v>
      </c>
      <c r="M204" s="711">
        <f t="shared" si="6"/>
        <v>8.7142857142857135</v>
      </c>
      <c r="N204" s="712">
        <v>1</v>
      </c>
      <c r="O204" s="406">
        <f t="shared" si="7"/>
        <v>1</v>
      </c>
      <c r="P204" s="1054" t="str">
        <f>IF(ISNUMBER(O204),IF(O204=100%,"CUMPLIDA",IF(AND(ISNUMBER(L204),ISNUMBER(CGR!$Q$4)), IF(L204&lt;CGR!$Q$4,"INCUMPLIDA","PROCESO"), "VERIFICAR FECHA")),"SIN VALOR AVANCE")</f>
        <v>CUMPLIDA</v>
      </c>
      <c r="Q204" s="1045" t="s">
        <v>474</v>
      </c>
    </row>
    <row r="205" spans="1:17" ht="285.60000000000002" x14ac:dyDescent="0.25">
      <c r="A205" s="737" t="s">
        <v>18</v>
      </c>
      <c r="B205" s="799" t="s">
        <v>8</v>
      </c>
      <c r="C205" s="1136"/>
      <c r="D205" s="1136"/>
      <c r="E205" s="1138"/>
      <c r="F205" s="1138"/>
      <c r="G205" s="1138"/>
      <c r="H205" s="860" t="s">
        <v>475</v>
      </c>
      <c r="I205" s="1045" t="s">
        <v>95</v>
      </c>
      <c r="J205" s="709">
        <v>1</v>
      </c>
      <c r="K205" s="800">
        <v>44075</v>
      </c>
      <c r="L205" s="800">
        <v>44196</v>
      </c>
      <c r="M205" s="711">
        <f t="shared" si="6"/>
        <v>17.285714285714285</v>
      </c>
      <c r="N205" s="712">
        <v>1</v>
      </c>
      <c r="O205" s="406">
        <f t="shared" si="7"/>
        <v>1</v>
      </c>
      <c r="P205" s="1054" t="str">
        <f>IF(ISNUMBER(O205),IF(O205=100%,"CUMPLIDA",IF(AND(ISNUMBER(L205),ISNUMBER(CGR!$Q$4)), IF(L205&lt;CGR!$Q$4,"INCUMPLIDA","PROCESO"), "VERIFICAR FECHA")),"SIN VALOR AVANCE")</f>
        <v>CUMPLIDA</v>
      </c>
      <c r="Q205" s="1045" t="s">
        <v>476</v>
      </c>
    </row>
    <row r="206" spans="1:17" ht="300.60000000000002" x14ac:dyDescent="0.25">
      <c r="A206" s="737" t="s">
        <v>18</v>
      </c>
      <c r="B206" s="799" t="s">
        <v>8</v>
      </c>
      <c r="C206" s="1136"/>
      <c r="D206" s="1136"/>
      <c r="E206" s="1138"/>
      <c r="F206" s="1138"/>
      <c r="G206" s="1138"/>
      <c r="H206" s="1046" t="s">
        <v>477</v>
      </c>
      <c r="I206" s="737" t="s">
        <v>351</v>
      </c>
      <c r="J206" s="716">
        <v>1</v>
      </c>
      <c r="K206" s="800">
        <v>44927</v>
      </c>
      <c r="L206" s="800">
        <v>45230</v>
      </c>
      <c r="M206" s="711">
        <f t="shared" si="6"/>
        <v>43.285714285714285</v>
      </c>
      <c r="N206" s="719">
        <v>0</v>
      </c>
      <c r="O206" s="406">
        <f t="shared" si="7"/>
        <v>0</v>
      </c>
      <c r="P206" s="1054" t="str">
        <f>IF(ISNUMBER(O206),IF(O206=100%,"CUMPLIDA",IF(AND(ISNUMBER(L206),ISNUMBER(CGR!$Q$4)), IF(L206&lt;CGR!$Q$4,"INCUMPLIDA","PROCESO"), "VERIFICAR FECHA")),"SIN VALOR AVANCE")</f>
        <v>PROCESO</v>
      </c>
      <c r="Q206" s="1045" t="s">
        <v>478</v>
      </c>
    </row>
    <row r="207" spans="1:17" ht="300.60000000000002" x14ac:dyDescent="0.25">
      <c r="A207" s="737" t="s">
        <v>18</v>
      </c>
      <c r="B207" s="799" t="s">
        <v>8</v>
      </c>
      <c r="C207" s="1136"/>
      <c r="D207" s="1136"/>
      <c r="E207" s="1138"/>
      <c r="F207" s="1138"/>
      <c r="G207" s="1138"/>
      <c r="H207" s="1142" t="s">
        <v>479</v>
      </c>
      <c r="I207" s="1044" t="s">
        <v>480</v>
      </c>
      <c r="J207" s="716">
        <v>1</v>
      </c>
      <c r="K207" s="800">
        <v>45231</v>
      </c>
      <c r="L207" s="800">
        <v>45443</v>
      </c>
      <c r="M207" s="711">
        <f t="shared" si="6"/>
        <v>30.285714285714285</v>
      </c>
      <c r="N207" s="719">
        <v>0</v>
      </c>
      <c r="O207" s="406">
        <f t="shared" si="7"/>
        <v>0</v>
      </c>
      <c r="P207" s="1054" t="str">
        <f>IF(ISNUMBER(O207),IF(O207=100%,"CUMPLIDA",IF(AND(ISNUMBER(L207),ISNUMBER(CGR!$Q$4)), IF(L207&lt;CGR!$Q$4,"INCUMPLIDA","PROCESO"), "VERIFICAR FECHA")),"SIN VALOR AVANCE")</f>
        <v>PROCESO</v>
      </c>
      <c r="Q207" s="1045" t="s">
        <v>478</v>
      </c>
    </row>
    <row r="208" spans="1:17" ht="285.60000000000002" x14ac:dyDescent="0.25">
      <c r="A208" s="737" t="s">
        <v>18</v>
      </c>
      <c r="B208" s="799" t="s">
        <v>8</v>
      </c>
      <c r="C208" s="1136"/>
      <c r="D208" s="1136"/>
      <c r="E208" s="1138"/>
      <c r="F208" s="1138"/>
      <c r="G208" s="1138"/>
      <c r="H208" s="1142"/>
      <c r="I208" s="1044" t="s">
        <v>106</v>
      </c>
      <c r="J208" s="716">
        <v>4</v>
      </c>
      <c r="K208" s="800">
        <v>45444</v>
      </c>
      <c r="L208" s="800">
        <v>45808</v>
      </c>
      <c r="M208" s="711">
        <f t="shared" si="6"/>
        <v>52</v>
      </c>
      <c r="N208" s="719">
        <v>0</v>
      </c>
      <c r="O208" s="406">
        <f t="shared" si="7"/>
        <v>0</v>
      </c>
      <c r="P208" s="1054" t="str">
        <f>IF(ISNUMBER(O208),IF(O208=100%,"CUMPLIDA",IF(AND(ISNUMBER(L208),ISNUMBER(CGR!$Q$4)), IF(L208&lt;CGR!$Q$4,"INCUMPLIDA","PROCESO"), "VERIFICAR FECHA")),"SIN VALOR AVANCE")</f>
        <v>PROCESO</v>
      </c>
      <c r="Q208" s="1045" t="s">
        <v>481</v>
      </c>
    </row>
    <row r="209" spans="1:17" ht="285.60000000000002" x14ac:dyDescent="0.25">
      <c r="A209" s="737" t="s">
        <v>18</v>
      </c>
      <c r="B209" s="799" t="s">
        <v>8</v>
      </c>
      <c r="C209" s="1136"/>
      <c r="D209" s="1136"/>
      <c r="E209" s="1138"/>
      <c r="F209" s="1138"/>
      <c r="G209" s="1138"/>
      <c r="H209" s="1046" t="s">
        <v>482</v>
      </c>
      <c r="I209" s="1044" t="s">
        <v>399</v>
      </c>
      <c r="J209" s="716">
        <v>1</v>
      </c>
      <c r="K209" s="800">
        <v>45809</v>
      </c>
      <c r="L209" s="800">
        <v>46022</v>
      </c>
      <c r="M209" s="711">
        <f t="shared" si="6"/>
        <v>30.428571428571427</v>
      </c>
      <c r="N209" s="719">
        <v>0</v>
      </c>
      <c r="O209" s="406">
        <f t="shared" si="7"/>
        <v>0</v>
      </c>
      <c r="P209" s="1054" t="str">
        <f>IF(ISNUMBER(O209),IF(O209=100%,"CUMPLIDA",IF(AND(ISNUMBER(L209),ISNUMBER(CGR!$Q$4)), IF(L209&lt;CGR!$Q$4,"INCUMPLIDA","PROCESO"), "VERIFICAR FECHA")),"SIN VALOR AVANCE")</f>
        <v>PROCESO</v>
      </c>
      <c r="Q209" s="1045" t="s">
        <v>481</v>
      </c>
    </row>
    <row r="210" spans="1:17" ht="270.60000000000002" x14ac:dyDescent="0.25">
      <c r="A210" s="737" t="s">
        <v>18</v>
      </c>
      <c r="B210" s="799" t="s">
        <v>8</v>
      </c>
      <c r="C210" s="1136" t="s">
        <v>483</v>
      </c>
      <c r="D210" s="1136" t="s">
        <v>67</v>
      </c>
      <c r="E210" s="1138" t="s">
        <v>484</v>
      </c>
      <c r="F210" s="1138" t="s">
        <v>485</v>
      </c>
      <c r="G210" s="1146" t="s">
        <v>471</v>
      </c>
      <c r="H210" s="860" t="s">
        <v>472</v>
      </c>
      <c r="I210" s="1045" t="s">
        <v>473</v>
      </c>
      <c r="J210" s="709">
        <v>1</v>
      </c>
      <c r="K210" s="800">
        <v>44013</v>
      </c>
      <c r="L210" s="800">
        <v>44074</v>
      </c>
      <c r="M210" s="711">
        <f t="shared" si="6"/>
        <v>8.7142857142857135</v>
      </c>
      <c r="N210" s="712">
        <v>1</v>
      </c>
      <c r="O210" s="406">
        <f t="shared" si="7"/>
        <v>1</v>
      </c>
      <c r="P210" s="1054" t="str">
        <f>IF(ISNUMBER(O210),IF(O210=100%,"CUMPLIDA",IF(AND(ISNUMBER(L210),ISNUMBER(CGR!$Q$4)), IF(L210&lt;CGR!$Q$4,"INCUMPLIDA","PROCESO"), "VERIFICAR FECHA")),"SIN VALOR AVANCE")</f>
        <v>CUMPLIDA</v>
      </c>
      <c r="Q210" s="1045" t="s">
        <v>474</v>
      </c>
    </row>
    <row r="211" spans="1:17" ht="285.60000000000002" x14ac:dyDescent="0.25">
      <c r="A211" s="737" t="s">
        <v>18</v>
      </c>
      <c r="B211" s="799" t="s">
        <v>8</v>
      </c>
      <c r="C211" s="1136"/>
      <c r="D211" s="1136"/>
      <c r="E211" s="1138"/>
      <c r="F211" s="1138"/>
      <c r="G211" s="1146"/>
      <c r="H211" s="860" t="s">
        <v>475</v>
      </c>
      <c r="I211" s="1045" t="s">
        <v>95</v>
      </c>
      <c r="J211" s="709">
        <v>1</v>
      </c>
      <c r="K211" s="800">
        <v>44075</v>
      </c>
      <c r="L211" s="800">
        <v>44196</v>
      </c>
      <c r="M211" s="711">
        <f t="shared" si="6"/>
        <v>17.285714285714285</v>
      </c>
      <c r="N211" s="712">
        <v>1</v>
      </c>
      <c r="O211" s="406">
        <f t="shared" si="7"/>
        <v>1</v>
      </c>
      <c r="P211" s="1054" t="str">
        <f>IF(ISNUMBER(O211),IF(O211=100%,"CUMPLIDA",IF(AND(ISNUMBER(L211),ISNUMBER(CGR!$Q$4)), IF(L211&lt;CGR!$Q$4,"INCUMPLIDA","PROCESO"), "VERIFICAR FECHA")),"SIN VALOR AVANCE")</f>
        <v>CUMPLIDA</v>
      </c>
      <c r="Q211" s="1045" t="s">
        <v>476</v>
      </c>
    </row>
    <row r="212" spans="1:17" ht="300.60000000000002" x14ac:dyDescent="0.25">
      <c r="A212" s="737" t="s">
        <v>18</v>
      </c>
      <c r="B212" s="799" t="s">
        <v>8</v>
      </c>
      <c r="C212" s="1136"/>
      <c r="D212" s="1136"/>
      <c r="E212" s="1138"/>
      <c r="F212" s="1138"/>
      <c r="G212" s="1146"/>
      <c r="H212" s="1046" t="s">
        <v>477</v>
      </c>
      <c r="I212" s="737" t="s">
        <v>351</v>
      </c>
      <c r="J212" s="716">
        <v>1</v>
      </c>
      <c r="K212" s="800">
        <v>44927</v>
      </c>
      <c r="L212" s="800">
        <v>45230</v>
      </c>
      <c r="M212" s="711">
        <f t="shared" si="6"/>
        <v>43.285714285714285</v>
      </c>
      <c r="N212" s="719">
        <v>0</v>
      </c>
      <c r="O212" s="406">
        <f t="shared" si="7"/>
        <v>0</v>
      </c>
      <c r="P212" s="1054" t="str">
        <f>IF(ISNUMBER(O212),IF(O212=100%,"CUMPLIDA",IF(AND(ISNUMBER(L212),ISNUMBER(CGR!$Q$4)), IF(L212&lt;CGR!$Q$4,"INCUMPLIDA","PROCESO"), "VERIFICAR FECHA")),"SIN VALOR AVANCE")</f>
        <v>PROCESO</v>
      </c>
      <c r="Q212" s="1045" t="s">
        <v>478</v>
      </c>
    </row>
    <row r="213" spans="1:17" ht="300.60000000000002" x14ac:dyDescent="0.25">
      <c r="A213" s="737" t="s">
        <v>18</v>
      </c>
      <c r="B213" s="799" t="s">
        <v>8</v>
      </c>
      <c r="C213" s="1136"/>
      <c r="D213" s="1136"/>
      <c r="E213" s="1138"/>
      <c r="F213" s="1138"/>
      <c r="G213" s="1146"/>
      <c r="H213" s="1142" t="s">
        <v>479</v>
      </c>
      <c r="I213" s="1044" t="s">
        <v>354</v>
      </c>
      <c r="J213" s="716">
        <v>1</v>
      </c>
      <c r="K213" s="800">
        <v>45231</v>
      </c>
      <c r="L213" s="800">
        <v>45443</v>
      </c>
      <c r="M213" s="711">
        <f t="shared" ref="M213:M246" si="8">(L213-K213)/7</f>
        <v>30.285714285714285</v>
      </c>
      <c r="N213" s="719">
        <v>0</v>
      </c>
      <c r="O213" s="406">
        <f t="shared" si="7"/>
        <v>0</v>
      </c>
      <c r="P213" s="1054" t="str">
        <f>IF(ISNUMBER(O213),IF(O213=100%,"CUMPLIDA",IF(AND(ISNUMBER(L213),ISNUMBER(CGR!$Q$4)), IF(L213&lt;CGR!$Q$4,"INCUMPLIDA","PROCESO"), "VERIFICAR FECHA")),"SIN VALOR AVANCE")</f>
        <v>PROCESO</v>
      </c>
      <c r="Q213" s="1045" t="s">
        <v>478</v>
      </c>
    </row>
    <row r="214" spans="1:17" ht="285.60000000000002" x14ac:dyDescent="0.25">
      <c r="A214" s="737" t="s">
        <v>18</v>
      </c>
      <c r="B214" s="799" t="s">
        <v>8</v>
      </c>
      <c r="C214" s="1136"/>
      <c r="D214" s="1136"/>
      <c r="E214" s="1138"/>
      <c r="F214" s="1138"/>
      <c r="G214" s="1146"/>
      <c r="H214" s="1142"/>
      <c r="I214" s="1044" t="s">
        <v>106</v>
      </c>
      <c r="J214" s="716">
        <v>4</v>
      </c>
      <c r="K214" s="800">
        <v>45444</v>
      </c>
      <c r="L214" s="800">
        <v>45808</v>
      </c>
      <c r="M214" s="711">
        <f t="shared" si="8"/>
        <v>52</v>
      </c>
      <c r="N214" s="719">
        <v>0</v>
      </c>
      <c r="O214" s="406">
        <f t="shared" si="7"/>
        <v>0</v>
      </c>
      <c r="P214" s="1054" t="str">
        <f>IF(ISNUMBER(O214),IF(O214=100%,"CUMPLIDA",IF(AND(ISNUMBER(L214),ISNUMBER(CGR!$Q$4)), IF(L214&lt;CGR!$Q$4,"INCUMPLIDA","PROCESO"), "VERIFICAR FECHA")),"SIN VALOR AVANCE")</f>
        <v>PROCESO</v>
      </c>
      <c r="Q214" s="1045" t="s">
        <v>481</v>
      </c>
    </row>
    <row r="215" spans="1:17" ht="285.60000000000002" x14ac:dyDescent="0.25">
      <c r="A215" s="737" t="s">
        <v>18</v>
      </c>
      <c r="B215" s="799" t="s">
        <v>8</v>
      </c>
      <c r="C215" s="1136"/>
      <c r="D215" s="1136"/>
      <c r="E215" s="1138"/>
      <c r="F215" s="1138"/>
      <c r="G215" s="1146"/>
      <c r="H215" s="1046" t="s">
        <v>482</v>
      </c>
      <c r="I215" s="1044" t="s">
        <v>399</v>
      </c>
      <c r="J215" s="716">
        <v>1</v>
      </c>
      <c r="K215" s="800">
        <v>45809</v>
      </c>
      <c r="L215" s="800">
        <v>46022</v>
      </c>
      <c r="M215" s="711">
        <f t="shared" si="8"/>
        <v>30.428571428571427</v>
      </c>
      <c r="N215" s="719">
        <v>0</v>
      </c>
      <c r="O215" s="406">
        <f t="shared" si="7"/>
        <v>0</v>
      </c>
      <c r="P215" s="1054" t="str">
        <f>IF(ISNUMBER(O215),IF(O215=100%,"CUMPLIDA",IF(AND(ISNUMBER(L215),ISNUMBER(CGR!$Q$4)), IF(L215&lt;CGR!$Q$4,"INCUMPLIDA","PROCESO"), "VERIFICAR FECHA")),"SIN VALOR AVANCE")</f>
        <v>PROCESO</v>
      </c>
      <c r="Q215" s="1045" t="s">
        <v>481</v>
      </c>
    </row>
    <row r="216" spans="1:17" ht="270.60000000000002" x14ac:dyDescent="0.25">
      <c r="A216" s="737" t="s">
        <v>18</v>
      </c>
      <c r="B216" s="799" t="s">
        <v>8</v>
      </c>
      <c r="C216" s="1154" t="s">
        <v>486</v>
      </c>
      <c r="D216" s="1154" t="s">
        <v>67</v>
      </c>
      <c r="E216" s="1155" t="s">
        <v>487</v>
      </c>
      <c r="F216" s="1155" t="s">
        <v>488</v>
      </c>
      <c r="G216" s="1146" t="s">
        <v>471</v>
      </c>
      <c r="H216" s="860" t="s">
        <v>472</v>
      </c>
      <c r="I216" s="1045" t="s">
        <v>473</v>
      </c>
      <c r="J216" s="709">
        <v>1</v>
      </c>
      <c r="K216" s="800">
        <v>44013</v>
      </c>
      <c r="L216" s="800">
        <v>44074</v>
      </c>
      <c r="M216" s="711">
        <f t="shared" si="8"/>
        <v>8.7142857142857135</v>
      </c>
      <c r="N216" s="712">
        <v>1</v>
      </c>
      <c r="O216" s="406">
        <f t="shared" si="7"/>
        <v>1</v>
      </c>
      <c r="P216" s="1054" t="str">
        <f>IF(ISNUMBER(O216),IF(O216=100%,"CUMPLIDA",IF(AND(ISNUMBER(L216),ISNUMBER(CGR!$Q$4)), IF(L216&lt;CGR!$Q$4,"INCUMPLIDA","PROCESO"), "VERIFICAR FECHA")),"SIN VALOR AVANCE")</f>
        <v>CUMPLIDA</v>
      </c>
      <c r="Q216" s="1045" t="s">
        <v>474</v>
      </c>
    </row>
    <row r="217" spans="1:17" ht="285.60000000000002" x14ac:dyDescent="0.25">
      <c r="A217" s="737" t="s">
        <v>18</v>
      </c>
      <c r="B217" s="799" t="s">
        <v>8</v>
      </c>
      <c r="C217" s="1154"/>
      <c r="D217" s="1154"/>
      <c r="E217" s="1155"/>
      <c r="F217" s="1155"/>
      <c r="G217" s="1146"/>
      <c r="H217" s="860" t="s">
        <v>475</v>
      </c>
      <c r="I217" s="1045" t="s">
        <v>95</v>
      </c>
      <c r="J217" s="709">
        <v>1</v>
      </c>
      <c r="K217" s="800">
        <v>44075</v>
      </c>
      <c r="L217" s="800">
        <v>44196</v>
      </c>
      <c r="M217" s="711">
        <f t="shared" si="8"/>
        <v>17.285714285714285</v>
      </c>
      <c r="N217" s="712">
        <v>1</v>
      </c>
      <c r="O217" s="406">
        <f t="shared" si="7"/>
        <v>1</v>
      </c>
      <c r="P217" s="1054" t="str">
        <f>IF(ISNUMBER(O217),IF(O217=100%,"CUMPLIDA",IF(AND(ISNUMBER(L217),ISNUMBER(CGR!$Q$4)), IF(L217&lt;CGR!$Q$4,"INCUMPLIDA","PROCESO"), "VERIFICAR FECHA")),"SIN VALOR AVANCE")</f>
        <v>CUMPLIDA</v>
      </c>
      <c r="Q217" s="1045" t="s">
        <v>476</v>
      </c>
    </row>
    <row r="218" spans="1:17" ht="300.60000000000002" x14ac:dyDescent="0.25">
      <c r="A218" s="737" t="s">
        <v>18</v>
      </c>
      <c r="B218" s="799" t="s">
        <v>8</v>
      </c>
      <c r="C218" s="1154"/>
      <c r="D218" s="1154"/>
      <c r="E218" s="1155"/>
      <c r="F218" s="1155"/>
      <c r="G218" s="1146"/>
      <c r="H218" s="1046" t="s">
        <v>477</v>
      </c>
      <c r="I218" s="737" t="s">
        <v>351</v>
      </c>
      <c r="J218" s="716">
        <v>1</v>
      </c>
      <c r="K218" s="800">
        <v>44927</v>
      </c>
      <c r="L218" s="800">
        <v>45230</v>
      </c>
      <c r="M218" s="711">
        <f t="shared" si="8"/>
        <v>43.285714285714285</v>
      </c>
      <c r="N218" s="719">
        <v>0</v>
      </c>
      <c r="O218" s="406">
        <f t="shared" si="7"/>
        <v>0</v>
      </c>
      <c r="P218" s="1054" t="str">
        <f>IF(ISNUMBER(O218),IF(O218=100%,"CUMPLIDA",IF(AND(ISNUMBER(L218),ISNUMBER(CGR!$Q$4)), IF(L218&lt;CGR!$Q$4,"INCUMPLIDA","PROCESO"), "VERIFICAR FECHA")),"SIN VALOR AVANCE")</f>
        <v>PROCESO</v>
      </c>
      <c r="Q218" s="1045" t="s">
        <v>478</v>
      </c>
    </row>
    <row r="219" spans="1:17" ht="300.60000000000002" x14ac:dyDescent="0.25">
      <c r="A219" s="737" t="s">
        <v>18</v>
      </c>
      <c r="B219" s="799" t="s">
        <v>8</v>
      </c>
      <c r="C219" s="1154"/>
      <c r="D219" s="1154"/>
      <c r="E219" s="1155"/>
      <c r="F219" s="1155"/>
      <c r="G219" s="1146"/>
      <c r="H219" s="1142" t="s">
        <v>479</v>
      </c>
      <c r="I219" s="1044" t="s">
        <v>354</v>
      </c>
      <c r="J219" s="716">
        <v>1</v>
      </c>
      <c r="K219" s="800">
        <v>45231</v>
      </c>
      <c r="L219" s="800">
        <v>45443</v>
      </c>
      <c r="M219" s="711">
        <f t="shared" si="8"/>
        <v>30.285714285714285</v>
      </c>
      <c r="N219" s="719">
        <v>0</v>
      </c>
      <c r="O219" s="406">
        <f t="shared" si="7"/>
        <v>0</v>
      </c>
      <c r="P219" s="1054" t="str">
        <f>IF(ISNUMBER(O219),IF(O219=100%,"CUMPLIDA",IF(AND(ISNUMBER(L219),ISNUMBER(CGR!$Q$4)), IF(L219&lt;CGR!$Q$4,"INCUMPLIDA","PROCESO"), "VERIFICAR FECHA")),"SIN VALOR AVANCE")</f>
        <v>PROCESO</v>
      </c>
      <c r="Q219" s="1045" t="s">
        <v>478</v>
      </c>
    </row>
    <row r="220" spans="1:17" ht="285.60000000000002" x14ac:dyDescent="0.25">
      <c r="A220" s="737" t="s">
        <v>18</v>
      </c>
      <c r="B220" s="799" t="s">
        <v>8</v>
      </c>
      <c r="C220" s="1154"/>
      <c r="D220" s="1154"/>
      <c r="E220" s="1155"/>
      <c r="F220" s="1155"/>
      <c r="G220" s="1146"/>
      <c r="H220" s="1142"/>
      <c r="I220" s="1044" t="s">
        <v>106</v>
      </c>
      <c r="J220" s="716">
        <v>4</v>
      </c>
      <c r="K220" s="800">
        <v>45444</v>
      </c>
      <c r="L220" s="800">
        <v>45808</v>
      </c>
      <c r="M220" s="711">
        <f t="shared" si="8"/>
        <v>52</v>
      </c>
      <c r="N220" s="719">
        <v>0</v>
      </c>
      <c r="O220" s="406">
        <f t="shared" si="7"/>
        <v>0</v>
      </c>
      <c r="P220" s="1054" t="str">
        <f>IF(ISNUMBER(O220),IF(O220=100%,"CUMPLIDA",IF(AND(ISNUMBER(L220),ISNUMBER(CGR!$Q$4)), IF(L220&lt;CGR!$Q$4,"INCUMPLIDA","PROCESO"), "VERIFICAR FECHA")),"SIN VALOR AVANCE")</f>
        <v>PROCESO</v>
      </c>
      <c r="Q220" s="1045" t="s">
        <v>481</v>
      </c>
    </row>
    <row r="221" spans="1:17" ht="285.60000000000002" x14ac:dyDescent="0.25">
      <c r="A221" s="737" t="s">
        <v>18</v>
      </c>
      <c r="B221" s="799" t="s">
        <v>8</v>
      </c>
      <c r="C221" s="1154"/>
      <c r="D221" s="1154"/>
      <c r="E221" s="1155"/>
      <c r="F221" s="1155"/>
      <c r="G221" s="1146"/>
      <c r="H221" s="1046" t="s">
        <v>482</v>
      </c>
      <c r="I221" s="1044" t="s">
        <v>399</v>
      </c>
      <c r="J221" s="716">
        <v>1</v>
      </c>
      <c r="K221" s="800">
        <v>45809</v>
      </c>
      <c r="L221" s="800">
        <v>46022</v>
      </c>
      <c r="M221" s="711">
        <f t="shared" si="8"/>
        <v>30.428571428571427</v>
      </c>
      <c r="N221" s="719">
        <v>0</v>
      </c>
      <c r="O221" s="406">
        <f t="shared" si="7"/>
        <v>0</v>
      </c>
      <c r="P221" s="1054" t="str">
        <f>IF(ISNUMBER(O221),IF(O221=100%,"CUMPLIDA",IF(AND(ISNUMBER(L221),ISNUMBER(CGR!$Q$4)), IF(L221&lt;CGR!$Q$4,"INCUMPLIDA","PROCESO"), "VERIFICAR FECHA")),"SIN VALOR AVANCE")</f>
        <v>PROCESO</v>
      </c>
      <c r="Q221" s="1045" t="s">
        <v>481</v>
      </c>
    </row>
    <row r="222" spans="1:17" ht="270.60000000000002" x14ac:dyDescent="0.25">
      <c r="A222" s="737" t="s">
        <v>18</v>
      </c>
      <c r="B222" s="799" t="s">
        <v>8</v>
      </c>
      <c r="C222" s="1136" t="s">
        <v>489</v>
      </c>
      <c r="D222" s="1136" t="s">
        <v>335</v>
      </c>
      <c r="E222" s="1138" t="s">
        <v>490</v>
      </c>
      <c r="F222" s="1138" t="s">
        <v>491</v>
      </c>
      <c r="G222" s="1146" t="s">
        <v>471</v>
      </c>
      <c r="H222" s="860" t="s">
        <v>472</v>
      </c>
      <c r="I222" s="1045" t="s">
        <v>473</v>
      </c>
      <c r="J222" s="709">
        <v>1</v>
      </c>
      <c r="K222" s="800">
        <v>44013</v>
      </c>
      <c r="L222" s="800">
        <v>44074</v>
      </c>
      <c r="M222" s="711">
        <f t="shared" si="8"/>
        <v>8.7142857142857135</v>
      </c>
      <c r="N222" s="712">
        <v>1</v>
      </c>
      <c r="O222" s="406">
        <f t="shared" si="7"/>
        <v>1</v>
      </c>
      <c r="P222" s="1054" t="str">
        <f>IF(ISNUMBER(O222),IF(O222=100%,"CUMPLIDA",IF(AND(ISNUMBER(L222),ISNUMBER(CGR!$Q$4)), IF(L222&lt;CGR!$Q$4,"INCUMPLIDA","PROCESO"), "VERIFICAR FECHA")),"SIN VALOR AVANCE")</f>
        <v>CUMPLIDA</v>
      </c>
      <c r="Q222" s="1045" t="s">
        <v>474</v>
      </c>
    </row>
    <row r="223" spans="1:17" ht="270.60000000000002" x14ac:dyDescent="0.25">
      <c r="A223" s="737" t="s">
        <v>18</v>
      </c>
      <c r="B223" s="799" t="s">
        <v>8</v>
      </c>
      <c r="C223" s="1136"/>
      <c r="D223" s="1136"/>
      <c r="E223" s="1138"/>
      <c r="F223" s="1138"/>
      <c r="G223" s="1146"/>
      <c r="H223" s="860" t="s">
        <v>475</v>
      </c>
      <c r="I223" s="1045" t="s">
        <v>95</v>
      </c>
      <c r="J223" s="709">
        <v>1</v>
      </c>
      <c r="K223" s="800">
        <v>44075</v>
      </c>
      <c r="L223" s="800">
        <v>44196</v>
      </c>
      <c r="M223" s="711">
        <f t="shared" si="8"/>
        <v>17.285714285714285</v>
      </c>
      <c r="N223" s="712">
        <v>1</v>
      </c>
      <c r="O223" s="406">
        <f t="shared" si="7"/>
        <v>1</v>
      </c>
      <c r="P223" s="1054" t="str">
        <f>IF(ISNUMBER(O223),IF(O223=100%,"CUMPLIDA",IF(AND(ISNUMBER(L223),ISNUMBER(CGR!$Q$4)), IF(L223&lt;CGR!$Q$4,"INCUMPLIDA","PROCESO"), "VERIFICAR FECHA")),"SIN VALOR AVANCE")</f>
        <v>CUMPLIDA</v>
      </c>
      <c r="Q223" s="1045" t="s">
        <v>492</v>
      </c>
    </row>
    <row r="224" spans="1:17" ht="300.60000000000002" x14ac:dyDescent="0.25">
      <c r="A224" s="737" t="s">
        <v>18</v>
      </c>
      <c r="B224" s="799" t="s">
        <v>8</v>
      </c>
      <c r="C224" s="1136"/>
      <c r="D224" s="1136"/>
      <c r="E224" s="1138"/>
      <c r="F224" s="1138"/>
      <c r="G224" s="1146"/>
      <c r="H224" s="1046" t="s">
        <v>477</v>
      </c>
      <c r="I224" s="737" t="s">
        <v>351</v>
      </c>
      <c r="J224" s="716">
        <v>1</v>
      </c>
      <c r="K224" s="800">
        <v>44927</v>
      </c>
      <c r="L224" s="800">
        <v>45230</v>
      </c>
      <c r="M224" s="711">
        <f t="shared" si="8"/>
        <v>43.285714285714285</v>
      </c>
      <c r="N224" s="719">
        <v>0</v>
      </c>
      <c r="O224" s="406">
        <f t="shared" si="7"/>
        <v>0</v>
      </c>
      <c r="P224" s="1054" t="str">
        <f>IF(ISNUMBER(O224),IF(O224=100%,"CUMPLIDA",IF(AND(ISNUMBER(L224),ISNUMBER(CGR!$Q$4)), IF(L224&lt;CGR!$Q$4,"INCUMPLIDA","PROCESO"), "VERIFICAR FECHA")),"SIN VALOR AVANCE")</f>
        <v>PROCESO</v>
      </c>
      <c r="Q224" s="1045" t="s">
        <v>478</v>
      </c>
    </row>
    <row r="225" spans="1:17" ht="300.60000000000002" x14ac:dyDescent="0.25">
      <c r="A225" s="737" t="s">
        <v>18</v>
      </c>
      <c r="B225" s="799" t="s">
        <v>8</v>
      </c>
      <c r="C225" s="1136"/>
      <c r="D225" s="1136"/>
      <c r="E225" s="1138"/>
      <c r="F225" s="1138"/>
      <c r="G225" s="1146"/>
      <c r="H225" s="1142" t="s">
        <v>479</v>
      </c>
      <c r="I225" s="1044" t="s">
        <v>354</v>
      </c>
      <c r="J225" s="716">
        <v>1</v>
      </c>
      <c r="K225" s="800">
        <v>45231</v>
      </c>
      <c r="L225" s="800">
        <v>45443</v>
      </c>
      <c r="M225" s="711">
        <f t="shared" si="8"/>
        <v>30.285714285714285</v>
      </c>
      <c r="N225" s="719">
        <v>0</v>
      </c>
      <c r="O225" s="406">
        <f t="shared" si="7"/>
        <v>0</v>
      </c>
      <c r="P225" s="1054" t="str">
        <f>IF(ISNUMBER(O225),IF(O225=100%,"CUMPLIDA",IF(AND(ISNUMBER(L225),ISNUMBER(CGR!$Q$4)), IF(L225&lt;CGR!$Q$4,"INCUMPLIDA","PROCESO"), "VERIFICAR FECHA")),"SIN VALOR AVANCE")</f>
        <v>PROCESO</v>
      </c>
      <c r="Q225" s="1045" t="s">
        <v>478</v>
      </c>
    </row>
    <row r="226" spans="1:17" ht="300.60000000000002" x14ac:dyDescent="0.25">
      <c r="A226" s="737" t="s">
        <v>18</v>
      </c>
      <c r="B226" s="799" t="s">
        <v>8</v>
      </c>
      <c r="C226" s="1136"/>
      <c r="D226" s="1136"/>
      <c r="E226" s="1138"/>
      <c r="F226" s="1138"/>
      <c r="G226" s="1146"/>
      <c r="H226" s="1142"/>
      <c r="I226" s="1044" t="s">
        <v>106</v>
      </c>
      <c r="J226" s="716">
        <v>4</v>
      </c>
      <c r="K226" s="800">
        <v>45444</v>
      </c>
      <c r="L226" s="800">
        <v>45808</v>
      </c>
      <c r="M226" s="711">
        <f t="shared" si="8"/>
        <v>52</v>
      </c>
      <c r="N226" s="719">
        <v>0</v>
      </c>
      <c r="O226" s="406">
        <f t="shared" si="7"/>
        <v>0</v>
      </c>
      <c r="P226" s="1054" t="str">
        <f>IF(ISNUMBER(O226),IF(O226=100%,"CUMPLIDA",IF(AND(ISNUMBER(L226),ISNUMBER(CGR!$Q$4)), IF(L226&lt;CGR!$Q$4,"INCUMPLIDA","PROCESO"), "VERIFICAR FECHA")),"SIN VALOR AVANCE")</f>
        <v>PROCESO</v>
      </c>
      <c r="Q226" s="1045" t="s">
        <v>478</v>
      </c>
    </row>
    <row r="227" spans="1:17" ht="300.60000000000002" x14ac:dyDescent="0.25">
      <c r="A227" s="737" t="s">
        <v>18</v>
      </c>
      <c r="B227" s="799" t="s">
        <v>8</v>
      </c>
      <c r="C227" s="1136"/>
      <c r="D227" s="1136"/>
      <c r="E227" s="1138"/>
      <c r="F227" s="1138"/>
      <c r="G227" s="1146"/>
      <c r="H227" s="1046" t="s">
        <v>482</v>
      </c>
      <c r="I227" s="1044" t="s">
        <v>399</v>
      </c>
      <c r="J227" s="716">
        <v>1</v>
      </c>
      <c r="K227" s="800">
        <v>45809</v>
      </c>
      <c r="L227" s="800">
        <v>46022</v>
      </c>
      <c r="M227" s="711">
        <f t="shared" si="8"/>
        <v>30.428571428571427</v>
      </c>
      <c r="N227" s="719">
        <v>0</v>
      </c>
      <c r="O227" s="406">
        <f t="shared" si="7"/>
        <v>0</v>
      </c>
      <c r="P227" s="1054" t="str">
        <f>IF(ISNUMBER(O227),IF(O227=100%,"CUMPLIDA",IF(AND(ISNUMBER(L227),ISNUMBER(CGR!$Q$4)), IF(L227&lt;CGR!$Q$4,"INCUMPLIDA","PROCESO"), "VERIFICAR FECHA")),"SIN VALOR AVANCE")</f>
        <v>PROCESO</v>
      </c>
      <c r="Q227" s="1045" t="s">
        <v>478</v>
      </c>
    </row>
    <row r="228" spans="1:17" ht="135.6" x14ac:dyDescent="0.25">
      <c r="A228" s="737" t="s">
        <v>18</v>
      </c>
      <c r="B228" s="799" t="s">
        <v>8</v>
      </c>
      <c r="C228" s="1136" t="s">
        <v>493</v>
      </c>
      <c r="D228" s="1136" t="s">
        <v>494</v>
      </c>
      <c r="E228" s="1138" t="s">
        <v>495</v>
      </c>
      <c r="F228" s="1138" t="s">
        <v>496</v>
      </c>
      <c r="G228" s="1039" t="s">
        <v>497</v>
      </c>
      <c r="H228" s="1039" t="s">
        <v>498</v>
      </c>
      <c r="I228" s="1045" t="s">
        <v>499</v>
      </c>
      <c r="J228" s="709">
        <v>1</v>
      </c>
      <c r="K228" s="800">
        <v>43770</v>
      </c>
      <c r="L228" s="800">
        <v>43951</v>
      </c>
      <c r="M228" s="711">
        <f t="shared" si="8"/>
        <v>25.857142857142858</v>
      </c>
      <c r="N228" s="712">
        <v>1</v>
      </c>
      <c r="O228" s="406">
        <f t="shared" si="7"/>
        <v>1</v>
      </c>
      <c r="P228" s="1054" t="str">
        <f>IF(ISNUMBER(O228),IF(O228=100%,"CUMPLIDA",IF(AND(ISNUMBER(L228),ISNUMBER(CGR!$Q$4)), IF(L228&lt;CGR!$Q$4,"INCUMPLIDA","PROCESO"), "VERIFICAR FECHA")),"SIN VALOR AVANCE")</f>
        <v>CUMPLIDA</v>
      </c>
      <c r="Q228" s="727" t="s">
        <v>500</v>
      </c>
    </row>
    <row r="229" spans="1:17" ht="135.6" x14ac:dyDescent="0.25">
      <c r="A229" s="737" t="s">
        <v>18</v>
      </c>
      <c r="B229" s="799" t="s">
        <v>8</v>
      </c>
      <c r="C229" s="1136"/>
      <c r="D229" s="1136"/>
      <c r="E229" s="1138"/>
      <c r="F229" s="1138"/>
      <c r="G229" s="1039" t="s">
        <v>501</v>
      </c>
      <c r="H229" s="1039" t="s">
        <v>502</v>
      </c>
      <c r="I229" s="1045" t="s">
        <v>499</v>
      </c>
      <c r="J229" s="709">
        <v>1</v>
      </c>
      <c r="K229" s="800">
        <v>43770</v>
      </c>
      <c r="L229" s="800">
        <v>43951</v>
      </c>
      <c r="M229" s="711">
        <f t="shared" si="8"/>
        <v>25.857142857142858</v>
      </c>
      <c r="N229" s="712">
        <v>1</v>
      </c>
      <c r="O229" s="406">
        <f t="shared" si="7"/>
        <v>1</v>
      </c>
      <c r="P229" s="1054" t="str">
        <f>IF(ISNUMBER(O229),IF(O229=100%,"CUMPLIDA",IF(AND(ISNUMBER(L229),ISNUMBER(CGR!$Q$4)), IF(L229&lt;CGR!$Q$4,"INCUMPLIDA","PROCESO"), "VERIFICAR FECHA")),"SIN VALOR AVANCE")</f>
        <v>CUMPLIDA</v>
      </c>
      <c r="Q229" s="727" t="s">
        <v>500</v>
      </c>
    </row>
    <row r="230" spans="1:17" ht="270.60000000000002" x14ac:dyDescent="0.25">
      <c r="A230" s="737" t="s">
        <v>18</v>
      </c>
      <c r="B230" s="799" t="s">
        <v>8</v>
      </c>
      <c r="C230" s="1136"/>
      <c r="D230" s="1136"/>
      <c r="E230" s="1138"/>
      <c r="F230" s="1138"/>
      <c r="G230" s="1145" t="s">
        <v>471</v>
      </c>
      <c r="H230" s="860" t="s">
        <v>472</v>
      </c>
      <c r="I230" s="1045" t="s">
        <v>473</v>
      </c>
      <c r="J230" s="709">
        <v>1</v>
      </c>
      <c r="K230" s="800">
        <v>44013</v>
      </c>
      <c r="L230" s="800">
        <v>44074</v>
      </c>
      <c r="M230" s="711">
        <f t="shared" si="8"/>
        <v>8.7142857142857135</v>
      </c>
      <c r="N230" s="712">
        <v>1</v>
      </c>
      <c r="O230" s="406">
        <f t="shared" si="7"/>
        <v>1</v>
      </c>
      <c r="P230" s="1054" t="str">
        <f>IF(ISNUMBER(O230),IF(O230=100%,"CUMPLIDA",IF(AND(ISNUMBER(L230),ISNUMBER(CGR!$Q$4)), IF(L230&lt;CGR!$Q$4,"INCUMPLIDA","PROCESO"), "VERIFICAR FECHA")),"SIN VALOR AVANCE")</f>
        <v>CUMPLIDA</v>
      </c>
      <c r="Q230" s="1045" t="s">
        <v>474</v>
      </c>
    </row>
    <row r="231" spans="1:17" ht="240.6" x14ac:dyDescent="0.25">
      <c r="A231" s="737" t="s">
        <v>18</v>
      </c>
      <c r="B231" s="799" t="s">
        <v>8</v>
      </c>
      <c r="C231" s="1136"/>
      <c r="D231" s="1136"/>
      <c r="E231" s="1138"/>
      <c r="F231" s="1138"/>
      <c r="G231" s="1145"/>
      <c r="H231" s="860" t="s">
        <v>475</v>
      </c>
      <c r="I231" s="1045" t="s">
        <v>95</v>
      </c>
      <c r="J231" s="709">
        <v>1</v>
      </c>
      <c r="K231" s="800">
        <v>44075</v>
      </c>
      <c r="L231" s="800">
        <v>44196</v>
      </c>
      <c r="M231" s="711">
        <f t="shared" si="8"/>
        <v>17.285714285714285</v>
      </c>
      <c r="N231" s="712">
        <v>1</v>
      </c>
      <c r="O231" s="406">
        <f t="shared" si="7"/>
        <v>1</v>
      </c>
      <c r="P231" s="1054" t="str">
        <f>IF(ISNUMBER(O231),IF(O231=100%,"CUMPLIDA",IF(AND(ISNUMBER(L231),ISNUMBER(CGR!$Q$4)), IF(L231&lt;CGR!$Q$4,"INCUMPLIDA","PROCESO"), "VERIFICAR FECHA")),"SIN VALOR AVANCE")</f>
        <v>CUMPLIDA</v>
      </c>
      <c r="Q231" s="1045" t="s">
        <v>503</v>
      </c>
    </row>
    <row r="232" spans="1:17" ht="270.60000000000002" x14ac:dyDescent="0.25">
      <c r="A232" s="737" t="s">
        <v>18</v>
      </c>
      <c r="B232" s="799" t="s">
        <v>8</v>
      </c>
      <c r="C232" s="1136"/>
      <c r="D232" s="1136"/>
      <c r="E232" s="1138"/>
      <c r="F232" s="1138"/>
      <c r="G232" s="1145"/>
      <c r="H232" s="1046" t="s">
        <v>477</v>
      </c>
      <c r="I232" s="737" t="s">
        <v>351</v>
      </c>
      <c r="J232" s="716">
        <v>1</v>
      </c>
      <c r="K232" s="800">
        <v>44927</v>
      </c>
      <c r="L232" s="800">
        <v>45230</v>
      </c>
      <c r="M232" s="711">
        <f t="shared" si="8"/>
        <v>43.285714285714285</v>
      </c>
      <c r="N232" s="719">
        <v>0</v>
      </c>
      <c r="O232" s="406">
        <f t="shared" si="7"/>
        <v>0</v>
      </c>
      <c r="P232" s="1054" t="str">
        <f>IF(ISNUMBER(O232),IF(O232=100%,"CUMPLIDA",IF(AND(ISNUMBER(L232),ISNUMBER(CGR!$Q$4)), IF(L232&lt;CGR!$Q$4,"INCUMPLIDA","PROCESO"), "VERIFICAR FECHA")),"SIN VALOR AVANCE")</f>
        <v>PROCESO</v>
      </c>
      <c r="Q232" s="1045" t="s">
        <v>504</v>
      </c>
    </row>
    <row r="233" spans="1:17" ht="270.60000000000002" x14ac:dyDescent="0.25">
      <c r="A233" s="737" t="s">
        <v>18</v>
      </c>
      <c r="B233" s="799" t="s">
        <v>8</v>
      </c>
      <c r="C233" s="1136"/>
      <c r="D233" s="1136"/>
      <c r="E233" s="1138"/>
      <c r="F233" s="1138"/>
      <c r="G233" s="1145"/>
      <c r="H233" s="1142" t="s">
        <v>479</v>
      </c>
      <c r="I233" s="1044" t="s">
        <v>354</v>
      </c>
      <c r="J233" s="716">
        <v>1</v>
      </c>
      <c r="K233" s="800">
        <v>45231</v>
      </c>
      <c r="L233" s="800">
        <v>45443</v>
      </c>
      <c r="M233" s="711">
        <f t="shared" si="8"/>
        <v>30.285714285714285</v>
      </c>
      <c r="N233" s="719">
        <v>0</v>
      </c>
      <c r="O233" s="406">
        <f t="shared" si="7"/>
        <v>0</v>
      </c>
      <c r="P233" s="1054" t="str">
        <f>IF(ISNUMBER(O233),IF(O233=100%,"CUMPLIDA",IF(AND(ISNUMBER(L233),ISNUMBER(CGR!$Q$4)), IF(L233&lt;CGR!$Q$4,"INCUMPLIDA","PROCESO"), "VERIFICAR FECHA")),"SIN VALOR AVANCE")</f>
        <v>PROCESO</v>
      </c>
      <c r="Q233" s="1045" t="s">
        <v>504</v>
      </c>
    </row>
    <row r="234" spans="1:17" ht="270.60000000000002" x14ac:dyDescent="0.25">
      <c r="A234" s="737" t="s">
        <v>18</v>
      </c>
      <c r="B234" s="799" t="s">
        <v>8</v>
      </c>
      <c r="C234" s="1136"/>
      <c r="D234" s="1136"/>
      <c r="E234" s="1138"/>
      <c r="F234" s="1138"/>
      <c r="G234" s="1145"/>
      <c r="H234" s="1142"/>
      <c r="I234" s="1044" t="s">
        <v>106</v>
      </c>
      <c r="J234" s="716">
        <v>4</v>
      </c>
      <c r="K234" s="800">
        <v>45444</v>
      </c>
      <c r="L234" s="800">
        <v>45808</v>
      </c>
      <c r="M234" s="711">
        <f t="shared" si="8"/>
        <v>52</v>
      </c>
      <c r="N234" s="719">
        <v>0</v>
      </c>
      <c r="O234" s="406">
        <f t="shared" ref="O234:O297" si="9">N234/J234</f>
        <v>0</v>
      </c>
      <c r="P234" s="1054" t="str">
        <f>IF(ISNUMBER(O234),IF(O234=100%,"CUMPLIDA",IF(AND(ISNUMBER(L234),ISNUMBER(CGR!$Q$4)), IF(L234&lt;CGR!$Q$4,"INCUMPLIDA","PROCESO"), "VERIFICAR FECHA")),"SIN VALOR AVANCE")</f>
        <v>PROCESO</v>
      </c>
      <c r="Q234" s="1045" t="s">
        <v>504</v>
      </c>
    </row>
    <row r="235" spans="1:17" ht="270.60000000000002" x14ac:dyDescent="0.25">
      <c r="A235" s="737" t="s">
        <v>18</v>
      </c>
      <c r="B235" s="799" t="s">
        <v>8</v>
      </c>
      <c r="C235" s="1136"/>
      <c r="D235" s="1136"/>
      <c r="E235" s="1138"/>
      <c r="F235" s="1138"/>
      <c r="G235" s="1145"/>
      <c r="H235" s="1046" t="s">
        <v>482</v>
      </c>
      <c r="I235" s="1044" t="s">
        <v>399</v>
      </c>
      <c r="J235" s="716">
        <v>1</v>
      </c>
      <c r="K235" s="800">
        <v>45809</v>
      </c>
      <c r="L235" s="800">
        <v>46022</v>
      </c>
      <c r="M235" s="711">
        <f t="shared" si="8"/>
        <v>30.428571428571427</v>
      </c>
      <c r="N235" s="719">
        <v>0</v>
      </c>
      <c r="O235" s="406">
        <f t="shared" si="9"/>
        <v>0</v>
      </c>
      <c r="P235" s="1054" t="str">
        <f>IF(ISNUMBER(O235),IF(O235=100%,"CUMPLIDA",IF(AND(ISNUMBER(L235),ISNUMBER(CGR!$Q$4)), IF(L235&lt;CGR!$Q$4,"INCUMPLIDA","PROCESO"), "VERIFICAR FECHA")),"SIN VALOR AVANCE")</f>
        <v>PROCESO</v>
      </c>
      <c r="Q235" s="1045" t="s">
        <v>504</v>
      </c>
    </row>
    <row r="236" spans="1:17" ht="150.6" x14ac:dyDescent="0.25">
      <c r="A236" s="798" t="s">
        <v>18</v>
      </c>
      <c r="B236" s="799" t="s">
        <v>8</v>
      </c>
      <c r="C236" s="1136" t="s">
        <v>505</v>
      </c>
      <c r="D236" s="1136" t="s">
        <v>139</v>
      </c>
      <c r="E236" s="1138" t="s">
        <v>3302</v>
      </c>
      <c r="F236" s="1138" t="s">
        <v>506</v>
      </c>
      <c r="G236" s="1039" t="s">
        <v>507</v>
      </c>
      <c r="H236" s="1048" t="s">
        <v>508</v>
      </c>
      <c r="I236" s="1045" t="s">
        <v>473</v>
      </c>
      <c r="J236" s="709">
        <v>1</v>
      </c>
      <c r="K236" s="800">
        <v>43009</v>
      </c>
      <c r="L236" s="800">
        <v>43069</v>
      </c>
      <c r="M236" s="711">
        <v>8.5714285714285712</v>
      </c>
      <c r="N236" s="712">
        <v>1</v>
      </c>
      <c r="O236" s="406">
        <f t="shared" si="9"/>
        <v>1</v>
      </c>
      <c r="P236" s="1054" t="str">
        <f>IF(ISNUMBER(O236),IF(O236=100%,"CUMPLIDA",IF(AND(ISNUMBER(L236),ISNUMBER(CGR!$Q$4)), IF(L236&lt;CGR!$Q$4,"INCUMPLIDA","PROCESO"), "VERIFICAR FECHA")),"SIN VALOR AVANCE")</f>
        <v>CUMPLIDA</v>
      </c>
      <c r="Q236" s="1047" t="s">
        <v>509</v>
      </c>
    </row>
    <row r="237" spans="1:17" ht="165.6" x14ac:dyDescent="0.25">
      <c r="A237" s="798" t="s">
        <v>18</v>
      </c>
      <c r="B237" s="799" t="s">
        <v>8</v>
      </c>
      <c r="C237" s="1136"/>
      <c r="D237" s="1136"/>
      <c r="E237" s="1138"/>
      <c r="F237" s="1138"/>
      <c r="G237" s="1138" t="s">
        <v>510</v>
      </c>
      <c r="H237" s="1048" t="s">
        <v>511</v>
      </c>
      <c r="I237" s="1045" t="s">
        <v>473</v>
      </c>
      <c r="J237" s="709">
        <v>1</v>
      </c>
      <c r="K237" s="800">
        <v>43617</v>
      </c>
      <c r="L237" s="800">
        <v>43738</v>
      </c>
      <c r="M237" s="711">
        <v>17.285714285714285</v>
      </c>
      <c r="N237" s="712">
        <v>1</v>
      </c>
      <c r="O237" s="406">
        <f t="shared" si="9"/>
        <v>1</v>
      </c>
      <c r="P237" s="1054" t="str">
        <f>IF(ISNUMBER(O237),IF(O237=100%,"CUMPLIDA",IF(AND(ISNUMBER(L237),ISNUMBER(CGR!$Q$4)), IF(L237&lt;CGR!$Q$4,"INCUMPLIDA","PROCESO"), "VERIFICAR FECHA")),"SIN VALOR AVANCE")</f>
        <v>CUMPLIDA</v>
      </c>
      <c r="Q237" s="1047" t="s">
        <v>512</v>
      </c>
    </row>
    <row r="238" spans="1:17" ht="165.6" x14ac:dyDescent="0.25">
      <c r="A238" s="798" t="s">
        <v>18</v>
      </c>
      <c r="B238" s="799" t="s">
        <v>8</v>
      </c>
      <c r="C238" s="1136"/>
      <c r="D238" s="1136"/>
      <c r="E238" s="1138"/>
      <c r="F238" s="1138"/>
      <c r="G238" s="1138"/>
      <c r="H238" s="1048" t="s">
        <v>513</v>
      </c>
      <c r="I238" s="1045" t="s">
        <v>473</v>
      </c>
      <c r="J238" s="709">
        <v>1</v>
      </c>
      <c r="K238" s="800">
        <v>43739</v>
      </c>
      <c r="L238" s="800">
        <v>43830</v>
      </c>
      <c r="M238" s="711">
        <v>13</v>
      </c>
      <c r="N238" s="712">
        <v>1</v>
      </c>
      <c r="O238" s="406">
        <f t="shared" si="9"/>
        <v>1</v>
      </c>
      <c r="P238" s="1054" t="str">
        <f>IF(ISNUMBER(O238),IF(O238=100%,"CUMPLIDA",IF(AND(ISNUMBER(L238),ISNUMBER(CGR!$Q$4)), IF(L238&lt;CGR!$Q$4,"INCUMPLIDA","PROCESO"), "VERIFICAR FECHA")),"SIN VALOR AVANCE")</f>
        <v>CUMPLIDA</v>
      </c>
      <c r="Q238" s="1047" t="s">
        <v>512</v>
      </c>
    </row>
    <row r="239" spans="1:17" ht="165.6" x14ac:dyDescent="0.25">
      <c r="A239" s="798" t="s">
        <v>18</v>
      </c>
      <c r="B239" s="799" t="s">
        <v>8</v>
      </c>
      <c r="C239" s="1136"/>
      <c r="D239" s="1136"/>
      <c r="E239" s="1138"/>
      <c r="F239" s="1138"/>
      <c r="G239" s="1138"/>
      <c r="H239" s="1048" t="s">
        <v>514</v>
      </c>
      <c r="I239" s="1045" t="s">
        <v>515</v>
      </c>
      <c r="J239" s="714">
        <v>1</v>
      </c>
      <c r="K239" s="800">
        <v>43831</v>
      </c>
      <c r="L239" s="800">
        <v>44196</v>
      </c>
      <c r="M239" s="711">
        <v>52.142857142857146</v>
      </c>
      <c r="N239" s="715">
        <v>1</v>
      </c>
      <c r="O239" s="406">
        <f t="shared" si="9"/>
        <v>1</v>
      </c>
      <c r="P239" s="1054" t="str">
        <f>IF(ISNUMBER(O239),IF(O239=100%,"CUMPLIDA",IF(AND(ISNUMBER(L239),ISNUMBER(CGR!$Q$4)), IF(L239&lt;CGR!$Q$4,"INCUMPLIDA","PROCESO"), "VERIFICAR FECHA")),"SIN VALOR AVANCE")</f>
        <v>CUMPLIDA</v>
      </c>
      <c r="Q239" s="1047" t="s">
        <v>512</v>
      </c>
    </row>
    <row r="240" spans="1:17" ht="120" x14ac:dyDescent="0.25">
      <c r="A240" s="798" t="s">
        <v>18</v>
      </c>
      <c r="B240" s="799" t="s">
        <v>8</v>
      </c>
      <c r="C240" s="1136"/>
      <c r="D240" s="1136"/>
      <c r="E240" s="1138"/>
      <c r="F240" s="1138"/>
      <c r="G240" s="1138"/>
      <c r="H240" s="1048" t="s">
        <v>514</v>
      </c>
      <c r="I240" s="1045" t="s">
        <v>515</v>
      </c>
      <c r="J240" s="714">
        <v>1</v>
      </c>
      <c r="K240" s="800">
        <v>44197</v>
      </c>
      <c r="L240" s="800">
        <v>44561</v>
      </c>
      <c r="M240" s="711">
        <v>52</v>
      </c>
      <c r="N240" s="715">
        <v>1</v>
      </c>
      <c r="O240" s="406">
        <f t="shared" si="9"/>
        <v>1</v>
      </c>
      <c r="P240" s="1054" t="str">
        <f>IF(ISNUMBER(O240),IF(O240=100%,"CUMPLIDA",IF(AND(ISNUMBER(L240),ISNUMBER(CGR!$Q$4)), IF(L240&lt;CGR!$Q$4,"INCUMPLIDA","PROCESO"), "VERIFICAR FECHA")),"SIN VALOR AVANCE")</f>
        <v>CUMPLIDA</v>
      </c>
      <c r="Q240" s="1047" t="s">
        <v>516</v>
      </c>
    </row>
    <row r="241" spans="1:17" ht="120" x14ac:dyDescent="0.25">
      <c r="A241" s="798" t="s">
        <v>18</v>
      </c>
      <c r="B241" s="799" t="s">
        <v>8</v>
      </c>
      <c r="C241" s="1136"/>
      <c r="D241" s="1136"/>
      <c r="E241" s="1138"/>
      <c r="F241" s="1138"/>
      <c r="G241" s="1138"/>
      <c r="H241" s="1048" t="s">
        <v>3303</v>
      </c>
      <c r="I241" s="1045" t="s">
        <v>3304</v>
      </c>
      <c r="J241" s="714">
        <v>1</v>
      </c>
      <c r="K241" s="800">
        <v>44927</v>
      </c>
      <c r="L241" s="800">
        <v>45291</v>
      </c>
      <c r="M241" s="711">
        <f t="shared" ref="M241:M245" si="10">(L241-K241)/7</f>
        <v>52</v>
      </c>
      <c r="N241" s="806">
        <v>0.25</v>
      </c>
      <c r="O241" s="406">
        <f t="shared" si="9"/>
        <v>0.25</v>
      </c>
      <c r="P241" s="1054" t="str">
        <f>IF(ISNUMBER(O241),IF(O241=100%,"CUMPLIDA",IF(AND(ISNUMBER(L241),ISNUMBER(CGR!$Q$4)), IF(L241&lt;CGR!$Q$4,"INCUMPLIDA","PROCESO"), "VERIFICAR FECHA")),"SIN VALOR AVANCE")</f>
        <v>PROCESO</v>
      </c>
      <c r="Q241" s="1047" t="s">
        <v>3305</v>
      </c>
    </row>
    <row r="242" spans="1:17" ht="120.6" x14ac:dyDescent="0.25">
      <c r="A242" s="798" t="s">
        <v>18</v>
      </c>
      <c r="B242" s="799" t="s">
        <v>8</v>
      </c>
      <c r="C242" s="1136"/>
      <c r="D242" s="1136"/>
      <c r="E242" s="1138"/>
      <c r="F242" s="1138"/>
      <c r="G242" s="1138"/>
      <c r="H242" s="1048" t="s">
        <v>517</v>
      </c>
      <c r="I242" s="1045" t="s">
        <v>515</v>
      </c>
      <c r="J242" s="714">
        <v>1</v>
      </c>
      <c r="K242" s="800">
        <v>44927</v>
      </c>
      <c r="L242" s="800">
        <v>45291</v>
      </c>
      <c r="M242" s="711">
        <f t="shared" si="10"/>
        <v>52</v>
      </c>
      <c r="N242" s="806">
        <v>0.95</v>
      </c>
      <c r="O242" s="406">
        <f t="shared" si="9"/>
        <v>0.95</v>
      </c>
      <c r="P242" s="1054" t="str">
        <f>IF(ISNUMBER(O242),IF(O242=100%,"CUMPLIDA",IF(AND(ISNUMBER(L242),ISNUMBER(CGR!$Q$4)), IF(L242&lt;CGR!$Q$4,"INCUMPLIDA","PROCESO"), "VERIFICAR FECHA")),"SIN VALOR AVANCE")</f>
        <v>PROCESO</v>
      </c>
      <c r="Q242" s="1047" t="s">
        <v>518</v>
      </c>
    </row>
    <row r="243" spans="1:17" ht="120.6" x14ac:dyDescent="0.25">
      <c r="A243" s="798" t="s">
        <v>18</v>
      </c>
      <c r="B243" s="799" t="s">
        <v>8</v>
      </c>
      <c r="C243" s="1136"/>
      <c r="D243" s="1136"/>
      <c r="E243" s="1138"/>
      <c r="F243" s="1138"/>
      <c r="G243" s="1138"/>
      <c r="H243" s="1048" t="s">
        <v>3306</v>
      </c>
      <c r="I243" s="1045" t="s">
        <v>3307</v>
      </c>
      <c r="J243" s="716">
        <v>1</v>
      </c>
      <c r="K243" s="800">
        <v>45292</v>
      </c>
      <c r="L243" s="800">
        <v>45382</v>
      </c>
      <c r="M243" s="711">
        <f t="shared" si="10"/>
        <v>12.857142857142858</v>
      </c>
      <c r="N243" s="719">
        <v>0</v>
      </c>
      <c r="O243" s="406">
        <f t="shared" si="9"/>
        <v>0</v>
      </c>
      <c r="P243" s="1054" t="str">
        <f>IF(ISNUMBER(O243),IF(O243=100%,"CUMPLIDA",IF(AND(ISNUMBER(L243),ISNUMBER(CGR!$Q$4)), IF(L243&lt;CGR!$Q$4,"INCUMPLIDA","PROCESO"), "VERIFICAR FECHA")),"SIN VALOR AVANCE")</f>
        <v>PROCESO</v>
      </c>
      <c r="Q243" s="1047" t="s">
        <v>518</v>
      </c>
    </row>
    <row r="244" spans="1:17" ht="135.6" x14ac:dyDescent="0.25">
      <c r="A244" s="737" t="s">
        <v>18</v>
      </c>
      <c r="B244" s="799" t="s">
        <v>8</v>
      </c>
      <c r="C244" s="1136" t="s">
        <v>519</v>
      </c>
      <c r="D244" s="1136" t="s">
        <v>520</v>
      </c>
      <c r="E244" s="1138" t="s">
        <v>521</v>
      </c>
      <c r="F244" s="1150" t="s">
        <v>522</v>
      </c>
      <c r="G244" s="1153" t="s">
        <v>523</v>
      </c>
      <c r="H244" s="1049" t="s">
        <v>524</v>
      </c>
      <c r="I244" s="1049" t="s">
        <v>525</v>
      </c>
      <c r="J244" s="716">
        <v>1</v>
      </c>
      <c r="K244" s="800">
        <v>44927</v>
      </c>
      <c r="L244" s="800">
        <v>45138</v>
      </c>
      <c r="M244" s="711">
        <f t="shared" si="10"/>
        <v>30.142857142857142</v>
      </c>
      <c r="N244" s="719">
        <v>0</v>
      </c>
      <c r="O244" s="406">
        <f t="shared" si="9"/>
        <v>0</v>
      </c>
      <c r="P244" s="1054" t="str">
        <f>IF(ISNUMBER(O244),IF(O244=100%,"CUMPLIDA",IF(AND(ISNUMBER(L244),ISNUMBER(CGR!$Q$4)), IF(L244&lt;CGR!$Q$4,"INCUMPLIDA","PROCESO"), "VERIFICAR FECHA")),"SIN VALOR AVANCE")</f>
        <v>PROCESO</v>
      </c>
      <c r="Q244" s="1045" t="s">
        <v>526</v>
      </c>
    </row>
    <row r="245" spans="1:17" ht="135.6" x14ac:dyDescent="0.25">
      <c r="A245" s="737" t="s">
        <v>18</v>
      </c>
      <c r="B245" s="799" t="s">
        <v>8</v>
      </c>
      <c r="C245" s="1136"/>
      <c r="D245" s="1136"/>
      <c r="E245" s="1138"/>
      <c r="F245" s="1150"/>
      <c r="G245" s="1153"/>
      <c r="H245" s="1049" t="s">
        <v>527</v>
      </c>
      <c r="I245" s="1049" t="s">
        <v>528</v>
      </c>
      <c r="J245" s="716">
        <v>1</v>
      </c>
      <c r="K245" s="800">
        <v>45139</v>
      </c>
      <c r="L245" s="800">
        <v>45291</v>
      </c>
      <c r="M245" s="711">
        <f t="shared" si="10"/>
        <v>21.714285714285715</v>
      </c>
      <c r="N245" s="719">
        <v>0</v>
      </c>
      <c r="O245" s="406">
        <f t="shared" si="9"/>
        <v>0</v>
      </c>
      <c r="P245" s="1054" t="str">
        <f>IF(ISNUMBER(O245),IF(O245=100%,"CUMPLIDA",IF(AND(ISNUMBER(L245),ISNUMBER(CGR!$Q$4)), IF(L245&lt;CGR!$Q$4,"INCUMPLIDA","PROCESO"), "VERIFICAR FECHA")),"SIN VALOR AVANCE")</f>
        <v>PROCESO</v>
      </c>
      <c r="Q245" s="1045" t="s">
        <v>529</v>
      </c>
    </row>
    <row r="246" spans="1:17" ht="105" x14ac:dyDescent="0.25">
      <c r="A246" s="737" t="s">
        <v>18</v>
      </c>
      <c r="B246" s="799" t="s">
        <v>8</v>
      </c>
      <c r="C246" s="1136"/>
      <c r="D246" s="1136"/>
      <c r="E246" s="1138"/>
      <c r="F246" s="1150"/>
      <c r="G246" s="1043" t="s">
        <v>530</v>
      </c>
      <c r="H246" s="1043" t="s">
        <v>531</v>
      </c>
      <c r="I246" s="1049" t="s">
        <v>532</v>
      </c>
      <c r="J246" s="709">
        <v>1</v>
      </c>
      <c r="K246" s="800">
        <v>44562</v>
      </c>
      <c r="L246" s="800">
        <v>44926</v>
      </c>
      <c r="M246" s="711">
        <f t="shared" si="8"/>
        <v>52</v>
      </c>
      <c r="N246" s="712">
        <v>1</v>
      </c>
      <c r="O246" s="406">
        <f t="shared" si="9"/>
        <v>1</v>
      </c>
      <c r="P246" s="1054" t="str">
        <f>IF(ISNUMBER(O246),IF(O246=100%,"CUMPLIDA",IF(AND(ISNUMBER(L246),ISNUMBER(CGR!$Q$4)), IF(L246&lt;CGR!$Q$4,"INCUMPLIDA","PROCESO"), "VERIFICAR FECHA")),"SIN VALOR AVANCE")</f>
        <v>CUMPLIDA</v>
      </c>
      <c r="Q246" s="1045" t="s">
        <v>533</v>
      </c>
    </row>
    <row r="247" spans="1:17" ht="75" x14ac:dyDescent="0.25">
      <c r="A247" s="737" t="s">
        <v>18</v>
      </c>
      <c r="B247" s="799" t="s">
        <v>8</v>
      </c>
      <c r="C247" s="1136" t="s">
        <v>519</v>
      </c>
      <c r="D247" s="1136" t="s">
        <v>534</v>
      </c>
      <c r="E247" s="1138" t="s">
        <v>535</v>
      </c>
      <c r="F247" s="1150" t="s">
        <v>536</v>
      </c>
      <c r="G247" s="1150" t="s">
        <v>537</v>
      </c>
      <c r="H247" s="1043" t="s">
        <v>538</v>
      </c>
      <c r="I247" s="1043" t="s">
        <v>539</v>
      </c>
      <c r="J247" s="709">
        <v>1</v>
      </c>
      <c r="K247" s="800">
        <v>44593</v>
      </c>
      <c r="L247" s="800">
        <v>44620</v>
      </c>
      <c r="M247" s="711">
        <v>3.8571428571428572</v>
      </c>
      <c r="N247" s="712">
        <v>1</v>
      </c>
      <c r="O247" s="406">
        <f t="shared" si="9"/>
        <v>1</v>
      </c>
      <c r="P247" s="1054" t="str">
        <f>IF(ISNUMBER(O247),IF(O247=100%,"CUMPLIDA",IF(AND(ISNUMBER(L247),ISNUMBER(CGR!$Q$4)), IF(L247&lt;CGR!$Q$4,"INCUMPLIDA","PROCESO"), "VERIFICAR FECHA")),"SIN VALOR AVANCE")</f>
        <v>CUMPLIDA</v>
      </c>
      <c r="Q247" s="1045" t="s">
        <v>533</v>
      </c>
    </row>
    <row r="248" spans="1:17" ht="105.6" x14ac:dyDescent="0.25">
      <c r="A248" s="737" t="s">
        <v>18</v>
      </c>
      <c r="B248" s="799" t="s">
        <v>8</v>
      </c>
      <c r="C248" s="1136"/>
      <c r="D248" s="1136"/>
      <c r="E248" s="1138"/>
      <c r="F248" s="1150" t="s">
        <v>536</v>
      </c>
      <c r="G248" s="1150"/>
      <c r="H248" s="1043" t="s">
        <v>540</v>
      </c>
      <c r="I248" s="1043" t="s">
        <v>532</v>
      </c>
      <c r="J248" s="709">
        <v>1</v>
      </c>
      <c r="K248" s="800">
        <v>44743</v>
      </c>
      <c r="L248" s="800">
        <v>44804</v>
      </c>
      <c r="M248" s="711">
        <v>8.7142857142857135</v>
      </c>
      <c r="N248" s="712">
        <v>1</v>
      </c>
      <c r="O248" s="406">
        <f t="shared" si="9"/>
        <v>1</v>
      </c>
      <c r="P248" s="1054" t="str">
        <f>IF(ISNUMBER(O248),IF(O248=100%,"CUMPLIDA",IF(AND(ISNUMBER(L248),ISNUMBER(CGR!$Q$4)), IF(L248&lt;CGR!$Q$4,"INCUMPLIDA","PROCESO"), "VERIFICAR FECHA")),"SIN VALOR AVANCE")</f>
        <v>CUMPLIDA</v>
      </c>
      <c r="Q248" s="1045" t="s">
        <v>541</v>
      </c>
    </row>
    <row r="249" spans="1:17" ht="105.6" x14ac:dyDescent="0.25">
      <c r="A249" s="737" t="s">
        <v>18</v>
      </c>
      <c r="B249" s="799" t="s">
        <v>8</v>
      </c>
      <c r="C249" s="1136"/>
      <c r="D249" s="1136"/>
      <c r="E249" s="1138"/>
      <c r="F249" s="1150" t="s">
        <v>536</v>
      </c>
      <c r="G249" s="1150" t="s">
        <v>542</v>
      </c>
      <c r="H249" s="1043" t="s">
        <v>543</v>
      </c>
      <c r="I249" s="1043" t="s">
        <v>544</v>
      </c>
      <c r="J249" s="709">
        <v>1</v>
      </c>
      <c r="K249" s="800">
        <v>44593</v>
      </c>
      <c r="L249" s="800">
        <v>44742</v>
      </c>
      <c r="M249" s="711">
        <v>21.285714285714285</v>
      </c>
      <c r="N249" s="712">
        <v>1</v>
      </c>
      <c r="O249" s="406">
        <f t="shared" si="9"/>
        <v>1</v>
      </c>
      <c r="P249" s="1054" t="str">
        <f>IF(ISNUMBER(O249),IF(O249=100%,"CUMPLIDA",IF(AND(ISNUMBER(L249),ISNUMBER(CGR!$Q$4)), IF(L249&lt;CGR!$Q$4,"INCUMPLIDA","PROCESO"), "VERIFICAR FECHA")),"SIN VALOR AVANCE")</f>
        <v>CUMPLIDA</v>
      </c>
      <c r="Q249" s="1045" t="s">
        <v>545</v>
      </c>
    </row>
    <row r="250" spans="1:17" ht="105.6" x14ac:dyDescent="0.25">
      <c r="A250" s="737" t="s">
        <v>18</v>
      </c>
      <c r="B250" s="799" t="s">
        <v>8</v>
      </c>
      <c r="C250" s="1136"/>
      <c r="D250" s="1136"/>
      <c r="E250" s="1138"/>
      <c r="F250" s="1150" t="s">
        <v>536</v>
      </c>
      <c r="G250" s="1150"/>
      <c r="H250" s="1043" t="s">
        <v>546</v>
      </c>
      <c r="I250" s="1043" t="s">
        <v>547</v>
      </c>
      <c r="J250" s="716">
        <v>1</v>
      </c>
      <c r="K250" s="800">
        <v>44927</v>
      </c>
      <c r="L250" s="800">
        <v>45138</v>
      </c>
      <c r="M250" s="711">
        <f t="shared" ref="M250:M252" si="11">(L250-K250)/7</f>
        <v>30.142857142857142</v>
      </c>
      <c r="N250" s="719">
        <v>0</v>
      </c>
      <c r="O250" s="406">
        <f t="shared" si="9"/>
        <v>0</v>
      </c>
      <c r="P250" s="1054" t="str">
        <f>IF(ISNUMBER(O250),IF(O250=100%,"CUMPLIDA",IF(AND(ISNUMBER(L250),ISNUMBER(CGR!$Q$4)), IF(L250&lt;CGR!$Q$4,"INCUMPLIDA","PROCESO"), "VERIFICAR FECHA")),"SIN VALOR AVANCE")</f>
        <v>PROCESO</v>
      </c>
      <c r="Q250" s="1045" t="s">
        <v>548</v>
      </c>
    </row>
    <row r="251" spans="1:17" ht="135.6" x14ac:dyDescent="0.25">
      <c r="A251" s="737" t="s">
        <v>18</v>
      </c>
      <c r="B251" s="799" t="s">
        <v>8</v>
      </c>
      <c r="C251" s="1136" t="s">
        <v>519</v>
      </c>
      <c r="D251" s="1136" t="s">
        <v>520</v>
      </c>
      <c r="E251" s="1138" t="s">
        <v>549</v>
      </c>
      <c r="F251" s="1150" t="s">
        <v>550</v>
      </c>
      <c r="G251" s="1150" t="s">
        <v>523</v>
      </c>
      <c r="H251" s="1043" t="s">
        <v>524</v>
      </c>
      <c r="I251" s="1043" t="s">
        <v>525</v>
      </c>
      <c r="J251" s="716">
        <v>1</v>
      </c>
      <c r="K251" s="800">
        <v>44927</v>
      </c>
      <c r="L251" s="800">
        <v>45138</v>
      </c>
      <c r="M251" s="711">
        <f t="shared" si="11"/>
        <v>30.142857142857142</v>
      </c>
      <c r="N251" s="719">
        <v>0</v>
      </c>
      <c r="O251" s="406">
        <f t="shared" si="9"/>
        <v>0</v>
      </c>
      <c r="P251" s="1054" t="str">
        <f>IF(ISNUMBER(O251),IF(O251=100%,"CUMPLIDA",IF(AND(ISNUMBER(L251),ISNUMBER(CGR!$Q$4)), IF(L251&lt;CGR!$Q$4,"INCUMPLIDA","PROCESO"), "VERIFICAR FECHA")),"SIN VALOR AVANCE")</f>
        <v>PROCESO</v>
      </c>
      <c r="Q251" s="1045" t="s">
        <v>526</v>
      </c>
    </row>
    <row r="252" spans="1:17" ht="135.6" x14ac:dyDescent="0.25">
      <c r="A252" s="737" t="s">
        <v>18</v>
      </c>
      <c r="B252" s="799" t="s">
        <v>8</v>
      </c>
      <c r="C252" s="1136"/>
      <c r="D252" s="1136"/>
      <c r="E252" s="1138"/>
      <c r="F252" s="1150" t="s">
        <v>550</v>
      </c>
      <c r="G252" s="1138"/>
      <c r="H252" s="1043" t="s">
        <v>527</v>
      </c>
      <c r="I252" s="1043" t="s">
        <v>528</v>
      </c>
      <c r="J252" s="716">
        <v>1</v>
      </c>
      <c r="K252" s="800">
        <v>45139</v>
      </c>
      <c r="L252" s="800">
        <v>45291</v>
      </c>
      <c r="M252" s="711">
        <f t="shared" si="11"/>
        <v>21.714285714285715</v>
      </c>
      <c r="N252" s="719">
        <v>0</v>
      </c>
      <c r="O252" s="406">
        <f t="shared" si="9"/>
        <v>0</v>
      </c>
      <c r="P252" s="1054" t="str">
        <f>IF(ISNUMBER(O252),IF(O252=100%,"CUMPLIDA",IF(AND(ISNUMBER(L252),ISNUMBER(CGR!$Q$4)), IF(L252&lt;CGR!$Q$4,"INCUMPLIDA","PROCESO"), "VERIFICAR FECHA")),"SIN VALOR AVANCE")</f>
        <v>PROCESO</v>
      </c>
      <c r="Q252" s="1045" t="s">
        <v>529</v>
      </c>
    </row>
    <row r="253" spans="1:17" ht="120.6" x14ac:dyDescent="0.25">
      <c r="A253" s="737" t="s">
        <v>18</v>
      </c>
      <c r="B253" s="799" t="s">
        <v>8</v>
      </c>
      <c r="C253" s="1136"/>
      <c r="D253" s="1136"/>
      <c r="E253" s="1138"/>
      <c r="F253" s="1150" t="s">
        <v>550</v>
      </c>
      <c r="G253" s="1150" t="s">
        <v>542</v>
      </c>
      <c r="H253" s="1043" t="s">
        <v>551</v>
      </c>
      <c r="I253" s="1043" t="s">
        <v>544</v>
      </c>
      <c r="J253" s="709">
        <v>1</v>
      </c>
      <c r="K253" s="800">
        <v>44593</v>
      </c>
      <c r="L253" s="800">
        <v>44742</v>
      </c>
      <c r="M253" s="711">
        <v>21.285714285714285</v>
      </c>
      <c r="N253" s="712">
        <v>1</v>
      </c>
      <c r="O253" s="406">
        <f t="shared" si="9"/>
        <v>1</v>
      </c>
      <c r="P253" s="1054" t="str">
        <f>IF(ISNUMBER(O253),IF(O253=100%,"CUMPLIDA",IF(AND(ISNUMBER(L253),ISNUMBER(CGR!$Q$4)), IF(L253&lt;CGR!$Q$4,"INCUMPLIDA","PROCESO"), "VERIFICAR FECHA")),"SIN VALOR AVANCE")</f>
        <v>CUMPLIDA</v>
      </c>
      <c r="Q253" s="1045" t="s">
        <v>552</v>
      </c>
    </row>
    <row r="254" spans="1:17" ht="105.6" x14ac:dyDescent="0.25">
      <c r="A254" s="737" t="s">
        <v>18</v>
      </c>
      <c r="B254" s="799" t="s">
        <v>8</v>
      </c>
      <c r="C254" s="1136"/>
      <c r="D254" s="1136"/>
      <c r="E254" s="1138"/>
      <c r="F254" s="1150" t="s">
        <v>550</v>
      </c>
      <c r="G254" s="1150"/>
      <c r="H254" s="1043" t="s">
        <v>546</v>
      </c>
      <c r="I254" s="1043" t="s">
        <v>547</v>
      </c>
      <c r="J254" s="716">
        <v>1</v>
      </c>
      <c r="K254" s="800">
        <v>44927</v>
      </c>
      <c r="L254" s="800">
        <v>45138</v>
      </c>
      <c r="M254" s="711">
        <f t="shared" ref="M254" si="12">(L254-K254)/7</f>
        <v>30.142857142857142</v>
      </c>
      <c r="N254" s="719">
        <v>0</v>
      </c>
      <c r="O254" s="406">
        <f t="shared" si="9"/>
        <v>0</v>
      </c>
      <c r="P254" s="1054" t="str">
        <f>IF(ISNUMBER(O254),IF(O254=100%,"CUMPLIDA",IF(AND(ISNUMBER(L254),ISNUMBER(CGR!$Q$4)), IF(L254&lt;CGR!$Q$4,"INCUMPLIDA","PROCESO"), "VERIFICAR FECHA")),"SIN VALOR AVANCE")</f>
        <v>PROCESO</v>
      </c>
      <c r="Q254" s="1045" t="s">
        <v>548</v>
      </c>
    </row>
    <row r="255" spans="1:17" ht="105" x14ac:dyDescent="0.25">
      <c r="A255" s="737" t="s">
        <v>18</v>
      </c>
      <c r="B255" s="799" t="s">
        <v>8</v>
      </c>
      <c r="C255" s="1136"/>
      <c r="D255" s="1136"/>
      <c r="E255" s="1138"/>
      <c r="F255" s="1150" t="s">
        <v>550</v>
      </c>
      <c r="G255" s="1043" t="s">
        <v>553</v>
      </c>
      <c r="H255" s="1043" t="s">
        <v>531</v>
      </c>
      <c r="I255" s="1043" t="s">
        <v>532</v>
      </c>
      <c r="J255" s="709">
        <v>1</v>
      </c>
      <c r="K255" s="800">
        <v>44562</v>
      </c>
      <c r="L255" s="800">
        <v>44926</v>
      </c>
      <c r="M255" s="711">
        <v>52</v>
      </c>
      <c r="N255" s="712">
        <v>1</v>
      </c>
      <c r="O255" s="406">
        <f t="shared" si="9"/>
        <v>1</v>
      </c>
      <c r="P255" s="1054" t="str">
        <f>IF(ISNUMBER(O255),IF(O255=100%,"CUMPLIDA",IF(AND(ISNUMBER(L255),ISNUMBER(CGR!$Q$4)), IF(L255&lt;CGR!$Q$4,"INCUMPLIDA","PROCESO"), "VERIFICAR FECHA")),"SIN VALOR AVANCE")</f>
        <v>CUMPLIDA</v>
      </c>
      <c r="Q255" s="1045" t="s">
        <v>533</v>
      </c>
    </row>
    <row r="256" spans="1:17" ht="60" x14ac:dyDescent="0.25">
      <c r="A256" s="737" t="s">
        <v>18</v>
      </c>
      <c r="B256" s="799" t="s">
        <v>8</v>
      </c>
      <c r="C256" s="1136" t="s">
        <v>519</v>
      </c>
      <c r="D256" s="1136" t="s">
        <v>520</v>
      </c>
      <c r="E256" s="1138" t="s">
        <v>554</v>
      </c>
      <c r="F256" s="1152" t="s">
        <v>555</v>
      </c>
      <c r="G256" s="1152" t="s">
        <v>556</v>
      </c>
      <c r="H256" s="1043" t="s">
        <v>557</v>
      </c>
      <c r="I256" s="1043" t="s">
        <v>558</v>
      </c>
      <c r="J256" s="709">
        <v>1</v>
      </c>
      <c r="K256" s="800">
        <v>44593</v>
      </c>
      <c r="L256" s="800">
        <v>44773</v>
      </c>
      <c r="M256" s="711">
        <v>25.714285714285715</v>
      </c>
      <c r="N256" s="712">
        <v>1</v>
      </c>
      <c r="O256" s="406">
        <f t="shared" si="9"/>
        <v>1</v>
      </c>
      <c r="P256" s="1054" t="str">
        <f>IF(ISNUMBER(O256),IF(O256=100%,"CUMPLIDA",IF(AND(ISNUMBER(L256),ISNUMBER(CGR!$Q$4)), IF(L256&lt;CGR!$Q$4,"INCUMPLIDA","PROCESO"), "VERIFICAR FECHA")),"SIN VALOR AVANCE")</f>
        <v>CUMPLIDA</v>
      </c>
      <c r="Q256" s="1045" t="s">
        <v>559</v>
      </c>
    </row>
    <row r="257" spans="1:17" ht="105.6" x14ac:dyDescent="0.25">
      <c r="A257" s="737" t="s">
        <v>18</v>
      </c>
      <c r="B257" s="799" t="s">
        <v>8</v>
      </c>
      <c r="C257" s="1136"/>
      <c r="D257" s="1136"/>
      <c r="E257" s="1138"/>
      <c r="F257" s="1152" t="s">
        <v>555</v>
      </c>
      <c r="G257" s="1152" t="s">
        <v>556</v>
      </c>
      <c r="H257" s="1043" t="s">
        <v>3308</v>
      </c>
      <c r="I257" s="807" t="s">
        <v>3309</v>
      </c>
      <c r="J257" s="716">
        <v>1</v>
      </c>
      <c r="K257" s="800">
        <v>45078</v>
      </c>
      <c r="L257" s="800">
        <v>45291</v>
      </c>
      <c r="M257" s="711">
        <f t="shared" ref="M257:M320" si="13">(L257-K257)/7</f>
        <v>30.428571428571427</v>
      </c>
      <c r="N257" s="719">
        <v>0</v>
      </c>
      <c r="O257" s="406">
        <f t="shared" si="9"/>
        <v>0</v>
      </c>
      <c r="P257" s="1054" t="str">
        <f>IF(ISNUMBER(O257),IF(O257=100%,"CUMPLIDA",IF(AND(ISNUMBER(L257),ISNUMBER(CGR!$Q$4)), IF(L257&lt;CGR!$Q$4,"INCUMPLIDA","PROCESO"), "VERIFICAR FECHA")),"SIN VALOR AVANCE")</f>
        <v>PROCESO</v>
      </c>
      <c r="Q257" s="1045" t="s">
        <v>560</v>
      </c>
    </row>
    <row r="258" spans="1:17" ht="165.6" x14ac:dyDescent="0.25">
      <c r="A258" s="737" t="s">
        <v>18</v>
      </c>
      <c r="B258" s="799" t="s">
        <v>8</v>
      </c>
      <c r="C258" s="1136" t="s">
        <v>519</v>
      </c>
      <c r="D258" s="1136" t="s">
        <v>520</v>
      </c>
      <c r="E258" s="1138" t="s">
        <v>563</v>
      </c>
      <c r="F258" s="1150" t="s">
        <v>564</v>
      </c>
      <c r="G258" s="1151" t="s">
        <v>471</v>
      </c>
      <c r="H258" s="1046" t="s">
        <v>477</v>
      </c>
      <c r="I258" s="737" t="s">
        <v>351</v>
      </c>
      <c r="J258" s="716">
        <v>1</v>
      </c>
      <c r="K258" s="800">
        <v>44927</v>
      </c>
      <c r="L258" s="800">
        <v>45230</v>
      </c>
      <c r="M258" s="711">
        <f t="shared" si="13"/>
        <v>43.285714285714285</v>
      </c>
      <c r="N258" s="719">
        <v>0</v>
      </c>
      <c r="O258" s="406">
        <f t="shared" si="9"/>
        <v>0</v>
      </c>
      <c r="P258" s="1054" t="str">
        <f>IF(ISNUMBER(O258),IF(O258=100%,"CUMPLIDA",IF(AND(ISNUMBER(L258),ISNUMBER(CGR!$Q$4)), IF(L258&lt;CGR!$Q$4,"INCUMPLIDA","PROCESO"), "VERIFICAR FECHA")),"SIN VALOR AVANCE")</f>
        <v>PROCESO</v>
      </c>
      <c r="Q258" s="1045" t="s">
        <v>565</v>
      </c>
    </row>
    <row r="259" spans="1:17" ht="165.6" x14ac:dyDescent="0.25">
      <c r="A259" s="737" t="s">
        <v>18</v>
      </c>
      <c r="B259" s="799" t="s">
        <v>8</v>
      </c>
      <c r="C259" s="1136"/>
      <c r="D259" s="1136" t="s">
        <v>520</v>
      </c>
      <c r="E259" s="1138"/>
      <c r="F259" s="1150"/>
      <c r="G259" s="1151"/>
      <c r="H259" s="1142" t="s">
        <v>479</v>
      </c>
      <c r="I259" s="1044" t="s">
        <v>354</v>
      </c>
      <c r="J259" s="716">
        <v>1</v>
      </c>
      <c r="K259" s="800">
        <v>45231</v>
      </c>
      <c r="L259" s="800">
        <v>45443</v>
      </c>
      <c r="M259" s="711">
        <f t="shared" si="13"/>
        <v>30.285714285714285</v>
      </c>
      <c r="N259" s="719">
        <v>0</v>
      </c>
      <c r="O259" s="406">
        <f t="shared" si="9"/>
        <v>0</v>
      </c>
      <c r="P259" s="1054" t="str">
        <f>IF(ISNUMBER(O259),IF(O259=100%,"CUMPLIDA",IF(AND(ISNUMBER(L259),ISNUMBER(CGR!$Q$4)), IF(L259&lt;CGR!$Q$4,"INCUMPLIDA","PROCESO"), "VERIFICAR FECHA")),"SIN VALOR AVANCE")</f>
        <v>PROCESO</v>
      </c>
      <c r="Q259" s="1045" t="s">
        <v>565</v>
      </c>
    </row>
    <row r="260" spans="1:17" ht="270.60000000000002" x14ac:dyDescent="0.25">
      <c r="A260" s="737" t="s">
        <v>18</v>
      </c>
      <c r="B260" s="799" t="s">
        <v>8</v>
      </c>
      <c r="C260" s="1136"/>
      <c r="D260" s="1136" t="s">
        <v>520</v>
      </c>
      <c r="E260" s="1138"/>
      <c r="F260" s="1150"/>
      <c r="G260" s="1151"/>
      <c r="H260" s="1142"/>
      <c r="I260" s="1044" t="s">
        <v>106</v>
      </c>
      <c r="J260" s="716">
        <v>4</v>
      </c>
      <c r="K260" s="800">
        <v>45444</v>
      </c>
      <c r="L260" s="800">
        <v>45808</v>
      </c>
      <c r="M260" s="711">
        <f t="shared" si="13"/>
        <v>52</v>
      </c>
      <c r="N260" s="719">
        <v>0</v>
      </c>
      <c r="O260" s="406">
        <f t="shared" si="9"/>
        <v>0</v>
      </c>
      <c r="P260" s="1054" t="str">
        <f>IF(ISNUMBER(O260),IF(O260=100%,"CUMPLIDA",IF(AND(ISNUMBER(L260),ISNUMBER(CGR!$Q$4)), IF(L260&lt;CGR!$Q$4,"INCUMPLIDA","PROCESO"), "VERIFICAR FECHA")),"SIN VALOR AVANCE")</f>
        <v>PROCESO</v>
      </c>
      <c r="Q260" s="721" t="s">
        <v>566</v>
      </c>
    </row>
    <row r="261" spans="1:17" ht="270.60000000000002" x14ac:dyDescent="0.25">
      <c r="A261" s="737" t="s">
        <v>18</v>
      </c>
      <c r="B261" s="799" t="s">
        <v>8</v>
      </c>
      <c r="C261" s="1136"/>
      <c r="D261" s="1136" t="s">
        <v>520</v>
      </c>
      <c r="E261" s="1138"/>
      <c r="F261" s="1150"/>
      <c r="G261" s="1151"/>
      <c r="H261" s="1046" t="s">
        <v>482</v>
      </c>
      <c r="I261" s="1044" t="s">
        <v>399</v>
      </c>
      <c r="J261" s="716">
        <v>1</v>
      </c>
      <c r="K261" s="800">
        <v>45809</v>
      </c>
      <c r="L261" s="800">
        <v>46022</v>
      </c>
      <c r="M261" s="711">
        <f t="shared" si="13"/>
        <v>30.428571428571427</v>
      </c>
      <c r="N261" s="719">
        <v>0</v>
      </c>
      <c r="O261" s="406">
        <f t="shared" si="9"/>
        <v>0</v>
      </c>
      <c r="P261" s="1054" t="str">
        <f>IF(ISNUMBER(O261),IF(O261=100%,"CUMPLIDA",IF(AND(ISNUMBER(L261),ISNUMBER(CGR!$Q$4)), IF(L261&lt;CGR!$Q$4,"INCUMPLIDA","PROCESO"), "VERIFICAR FECHA")),"SIN VALOR AVANCE")</f>
        <v>PROCESO</v>
      </c>
      <c r="Q261" s="721" t="s">
        <v>566</v>
      </c>
    </row>
    <row r="262" spans="1:17" ht="165.6" x14ac:dyDescent="0.25">
      <c r="A262" s="737" t="s">
        <v>18</v>
      </c>
      <c r="B262" s="799" t="s">
        <v>8</v>
      </c>
      <c r="C262" s="1136" t="s">
        <v>519</v>
      </c>
      <c r="D262" s="1136" t="s">
        <v>520</v>
      </c>
      <c r="E262" s="1138" t="s">
        <v>567</v>
      </c>
      <c r="F262" s="1150" t="s">
        <v>568</v>
      </c>
      <c r="G262" s="1151" t="s">
        <v>471</v>
      </c>
      <c r="H262" s="1046" t="s">
        <v>477</v>
      </c>
      <c r="I262" s="737" t="s">
        <v>351</v>
      </c>
      <c r="J262" s="716">
        <v>1</v>
      </c>
      <c r="K262" s="800">
        <v>44927</v>
      </c>
      <c r="L262" s="800">
        <v>45230</v>
      </c>
      <c r="M262" s="711">
        <f t="shared" si="13"/>
        <v>43.285714285714285</v>
      </c>
      <c r="N262" s="719">
        <v>0</v>
      </c>
      <c r="O262" s="406">
        <f t="shared" si="9"/>
        <v>0</v>
      </c>
      <c r="P262" s="1054" t="str">
        <f>IF(ISNUMBER(O262),IF(O262=100%,"CUMPLIDA",IF(AND(ISNUMBER(L262),ISNUMBER(CGR!$Q$4)), IF(L262&lt;CGR!$Q$4,"INCUMPLIDA","PROCESO"), "VERIFICAR FECHA")),"SIN VALOR AVANCE")</f>
        <v>PROCESO</v>
      </c>
      <c r="Q262" s="1045" t="s">
        <v>565</v>
      </c>
    </row>
    <row r="263" spans="1:17" ht="165.6" x14ac:dyDescent="0.25">
      <c r="A263" s="737" t="s">
        <v>18</v>
      </c>
      <c r="B263" s="799" t="s">
        <v>8</v>
      </c>
      <c r="C263" s="1136"/>
      <c r="D263" s="1136" t="s">
        <v>520</v>
      </c>
      <c r="E263" s="1138"/>
      <c r="F263" s="1150"/>
      <c r="G263" s="1151"/>
      <c r="H263" s="1142" t="s">
        <v>479</v>
      </c>
      <c r="I263" s="1044" t="s">
        <v>354</v>
      </c>
      <c r="J263" s="716">
        <v>1</v>
      </c>
      <c r="K263" s="800">
        <v>45231</v>
      </c>
      <c r="L263" s="800">
        <v>45443</v>
      </c>
      <c r="M263" s="711">
        <f t="shared" si="13"/>
        <v>30.285714285714285</v>
      </c>
      <c r="N263" s="719">
        <v>0</v>
      </c>
      <c r="O263" s="406">
        <f t="shared" si="9"/>
        <v>0</v>
      </c>
      <c r="P263" s="1054" t="str">
        <f>IF(ISNUMBER(O263),IF(O263=100%,"CUMPLIDA",IF(AND(ISNUMBER(L263),ISNUMBER(CGR!$Q$4)), IF(L263&lt;CGR!$Q$4,"INCUMPLIDA","PROCESO"), "VERIFICAR FECHA")),"SIN VALOR AVANCE")</f>
        <v>PROCESO</v>
      </c>
      <c r="Q263" s="1045" t="s">
        <v>565</v>
      </c>
    </row>
    <row r="264" spans="1:17" ht="120.6" x14ac:dyDescent="0.25">
      <c r="A264" s="737" t="s">
        <v>18</v>
      </c>
      <c r="B264" s="799" t="s">
        <v>8</v>
      </c>
      <c r="C264" s="1136"/>
      <c r="D264" s="1136" t="s">
        <v>520</v>
      </c>
      <c r="E264" s="1138"/>
      <c r="F264" s="1150"/>
      <c r="G264" s="1151"/>
      <c r="H264" s="1142"/>
      <c r="I264" s="1044" t="s">
        <v>106</v>
      </c>
      <c r="J264" s="716">
        <v>4</v>
      </c>
      <c r="K264" s="800">
        <v>45444</v>
      </c>
      <c r="L264" s="800">
        <v>45808</v>
      </c>
      <c r="M264" s="711">
        <f t="shared" si="13"/>
        <v>52</v>
      </c>
      <c r="N264" s="719">
        <v>0</v>
      </c>
      <c r="O264" s="406">
        <f t="shared" si="9"/>
        <v>0</v>
      </c>
      <c r="P264" s="1054" t="str">
        <f>IF(ISNUMBER(O264),IF(O264=100%,"CUMPLIDA",IF(AND(ISNUMBER(L264),ISNUMBER(CGR!$Q$4)), IF(L264&lt;CGR!$Q$4,"INCUMPLIDA","PROCESO"), "VERIFICAR FECHA")),"SIN VALOR AVANCE")</f>
        <v>PROCESO</v>
      </c>
      <c r="Q264" s="1045" t="s">
        <v>569</v>
      </c>
    </row>
    <row r="265" spans="1:17" ht="270.60000000000002" x14ac:dyDescent="0.25">
      <c r="A265" s="737" t="s">
        <v>18</v>
      </c>
      <c r="B265" s="799" t="s">
        <v>8</v>
      </c>
      <c r="C265" s="1136"/>
      <c r="D265" s="1136" t="s">
        <v>520</v>
      </c>
      <c r="E265" s="1138"/>
      <c r="F265" s="1150"/>
      <c r="G265" s="1151"/>
      <c r="H265" s="1046" t="s">
        <v>482</v>
      </c>
      <c r="I265" s="1044" t="s">
        <v>399</v>
      </c>
      <c r="J265" s="716">
        <v>1</v>
      </c>
      <c r="K265" s="800">
        <v>45809</v>
      </c>
      <c r="L265" s="800">
        <v>46022</v>
      </c>
      <c r="M265" s="711">
        <f t="shared" si="13"/>
        <v>30.428571428571427</v>
      </c>
      <c r="N265" s="719">
        <v>0</v>
      </c>
      <c r="O265" s="406">
        <f t="shared" si="9"/>
        <v>0</v>
      </c>
      <c r="P265" s="1054" t="str">
        <f>IF(ISNUMBER(O265),IF(O265=100%,"CUMPLIDA",IF(AND(ISNUMBER(L265),ISNUMBER(CGR!$Q$4)), IF(L265&lt;CGR!$Q$4,"INCUMPLIDA","PROCESO"), "VERIFICAR FECHA")),"SIN VALOR AVANCE")</f>
        <v>PROCESO</v>
      </c>
      <c r="Q265" s="721" t="s">
        <v>566</v>
      </c>
    </row>
    <row r="266" spans="1:17" ht="165.6" x14ac:dyDescent="0.25">
      <c r="A266" s="737" t="s">
        <v>18</v>
      </c>
      <c r="B266" s="799" t="s">
        <v>8</v>
      </c>
      <c r="C266" s="1136" t="s">
        <v>519</v>
      </c>
      <c r="D266" s="1136" t="s">
        <v>520</v>
      </c>
      <c r="E266" s="1138" t="s">
        <v>570</v>
      </c>
      <c r="F266" s="1150" t="s">
        <v>571</v>
      </c>
      <c r="G266" s="1151" t="s">
        <v>471</v>
      </c>
      <c r="H266" s="1046" t="s">
        <v>477</v>
      </c>
      <c r="I266" s="737" t="s">
        <v>351</v>
      </c>
      <c r="J266" s="716">
        <v>1</v>
      </c>
      <c r="K266" s="800">
        <v>44927</v>
      </c>
      <c r="L266" s="800">
        <v>45230</v>
      </c>
      <c r="M266" s="711">
        <f t="shared" si="13"/>
        <v>43.285714285714285</v>
      </c>
      <c r="N266" s="719">
        <v>0</v>
      </c>
      <c r="O266" s="406">
        <f t="shared" si="9"/>
        <v>0</v>
      </c>
      <c r="P266" s="1054" t="str">
        <f>IF(ISNUMBER(O266),IF(O266=100%,"CUMPLIDA",IF(AND(ISNUMBER(L266),ISNUMBER(CGR!$Q$4)), IF(L266&lt;CGR!$Q$4,"INCUMPLIDA","PROCESO"), "VERIFICAR FECHA")),"SIN VALOR AVANCE")</f>
        <v>PROCESO</v>
      </c>
      <c r="Q266" s="1045" t="s">
        <v>565</v>
      </c>
    </row>
    <row r="267" spans="1:17" ht="165.6" x14ac:dyDescent="0.25">
      <c r="A267" s="737" t="s">
        <v>18</v>
      </c>
      <c r="B267" s="799" t="s">
        <v>8</v>
      </c>
      <c r="C267" s="1136"/>
      <c r="D267" s="1136" t="s">
        <v>520</v>
      </c>
      <c r="E267" s="1138"/>
      <c r="F267" s="1150"/>
      <c r="G267" s="1151"/>
      <c r="H267" s="1142" t="s">
        <v>479</v>
      </c>
      <c r="I267" s="1044" t="s">
        <v>354</v>
      </c>
      <c r="J267" s="716">
        <v>1</v>
      </c>
      <c r="K267" s="800">
        <v>45231</v>
      </c>
      <c r="L267" s="800">
        <v>45443</v>
      </c>
      <c r="M267" s="711">
        <f t="shared" si="13"/>
        <v>30.285714285714285</v>
      </c>
      <c r="N267" s="719">
        <v>0</v>
      </c>
      <c r="O267" s="406">
        <f t="shared" si="9"/>
        <v>0</v>
      </c>
      <c r="P267" s="1054" t="str">
        <f>IF(ISNUMBER(O267),IF(O267=100%,"CUMPLIDA",IF(AND(ISNUMBER(L267),ISNUMBER(CGR!$Q$4)), IF(L267&lt;CGR!$Q$4,"INCUMPLIDA","PROCESO"), "VERIFICAR FECHA")),"SIN VALOR AVANCE")</f>
        <v>PROCESO</v>
      </c>
      <c r="Q267" s="1045" t="s">
        <v>565</v>
      </c>
    </row>
    <row r="268" spans="1:17" ht="120.6" x14ac:dyDescent="0.25">
      <c r="A268" s="737" t="s">
        <v>18</v>
      </c>
      <c r="B268" s="799" t="s">
        <v>8</v>
      </c>
      <c r="C268" s="1136"/>
      <c r="D268" s="1136" t="s">
        <v>520</v>
      </c>
      <c r="E268" s="1138"/>
      <c r="F268" s="1150"/>
      <c r="G268" s="1151"/>
      <c r="H268" s="1142"/>
      <c r="I268" s="1044" t="s">
        <v>106</v>
      </c>
      <c r="J268" s="716">
        <v>4</v>
      </c>
      <c r="K268" s="800">
        <v>45444</v>
      </c>
      <c r="L268" s="800">
        <v>45808</v>
      </c>
      <c r="M268" s="711">
        <f t="shared" si="13"/>
        <v>52</v>
      </c>
      <c r="N268" s="719">
        <v>0</v>
      </c>
      <c r="O268" s="406">
        <f t="shared" si="9"/>
        <v>0</v>
      </c>
      <c r="P268" s="1054" t="str">
        <f>IF(ISNUMBER(O268),IF(O268=100%,"CUMPLIDA",IF(AND(ISNUMBER(L268),ISNUMBER(CGR!$Q$4)), IF(L268&lt;CGR!$Q$4,"INCUMPLIDA","PROCESO"), "VERIFICAR FECHA")),"SIN VALOR AVANCE")</f>
        <v>PROCESO</v>
      </c>
      <c r="Q268" s="1045" t="s">
        <v>569</v>
      </c>
    </row>
    <row r="269" spans="1:17" ht="270.60000000000002" x14ac:dyDescent="0.25">
      <c r="A269" s="737" t="s">
        <v>18</v>
      </c>
      <c r="B269" s="799" t="s">
        <v>8</v>
      </c>
      <c r="C269" s="1136"/>
      <c r="D269" s="1136" t="s">
        <v>520</v>
      </c>
      <c r="E269" s="1138"/>
      <c r="F269" s="1150"/>
      <c r="G269" s="1151"/>
      <c r="H269" s="1046" t="s">
        <v>482</v>
      </c>
      <c r="I269" s="1044" t="s">
        <v>399</v>
      </c>
      <c r="J269" s="716">
        <v>1</v>
      </c>
      <c r="K269" s="800">
        <v>45809</v>
      </c>
      <c r="L269" s="800">
        <v>46022</v>
      </c>
      <c r="M269" s="711">
        <f t="shared" si="13"/>
        <v>30.428571428571427</v>
      </c>
      <c r="N269" s="719">
        <v>0</v>
      </c>
      <c r="O269" s="406">
        <f t="shared" si="9"/>
        <v>0</v>
      </c>
      <c r="P269" s="1054" t="str">
        <f>IF(ISNUMBER(O269),IF(O269=100%,"CUMPLIDA",IF(AND(ISNUMBER(L269),ISNUMBER(CGR!$Q$4)), IF(L269&lt;CGR!$Q$4,"INCUMPLIDA","PROCESO"), "VERIFICAR FECHA")),"SIN VALOR AVANCE")</f>
        <v>PROCESO</v>
      </c>
      <c r="Q269" s="721" t="s">
        <v>566</v>
      </c>
    </row>
    <row r="270" spans="1:17" ht="120.6" x14ac:dyDescent="0.25">
      <c r="A270" s="737" t="s">
        <v>18</v>
      </c>
      <c r="B270" s="799" t="s">
        <v>8</v>
      </c>
      <c r="C270" s="1136" t="s">
        <v>519</v>
      </c>
      <c r="D270" s="1136" t="s">
        <v>520</v>
      </c>
      <c r="E270" s="1138" t="s">
        <v>572</v>
      </c>
      <c r="F270" s="1150" t="s">
        <v>573</v>
      </c>
      <c r="G270" s="1043" t="s">
        <v>574</v>
      </c>
      <c r="H270" s="1043" t="s">
        <v>575</v>
      </c>
      <c r="I270" s="1049" t="s">
        <v>280</v>
      </c>
      <c r="J270" s="716">
        <v>1</v>
      </c>
      <c r="K270" s="800">
        <v>44928</v>
      </c>
      <c r="L270" s="800">
        <v>45139</v>
      </c>
      <c r="M270" s="711">
        <f t="shared" si="13"/>
        <v>30.142857142857142</v>
      </c>
      <c r="N270" s="719">
        <v>0</v>
      </c>
      <c r="O270" s="406">
        <f t="shared" si="9"/>
        <v>0</v>
      </c>
      <c r="P270" s="1054" t="str">
        <f>IF(ISNUMBER(O270),IF(O270=100%,"CUMPLIDA",IF(AND(ISNUMBER(L270),ISNUMBER(CGR!$Q$4)), IF(L270&lt;CGR!$Q$4,"INCUMPLIDA","PROCESO"), "VERIFICAR FECHA")),"SIN VALOR AVANCE")</f>
        <v>PROCESO</v>
      </c>
      <c r="Q270" s="1045" t="s">
        <v>569</v>
      </c>
    </row>
    <row r="271" spans="1:17" ht="195.6" x14ac:dyDescent="0.25">
      <c r="A271" s="737" t="s">
        <v>18</v>
      </c>
      <c r="B271" s="799" t="s">
        <v>8</v>
      </c>
      <c r="C271" s="1136"/>
      <c r="D271" s="1136" t="s">
        <v>520</v>
      </c>
      <c r="E271" s="1138"/>
      <c r="F271" s="1150"/>
      <c r="G271" s="1150" t="s">
        <v>576</v>
      </c>
      <c r="H271" s="1043" t="s">
        <v>577</v>
      </c>
      <c r="I271" s="1049" t="s">
        <v>578</v>
      </c>
      <c r="J271" s="709">
        <v>1</v>
      </c>
      <c r="K271" s="800">
        <v>44562</v>
      </c>
      <c r="L271" s="800">
        <v>44742</v>
      </c>
      <c r="M271" s="711">
        <f t="shared" si="13"/>
        <v>25.714285714285715</v>
      </c>
      <c r="N271" s="712">
        <v>1</v>
      </c>
      <c r="O271" s="406">
        <f t="shared" si="9"/>
        <v>1</v>
      </c>
      <c r="P271" s="1054" t="str">
        <f>IF(ISNUMBER(O271),IF(O271=100%,"CUMPLIDA",IF(AND(ISNUMBER(L271),ISNUMBER(CGR!$Q$4)), IF(L271&lt;CGR!$Q$4,"INCUMPLIDA","PROCESO"), "VERIFICAR FECHA")),"SIN VALOR AVANCE")</f>
        <v>CUMPLIDA</v>
      </c>
      <c r="Q271" s="721" t="s">
        <v>579</v>
      </c>
    </row>
    <row r="272" spans="1:17" ht="195.6" x14ac:dyDescent="0.25">
      <c r="A272" s="737" t="s">
        <v>18</v>
      </c>
      <c r="B272" s="799" t="s">
        <v>8</v>
      </c>
      <c r="C272" s="1136"/>
      <c r="D272" s="1136" t="s">
        <v>520</v>
      </c>
      <c r="E272" s="1138"/>
      <c r="F272" s="1150"/>
      <c r="G272" s="1150"/>
      <c r="H272" s="1150" t="s">
        <v>580</v>
      </c>
      <c r="I272" s="1049" t="s">
        <v>581</v>
      </c>
      <c r="J272" s="709">
        <v>1</v>
      </c>
      <c r="K272" s="800">
        <v>44835</v>
      </c>
      <c r="L272" s="800">
        <v>44926</v>
      </c>
      <c r="M272" s="711">
        <f t="shared" si="13"/>
        <v>13</v>
      </c>
      <c r="N272" s="712">
        <v>1</v>
      </c>
      <c r="O272" s="406">
        <f t="shared" si="9"/>
        <v>1</v>
      </c>
      <c r="P272" s="1054" t="str">
        <f>IF(ISNUMBER(O272),IF(O272=100%,"CUMPLIDA",IF(AND(ISNUMBER(L272),ISNUMBER(CGR!$Q$4)), IF(L272&lt;CGR!$Q$4,"INCUMPLIDA","PROCESO"), "VERIFICAR FECHA")),"SIN VALOR AVANCE")</f>
        <v>CUMPLIDA</v>
      </c>
      <c r="Q272" s="721" t="s">
        <v>579</v>
      </c>
    </row>
    <row r="273" spans="1:17" ht="195.6" x14ac:dyDescent="0.25">
      <c r="A273" s="737" t="s">
        <v>18</v>
      </c>
      <c r="B273" s="799" t="s">
        <v>8</v>
      </c>
      <c r="C273" s="1136"/>
      <c r="D273" s="1136" t="s">
        <v>520</v>
      </c>
      <c r="E273" s="1138"/>
      <c r="F273" s="1150"/>
      <c r="G273" s="1150"/>
      <c r="H273" s="1150"/>
      <c r="I273" s="1049" t="s">
        <v>582</v>
      </c>
      <c r="J273" s="709">
        <v>1</v>
      </c>
      <c r="K273" s="800">
        <v>44927</v>
      </c>
      <c r="L273" s="800">
        <v>45291</v>
      </c>
      <c r="M273" s="711">
        <f t="shared" si="13"/>
        <v>52</v>
      </c>
      <c r="N273" s="712">
        <v>0</v>
      </c>
      <c r="O273" s="406">
        <f t="shared" si="9"/>
        <v>0</v>
      </c>
      <c r="P273" s="1054" t="str">
        <f>IF(ISNUMBER(O273),IF(O273=100%,"CUMPLIDA",IF(AND(ISNUMBER(L273),ISNUMBER(CGR!$Q$4)), IF(L273&lt;CGR!$Q$4,"INCUMPLIDA","PROCESO"), "VERIFICAR FECHA")),"SIN VALOR AVANCE")</f>
        <v>PROCESO</v>
      </c>
      <c r="Q273" s="721" t="s">
        <v>579</v>
      </c>
    </row>
    <row r="274" spans="1:17" ht="270.60000000000002" x14ac:dyDescent="0.25">
      <c r="A274" s="737" t="s">
        <v>18</v>
      </c>
      <c r="B274" s="799" t="s">
        <v>8</v>
      </c>
      <c r="C274" s="1144" t="s">
        <v>587</v>
      </c>
      <c r="D274" s="1144" t="s">
        <v>588</v>
      </c>
      <c r="E274" s="1145" t="s">
        <v>589</v>
      </c>
      <c r="F274" s="1145" t="s">
        <v>590</v>
      </c>
      <c r="G274" s="1138" t="s">
        <v>591</v>
      </c>
      <c r="H274" s="860" t="s">
        <v>475</v>
      </c>
      <c r="I274" s="1045" t="s">
        <v>95</v>
      </c>
      <c r="J274" s="709">
        <v>1</v>
      </c>
      <c r="K274" s="800">
        <v>44044</v>
      </c>
      <c r="L274" s="800">
        <v>44196</v>
      </c>
      <c r="M274" s="711">
        <f t="shared" si="13"/>
        <v>21.714285714285715</v>
      </c>
      <c r="N274" s="712">
        <v>1</v>
      </c>
      <c r="O274" s="406">
        <f t="shared" si="9"/>
        <v>1</v>
      </c>
      <c r="P274" s="1054" t="str">
        <f>IF(ISNUMBER(O274),IF(O274=100%,"CUMPLIDA",IF(AND(ISNUMBER(L274),ISNUMBER(CGR!$Q$4)), IF(L274&lt;CGR!$Q$4,"INCUMPLIDA","PROCESO"), "VERIFICAR FECHA")),"SIN VALOR AVANCE")</f>
        <v>CUMPLIDA</v>
      </c>
      <c r="Q274" s="1045" t="s">
        <v>592</v>
      </c>
    </row>
    <row r="275" spans="1:17" ht="255.6" x14ac:dyDescent="0.25">
      <c r="A275" s="737" t="s">
        <v>18</v>
      </c>
      <c r="B275" s="799" t="s">
        <v>8</v>
      </c>
      <c r="C275" s="1144"/>
      <c r="D275" s="1144"/>
      <c r="E275" s="1145"/>
      <c r="F275" s="1145"/>
      <c r="G275" s="1138"/>
      <c r="H275" s="1046" t="s">
        <v>477</v>
      </c>
      <c r="I275" s="737" t="s">
        <v>351</v>
      </c>
      <c r="J275" s="716">
        <v>1</v>
      </c>
      <c r="K275" s="800">
        <v>44927</v>
      </c>
      <c r="L275" s="800">
        <v>45230</v>
      </c>
      <c r="M275" s="711">
        <f t="shared" si="13"/>
        <v>43.285714285714285</v>
      </c>
      <c r="N275" s="719">
        <v>0</v>
      </c>
      <c r="O275" s="406">
        <f t="shared" si="9"/>
        <v>0</v>
      </c>
      <c r="P275" s="1054" t="str">
        <f>IF(ISNUMBER(O275),IF(O275=100%,"CUMPLIDA",IF(AND(ISNUMBER(L275),ISNUMBER(CGR!$Q$4)), IF(L275&lt;CGR!$Q$4,"INCUMPLIDA","PROCESO"), "VERIFICAR FECHA")),"SIN VALOR AVANCE")</f>
        <v>PROCESO</v>
      </c>
      <c r="Q275" s="1045" t="s">
        <v>593</v>
      </c>
    </row>
    <row r="276" spans="1:17" ht="135.6" x14ac:dyDescent="0.25">
      <c r="A276" s="737" t="s">
        <v>18</v>
      </c>
      <c r="B276" s="799" t="s">
        <v>8</v>
      </c>
      <c r="C276" s="1144"/>
      <c r="D276" s="1144"/>
      <c r="E276" s="1145"/>
      <c r="F276" s="1145"/>
      <c r="G276" s="1138"/>
      <c r="H276" s="1142" t="s">
        <v>479</v>
      </c>
      <c r="I276" s="1044" t="s">
        <v>354</v>
      </c>
      <c r="J276" s="716">
        <v>1</v>
      </c>
      <c r="K276" s="800">
        <v>45231</v>
      </c>
      <c r="L276" s="800">
        <v>45443</v>
      </c>
      <c r="M276" s="711">
        <f t="shared" si="13"/>
        <v>30.285714285714285</v>
      </c>
      <c r="N276" s="719">
        <v>0</v>
      </c>
      <c r="O276" s="406">
        <f t="shared" si="9"/>
        <v>0</v>
      </c>
      <c r="P276" s="1054" t="str">
        <f>IF(ISNUMBER(O276),IF(O276=100%,"CUMPLIDA",IF(AND(ISNUMBER(L276),ISNUMBER(CGR!$Q$4)), IF(L276&lt;CGR!$Q$4,"INCUMPLIDA","PROCESO"), "VERIFICAR FECHA")),"SIN VALOR AVANCE")</f>
        <v>PROCESO</v>
      </c>
      <c r="Q276" s="1045" t="s">
        <v>594</v>
      </c>
    </row>
    <row r="277" spans="1:17" ht="285.60000000000002" x14ac:dyDescent="0.25">
      <c r="A277" s="737" t="s">
        <v>18</v>
      </c>
      <c r="B277" s="799" t="s">
        <v>8</v>
      </c>
      <c r="C277" s="1144"/>
      <c r="D277" s="1144"/>
      <c r="E277" s="1145"/>
      <c r="F277" s="1145"/>
      <c r="G277" s="1138"/>
      <c r="H277" s="1142"/>
      <c r="I277" s="1044" t="s">
        <v>106</v>
      </c>
      <c r="J277" s="716">
        <v>4</v>
      </c>
      <c r="K277" s="800">
        <v>45444</v>
      </c>
      <c r="L277" s="800">
        <v>45808</v>
      </c>
      <c r="M277" s="711">
        <f t="shared" si="13"/>
        <v>52</v>
      </c>
      <c r="N277" s="719">
        <v>0</v>
      </c>
      <c r="O277" s="406">
        <f t="shared" si="9"/>
        <v>0</v>
      </c>
      <c r="P277" s="1054" t="str">
        <f>IF(ISNUMBER(O277),IF(O277=100%,"CUMPLIDA",IF(AND(ISNUMBER(L277),ISNUMBER(CGR!$Q$4)), IF(L277&lt;CGR!$Q$4,"INCUMPLIDA","PROCESO"), "VERIFICAR FECHA")),"SIN VALOR AVANCE")</f>
        <v>PROCESO</v>
      </c>
      <c r="Q277" s="1045" t="s">
        <v>595</v>
      </c>
    </row>
    <row r="278" spans="1:17" ht="285.60000000000002" x14ac:dyDescent="0.25">
      <c r="A278" s="737" t="s">
        <v>18</v>
      </c>
      <c r="B278" s="799" t="s">
        <v>8</v>
      </c>
      <c r="C278" s="1144"/>
      <c r="D278" s="1144"/>
      <c r="E278" s="1145"/>
      <c r="F278" s="1145"/>
      <c r="G278" s="1138"/>
      <c r="H278" s="1046" t="s">
        <v>482</v>
      </c>
      <c r="I278" s="1044" t="s">
        <v>399</v>
      </c>
      <c r="J278" s="716">
        <v>1</v>
      </c>
      <c r="K278" s="800">
        <v>45809</v>
      </c>
      <c r="L278" s="800">
        <v>46022</v>
      </c>
      <c r="M278" s="711">
        <f t="shared" si="13"/>
        <v>30.428571428571427</v>
      </c>
      <c r="N278" s="719">
        <v>0</v>
      </c>
      <c r="O278" s="406">
        <f t="shared" si="9"/>
        <v>0</v>
      </c>
      <c r="P278" s="1054" t="str">
        <f>IF(ISNUMBER(O278),IF(O278=100%,"CUMPLIDA",IF(AND(ISNUMBER(L278),ISNUMBER(CGR!$Q$4)), IF(L278&lt;CGR!$Q$4,"INCUMPLIDA","PROCESO"), "VERIFICAR FECHA")),"SIN VALOR AVANCE")</f>
        <v>PROCESO</v>
      </c>
      <c r="Q278" s="1045" t="s">
        <v>595</v>
      </c>
    </row>
    <row r="279" spans="1:17" ht="255.6" x14ac:dyDescent="0.25">
      <c r="A279" s="737" t="s">
        <v>18</v>
      </c>
      <c r="B279" s="799" t="s">
        <v>8</v>
      </c>
      <c r="C279" s="1144" t="s">
        <v>596</v>
      </c>
      <c r="D279" s="1144" t="s">
        <v>597</v>
      </c>
      <c r="E279" s="1145" t="s">
        <v>598</v>
      </c>
      <c r="F279" s="1145" t="s">
        <v>599</v>
      </c>
      <c r="G279" s="1138" t="s">
        <v>591</v>
      </c>
      <c r="H279" s="860" t="s">
        <v>475</v>
      </c>
      <c r="I279" s="1045" t="s">
        <v>95</v>
      </c>
      <c r="J279" s="709">
        <v>1</v>
      </c>
      <c r="K279" s="800">
        <v>44044</v>
      </c>
      <c r="L279" s="800">
        <v>44196</v>
      </c>
      <c r="M279" s="711">
        <f t="shared" si="13"/>
        <v>21.714285714285715</v>
      </c>
      <c r="N279" s="712">
        <v>1</v>
      </c>
      <c r="O279" s="406">
        <f t="shared" si="9"/>
        <v>1</v>
      </c>
      <c r="P279" s="1054" t="str">
        <f>IF(ISNUMBER(O279),IF(O279=100%,"CUMPLIDA",IF(AND(ISNUMBER(L279),ISNUMBER(CGR!$Q$4)), IF(L279&lt;CGR!$Q$4,"INCUMPLIDA","PROCESO"), "VERIFICAR FECHA")),"SIN VALOR AVANCE")</f>
        <v>CUMPLIDA</v>
      </c>
      <c r="Q279" s="1045" t="s">
        <v>600</v>
      </c>
    </row>
    <row r="280" spans="1:17" ht="180.6" x14ac:dyDescent="0.25">
      <c r="A280" s="737" t="s">
        <v>18</v>
      </c>
      <c r="B280" s="799" t="s">
        <v>8</v>
      </c>
      <c r="C280" s="1144"/>
      <c r="D280" s="1144"/>
      <c r="E280" s="1145"/>
      <c r="F280" s="1145"/>
      <c r="G280" s="1138"/>
      <c r="H280" s="1046" t="s">
        <v>477</v>
      </c>
      <c r="I280" s="737" t="s">
        <v>351</v>
      </c>
      <c r="J280" s="716">
        <v>1</v>
      </c>
      <c r="K280" s="800">
        <v>44927</v>
      </c>
      <c r="L280" s="800">
        <v>45230</v>
      </c>
      <c r="M280" s="711">
        <f t="shared" si="13"/>
        <v>43.285714285714285</v>
      </c>
      <c r="N280" s="719">
        <v>0</v>
      </c>
      <c r="O280" s="406">
        <f t="shared" si="9"/>
        <v>0</v>
      </c>
      <c r="P280" s="1054" t="str">
        <f>IF(ISNUMBER(O280),IF(O280=100%,"CUMPLIDA",IF(AND(ISNUMBER(L280),ISNUMBER(CGR!$Q$4)), IF(L280&lt;CGR!$Q$4,"INCUMPLIDA","PROCESO"), "VERIFICAR FECHA")),"SIN VALOR AVANCE")</f>
        <v>PROCESO</v>
      </c>
      <c r="Q280" s="1045" t="s">
        <v>601</v>
      </c>
    </row>
    <row r="281" spans="1:17" ht="180.6" x14ac:dyDescent="0.25">
      <c r="A281" s="737" t="s">
        <v>18</v>
      </c>
      <c r="B281" s="799" t="s">
        <v>8</v>
      </c>
      <c r="C281" s="1144"/>
      <c r="D281" s="1144"/>
      <c r="E281" s="1145"/>
      <c r="F281" s="1145"/>
      <c r="G281" s="1138"/>
      <c r="H281" s="1142" t="s">
        <v>479</v>
      </c>
      <c r="I281" s="1044" t="s">
        <v>354</v>
      </c>
      <c r="J281" s="716">
        <v>1</v>
      </c>
      <c r="K281" s="800">
        <v>45231</v>
      </c>
      <c r="L281" s="800">
        <v>45443</v>
      </c>
      <c r="M281" s="711">
        <f t="shared" si="13"/>
        <v>30.285714285714285</v>
      </c>
      <c r="N281" s="719">
        <v>0</v>
      </c>
      <c r="O281" s="406">
        <f t="shared" si="9"/>
        <v>0</v>
      </c>
      <c r="P281" s="1054" t="str">
        <f>IF(ISNUMBER(O281),IF(O281=100%,"CUMPLIDA",IF(AND(ISNUMBER(L281),ISNUMBER(CGR!$Q$4)), IF(L281&lt;CGR!$Q$4,"INCUMPLIDA","PROCESO"), "VERIFICAR FECHA")),"SIN VALOR AVANCE")</f>
        <v>PROCESO</v>
      </c>
      <c r="Q281" s="1045" t="s">
        <v>601</v>
      </c>
    </row>
    <row r="282" spans="1:17" ht="285.60000000000002" x14ac:dyDescent="0.25">
      <c r="A282" s="737" t="s">
        <v>18</v>
      </c>
      <c r="B282" s="799" t="s">
        <v>8</v>
      </c>
      <c r="C282" s="1144"/>
      <c r="D282" s="1144"/>
      <c r="E282" s="1145"/>
      <c r="F282" s="1145"/>
      <c r="G282" s="1138"/>
      <c r="H282" s="1142"/>
      <c r="I282" s="1044" t="s">
        <v>106</v>
      </c>
      <c r="J282" s="716">
        <v>4</v>
      </c>
      <c r="K282" s="800">
        <v>45444</v>
      </c>
      <c r="L282" s="800">
        <v>45808</v>
      </c>
      <c r="M282" s="711">
        <f t="shared" si="13"/>
        <v>52</v>
      </c>
      <c r="N282" s="719">
        <v>0</v>
      </c>
      <c r="O282" s="406">
        <f t="shared" si="9"/>
        <v>0</v>
      </c>
      <c r="P282" s="1054" t="str">
        <f>IF(ISNUMBER(O282),IF(O282=100%,"CUMPLIDA",IF(AND(ISNUMBER(L282),ISNUMBER(CGR!$Q$4)), IF(L282&lt;CGR!$Q$4,"INCUMPLIDA","PROCESO"), "VERIFICAR FECHA")),"SIN VALOR AVANCE")</f>
        <v>PROCESO</v>
      </c>
      <c r="Q282" s="1045" t="s">
        <v>595</v>
      </c>
    </row>
    <row r="283" spans="1:17" ht="270.60000000000002" x14ac:dyDescent="0.25">
      <c r="A283" s="737" t="s">
        <v>18</v>
      </c>
      <c r="B283" s="799" t="s">
        <v>8</v>
      </c>
      <c r="C283" s="1144"/>
      <c r="D283" s="1144"/>
      <c r="E283" s="1145"/>
      <c r="F283" s="1145"/>
      <c r="G283" s="1138"/>
      <c r="H283" s="1046" t="s">
        <v>482</v>
      </c>
      <c r="I283" s="1044" t="s">
        <v>399</v>
      </c>
      <c r="J283" s="716">
        <v>1</v>
      </c>
      <c r="K283" s="800">
        <v>45809</v>
      </c>
      <c r="L283" s="800">
        <v>46022</v>
      </c>
      <c r="M283" s="711">
        <f t="shared" si="13"/>
        <v>30.428571428571427</v>
      </c>
      <c r="N283" s="719">
        <v>0</v>
      </c>
      <c r="O283" s="406">
        <f t="shared" si="9"/>
        <v>0</v>
      </c>
      <c r="P283" s="1054" t="str">
        <f>IF(ISNUMBER(O283),IF(O283=100%,"CUMPLIDA",IF(AND(ISNUMBER(L283),ISNUMBER(CGR!$Q$4)), IF(L283&lt;CGR!$Q$4,"INCUMPLIDA","PROCESO"), "VERIFICAR FECHA")),"SIN VALOR AVANCE")</f>
        <v>PROCESO</v>
      </c>
      <c r="Q283" s="1045" t="s">
        <v>602</v>
      </c>
    </row>
    <row r="284" spans="1:17" ht="315" x14ac:dyDescent="0.25">
      <c r="A284" s="737" t="s">
        <v>18</v>
      </c>
      <c r="B284" s="799" t="s">
        <v>8</v>
      </c>
      <c r="C284" s="1144" t="s">
        <v>603</v>
      </c>
      <c r="D284" s="1144" t="s">
        <v>604</v>
      </c>
      <c r="E284" s="1145" t="s">
        <v>605</v>
      </c>
      <c r="F284" s="1145" t="s">
        <v>606</v>
      </c>
      <c r="G284" s="1147" t="s">
        <v>607</v>
      </c>
      <c r="H284" s="1047" t="s">
        <v>3310</v>
      </c>
      <c r="I284" s="737" t="s">
        <v>3311</v>
      </c>
      <c r="J284" s="716">
        <v>1</v>
      </c>
      <c r="K284" s="800">
        <v>45078</v>
      </c>
      <c r="L284" s="800">
        <v>45199</v>
      </c>
      <c r="M284" s="711">
        <f t="shared" si="13"/>
        <v>17.285714285714285</v>
      </c>
      <c r="N284" s="922">
        <v>0</v>
      </c>
      <c r="O284" s="406">
        <f t="shared" si="9"/>
        <v>0</v>
      </c>
      <c r="P284" s="1054" t="str">
        <f>IF(ISNUMBER(O284),IF(O284=100%,"CUMPLIDA",IF(AND(ISNUMBER(L284),ISNUMBER(CGR!$Q$4)), IF(L284&lt;CGR!$Q$4,"INCUMPLIDA","PROCESO"), "VERIFICAR FECHA")),"SIN VALOR AVANCE")</f>
        <v>PROCESO</v>
      </c>
      <c r="Q284" s="721" t="s">
        <v>608</v>
      </c>
    </row>
    <row r="285" spans="1:17" ht="255.6" x14ac:dyDescent="0.25">
      <c r="A285" s="737" t="s">
        <v>18</v>
      </c>
      <c r="B285" s="799" t="s">
        <v>8</v>
      </c>
      <c r="C285" s="1144"/>
      <c r="D285" s="1144"/>
      <c r="E285" s="1145"/>
      <c r="F285" s="1145"/>
      <c r="G285" s="1148"/>
      <c r="H285" s="1039" t="s">
        <v>609</v>
      </c>
      <c r="I285" s="737" t="s">
        <v>3312</v>
      </c>
      <c r="J285" s="716">
        <v>1</v>
      </c>
      <c r="K285" s="800">
        <v>45200</v>
      </c>
      <c r="L285" s="800">
        <v>45291</v>
      </c>
      <c r="M285" s="711">
        <f t="shared" si="13"/>
        <v>13</v>
      </c>
      <c r="N285" s="719">
        <v>0</v>
      </c>
      <c r="O285" s="406">
        <f t="shared" si="9"/>
        <v>0</v>
      </c>
      <c r="P285" s="1054" t="str">
        <f>IF(ISNUMBER(O285),IF(O285=100%,"CUMPLIDA",IF(AND(ISNUMBER(L285),ISNUMBER(CGR!$Q$4)), IF(L285&lt;CGR!$Q$4,"INCUMPLIDA","PROCESO"), "VERIFICAR FECHA")),"SIN VALOR AVANCE")</f>
        <v>PROCESO</v>
      </c>
      <c r="Q285" s="721" t="s">
        <v>610</v>
      </c>
    </row>
    <row r="286" spans="1:17" ht="270.60000000000002" x14ac:dyDescent="0.25">
      <c r="A286" s="737" t="s">
        <v>18</v>
      </c>
      <c r="B286" s="799" t="s">
        <v>8</v>
      </c>
      <c r="C286" s="1144"/>
      <c r="D286" s="1144"/>
      <c r="E286" s="1145"/>
      <c r="F286" s="1145"/>
      <c r="G286" s="1149"/>
      <c r="H286" s="1047" t="s">
        <v>3313</v>
      </c>
      <c r="I286" s="737" t="s">
        <v>3314</v>
      </c>
      <c r="J286" s="716">
        <v>1</v>
      </c>
      <c r="K286" s="800">
        <v>45078</v>
      </c>
      <c r="L286" s="800">
        <v>45199</v>
      </c>
      <c r="M286" s="711">
        <f t="shared" si="13"/>
        <v>17.285714285714285</v>
      </c>
      <c r="N286" s="719">
        <v>0</v>
      </c>
      <c r="O286" s="406">
        <f t="shared" si="9"/>
        <v>0</v>
      </c>
      <c r="P286" s="1054" t="str">
        <f>IF(ISNUMBER(O286),IF(O286=100%,"CUMPLIDA",IF(AND(ISNUMBER(L286),ISNUMBER(CGR!$Q$4)), IF(L286&lt;CGR!$Q$4,"INCUMPLIDA","PROCESO"), "VERIFICAR FECHA")),"SIN VALOR AVANCE")</f>
        <v>PROCESO</v>
      </c>
      <c r="Q286" s="721" t="s">
        <v>3380</v>
      </c>
    </row>
    <row r="287" spans="1:17" ht="255.6" x14ac:dyDescent="0.25">
      <c r="A287" s="737" t="s">
        <v>18</v>
      </c>
      <c r="B287" s="799" t="s">
        <v>8</v>
      </c>
      <c r="C287" s="1144" t="s">
        <v>611</v>
      </c>
      <c r="D287" s="1144" t="s">
        <v>588</v>
      </c>
      <c r="E287" s="1145" t="s">
        <v>612</v>
      </c>
      <c r="F287" s="1145" t="s">
        <v>613</v>
      </c>
      <c r="G287" s="1138" t="s">
        <v>591</v>
      </c>
      <c r="H287" s="860" t="s">
        <v>475</v>
      </c>
      <c r="I287" s="1045" t="s">
        <v>95</v>
      </c>
      <c r="J287" s="709">
        <v>1</v>
      </c>
      <c r="K287" s="800">
        <v>44044</v>
      </c>
      <c r="L287" s="800">
        <v>44196</v>
      </c>
      <c r="M287" s="711">
        <f t="shared" si="13"/>
        <v>21.714285714285715</v>
      </c>
      <c r="N287" s="712">
        <v>1</v>
      </c>
      <c r="O287" s="406">
        <f t="shared" si="9"/>
        <v>1</v>
      </c>
      <c r="P287" s="1054" t="str">
        <f>IF(ISNUMBER(O287),IF(O287=100%,"CUMPLIDA",IF(AND(ISNUMBER(L287),ISNUMBER(CGR!$Q$4)), IF(L287&lt;CGR!$Q$4,"INCUMPLIDA","PROCESO"), "VERIFICAR FECHA")),"SIN VALOR AVANCE")</f>
        <v>CUMPLIDA</v>
      </c>
      <c r="Q287" s="1045" t="s">
        <v>614</v>
      </c>
    </row>
    <row r="288" spans="1:17" ht="195.6" x14ac:dyDescent="0.25">
      <c r="A288" s="737" t="s">
        <v>18</v>
      </c>
      <c r="B288" s="799" t="s">
        <v>8</v>
      </c>
      <c r="C288" s="1144"/>
      <c r="D288" s="1144"/>
      <c r="E288" s="1145"/>
      <c r="F288" s="1145"/>
      <c r="G288" s="1138"/>
      <c r="H288" s="1046" t="s">
        <v>477</v>
      </c>
      <c r="I288" s="737" t="s">
        <v>351</v>
      </c>
      <c r="J288" s="716">
        <v>1</v>
      </c>
      <c r="K288" s="800">
        <v>44927</v>
      </c>
      <c r="L288" s="800">
        <v>45230</v>
      </c>
      <c r="M288" s="711">
        <f t="shared" si="13"/>
        <v>43.285714285714285</v>
      </c>
      <c r="N288" s="719">
        <v>0</v>
      </c>
      <c r="O288" s="406">
        <f t="shared" si="9"/>
        <v>0</v>
      </c>
      <c r="P288" s="1054" t="str">
        <f>IF(ISNUMBER(O288),IF(O288=100%,"CUMPLIDA",IF(AND(ISNUMBER(L288),ISNUMBER(CGR!$Q$4)), IF(L288&lt;CGR!$Q$4,"INCUMPLIDA","PROCESO"), "VERIFICAR FECHA")),"SIN VALOR AVANCE")</f>
        <v>PROCESO</v>
      </c>
      <c r="Q288" s="1045" t="s">
        <v>615</v>
      </c>
    </row>
    <row r="289" spans="1:17" ht="195.6" x14ac:dyDescent="0.25">
      <c r="A289" s="737" t="s">
        <v>18</v>
      </c>
      <c r="B289" s="799" t="s">
        <v>8</v>
      </c>
      <c r="C289" s="1144"/>
      <c r="D289" s="1144"/>
      <c r="E289" s="1145"/>
      <c r="F289" s="1145"/>
      <c r="G289" s="1138"/>
      <c r="H289" s="1142" t="s">
        <v>479</v>
      </c>
      <c r="I289" s="1044" t="s">
        <v>354</v>
      </c>
      <c r="J289" s="716">
        <v>1</v>
      </c>
      <c r="K289" s="800">
        <v>45231</v>
      </c>
      <c r="L289" s="800">
        <v>45443</v>
      </c>
      <c r="M289" s="711">
        <f t="shared" si="13"/>
        <v>30.285714285714285</v>
      </c>
      <c r="N289" s="719">
        <v>0</v>
      </c>
      <c r="O289" s="406">
        <f t="shared" si="9"/>
        <v>0</v>
      </c>
      <c r="P289" s="1054" t="str">
        <f>IF(ISNUMBER(O289),IF(O289=100%,"CUMPLIDA",IF(AND(ISNUMBER(L289),ISNUMBER(CGR!$Q$4)), IF(L289&lt;CGR!$Q$4,"INCUMPLIDA","PROCESO"), "VERIFICAR FECHA")),"SIN VALOR AVANCE")</f>
        <v>PROCESO</v>
      </c>
      <c r="Q289" s="1045" t="s">
        <v>615</v>
      </c>
    </row>
    <row r="290" spans="1:17" ht="285.60000000000002" x14ac:dyDescent="0.25">
      <c r="A290" s="737" t="s">
        <v>18</v>
      </c>
      <c r="B290" s="799" t="s">
        <v>8</v>
      </c>
      <c r="C290" s="1144"/>
      <c r="D290" s="1144"/>
      <c r="E290" s="1145"/>
      <c r="F290" s="1145"/>
      <c r="G290" s="1138"/>
      <c r="H290" s="1142"/>
      <c r="I290" s="1044" t="s">
        <v>106</v>
      </c>
      <c r="J290" s="716">
        <v>4</v>
      </c>
      <c r="K290" s="800">
        <v>45444</v>
      </c>
      <c r="L290" s="800">
        <v>45808</v>
      </c>
      <c r="M290" s="711">
        <f t="shared" si="13"/>
        <v>52</v>
      </c>
      <c r="N290" s="719">
        <v>0</v>
      </c>
      <c r="O290" s="406">
        <f t="shared" si="9"/>
        <v>0</v>
      </c>
      <c r="P290" s="1054" t="str">
        <f>IF(ISNUMBER(O290),IF(O290=100%,"CUMPLIDA",IF(AND(ISNUMBER(L290),ISNUMBER(CGR!$Q$4)), IF(L290&lt;CGR!$Q$4,"INCUMPLIDA","PROCESO"), "VERIFICAR FECHA")),"SIN VALOR AVANCE")</f>
        <v>PROCESO</v>
      </c>
      <c r="Q290" s="1045" t="s">
        <v>616</v>
      </c>
    </row>
    <row r="291" spans="1:17" ht="285.60000000000002" x14ac:dyDescent="0.25">
      <c r="A291" s="737" t="s">
        <v>18</v>
      </c>
      <c r="B291" s="799" t="s">
        <v>8</v>
      </c>
      <c r="C291" s="1144"/>
      <c r="D291" s="1144"/>
      <c r="E291" s="1145"/>
      <c r="F291" s="1145"/>
      <c r="G291" s="1138"/>
      <c r="H291" s="1046" t="s">
        <v>482</v>
      </c>
      <c r="I291" s="1044" t="s">
        <v>399</v>
      </c>
      <c r="J291" s="716">
        <v>1</v>
      </c>
      <c r="K291" s="800">
        <v>45809</v>
      </c>
      <c r="L291" s="800">
        <v>46022</v>
      </c>
      <c r="M291" s="711">
        <f t="shared" si="13"/>
        <v>30.428571428571427</v>
      </c>
      <c r="N291" s="719">
        <v>0</v>
      </c>
      <c r="O291" s="406">
        <f t="shared" si="9"/>
        <v>0</v>
      </c>
      <c r="P291" s="1054" t="str">
        <f>IF(ISNUMBER(O291),IF(O291=100%,"CUMPLIDA",IF(AND(ISNUMBER(L291),ISNUMBER(CGR!$Q$4)), IF(L291&lt;CGR!$Q$4,"INCUMPLIDA","PROCESO"), "VERIFICAR FECHA")),"SIN VALOR AVANCE")</f>
        <v>PROCESO</v>
      </c>
      <c r="Q291" s="1045" t="s">
        <v>616</v>
      </c>
    </row>
    <row r="292" spans="1:17" ht="240.6" x14ac:dyDescent="0.25">
      <c r="A292" s="737" t="s">
        <v>18</v>
      </c>
      <c r="B292" s="799" t="s">
        <v>8</v>
      </c>
      <c r="C292" s="1144" t="s">
        <v>617</v>
      </c>
      <c r="D292" s="1144" t="s">
        <v>588</v>
      </c>
      <c r="E292" s="1145" t="s">
        <v>618</v>
      </c>
      <c r="F292" s="1145" t="s">
        <v>619</v>
      </c>
      <c r="G292" s="1138" t="s">
        <v>591</v>
      </c>
      <c r="H292" s="860" t="s">
        <v>475</v>
      </c>
      <c r="I292" s="1045" t="s">
        <v>95</v>
      </c>
      <c r="J292" s="709">
        <v>1</v>
      </c>
      <c r="K292" s="800">
        <v>44044</v>
      </c>
      <c r="L292" s="800">
        <v>44196</v>
      </c>
      <c r="M292" s="711">
        <f t="shared" si="13"/>
        <v>21.714285714285715</v>
      </c>
      <c r="N292" s="712">
        <v>1</v>
      </c>
      <c r="O292" s="406">
        <f t="shared" si="9"/>
        <v>1</v>
      </c>
      <c r="P292" s="1054" t="str">
        <f>IF(ISNUMBER(O292),IF(O292=100%,"CUMPLIDA",IF(AND(ISNUMBER(L292),ISNUMBER(CGR!$Q$4)), IF(L292&lt;CGR!$Q$4,"INCUMPLIDA","PROCESO"), "VERIFICAR FECHA")),"SIN VALOR AVANCE")</f>
        <v>CUMPLIDA</v>
      </c>
      <c r="Q292" s="1045" t="s">
        <v>620</v>
      </c>
    </row>
    <row r="293" spans="1:17" ht="180.6" x14ac:dyDescent="0.25">
      <c r="A293" s="737" t="s">
        <v>18</v>
      </c>
      <c r="B293" s="799" t="s">
        <v>8</v>
      </c>
      <c r="C293" s="1144"/>
      <c r="D293" s="1144"/>
      <c r="E293" s="1145"/>
      <c r="F293" s="1145"/>
      <c r="G293" s="1138"/>
      <c r="H293" s="1046" t="s">
        <v>477</v>
      </c>
      <c r="I293" s="737" t="s">
        <v>351</v>
      </c>
      <c r="J293" s="716">
        <v>1</v>
      </c>
      <c r="K293" s="800">
        <v>44927</v>
      </c>
      <c r="L293" s="800">
        <v>45230</v>
      </c>
      <c r="M293" s="711">
        <f t="shared" si="13"/>
        <v>43.285714285714285</v>
      </c>
      <c r="N293" s="719">
        <v>0</v>
      </c>
      <c r="O293" s="406">
        <f t="shared" si="9"/>
        <v>0</v>
      </c>
      <c r="P293" s="1054" t="str">
        <f>IF(ISNUMBER(O293),IF(O293=100%,"CUMPLIDA",IF(AND(ISNUMBER(L293),ISNUMBER(CGR!$Q$4)), IF(L293&lt;CGR!$Q$4,"INCUMPLIDA","PROCESO"), "VERIFICAR FECHA")),"SIN VALOR AVANCE")</f>
        <v>PROCESO</v>
      </c>
      <c r="Q293" s="1045" t="s">
        <v>601</v>
      </c>
    </row>
    <row r="294" spans="1:17" ht="180.6" x14ac:dyDescent="0.25">
      <c r="A294" s="737" t="s">
        <v>18</v>
      </c>
      <c r="B294" s="799" t="s">
        <v>8</v>
      </c>
      <c r="C294" s="1144"/>
      <c r="D294" s="1144"/>
      <c r="E294" s="1145"/>
      <c r="F294" s="1145"/>
      <c r="G294" s="1138"/>
      <c r="H294" s="1142" t="s">
        <v>479</v>
      </c>
      <c r="I294" s="1044" t="s">
        <v>354</v>
      </c>
      <c r="J294" s="716">
        <v>1</v>
      </c>
      <c r="K294" s="800">
        <v>45231</v>
      </c>
      <c r="L294" s="800">
        <v>45443</v>
      </c>
      <c r="M294" s="711">
        <f t="shared" si="13"/>
        <v>30.285714285714285</v>
      </c>
      <c r="N294" s="719">
        <v>0</v>
      </c>
      <c r="O294" s="406">
        <f t="shared" si="9"/>
        <v>0</v>
      </c>
      <c r="P294" s="1054" t="str">
        <f>IF(ISNUMBER(O294),IF(O294=100%,"CUMPLIDA",IF(AND(ISNUMBER(L294),ISNUMBER(CGR!$Q$4)), IF(L294&lt;CGR!$Q$4,"INCUMPLIDA","PROCESO"), "VERIFICAR FECHA")),"SIN VALOR AVANCE")</f>
        <v>PROCESO</v>
      </c>
      <c r="Q294" s="1045" t="s">
        <v>601</v>
      </c>
    </row>
    <row r="295" spans="1:17" ht="270.60000000000002" x14ac:dyDescent="0.25">
      <c r="A295" s="737" t="s">
        <v>18</v>
      </c>
      <c r="B295" s="799" t="s">
        <v>8</v>
      </c>
      <c r="C295" s="1144"/>
      <c r="D295" s="1144"/>
      <c r="E295" s="1145"/>
      <c r="F295" s="1145"/>
      <c r="G295" s="1138"/>
      <c r="H295" s="1142"/>
      <c r="I295" s="1044" t="s">
        <v>106</v>
      </c>
      <c r="J295" s="716">
        <v>4</v>
      </c>
      <c r="K295" s="800">
        <v>45444</v>
      </c>
      <c r="L295" s="800">
        <v>45808</v>
      </c>
      <c r="M295" s="711">
        <f t="shared" si="13"/>
        <v>52</v>
      </c>
      <c r="N295" s="719">
        <v>0</v>
      </c>
      <c r="O295" s="406">
        <f t="shared" si="9"/>
        <v>0</v>
      </c>
      <c r="P295" s="1054" t="str">
        <f>IF(ISNUMBER(O295),IF(O295=100%,"CUMPLIDA",IF(AND(ISNUMBER(L295),ISNUMBER(CGR!$Q$4)), IF(L295&lt;CGR!$Q$4,"INCUMPLIDA","PROCESO"), "VERIFICAR FECHA")),"SIN VALOR AVANCE")</f>
        <v>PROCESO</v>
      </c>
      <c r="Q295" s="1045" t="s">
        <v>602</v>
      </c>
    </row>
    <row r="296" spans="1:17" ht="270.60000000000002" x14ac:dyDescent="0.25">
      <c r="A296" s="737" t="s">
        <v>18</v>
      </c>
      <c r="B296" s="799" t="s">
        <v>8</v>
      </c>
      <c r="C296" s="1144"/>
      <c r="D296" s="1144"/>
      <c r="E296" s="1145"/>
      <c r="F296" s="1145"/>
      <c r="G296" s="1138"/>
      <c r="H296" s="1046" t="s">
        <v>482</v>
      </c>
      <c r="I296" s="1044" t="s">
        <v>399</v>
      </c>
      <c r="J296" s="716">
        <v>1</v>
      </c>
      <c r="K296" s="800">
        <v>45809</v>
      </c>
      <c r="L296" s="800">
        <v>46022</v>
      </c>
      <c r="M296" s="711">
        <f t="shared" si="13"/>
        <v>30.428571428571427</v>
      </c>
      <c r="N296" s="719">
        <v>0</v>
      </c>
      <c r="O296" s="406">
        <f t="shared" si="9"/>
        <v>0</v>
      </c>
      <c r="P296" s="1054" t="str">
        <f>IF(ISNUMBER(O296),IF(O296=100%,"CUMPLIDA",IF(AND(ISNUMBER(L296),ISNUMBER(CGR!$Q$4)), IF(L296&lt;CGR!$Q$4,"INCUMPLIDA","PROCESO"), "VERIFICAR FECHA")),"SIN VALOR AVANCE")</f>
        <v>PROCESO</v>
      </c>
      <c r="Q296" s="1045" t="s">
        <v>602</v>
      </c>
    </row>
    <row r="297" spans="1:17" ht="255.6" x14ac:dyDescent="0.25">
      <c r="A297" s="737" t="s">
        <v>18</v>
      </c>
      <c r="B297" s="799" t="s">
        <v>8</v>
      </c>
      <c r="C297" s="1144" t="s">
        <v>621</v>
      </c>
      <c r="D297" s="1144" t="s">
        <v>588</v>
      </c>
      <c r="E297" s="1145" t="s">
        <v>622</v>
      </c>
      <c r="F297" s="1145" t="s">
        <v>623</v>
      </c>
      <c r="G297" s="1138" t="s">
        <v>591</v>
      </c>
      <c r="H297" s="860" t="s">
        <v>475</v>
      </c>
      <c r="I297" s="1045" t="s">
        <v>95</v>
      </c>
      <c r="J297" s="709">
        <v>1</v>
      </c>
      <c r="K297" s="800">
        <v>44044</v>
      </c>
      <c r="L297" s="800">
        <v>44196</v>
      </c>
      <c r="M297" s="711">
        <f t="shared" si="13"/>
        <v>21.714285714285715</v>
      </c>
      <c r="N297" s="712">
        <v>1</v>
      </c>
      <c r="O297" s="406">
        <f t="shared" si="9"/>
        <v>1</v>
      </c>
      <c r="P297" s="1054" t="str">
        <f>IF(ISNUMBER(O297),IF(O297=100%,"CUMPLIDA",IF(AND(ISNUMBER(L297),ISNUMBER(CGR!$Q$4)), IF(L297&lt;CGR!$Q$4,"INCUMPLIDA","PROCESO"), "VERIFICAR FECHA")),"SIN VALOR AVANCE")</f>
        <v>CUMPLIDA</v>
      </c>
      <c r="Q297" s="1045" t="s">
        <v>624</v>
      </c>
    </row>
    <row r="298" spans="1:17" ht="195.6" x14ac:dyDescent="0.25">
      <c r="A298" s="737" t="s">
        <v>18</v>
      </c>
      <c r="B298" s="799" t="s">
        <v>8</v>
      </c>
      <c r="C298" s="1144"/>
      <c r="D298" s="1144"/>
      <c r="E298" s="1145"/>
      <c r="F298" s="1145"/>
      <c r="G298" s="1138"/>
      <c r="H298" s="1046" t="s">
        <v>477</v>
      </c>
      <c r="I298" s="737" t="s">
        <v>351</v>
      </c>
      <c r="J298" s="716">
        <v>1</v>
      </c>
      <c r="K298" s="800">
        <v>44927</v>
      </c>
      <c r="L298" s="800">
        <v>45230</v>
      </c>
      <c r="M298" s="711">
        <f t="shared" si="13"/>
        <v>43.285714285714285</v>
      </c>
      <c r="N298" s="719">
        <v>0</v>
      </c>
      <c r="O298" s="406">
        <f t="shared" ref="O298:O361" si="14">N298/J298</f>
        <v>0</v>
      </c>
      <c r="P298" s="1054" t="str">
        <f>IF(ISNUMBER(O298),IF(O298=100%,"CUMPLIDA",IF(AND(ISNUMBER(L298),ISNUMBER(CGR!$Q$4)), IF(L298&lt;CGR!$Q$4,"INCUMPLIDA","PROCESO"), "VERIFICAR FECHA")),"SIN VALOR AVANCE")</f>
        <v>PROCESO</v>
      </c>
      <c r="Q298" s="1045" t="s">
        <v>615</v>
      </c>
    </row>
    <row r="299" spans="1:17" ht="195.6" x14ac:dyDescent="0.25">
      <c r="A299" s="737" t="s">
        <v>18</v>
      </c>
      <c r="B299" s="799" t="s">
        <v>8</v>
      </c>
      <c r="C299" s="1144"/>
      <c r="D299" s="1144"/>
      <c r="E299" s="1145"/>
      <c r="F299" s="1145"/>
      <c r="G299" s="1138"/>
      <c r="H299" s="1142" t="s">
        <v>479</v>
      </c>
      <c r="I299" s="1044" t="s">
        <v>354</v>
      </c>
      <c r="J299" s="716">
        <v>1</v>
      </c>
      <c r="K299" s="800">
        <v>45231</v>
      </c>
      <c r="L299" s="800">
        <v>45443</v>
      </c>
      <c r="M299" s="711">
        <f t="shared" si="13"/>
        <v>30.285714285714285</v>
      </c>
      <c r="N299" s="719">
        <v>0</v>
      </c>
      <c r="O299" s="406">
        <f t="shared" si="14"/>
        <v>0</v>
      </c>
      <c r="P299" s="1054" t="str">
        <f>IF(ISNUMBER(O299),IF(O299=100%,"CUMPLIDA",IF(AND(ISNUMBER(L299),ISNUMBER(CGR!$Q$4)), IF(L299&lt;CGR!$Q$4,"INCUMPLIDA","PROCESO"), "VERIFICAR FECHA")),"SIN VALOR AVANCE")</f>
        <v>PROCESO</v>
      </c>
      <c r="Q299" s="1045" t="s">
        <v>615</v>
      </c>
    </row>
    <row r="300" spans="1:17" ht="270.60000000000002" x14ac:dyDescent="0.25">
      <c r="A300" s="737" t="s">
        <v>18</v>
      </c>
      <c r="B300" s="799" t="s">
        <v>8</v>
      </c>
      <c r="C300" s="1144"/>
      <c r="D300" s="1144"/>
      <c r="E300" s="1145"/>
      <c r="F300" s="1145"/>
      <c r="G300" s="1138"/>
      <c r="H300" s="1142"/>
      <c r="I300" s="1044" t="s">
        <v>106</v>
      </c>
      <c r="J300" s="716">
        <v>4</v>
      </c>
      <c r="K300" s="800">
        <v>45444</v>
      </c>
      <c r="L300" s="800">
        <v>45808</v>
      </c>
      <c r="M300" s="711">
        <f t="shared" si="13"/>
        <v>52</v>
      </c>
      <c r="N300" s="719">
        <v>0</v>
      </c>
      <c r="O300" s="406">
        <f t="shared" si="14"/>
        <v>0</v>
      </c>
      <c r="P300" s="1054" t="str">
        <f>IF(ISNUMBER(O300),IF(O300=100%,"CUMPLIDA",IF(AND(ISNUMBER(L300),ISNUMBER(CGR!$Q$4)), IF(L300&lt;CGR!$Q$4,"INCUMPLIDA","PROCESO"), "VERIFICAR FECHA")),"SIN VALOR AVANCE")</f>
        <v>PROCESO</v>
      </c>
      <c r="Q300" s="1045" t="s">
        <v>625</v>
      </c>
    </row>
    <row r="301" spans="1:17" ht="270.60000000000002" x14ac:dyDescent="0.25">
      <c r="A301" s="737" t="s">
        <v>18</v>
      </c>
      <c r="B301" s="799" t="s">
        <v>8</v>
      </c>
      <c r="C301" s="1144"/>
      <c r="D301" s="1144"/>
      <c r="E301" s="1145"/>
      <c r="F301" s="1145"/>
      <c r="G301" s="1138"/>
      <c r="H301" s="1046" t="s">
        <v>482</v>
      </c>
      <c r="I301" s="1044" t="s">
        <v>399</v>
      </c>
      <c r="J301" s="716">
        <v>1</v>
      </c>
      <c r="K301" s="800">
        <v>45809</v>
      </c>
      <c r="L301" s="800">
        <v>46022</v>
      </c>
      <c r="M301" s="711">
        <f t="shared" si="13"/>
        <v>30.428571428571427</v>
      </c>
      <c r="N301" s="719">
        <v>0</v>
      </c>
      <c r="O301" s="406">
        <f t="shared" si="14"/>
        <v>0</v>
      </c>
      <c r="P301" s="1054" t="str">
        <f>IF(ISNUMBER(O301),IF(O301=100%,"CUMPLIDA",IF(AND(ISNUMBER(L301),ISNUMBER(CGR!$Q$4)), IF(L301&lt;CGR!$Q$4,"INCUMPLIDA","PROCESO"), "VERIFICAR FECHA")),"SIN VALOR AVANCE")</f>
        <v>PROCESO</v>
      </c>
      <c r="Q301" s="1045" t="s">
        <v>625</v>
      </c>
    </row>
    <row r="302" spans="1:17" ht="255.6" x14ac:dyDescent="0.25">
      <c r="A302" s="737" t="s">
        <v>18</v>
      </c>
      <c r="B302" s="799" t="s">
        <v>8</v>
      </c>
      <c r="C302" s="1144" t="s">
        <v>626</v>
      </c>
      <c r="D302" s="1144" t="s">
        <v>588</v>
      </c>
      <c r="E302" s="1145" t="s">
        <v>627</v>
      </c>
      <c r="F302" s="1145" t="s">
        <v>628</v>
      </c>
      <c r="G302" s="1138" t="s">
        <v>591</v>
      </c>
      <c r="H302" s="860" t="s">
        <v>475</v>
      </c>
      <c r="I302" s="1045" t="s">
        <v>95</v>
      </c>
      <c r="J302" s="709">
        <v>1</v>
      </c>
      <c r="K302" s="800">
        <v>44044</v>
      </c>
      <c r="L302" s="800">
        <v>44196</v>
      </c>
      <c r="M302" s="711">
        <f t="shared" si="13"/>
        <v>21.714285714285715</v>
      </c>
      <c r="N302" s="712">
        <v>1</v>
      </c>
      <c r="O302" s="406">
        <f t="shared" si="14"/>
        <v>1</v>
      </c>
      <c r="P302" s="1054" t="str">
        <f>IF(ISNUMBER(O302),IF(O302=100%,"CUMPLIDA",IF(AND(ISNUMBER(L302),ISNUMBER(CGR!$Q$4)), IF(L302&lt;CGR!$Q$4,"INCUMPLIDA","PROCESO"), "VERIFICAR FECHA")),"SIN VALOR AVANCE")</f>
        <v>CUMPLIDA</v>
      </c>
      <c r="Q302" s="1045" t="s">
        <v>629</v>
      </c>
    </row>
    <row r="303" spans="1:17" ht="195.6" x14ac:dyDescent="0.25">
      <c r="A303" s="737" t="s">
        <v>18</v>
      </c>
      <c r="B303" s="799" t="s">
        <v>8</v>
      </c>
      <c r="C303" s="1144"/>
      <c r="D303" s="1144"/>
      <c r="E303" s="1145"/>
      <c r="F303" s="1145"/>
      <c r="G303" s="1138"/>
      <c r="H303" s="1046" t="s">
        <v>477</v>
      </c>
      <c r="I303" s="737" t="s">
        <v>351</v>
      </c>
      <c r="J303" s="716">
        <v>1</v>
      </c>
      <c r="K303" s="800">
        <v>44927</v>
      </c>
      <c r="L303" s="800">
        <v>45230</v>
      </c>
      <c r="M303" s="711">
        <f t="shared" si="13"/>
        <v>43.285714285714285</v>
      </c>
      <c r="N303" s="719">
        <v>0</v>
      </c>
      <c r="O303" s="406">
        <f t="shared" si="14"/>
        <v>0</v>
      </c>
      <c r="P303" s="1054" t="str">
        <f>IF(ISNUMBER(O303),IF(O303=100%,"CUMPLIDA",IF(AND(ISNUMBER(L303),ISNUMBER(CGR!$Q$4)), IF(L303&lt;CGR!$Q$4,"INCUMPLIDA","PROCESO"), "VERIFICAR FECHA")),"SIN VALOR AVANCE")</f>
        <v>PROCESO</v>
      </c>
      <c r="Q303" s="1045" t="s">
        <v>615</v>
      </c>
    </row>
    <row r="304" spans="1:17" ht="195.6" x14ac:dyDescent="0.25">
      <c r="A304" s="737" t="s">
        <v>18</v>
      </c>
      <c r="B304" s="799" t="s">
        <v>8</v>
      </c>
      <c r="C304" s="1144"/>
      <c r="D304" s="1144"/>
      <c r="E304" s="1145"/>
      <c r="F304" s="1145"/>
      <c r="G304" s="1138"/>
      <c r="H304" s="1142" t="s">
        <v>479</v>
      </c>
      <c r="I304" s="1044" t="s">
        <v>354</v>
      </c>
      <c r="J304" s="716">
        <v>1</v>
      </c>
      <c r="K304" s="800">
        <v>45231</v>
      </c>
      <c r="L304" s="800">
        <v>45443</v>
      </c>
      <c r="M304" s="711">
        <f t="shared" si="13"/>
        <v>30.285714285714285</v>
      </c>
      <c r="N304" s="719">
        <v>0</v>
      </c>
      <c r="O304" s="406">
        <f t="shared" si="14"/>
        <v>0</v>
      </c>
      <c r="P304" s="1054" t="str">
        <f>IF(ISNUMBER(O304),IF(O304=100%,"CUMPLIDA",IF(AND(ISNUMBER(L304),ISNUMBER(CGR!$Q$4)), IF(L304&lt;CGR!$Q$4,"INCUMPLIDA","PROCESO"), "VERIFICAR FECHA")),"SIN VALOR AVANCE")</f>
        <v>PROCESO</v>
      </c>
      <c r="Q304" s="1045" t="s">
        <v>615</v>
      </c>
    </row>
    <row r="305" spans="1:17" ht="270.60000000000002" x14ac:dyDescent="0.25">
      <c r="A305" s="737" t="s">
        <v>18</v>
      </c>
      <c r="B305" s="799" t="s">
        <v>8</v>
      </c>
      <c r="C305" s="1144"/>
      <c r="D305" s="1144"/>
      <c r="E305" s="1145"/>
      <c r="F305" s="1145"/>
      <c r="G305" s="1138"/>
      <c r="H305" s="1142"/>
      <c r="I305" s="1044" t="s">
        <v>106</v>
      </c>
      <c r="J305" s="716">
        <v>4</v>
      </c>
      <c r="K305" s="800">
        <v>45444</v>
      </c>
      <c r="L305" s="800">
        <v>45808</v>
      </c>
      <c r="M305" s="711">
        <f t="shared" si="13"/>
        <v>52</v>
      </c>
      <c r="N305" s="719">
        <v>0</v>
      </c>
      <c r="O305" s="406">
        <f t="shared" si="14"/>
        <v>0</v>
      </c>
      <c r="P305" s="1054" t="str">
        <f>IF(ISNUMBER(O305),IF(O305=100%,"CUMPLIDA",IF(AND(ISNUMBER(L305),ISNUMBER(CGR!$Q$4)), IF(L305&lt;CGR!$Q$4,"INCUMPLIDA","PROCESO"), "VERIFICAR FECHA")),"SIN VALOR AVANCE")</f>
        <v>PROCESO</v>
      </c>
      <c r="Q305" s="1045" t="s">
        <v>602</v>
      </c>
    </row>
    <row r="306" spans="1:17" ht="270.60000000000002" x14ac:dyDescent="0.25">
      <c r="A306" s="737" t="s">
        <v>18</v>
      </c>
      <c r="B306" s="799" t="s">
        <v>8</v>
      </c>
      <c r="C306" s="1144"/>
      <c r="D306" s="1144"/>
      <c r="E306" s="1145"/>
      <c r="F306" s="1145"/>
      <c r="G306" s="1138"/>
      <c r="H306" s="1046" t="s">
        <v>482</v>
      </c>
      <c r="I306" s="1044" t="s">
        <v>399</v>
      </c>
      <c r="J306" s="716">
        <v>1</v>
      </c>
      <c r="K306" s="800">
        <v>45809</v>
      </c>
      <c r="L306" s="800">
        <v>46022</v>
      </c>
      <c r="M306" s="711">
        <f t="shared" si="13"/>
        <v>30.428571428571427</v>
      </c>
      <c r="N306" s="719">
        <v>0</v>
      </c>
      <c r="O306" s="406">
        <f t="shared" si="14"/>
        <v>0</v>
      </c>
      <c r="P306" s="1054" t="str">
        <f>IF(ISNUMBER(O306),IF(O306=100%,"CUMPLIDA",IF(AND(ISNUMBER(L306),ISNUMBER(CGR!$Q$4)), IF(L306&lt;CGR!$Q$4,"INCUMPLIDA","PROCESO"), "VERIFICAR FECHA")),"SIN VALOR AVANCE")</f>
        <v>PROCESO</v>
      </c>
      <c r="Q306" s="1045" t="s">
        <v>602</v>
      </c>
    </row>
    <row r="307" spans="1:17" ht="315.60000000000002" x14ac:dyDescent="0.25">
      <c r="A307" s="737" t="s">
        <v>18</v>
      </c>
      <c r="B307" s="799" t="s">
        <v>8</v>
      </c>
      <c r="C307" s="1144" t="s">
        <v>630</v>
      </c>
      <c r="D307" s="1144" t="s">
        <v>604</v>
      </c>
      <c r="E307" s="1145" t="s">
        <v>631</v>
      </c>
      <c r="F307" s="1145" t="s">
        <v>632</v>
      </c>
      <c r="G307" s="1146" t="s">
        <v>607</v>
      </c>
      <c r="H307" s="1047" t="s">
        <v>3310</v>
      </c>
      <c r="I307" s="1045" t="s">
        <v>3311</v>
      </c>
      <c r="J307" s="716">
        <v>1</v>
      </c>
      <c r="K307" s="800">
        <v>45078</v>
      </c>
      <c r="L307" s="800">
        <v>45199</v>
      </c>
      <c r="M307" s="711">
        <f t="shared" si="13"/>
        <v>17.285714285714285</v>
      </c>
      <c r="N307" s="922">
        <v>0</v>
      </c>
      <c r="O307" s="406">
        <f t="shared" si="14"/>
        <v>0</v>
      </c>
      <c r="P307" s="1054" t="str">
        <f>IF(ISNUMBER(O307),IF(O307=100%,"CUMPLIDA",IF(AND(ISNUMBER(L307),ISNUMBER(CGR!$Q$4)), IF(L307&lt;CGR!$Q$4,"INCUMPLIDA","PROCESO"), "VERIFICAR FECHA")),"SIN VALOR AVANCE")</f>
        <v>PROCESO</v>
      </c>
      <c r="Q307" s="721" t="s">
        <v>4126</v>
      </c>
    </row>
    <row r="308" spans="1:17" ht="255.6" x14ac:dyDescent="0.25">
      <c r="A308" s="737" t="s">
        <v>18</v>
      </c>
      <c r="B308" s="799" t="s">
        <v>8</v>
      </c>
      <c r="C308" s="1144"/>
      <c r="D308" s="1144"/>
      <c r="E308" s="1145"/>
      <c r="F308" s="1145"/>
      <c r="G308" s="1146"/>
      <c r="H308" s="1039" t="s">
        <v>609</v>
      </c>
      <c r="I308" s="1045" t="s">
        <v>3312</v>
      </c>
      <c r="J308" s="716">
        <v>1</v>
      </c>
      <c r="K308" s="800">
        <v>45200</v>
      </c>
      <c r="L308" s="800">
        <v>45291</v>
      </c>
      <c r="M308" s="711">
        <f t="shared" si="13"/>
        <v>13</v>
      </c>
      <c r="N308" s="719">
        <v>0</v>
      </c>
      <c r="O308" s="406">
        <f t="shared" si="14"/>
        <v>0</v>
      </c>
      <c r="P308" s="1054" t="str">
        <f>IF(ISNUMBER(O308),IF(O308=100%,"CUMPLIDA",IF(AND(ISNUMBER(L308),ISNUMBER(CGR!$Q$4)), IF(L308&lt;CGR!$Q$4,"INCUMPLIDA","PROCESO"), "VERIFICAR FECHA")),"SIN VALOR AVANCE")</f>
        <v>PROCESO</v>
      </c>
      <c r="Q308" s="721" t="s">
        <v>610</v>
      </c>
    </row>
    <row r="309" spans="1:17" ht="270.60000000000002" x14ac:dyDescent="0.25">
      <c r="A309" s="737" t="s">
        <v>18</v>
      </c>
      <c r="B309" s="799" t="s">
        <v>8</v>
      </c>
      <c r="C309" s="1144"/>
      <c r="D309" s="1144"/>
      <c r="E309" s="1145"/>
      <c r="F309" s="1145"/>
      <c r="G309" s="1146"/>
      <c r="H309" s="1047" t="s">
        <v>3313</v>
      </c>
      <c r="I309" s="1045" t="s">
        <v>3314</v>
      </c>
      <c r="J309" s="716">
        <v>1</v>
      </c>
      <c r="K309" s="800">
        <v>45078</v>
      </c>
      <c r="L309" s="800">
        <v>45199</v>
      </c>
      <c r="M309" s="711">
        <f t="shared" si="13"/>
        <v>17.285714285714285</v>
      </c>
      <c r="N309" s="719">
        <v>0</v>
      </c>
      <c r="O309" s="406">
        <f t="shared" si="14"/>
        <v>0</v>
      </c>
      <c r="P309" s="1054" t="str">
        <f>IF(ISNUMBER(O309),IF(O309=100%,"CUMPLIDA",IF(AND(ISNUMBER(L309),ISNUMBER(CGR!$Q$4)), IF(L309&lt;CGR!$Q$4,"INCUMPLIDA","PROCESO"), "VERIFICAR FECHA")),"SIN VALOR AVANCE")</f>
        <v>PROCESO</v>
      </c>
      <c r="Q309" s="721" t="s">
        <v>3380</v>
      </c>
    </row>
    <row r="310" spans="1:17" ht="255.6" x14ac:dyDescent="0.25">
      <c r="A310" s="737" t="s">
        <v>18</v>
      </c>
      <c r="B310" s="799" t="s">
        <v>8</v>
      </c>
      <c r="C310" s="1144" t="s">
        <v>633</v>
      </c>
      <c r="D310" s="1144" t="s">
        <v>634</v>
      </c>
      <c r="E310" s="1145" t="s">
        <v>635</v>
      </c>
      <c r="F310" s="1145" t="s">
        <v>636</v>
      </c>
      <c r="G310" s="1138" t="s">
        <v>591</v>
      </c>
      <c r="H310" s="860" t="s">
        <v>475</v>
      </c>
      <c r="I310" s="1045" t="s">
        <v>95</v>
      </c>
      <c r="J310" s="709">
        <v>1</v>
      </c>
      <c r="K310" s="800">
        <v>44044</v>
      </c>
      <c r="L310" s="800">
        <v>44196</v>
      </c>
      <c r="M310" s="711">
        <f t="shared" si="13"/>
        <v>21.714285714285715</v>
      </c>
      <c r="N310" s="712">
        <v>1</v>
      </c>
      <c r="O310" s="406">
        <f t="shared" si="14"/>
        <v>1</v>
      </c>
      <c r="P310" s="1054" t="str">
        <f>IF(ISNUMBER(O310),IF(O310=100%,"CUMPLIDA",IF(AND(ISNUMBER(L310),ISNUMBER(CGR!$Q$4)), IF(L310&lt;CGR!$Q$4,"INCUMPLIDA","PROCESO"), "VERIFICAR FECHA")),"SIN VALOR AVANCE")</f>
        <v>CUMPLIDA</v>
      </c>
      <c r="Q310" s="1045" t="s">
        <v>637</v>
      </c>
    </row>
    <row r="311" spans="1:17" ht="195.6" x14ac:dyDescent="0.25">
      <c r="A311" s="737" t="s">
        <v>18</v>
      </c>
      <c r="B311" s="799" t="s">
        <v>8</v>
      </c>
      <c r="C311" s="1144"/>
      <c r="D311" s="1144"/>
      <c r="E311" s="1145"/>
      <c r="F311" s="1145"/>
      <c r="G311" s="1138"/>
      <c r="H311" s="1046" t="s">
        <v>477</v>
      </c>
      <c r="I311" s="737" t="s">
        <v>351</v>
      </c>
      <c r="J311" s="716">
        <v>1</v>
      </c>
      <c r="K311" s="800">
        <v>44927</v>
      </c>
      <c r="L311" s="800">
        <v>45230</v>
      </c>
      <c r="M311" s="711">
        <f t="shared" si="13"/>
        <v>43.285714285714285</v>
      </c>
      <c r="N311" s="719">
        <v>0</v>
      </c>
      <c r="O311" s="406">
        <f t="shared" si="14"/>
        <v>0</v>
      </c>
      <c r="P311" s="1054" t="str">
        <f>IF(ISNUMBER(O311),IF(O311=100%,"CUMPLIDA",IF(AND(ISNUMBER(L311),ISNUMBER(CGR!$Q$4)), IF(L311&lt;CGR!$Q$4,"INCUMPLIDA","PROCESO"), "VERIFICAR FECHA")),"SIN VALOR AVANCE")</f>
        <v>PROCESO</v>
      </c>
      <c r="Q311" s="1045" t="s">
        <v>638</v>
      </c>
    </row>
    <row r="312" spans="1:17" ht="195.6" x14ac:dyDescent="0.25">
      <c r="A312" s="737" t="s">
        <v>18</v>
      </c>
      <c r="B312" s="799" t="s">
        <v>8</v>
      </c>
      <c r="C312" s="1144"/>
      <c r="D312" s="1144"/>
      <c r="E312" s="1145"/>
      <c r="F312" s="1145"/>
      <c r="G312" s="1138"/>
      <c r="H312" s="1142" t="s">
        <v>479</v>
      </c>
      <c r="I312" s="1044" t="s">
        <v>354</v>
      </c>
      <c r="J312" s="716">
        <v>1</v>
      </c>
      <c r="K312" s="800">
        <v>45231</v>
      </c>
      <c r="L312" s="800">
        <v>45443</v>
      </c>
      <c r="M312" s="711">
        <f t="shared" si="13"/>
        <v>30.285714285714285</v>
      </c>
      <c r="N312" s="719">
        <v>0</v>
      </c>
      <c r="O312" s="406">
        <f t="shared" si="14"/>
        <v>0</v>
      </c>
      <c r="P312" s="1054" t="str">
        <f>IF(ISNUMBER(O312),IF(O312=100%,"CUMPLIDA",IF(AND(ISNUMBER(L312),ISNUMBER(CGR!$Q$4)), IF(L312&lt;CGR!$Q$4,"INCUMPLIDA","PROCESO"), "VERIFICAR FECHA")),"SIN VALOR AVANCE")</f>
        <v>PROCESO</v>
      </c>
      <c r="Q312" s="1045" t="s">
        <v>639</v>
      </c>
    </row>
    <row r="313" spans="1:17" ht="270.60000000000002" x14ac:dyDescent="0.25">
      <c r="A313" s="737" t="s">
        <v>18</v>
      </c>
      <c r="B313" s="799" t="s">
        <v>8</v>
      </c>
      <c r="C313" s="1144"/>
      <c r="D313" s="1144"/>
      <c r="E313" s="1145"/>
      <c r="F313" s="1145"/>
      <c r="G313" s="1138"/>
      <c r="H313" s="1142"/>
      <c r="I313" s="1044" t="s">
        <v>106</v>
      </c>
      <c r="J313" s="716">
        <v>4</v>
      </c>
      <c r="K313" s="800">
        <v>45444</v>
      </c>
      <c r="L313" s="800">
        <v>45808</v>
      </c>
      <c r="M313" s="711">
        <f t="shared" si="13"/>
        <v>52</v>
      </c>
      <c r="N313" s="719">
        <v>0</v>
      </c>
      <c r="O313" s="406">
        <f t="shared" si="14"/>
        <v>0</v>
      </c>
      <c r="P313" s="1054" t="str">
        <f>IF(ISNUMBER(O313),IF(O313=100%,"CUMPLIDA",IF(AND(ISNUMBER(L313),ISNUMBER(CGR!$Q$4)), IF(L313&lt;CGR!$Q$4,"INCUMPLIDA","PROCESO"), "VERIFICAR FECHA")),"SIN VALOR AVANCE")</f>
        <v>PROCESO</v>
      </c>
      <c r="Q313" s="1045" t="s">
        <v>602</v>
      </c>
    </row>
    <row r="314" spans="1:17" ht="270.60000000000002" x14ac:dyDescent="0.25">
      <c r="A314" s="737" t="s">
        <v>18</v>
      </c>
      <c r="B314" s="799" t="s">
        <v>8</v>
      </c>
      <c r="C314" s="1144"/>
      <c r="D314" s="1144"/>
      <c r="E314" s="1145"/>
      <c r="F314" s="1145"/>
      <c r="G314" s="1138"/>
      <c r="H314" s="1046" t="s">
        <v>482</v>
      </c>
      <c r="I314" s="1044" t="s">
        <v>399</v>
      </c>
      <c r="J314" s="716">
        <v>1</v>
      </c>
      <c r="K314" s="800">
        <v>45809</v>
      </c>
      <c r="L314" s="800">
        <v>46022</v>
      </c>
      <c r="M314" s="711">
        <f t="shared" si="13"/>
        <v>30.428571428571427</v>
      </c>
      <c r="N314" s="719">
        <v>0</v>
      </c>
      <c r="O314" s="406">
        <f t="shared" si="14"/>
        <v>0</v>
      </c>
      <c r="P314" s="1054" t="str">
        <f>IF(ISNUMBER(O314),IF(O314=100%,"CUMPLIDA",IF(AND(ISNUMBER(L314),ISNUMBER(CGR!$Q$4)), IF(L314&lt;CGR!$Q$4,"INCUMPLIDA","PROCESO"), "VERIFICAR FECHA")),"SIN VALOR AVANCE")</f>
        <v>PROCESO</v>
      </c>
      <c r="Q314" s="1045" t="s">
        <v>602</v>
      </c>
    </row>
    <row r="315" spans="1:17" ht="270.60000000000002" x14ac:dyDescent="0.25">
      <c r="A315" s="737" t="s">
        <v>18</v>
      </c>
      <c r="B315" s="799" t="s">
        <v>8</v>
      </c>
      <c r="C315" s="1144" t="s">
        <v>640</v>
      </c>
      <c r="D315" s="1144" t="s">
        <v>641</v>
      </c>
      <c r="E315" s="1145" t="s">
        <v>642</v>
      </c>
      <c r="F315" s="1145" t="s">
        <v>643</v>
      </c>
      <c r="G315" s="1138" t="s">
        <v>591</v>
      </c>
      <c r="H315" s="860" t="s">
        <v>475</v>
      </c>
      <c r="I315" s="1045" t="s">
        <v>95</v>
      </c>
      <c r="J315" s="709">
        <v>1</v>
      </c>
      <c r="K315" s="800">
        <v>44044</v>
      </c>
      <c r="L315" s="800">
        <v>44196</v>
      </c>
      <c r="M315" s="711">
        <f t="shared" si="13"/>
        <v>21.714285714285715</v>
      </c>
      <c r="N315" s="712">
        <v>1</v>
      </c>
      <c r="O315" s="406">
        <f t="shared" si="14"/>
        <v>1</v>
      </c>
      <c r="P315" s="1054" t="str">
        <f>IF(ISNUMBER(O315),IF(O315=100%,"CUMPLIDA",IF(AND(ISNUMBER(L315),ISNUMBER(CGR!$Q$4)), IF(L315&lt;CGR!$Q$4,"INCUMPLIDA","PROCESO"), "VERIFICAR FECHA")),"SIN VALOR AVANCE")</f>
        <v>CUMPLIDA</v>
      </c>
      <c r="Q315" s="1045" t="s">
        <v>644</v>
      </c>
    </row>
    <row r="316" spans="1:17" ht="195.6" x14ac:dyDescent="0.25">
      <c r="A316" s="737" t="s">
        <v>18</v>
      </c>
      <c r="B316" s="799" t="s">
        <v>8</v>
      </c>
      <c r="C316" s="1144"/>
      <c r="D316" s="1144"/>
      <c r="E316" s="1145"/>
      <c r="F316" s="1145"/>
      <c r="G316" s="1138"/>
      <c r="H316" s="1046" t="s">
        <v>477</v>
      </c>
      <c r="I316" s="737" t="s">
        <v>351</v>
      </c>
      <c r="J316" s="716">
        <v>1</v>
      </c>
      <c r="K316" s="800">
        <v>44927</v>
      </c>
      <c r="L316" s="800">
        <v>45230</v>
      </c>
      <c r="M316" s="711">
        <f t="shared" si="13"/>
        <v>43.285714285714285</v>
      </c>
      <c r="N316" s="719">
        <v>0</v>
      </c>
      <c r="O316" s="406">
        <f t="shared" si="14"/>
        <v>0</v>
      </c>
      <c r="P316" s="1054" t="str">
        <f>IF(ISNUMBER(O316),IF(O316=100%,"CUMPLIDA",IF(AND(ISNUMBER(L316),ISNUMBER(CGR!$Q$4)), IF(L316&lt;CGR!$Q$4,"INCUMPLIDA","PROCESO"), "VERIFICAR FECHA")),"SIN VALOR AVANCE")</f>
        <v>PROCESO</v>
      </c>
      <c r="Q316" s="1045" t="s">
        <v>615</v>
      </c>
    </row>
    <row r="317" spans="1:17" ht="195.6" x14ac:dyDescent="0.25">
      <c r="A317" s="737" t="s">
        <v>18</v>
      </c>
      <c r="B317" s="799" t="s">
        <v>8</v>
      </c>
      <c r="C317" s="1144"/>
      <c r="D317" s="1144"/>
      <c r="E317" s="1145"/>
      <c r="F317" s="1145"/>
      <c r="G317" s="1138"/>
      <c r="H317" s="1142" t="s">
        <v>479</v>
      </c>
      <c r="I317" s="1044" t="s">
        <v>354</v>
      </c>
      <c r="J317" s="716">
        <v>1</v>
      </c>
      <c r="K317" s="800">
        <v>45231</v>
      </c>
      <c r="L317" s="800">
        <v>45443</v>
      </c>
      <c r="M317" s="711">
        <f t="shared" si="13"/>
        <v>30.285714285714285</v>
      </c>
      <c r="N317" s="719">
        <v>0</v>
      </c>
      <c r="O317" s="406">
        <f t="shared" si="14"/>
        <v>0</v>
      </c>
      <c r="P317" s="1054" t="str">
        <f>IF(ISNUMBER(O317),IF(O317=100%,"CUMPLIDA",IF(AND(ISNUMBER(L317),ISNUMBER(CGR!$Q$4)), IF(L317&lt;CGR!$Q$4,"INCUMPLIDA","PROCESO"), "VERIFICAR FECHA")),"SIN VALOR AVANCE")</f>
        <v>PROCESO</v>
      </c>
      <c r="Q317" s="1045" t="s">
        <v>615</v>
      </c>
    </row>
    <row r="318" spans="1:17" ht="285.60000000000002" x14ac:dyDescent="0.25">
      <c r="A318" s="737" t="s">
        <v>18</v>
      </c>
      <c r="B318" s="799" t="s">
        <v>8</v>
      </c>
      <c r="C318" s="1144"/>
      <c r="D318" s="1144"/>
      <c r="E318" s="1145"/>
      <c r="F318" s="1145"/>
      <c r="G318" s="1138"/>
      <c r="H318" s="1142"/>
      <c r="I318" s="1044" t="s">
        <v>106</v>
      </c>
      <c r="J318" s="716">
        <v>4</v>
      </c>
      <c r="K318" s="800">
        <v>45444</v>
      </c>
      <c r="L318" s="800">
        <v>45808</v>
      </c>
      <c r="M318" s="711">
        <f t="shared" si="13"/>
        <v>52</v>
      </c>
      <c r="N318" s="719">
        <v>0</v>
      </c>
      <c r="O318" s="406">
        <f t="shared" si="14"/>
        <v>0</v>
      </c>
      <c r="P318" s="1054" t="str">
        <f>IF(ISNUMBER(O318),IF(O318=100%,"CUMPLIDA",IF(AND(ISNUMBER(L318),ISNUMBER(CGR!$Q$4)), IF(L318&lt;CGR!$Q$4,"INCUMPLIDA","PROCESO"), "VERIFICAR FECHA")),"SIN VALOR AVANCE")</f>
        <v>PROCESO</v>
      </c>
      <c r="Q318" s="1045" t="s">
        <v>616</v>
      </c>
    </row>
    <row r="319" spans="1:17" ht="285.60000000000002" x14ac:dyDescent="0.25">
      <c r="A319" s="737" t="s">
        <v>18</v>
      </c>
      <c r="B319" s="799" t="s">
        <v>8</v>
      </c>
      <c r="C319" s="1144"/>
      <c r="D319" s="1144"/>
      <c r="E319" s="1145"/>
      <c r="F319" s="1145"/>
      <c r="G319" s="1138"/>
      <c r="H319" s="1046" t="s">
        <v>482</v>
      </c>
      <c r="I319" s="1044" t="s">
        <v>399</v>
      </c>
      <c r="J319" s="716">
        <v>1</v>
      </c>
      <c r="K319" s="800">
        <v>45809</v>
      </c>
      <c r="L319" s="800">
        <v>46022</v>
      </c>
      <c r="M319" s="711">
        <f t="shared" si="13"/>
        <v>30.428571428571427</v>
      </c>
      <c r="N319" s="719">
        <v>0</v>
      </c>
      <c r="O319" s="406">
        <f t="shared" si="14"/>
        <v>0</v>
      </c>
      <c r="P319" s="1054" t="str">
        <f>IF(ISNUMBER(O319),IF(O319=100%,"CUMPLIDA",IF(AND(ISNUMBER(L319),ISNUMBER(CGR!$Q$4)), IF(L319&lt;CGR!$Q$4,"INCUMPLIDA","PROCESO"), "VERIFICAR FECHA")),"SIN VALOR AVANCE")</f>
        <v>PROCESO</v>
      </c>
      <c r="Q319" s="1045" t="s">
        <v>616</v>
      </c>
    </row>
    <row r="320" spans="1:17" ht="255.6" x14ac:dyDescent="0.25">
      <c r="A320" s="737" t="s">
        <v>18</v>
      </c>
      <c r="B320" s="799" t="s">
        <v>8</v>
      </c>
      <c r="C320" s="1144" t="s">
        <v>645</v>
      </c>
      <c r="D320" s="1144" t="s">
        <v>588</v>
      </c>
      <c r="E320" s="1145" t="s">
        <v>646</v>
      </c>
      <c r="F320" s="1145" t="s">
        <v>647</v>
      </c>
      <c r="G320" s="1138" t="s">
        <v>591</v>
      </c>
      <c r="H320" s="860" t="s">
        <v>475</v>
      </c>
      <c r="I320" s="1045" t="s">
        <v>95</v>
      </c>
      <c r="J320" s="709">
        <v>1</v>
      </c>
      <c r="K320" s="800">
        <v>44044</v>
      </c>
      <c r="L320" s="800">
        <v>44196</v>
      </c>
      <c r="M320" s="711">
        <f t="shared" si="13"/>
        <v>21.714285714285715</v>
      </c>
      <c r="N320" s="712">
        <v>1</v>
      </c>
      <c r="O320" s="406">
        <f t="shared" si="14"/>
        <v>1</v>
      </c>
      <c r="P320" s="1054" t="str">
        <f>IF(ISNUMBER(O320),IF(O320=100%,"CUMPLIDA",IF(AND(ISNUMBER(L320),ISNUMBER(CGR!$Q$4)), IF(L320&lt;CGR!$Q$4,"INCUMPLIDA","PROCESO"), "VERIFICAR FECHA")),"SIN VALOR AVANCE")</f>
        <v>CUMPLIDA</v>
      </c>
      <c r="Q320" s="1045" t="s">
        <v>648</v>
      </c>
    </row>
    <row r="321" spans="1:17" ht="180.6" x14ac:dyDescent="0.25">
      <c r="A321" s="737" t="s">
        <v>18</v>
      </c>
      <c r="B321" s="799" t="s">
        <v>8</v>
      </c>
      <c r="C321" s="1144"/>
      <c r="D321" s="1144"/>
      <c r="E321" s="1145"/>
      <c r="F321" s="1145"/>
      <c r="G321" s="1138"/>
      <c r="H321" s="1046" t="s">
        <v>477</v>
      </c>
      <c r="I321" s="737" t="s">
        <v>351</v>
      </c>
      <c r="J321" s="716">
        <v>1</v>
      </c>
      <c r="K321" s="800">
        <v>44927</v>
      </c>
      <c r="L321" s="800">
        <v>45230</v>
      </c>
      <c r="M321" s="711">
        <f t="shared" ref="M321:M384" si="15">(L321-K321)/7</f>
        <v>43.285714285714285</v>
      </c>
      <c r="N321" s="719">
        <v>0</v>
      </c>
      <c r="O321" s="406">
        <f t="shared" si="14"/>
        <v>0</v>
      </c>
      <c r="P321" s="1054" t="str">
        <f>IF(ISNUMBER(O321),IF(O321=100%,"CUMPLIDA",IF(AND(ISNUMBER(L321),ISNUMBER(CGR!$Q$4)), IF(L321&lt;CGR!$Q$4,"INCUMPLIDA","PROCESO"), "VERIFICAR FECHA")),"SIN VALOR AVANCE")</f>
        <v>PROCESO</v>
      </c>
      <c r="Q321" s="1045" t="s">
        <v>601</v>
      </c>
    </row>
    <row r="322" spans="1:17" ht="180.6" x14ac:dyDescent="0.25">
      <c r="A322" s="737" t="s">
        <v>18</v>
      </c>
      <c r="B322" s="799" t="s">
        <v>8</v>
      </c>
      <c r="C322" s="1144"/>
      <c r="D322" s="1144"/>
      <c r="E322" s="1145"/>
      <c r="F322" s="1145"/>
      <c r="G322" s="1138"/>
      <c r="H322" s="1142" t="s">
        <v>479</v>
      </c>
      <c r="I322" s="1044" t="s">
        <v>354</v>
      </c>
      <c r="J322" s="716">
        <v>1</v>
      </c>
      <c r="K322" s="800">
        <v>45231</v>
      </c>
      <c r="L322" s="800">
        <v>45443</v>
      </c>
      <c r="M322" s="711">
        <f t="shared" si="15"/>
        <v>30.285714285714285</v>
      </c>
      <c r="N322" s="719">
        <v>0</v>
      </c>
      <c r="O322" s="406">
        <f t="shared" si="14"/>
        <v>0</v>
      </c>
      <c r="P322" s="1054" t="str">
        <f>IF(ISNUMBER(O322),IF(O322=100%,"CUMPLIDA",IF(AND(ISNUMBER(L322),ISNUMBER(CGR!$Q$4)), IF(L322&lt;CGR!$Q$4,"INCUMPLIDA","PROCESO"), "VERIFICAR FECHA")),"SIN VALOR AVANCE")</f>
        <v>PROCESO</v>
      </c>
      <c r="Q322" s="1045" t="s">
        <v>601</v>
      </c>
    </row>
    <row r="323" spans="1:17" ht="270.60000000000002" x14ac:dyDescent="0.25">
      <c r="A323" s="737" t="s">
        <v>18</v>
      </c>
      <c r="B323" s="799" t="s">
        <v>8</v>
      </c>
      <c r="C323" s="1144"/>
      <c r="D323" s="1144"/>
      <c r="E323" s="1145"/>
      <c r="F323" s="1145"/>
      <c r="G323" s="1138"/>
      <c r="H323" s="1142"/>
      <c r="I323" s="1044" t="s">
        <v>106</v>
      </c>
      <c r="J323" s="716">
        <v>4</v>
      </c>
      <c r="K323" s="800">
        <v>45444</v>
      </c>
      <c r="L323" s="800">
        <v>45808</v>
      </c>
      <c r="M323" s="711">
        <f t="shared" si="15"/>
        <v>52</v>
      </c>
      <c r="N323" s="719">
        <v>0</v>
      </c>
      <c r="O323" s="406">
        <f t="shared" si="14"/>
        <v>0</v>
      </c>
      <c r="P323" s="1054" t="str">
        <f>IF(ISNUMBER(O323),IF(O323=100%,"CUMPLIDA",IF(AND(ISNUMBER(L323),ISNUMBER(CGR!$Q$4)), IF(L323&lt;CGR!$Q$4,"INCUMPLIDA","PROCESO"), "VERIFICAR FECHA")),"SIN VALOR AVANCE")</f>
        <v>PROCESO</v>
      </c>
      <c r="Q323" s="1045" t="s">
        <v>602</v>
      </c>
    </row>
    <row r="324" spans="1:17" ht="270.60000000000002" x14ac:dyDescent="0.25">
      <c r="A324" s="737" t="s">
        <v>18</v>
      </c>
      <c r="B324" s="799" t="s">
        <v>8</v>
      </c>
      <c r="C324" s="1144"/>
      <c r="D324" s="1144"/>
      <c r="E324" s="1145"/>
      <c r="F324" s="1145"/>
      <c r="G324" s="1138"/>
      <c r="H324" s="1046" t="s">
        <v>482</v>
      </c>
      <c r="I324" s="1044" t="s">
        <v>399</v>
      </c>
      <c r="J324" s="716">
        <v>1</v>
      </c>
      <c r="K324" s="800">
        <v>45809</v>
      </c>
      <c r="L324" s="800">
        <v>46022</v>
      </c>
      <c r="M324" s="711">
        <f t="shared" si="15"/>
        <v>30.428571428571427</v>
      </c>
      <c r="N324" s="719">
        <v>0</v>
      </c>
      <c r="O324" s="406">
        <f t="shared" si="14"/>
        <v>0</v>
      </c>
      <c r="P324" s="1054" t="str">
        <f>IF(ISNUMBER(O324),IF(O324=100%,"CUMPLIDA",IF(AND(ISNUMBER(L324),ISNUMBER(CGR!$Q$4)), IF(L324&lt;CGR!$Q$4,"INCUMPLIDA","PROCESO"), "VERIFICAR FECHA")),"SIN VALOR AVANCE")</f>
        <v>PROCESO</v>
      </c>
      <c r="Q324" s="1045" t="s">
        <v>602</v>
      </c>
    </row>
    <row r="325" spans="1:17" ht="255.6" x14ac:dyDescent="0.25">
      <c r="A325" s="737" t="s">
        <v>18</v>
      </c>
      <c r="B325" s="799" t="s">
        <v>8</v>
      </c>
      <c r="C325" s="1144" t="s">
        <v>649</v>
      </c>
      <c r="D325" s="1144" t="s">
        <v>604</v>
      </c>
      <c r="E325" s="1145" t="s">
        <v>650</v>
      </c>
      <c r="F325" s="1145" t="s">
        <v>651</v>
      </c>
      <c r="G325" s="1138" t="s">
        <v>591</v>
      </c>
      <c r="H325" s="860" t="s">
        <v>475</v>
      </c>
      <c r="I325" s="1045" t="s">
        <v>95</v>
      </c>
      <c r="J325" s="709">
        <v>1</v>
      </c>
      <c r="K325" s="800">
        <v>44044</v>
      </c>
      <c r="L325" s="800">
        <v>44196</v>
      </c>
      <c r="M325" s="711">
        <f t="shared" si="15"/>
        <v>21.714285714285715</v>
      </c>
      <c r="N325" s="712">
        <v>1</v>
      </c>
      <c r="O325" s="406">
        <f t="shared" si="14"/>
        <v>1</v>
      </c>
      <c r="P325" s="1054" t="str">
        <f>IF(ISNUMBER(O325),IF(O325=100%,"CUMPLIDA",IF(AND(ISNUMBER(L325),ISNUMBER(CGR!$Q$4)), IF(L325&lt;CGR!$Q$4,"INCUMPLIDA","PROCESO"), "VERIFICAR FECHA")),"SIN VALOR AVANCE")</f>
        <v>CUMPLIDA</v>
      </c>
      <c r="Q325" s="1045" t="s">
        <v>652</v>
      </c>
    </row>
    <row r="326" spans="1:17" ht="195.6" x14ac:dyDescent="0.25">
      <c r="A326" s="737" t="s">
        <v>18</v>
      </c>
      <c r="B326" s="799" t="s">
        <v>8</v>
      </c>
      <c r="C326" s="1144"/>
      <c r="D326" s="1144"/>
      <c r="E326" s="1145"/>
      <c r="F326" s="1145"/>
      <c r="G326" s="1138"/>
      <c r="H326" s="1046" t="s">
        <v>477</v>
      </c>
      <c r="I326" s="737" t="s">
        <v>351</v>
      </c>
      <c r="J326" s="716">
        <v>1</v>
      </c>
      <c r="K326" s="800">
        <v>44927</v>
      </c>
      <c r="L326" s="800">
        <v>45230</v>
      </c>
      <c r="M326" s="711">
        <f t="shared" si="15"/>
        <v>43.285714285714285</v>
      </c>
      <c r="N326" s="719">
        <v>0</v>
      </c>
      <c r="O326" s="406">
        <f t="shared" si="14"/>
        <v>0</v>
      </c>
      <c r="P326" s="1054" t="str">
        <f>IF(ISNUMBER(O326),IF(O326=100%,"CUMPLIDA",IF(AND(ISNUMBER(L326),ISNUMBER(CGR!$Q$4)), IF(L326&lt;CGR!$Q$4,"INCUMPLIDA","PROCESO"), "VERIFICAR FECHA")),"SIN VALOR AVANCE")</f>
        <v>PROCESO</v>
      </c>
      <c r="Q326" s="1045" t="s">
        <v>615</v>
      </c>
    </row>
    <row r="327" spans="1:17" ht="195.6" x14ac:dyDescent="0.25">
      <c r="A327" s="737" t="s">
        <v>18</v>
      </c>
      <c r="B327" s="799" t="s">
        <v>8</v>
      </c>
      <c r="C327" s="1144"/>
      <c r="D327" s="1144"/>
      <c r="E327" s="1145"/>
      <c r="F327" s="1145"/>
      <c r="G327" s="1138"/>
      <c r="H327" s="1142" t="s">
        <v>479</v>
      </c>
      <c r="I327" s="1044" t="s">
        <v>354</v>
      </c>
      <c r="J327" s="716">
        <v>1</v>
      </c>
      <c r="K327" s="800">
        <v>45231</v>
      </c>
      <c r="L327" s="800">
        <v>45443</v>
      </c>
      <c r="M327" s="711">
        <f t="shared" si="15"/>
        <v>30.285714285714285</v>
      </c>
      <c r="N327" s="719">
        <v>0</v>
      </c>
      <c r="O327" s="406">
        <f t="shared" si="14"/>
        <v>0</v>
      </c>
      <c r="P327" s="1054" t="str">
        <f>IF(ISNUMBER(O327),IF(O327=100%,"CUMPLIDA",IF(AND(ISNUMBER(L327),ISNUMBER(CGR!$Q$4)), IF(L327&lt;CGR!$Q$4,"INCUMPLIDA","PROCESO"), "VERIFICAR FECHA")),"SIN VALOR AVANCE")</f>
        <v>PROCESO</v>
      </c>
      <c r="Q327" s="1045" t="s">
        <v>615</v>
      </c>
    </row>
    <row r="328" spans="1:17" ht="270.60000000000002" x14ac:dyDescent="0.25">
      <c r="A328" s="737" t="s">
        <v>18</v>
      </c>
      <c r="B328" s="799" t="s">
        <v>8</v>
      </c>
      <c r="C328" s="1144"/>
      <c r="D328" s="1144"/>
      <c r="E328" s="1145"/>
      <c r="F328" s="1145"/>
      <c r="G328" s="1138"/>
      <c r="H328" s="1142"/>
      <c r="I328" s="1044" t="s">
        <v>106</v>
      </c>
      <c r="J328" s="716">
        <v>4</v>
      </c>
      <c r="K328" s="800">
        <v>45444</v>
      </c>
      <c r="L328" s="800">
        <v>45808</v>
      </c>
      <c r="M328" s="711">
        <f t="shared" si="15"/>
        <v>52</v>
      </c>
      <c r="N328" s="719">
        <v>0</v>
      </c>
      <c r="O328" s="406">
        <f t="shared" si="14"/>
        <v>0</v>
      </c>
      <c r="P328" s="1054" t="str">
        <f>IF(ISNUMBER(O328),IF(O328=100%,"CUMPLIDA",IF(AND(ISNUMBER(L328),ISNUMBER(CGR!$Q$4)), IF(L328&lt;CGR!$Q$4,"INCUMPLIDA","PROCESO"), "VERIFICAR FECHA")),"SIN VALOR AVANCE")</f>
        <v>PROCESO</v>
      </c>
      <c r="Q328" s="1045" t="s">
        <v>602</v>
      </c>
    </row>
    <row r="329" spans="1:17" ht="270.60000000000002" x14ac:dyDescent="0.25">
      <c r="A329" s="737" t="s">
        <v>18</v>
      </c>
      <c r="B329" s="799" t="s">
        <v>8</v>
      </c>
      <c r="C329" s="1144"/>
      <c r="D329" s="1144"/>
      <c r="E329" s="1145"/>
      <c r="F329" s="1145"/>
      <c r="G329" s="1138"/>
      <c r="H329" s="1046" t="s">
        <v>482</v>
      </c>
      <c r="I329" s="1044" t="s">
        <v>399</v>
      </c>
      <c r="J329" s="716">
        <v>1</v>
      </c>
      <c r="K329" s="800">
        <v>45809</v>
      </c>
      <c r="L329" s="800">
        <v>46022</v>
      </c>
      <c r="M329" s="711">
        <f t="shared" si="15"/>
        <v>30.428571428571427</v>
      </c>
      <c r="N329" s="719">
        <v>0</v>
      </c>
      <c r="O329" s="406">
        <f t="shared" si="14"/>
        <v>0</v>
      </c>
      <c r="P329" s="1054" t="str">
        <f>IF(ISNUMBER(O329),IF(O329=100%,"CUMPLIDA",IF(AND(ISNUMBER(L329),ISNUMBER(CGR!$Q$4)), IF(L329&lt;CGR!$Q$4,"INCUMPLIDA","PROCESO"), "VERIFICAR FECHA")),"SIN VALOR AVANCE")</f>
        <v>PROCESO</v>
      </c>
      <c r="Q329" s="1045" t="s">
        <v>602</v>
      </c>
    </row>
    <row r="330" spans="1:17" ht="375.6" x14ac:dyDescent="0.25">
      <c r="A330" s="737" t="s">
        <v>18</v>
      </c>
      <c r="B330" s="799" t="s">
        <v>8</v>
      </c>
      <c r="C330" s="1144" t="s">
        <v>653</v>
      </c>
      <c r="D330" s="1144" t="s">
        <v>67</v>
      </c>
      <c r="E330" s="1145" t="s">
        <v>654</v>
      </c>
      <c r="F330" s="1145" t="s">
        <v>655</v>
      </c>
      <c r="G330" s="1145" t="s">
        <v>656</v>
      </c>
      <c r="H330" s="1046" t="s">
        <v>477</v>
      </c>
      <c r="I330" s="737" t="s">
        <v>351</v>
      </c>
      <c r="J330" s="716">
        <v>1</v>
      </c>
      <c r="K330" s="800">
        <v>44927</v>
      </c>
      <c r="L330" s="800">
        <v>45230</v>
      </c>
      <c r="M330" s="711">
        <f t="shared" si="15"/>
        <v>43.285714285714285</v>
      </c>
      <c r="N330" s="719">
        <v>0</v>
      </c>
      <c r="O330" s="406">
        <f t="shared" si="14"/>
        <v>0</v>
      </c>
      <c r="P330" s="1054" t="str">
        <f>IF(ISNUMBER(O330),IF(O330=100%,"CUMPLIDA",IF(AND(ISNUMBER(L330),ISNUMBER(CGR!$Q$4)), IF(L330&lt;CGR!$Q$4,"INCUMPLIDA","PROCESO"), "VERIFICAR FECHA")),"SIN VALOR AVANCE")</f>
        <v>PROCESO</v>
      </c>
      <c r="Q330" s="1045" t="s">
        <v>657</v>
      </c>
    </row>
    <row r="331" spans="1:17" ht="375.6" x14ac:dyDescent="0.25">
      <c r="A331" s="737" t="s">
        <v>18</v>
      </c>
      <c r="B331" s="799" t="s">
        <v>8</v>
      </c>
      <c r="C331" s="1144"/>
      <c r="D331" s="1144"/>
      <c r="E331" s="1145"/>
      <c r="F331" s="1145"/>
      <c r="G331" s="1145"/>
      <c r="H331" s="1142" t="s">
        <v>479</v>
      </c>
      <c r="I331" s="1044" t="s">
        <v>354</v>
      </c>
      <c r="J331" s="716">
        <v>1</v>
      </c>
      <c r="K331" s="800">
        <v>45231</v>
      </c>
      <c r="L331" s="800">
        <v>45443</v>
      </c>
      <c r="M331" s="711">
        <f t="shared" si="15"/>
        <v>30.285714285714285</v>
      </c>
      <c r="N331" s="719">
        <v>0</v>
      </c>
      <c r="O331" s="406">
        <f t="shared" si="14"/>
        <v>0</v>
      </c>
      <c r="P331" s="1054" t="str">
        <f>IF(ISNUMBER(O331),IF(O331=100%,"CUMPLIDA",IF(AND(ISNUMBER(L331),ISNUMBER(CGR!$Q$4)), IF(L331&lt;CGR!$Q$4,"INCUMPLIDA","PROCESO"), "VERIFICAR FECHA")),"SIN VALOR AVANCE")</f>
        <v>PROCESO</v>
      </c>
      <c r="Q331" s="1045" t="s">
        <v>657</v>
      </c>
    </row>
    <row r="332" spans="1:17" ht="345.6" x14ac:dyDescent="0.25">
      <c r="A332" s="737" t="s">
        <v>18</v>
      </c>
      <c r="B332" s="799" t="s">
        <v>8</v>
      </c>
      <c r="C332" s="1144"/>
      <c r="D332" s="1144"/>
      <c r="E332" s="1145"/>
      <c r="F332" s="1145"/>
      <c r="G332" s="1145"/>
      <c r="H332" s="1142"/>
      <c r="I332" s="1044" t="s">
        <v>106</v>
      </c>
      <c r="J332" s="716">
        <v>4</v>
      </c>
      <c r="K332" s="800">
        <v>45444</v>
      </c>
      <c r="L332" s="800">
        <v>45808</v>
      </c>
      <c r="M332" s="711">
        <f t="shared" si="15"/>
        <v>52</v>
      </c>
      <c r="N332" s="719">
        <v>0</v>
      </c>
      <c r="O332" s="406">
        <f t="shared" si="14"/>
        <v>0</v>
      </c>
      <c r="P332" s="1054" t="str">
        <f>IF(ISNUMBER(O332),IF(O332=100%,"CUMPLIDA",IF(AND(ISNUMBER(L332),ISNUMBER(CGR!$Q$4)), IF(L332&lt;CGR!$Q$4,"INCUMPLIDA","PROCESO"), "VERIFICAR FECHA")),"SIN VALOR AVANCE")</f>
        <v>PROCESO</v>
      </c>
      <c r="Q332" s="1045" t="s">
        <v>658</v>
      </c>
    </row>
    <row r="333" spans="1:17" ht="345.6" x14ac:dyDescent="0.25">
      <c r="A333" s="737" t="s">
        <v>18</v>
      </c>
      <c r="B333" s="799" t="s">
        <v>8</v>
      </c>
      <c r="C333" s="1144"/>
      <c r="D333" s="1144"/>
      <c r="E333" s="1145"/>
      <c r="F333" s="1145"/>
      <c r="G333" s="1145"/>
      <c r="H333" s="1046" t="s">
        <v>482</v>
      </c>
      <c r="I333" s="1044" t="s">
        <v>399</v>
      </c>
      <c r="J333" s="716">
        <v>1</v>
      </c>
      <c r="K333" s="800">
        <v>45809</v>
      </c>
      <c r="L333" s="800">
        <v>46022</v>
      </c>
      <c r="M333" s="711">
        <f t="shared" si="15"/>
        <v>30.428571428571427</v>
      </c>
      <c r="N333" s="719">
        <v>0</v>
      </c>
      <c r="O333" s="406">
        <f t="shared" si="14"/>
        <v>0</v>
      </c>
      <c r="P333" s="1054" t="str">
        <f>IF(ISNUMBER(O333),IF(O333=100%,"CUMPLIDA",IF(AND(ISNUMBER(L333),ISNUMBER(CGR!$Q$4)), IF(L333&lt;CGR!$Q$4,"INCUMPLIDA","PROCESO"), "VERIFICAR FECHA")),"SIN VALOR AVANCE")</f>
        <v>PROCESO</v>
      </c>
      <c r="Q333" s="1045" t="s">
        <v>658</v>
      </c>
    </row>
    <row r="334" spans="1:17" ht="225.6" x14ac:dyDescent="0.25">
      <c r="A334" s="737" t="s">
        <v>18</v>
      </c>
      <c r="B334" s="799" t="s">
        <v>8</v>
      </c>
      <c r="C334" s="1136" t="s">
        <v>659</v>
      </c>
      <c r="D334" s="1136" t="s">
        <v>468</v>
      </c>
      <c r="E334" s="1138" t="s">
        <v>660</v>
      </c>
      <c r="F334" s="1138" t="s">
        <v>661</v>
      </c>
      <c r="G334" s="1138" t="s">
        <v>662</v>
      </c>
      <c r="H334" s="1046" t="s">
        <v>477</v>
      </c>
      <c r="I334" s="737" t="s">
        <v>351</v>
      </c>
      <c r="J334" s="716">
        <v>1</v>
      </c>
      <c r="K334" s="800">
        <v>44927</v>
      </c>
      <c r="L334" s="800">
        <v>45230</v>
      </c>
      <c r="M334" s="711">
        <f t="shared" si="15"/>
        <v>43.285714285714285</v>
      </c>
      <c r="N334" s="719">
        <v>0</v>
      </c>
      <c r="O334" s="406">
        <f t="shared" si="14"/>
        <v>0</v>
      </c>
      <c r="P334" s="1054" t="str">
        <f>IF(ISNUMBER(O334),IF(O334=100%,"CUMPLIDA",IF(AND(ISNUMBER(L334),ISNUMBER(CGR!$Q$4)), IF(L334&lt;CGR!$Q$4,"INCUMPLIDA","PROCESO"), "VERIFICAR FECHA")),"SIN VALOR AVANCE")</f>
        <v>PROCESO</v>
      </c>
      <c r="Q334" s="1045" t="s">
        <v>663</v>
      </c>
    </row>
    <row r="335" spans="1:17" ht="225.6" x14ac:dyDescent="0.25">
      <c r="A335" s="737" t="s">
        <v>18</v>
      </c>
      <c r="B335" s="799" t="s">
        <v>8</v>
      </c>
      <c r="C335" s="1136"/>
      <c r="D335" s="1136"/>
      <c r="E335" s="1138"/>
      <c r="F335" s="1138"/>
      <c r="G335" s="1138"/>
      <c r="H335" s="1142" t="s">
        <v>479</v>
      </c>
      <c r="I335" s="1044" t="s">
        <v>354</v>
      </c>
      <c r="J335" s="716">
        <v>1</v>
      </c>
      <c r="K335" s="800">
        <v>45231</v>
      </c>
      <c r="L335" s="800">
        <v>45443</v>
      </c>
      <c r="M335" s="711">
        <f t="shared" si="15"/>
        <v>30.285714285714285</v>
      </c>
      <c r="N335" s="719">
        <v>0</v>
      </c>
      <c r="O335" s="406">
        <f t="shared" si="14"/>
        <v>0</v>
      </c>
      <c r="P335" s="1054" t="str">
        <f>IF(ISNUMBER(O335),IF(O335=100%,"CUMPLIDA",IF(AND(ISNUMBER(L335),ISNUMBER(CGR!$Q$4)), IF(L335&lt;CGR!$Q$4,"INCUMPLIDA","PROCESO"), "VERIFICAR FECHA")),"SIN VALOR AVANCE")</f>
        <v>PROCESO</v>
      </c>
      <c r="Q335" s="1045" t="s">
        <v>663</v>
      </c>
    </row>
    <row r="336" spans="1:17" ht="345.6" x14ac:dyDescent="0.25">
      <c r="A336" s="737" t="s">
        <v>18</v>
      </c>
      <c r="B336" s="799" t="s">
        <v>8</v>
      </c>
      <c r="C336" s="1136"/>
      <c r="D336" s="1136"/>
      <c r="E336" s="1138"/>
      <c r="F336" s="1138"/>
      <c r="G336" s="1138"/>
      <c r="H336" s="1142"/>
      <c r="I336" s="1044" t="s">
        <v>106</v>
      </c>
      <c r="J336" s="716">
        <v>4</v>
      </c>
      <c r="K336" s="800">
        <v>45444</v>
      </c>
      <c r="L336" s="800">
        <v>45808</v>
      </c>
      <c r="M336" s="711">
        <f t="shared" si="15"/>
        <v>52</v>
      </c>
      <c r="N336" s="719">
        <v>0</v>
      </c>
      <c r="O336" s="406">
        <f t="shared" si="14"/>
        <v>0</v>
      </c>
      <c r="P336" s="1054" t="str">
        <f>IF(ISNUMBER(O336),IF(O336=100%,"CUMPLIDA",IF(AND(ISNUMBER(L336),ISNUMBER(CGR!$Q$4)), IF(L336&lt;CGR!$Q$4,"INCUMPLIDA","PROCESO"), "VERIFICAR FECHA")),"SIN VALOR AVANCE")</f>
        <v>PROCESO</v>
      </c>
      <c r="Q336" s="1045" t="s">
        <v>664</v>
      </c>
    </row>
    <row r="337" spans="1:17" ht="345.6" x14ac:dyDescent="0.25">
      <c r="A337" s="737" t="s">
        <v>18</v>
      </c>
      <c r="B337" s="799" t="s">
        <v>8</v>
      </c>
      <c r="C337" s="1136"/>
      <c r="D337" s="1136"/>
      <c r="E337" s="1138"/>
      <c r="F337" s="1138"/>
      <c r="G337" s="1138"/>
      <c r="H337" s="1046" t="s">
        <v>482</v>
      </c>
      <c r="I337" s="1044" t="s">
        <v>399</v>
      </c>
      <c r="J337" s="716">
        <v>1</v>
      </c>
      <c r="K337" s="800">
        <v>45809</v>
      </c>
      <c r="L337" s="800">
        <v>46022</v>
      </c>
      <c r="M337" s="711">
        <f t="shared" si="15"/>
        <v>30.428571428571427</v>
      </c>
      <c r="N337" s="719">
        <v>0</v>
      </c>
      <c r="O337" s="406">
        <f t="shared" si="14"/>
        <v>0</v>
      </c>
      <c r="P337" s="1054" t="str">
        <f>IF(ISNUMBER(O337),IF(O337=100%,"CUMPLIDA",IF(AND(ISNUMBER(L337),ISNUMBER(CGR!$Q$4)), IF(L337&lt;CGR!$Q$4,"INCUMPLIDA","PROCESO"), "VERIFICAR FECHA")),"SIN VALOR AVANCE")</f>
        <v>PROCESO</v>
      </c>
      <c r="Q337" s="1045" t="s">
        <v>664</v>
      </c>
    </row>
    <row r="338" spans="1:17" ht="240.6" x14ac:dyDescent="0.25">
      <c r="A338" s="737" t="s">
        <v>18</v>
      </c>
      <c r="B338" s="799" t="s">
        <v>8</v>
      </c>
      <c r="C338" s="1136" t="s">
        <v>665</v>
      </c>
      <c r="D338" s="1136" t="s">
        <v>666</v>
      </c>
      <c r="E338" s="1138" t="s">
        <v>667</v>
      </c>
      <c r="F338" s="1138" t="s">
        <v>668</v>
      </c>
      <c r="G338" s="1138" t="s">
        <v>591</v>
      </c>
      <c r="H338" s="860" t="s">
        <v>475</v>
      </c>
      <c r="I338" s="1045" t="s">
        <v>95</v>
      </c>
      <c r="J338" s="709">
        <v>1</v>
      </c>
      <c r="K338" s="800">
        <v>44044</v>
      </c>
      <c r="L338" s="800">
        <v>44196</v>
      </c>
      <c r="M338" s="711">
        <f t="shared" si="15"/>
        <v>21.714285714285715</v>
      </c>
      <c r="N338" s="712">
        <v>1</v>
      </c>
      <c r="O338" s="406">
        <f t="shared" si="14"/>
        <v>1</v>
      </c>
      <c r="P338" s="1054" t="str">
        <f>IF(ISNUMBER(O338),IF(O338=100%,"CUMPLIDA",IF(AND(ISNUMBER(L338),ISNUMBER(CGR!$Q$4)), IF(L338&lt;CGR!$Q$4,"INCUMPLIDA","PROCESO"), "VERIFICAR FECHA")),"SIN VALOR AVANCE")</f>
        <v>CUMPLIDA</v>
      </c>
      <c r="Q338" s="1045" t="s">
        <v>669</v>
      </c>
    </row>
    <row r="339" spans="1:17" ht="195.6" x14ac:dyDescent="0.25">
      <c r="A339" s="737" t="s">
        <v>18</v>
      </c>
      <c r="B339" s="799" t="s">
        <v>8</v>
      </c>
      <c r="C339" s="1136"/>
      <c r="D339" s="1136"/>
      <c r="E339" s="1138"/>
      <c r="F339" s="1138"/>
      <c r="G339" s="1138"/>
      <c r="H339" s="1046" t="s">
        <v>477</v>
      </c>
      <c r="I339" s="737" t="s">
        <v>351</v>
      </c>
      <c r="J339" s="716">
        <v>1</v>
      </c>
      <c r="K339" s="800">
        <v>44927</v>
      </c>
      <c r="L339" s="800">
        <v>45230</v>
      </c>
      <c r="M339" s="711">
        <f t="shared" si="15"/>
        <v>43.285714285714285</v>
      </c>
      <c r="N339" s="719">
        <v>0</v>
      </c>
      <c r="O339" s="406">
        <f t="shared" si="14"/>
        <v>0</v>
      </c>
      <c r="P339" s="1054" t="str">
        <f>IF(ISNUMBER(O339),IF(O339=100%,"CUMPLIDA",IF(AND(ISNUMBER(L339),ISNUMBER(CGR!$Q$4)), IF(L339&lt;CGR!$Q$4,"INCUMPLIDA","PROCESO"), "VERIFICAR FECHA")),"SIN VALOR AVANCE")</f>
        <v>PROCESO</v>
      </c>
      <c r="Q339" s="1045" t="s">
        <v>639</v>
      </c>
    </row>
    <row r="340" spans="1:17" ht="195.6" x14ac:dyDescent="0.25">
      <c r="A340" s="737" t="s">
        <v>18</v>
      </c>
      <c r="B340" s="799" t="s">
        <v>8</v>
      </c>
      <c r="C340" s="1136"/>
      <c r="D340" s="1136"/>
      <c r="E340" s="1138"/>
      <c r="F340" s="1138"/>
      <c r="G340" s="1138"/>
      <c r="H340" s="1142" t="s">
        <v>479</v>
      </c>
      <c r="I340" s="1044" t="s">
        <v>354</v>
      </c>
      <c r="J340" s="716">
        <v>1</v>
      </c>
      <c r="K340" s="800">
        <v>45231</v>
      </c>
      <c r="L340" s="800">
        <v>45443</v>
      </c>
      <c r="M340" s="711">
        <f t="shared" si="15"/>
        <v>30.285714285714285</v>
      </c>
      <c r="N340" s="719">
        <v>0</v>
      </c>
      <c r="O340" s="406">
        <f t="shared" si="14"/>
        <v>0</v>
      </c>
      <c r="P340" s="1054" t="str">
        <f>IF(ISNUMBER(O340),IF(O340=100%,"CUMPLIDA",IF(AND(ISNUMBER(L340),ISNUMBER(CGR!$Q$4)), IF(L340&lt;CGR!$Q$4,"INCUMPLIDA","PROCESO"), "VERIFICAR FECHA")),"SIN VALOR AVANCE")</f>
        <v>PROCESO</v>
      </c>
      <c r="Q340" s="1045" t="s">
        <v>639</v>
      </c>
    </row>
    <row r="341" spans="1:17" ht="285.60000000000002" x14ac:dyDescent="0.25">
      <c r="A341" s="737" t="s">
        <v>18</v>
      </c>
      <c r="B341" s="799" t="s">
        <v>8</v>
      </c>
      <c r="C341" s="1136"/>
      <c r="D341" s="1136"/>
      <c r="E341" s="1138"/>
      <c r="F341" s="1138"/>
      <c r="G341" s="1138"/>
      <c r="H341" s="1142"/>
      <c r="I341" s="1044" t="s">
        <v>106</v>
      </c>
      <c r="J341" s="716">
        <v>4</v>
      </c>
      <c r="K341" s="800">
        <v>45444</v>
      </c>
      <c r="L341" s="800">
        <v>45808</v>
      </c>
      <c r="M341" s="711">
        <f t="shared" si="15"/>
        <v>52</v>
      </c>
      <c r="N341" s="719">
        <v>0</v>
      </c>
      <c r="O341" s="406">
        <f t="shared" si="14"/>
        <v>0</v>
      </c>
      <c r="P341" s="1054" t="str">
        <f>IF(ISNUMBER(O341),IF(O341=100%,"CUMPLIDA",IF(AND(ISNUMBER(L341),ISNUMBER(CGR!$Q$4)), IF(L341&lt;CGR!$Q$4,"INCUMPLIDA","PROCESO"), "VERIFICAR FECHA")),"SIN VALOR AVANCE")</f>
        <v>PROCESO</v>
      </c>
      <c r="Q341" s="1045" t="s">
        <v>670</v>
      </c>
    </row>
    <row r="342" spans="1:17" ht="285.60000000000002" x14ac:dyDescent="0.25">
      <c r="A342" s="737" t="s">
        <v>18</v>
      </c>
      <c r="B342" s="799" t="s">
        <v>8</v>
      </c>
      <c r="C342" s="1136"/>
      <c r="D342" s="1136"/>
      <c r="E342" s="1138"/>
      <c r="F342" s="1138"/>
      <c r="G342" s="1138"/>
      <c r="H342" s="1046" t="s">
        <v>482</v>
      </c>
      <c r="I342" s="1044" t="s">
        <v>399</v>
      </c>
      <c r="J342" s="716">
        <v>1</v>
      </c>
      <c r="K342" s="800">
        <v>45809</v>
      </c>
      <c r="L342" s="800">
        <v>46022</v>
      </c>
      <c r="M342" s="711">
        <f t="shared" si="15"/>
        <v>30.428571428571427</v>
      </c>
      <c r="N342" s="719">
        <v>0</v>
      </c>
      <c r="O342" s="406">
        <f t="shared" si="14"/>
        <v>0</v>
      </c>
      <c r="P342" s="1054" t="str">
        <f>IF(ISNUMBER(O342),IF(O342=100%,"CUMPLIDA",IF(AND(ISNUMBER(L342),ISNUMBER(CGR!$Q$4)), IF(L342&lt;CGR!$Q$4,"INCUMPLIDA","PROCESO"), "VERIFICAR FECHA")),"SIN VALOR AVANCE")</f>
        <v>PROCESO</v>
      </c>
      <c r="Q342" s="1045" t="s">
        <v>670</v>
      </c>
    </row>
    <row r="343" spans="1:17" ht="225.6" x14ac:dyDescent="0.25">
      <c r="A343" s="737" t="s">
        <v>18</v>
      </c>
      <c r="B343" s="799" t="s">
        <v>8</v>
      </c>
      <c r="C343" s="1136" t="s">
        <v>671</v>
      </c>
      <c r="D343" s="1136" t="s">
        <v>672</v>
      </c>
      <c r="E343" s="1138" t="s">
        <v>673</v>
      </c>
      <c r="F343" s="1138" t="s">
        <v>674</v>
      </c>
      <c r="G343" s="1138" t="s">
        <v>591</v>
      </c>
      <c r="H343" s="860" t="s">
        <v>475</v>
      </c>
      <c r="I343" s="1045" t="s">
        <v>95</v>
      </c>
      <c r="J343" s="709">
        <v>1</v>
      </c>
      <c r="K343" s="800">
        <v>44044</v>
      </c>
      <c r="L343" s="800">
        <v>44196</v>
      </c>
      <c r="M343" s="711">
        <f t="shared" si="15"/>
        <v>21.714285714285715</v>
      </c>
      <c r="N343" s="712">
        <v>1</v>
      </c>
      <c r="O343" s="406">
        <f t="shared" si="14"/>
        <v>1</v>
      </c>
      <c r="P343" s="1054" t="str">
        <f>IF(ISNUMBER(O343),IF(O343=100%,"CUMPLIDA",IF(AND(ISNUMBER(L343),ISNUMBER(CGR!$Q$4)), IF(L343&lt;CGR!$Q$4,"INCUMPLIDA","PROCESO"), "VERIFICAR FECHA")),"SIN VALOR AVANCE")</f>
        <v>CUMPLIDA</v>
      </c>
      <c r="Q343" s="1045" t="s">
        <v>675</v>
      </c>
    </row>
    <row r="344" spans="1:17" ht="195.6" x14ac:dyDescent="0.25">
      <c r="A344" s="737" t="s">
        <v>18</v>
      </c>
      <c r="B344" s="799" t="s">
        <v>8</v>
      </c>
      <c r="C344" s="1136"/>
      <c r="D344" s="1136"/>
      <c r="E344" s="1138"/>
      <c r="F344" s="1138"/>
      <c r="G344" s="1138"/>
      <c r="H344" s="1046" t="s">
        <v>477</v>
      </c>
      <c r="I344" s="737" t="s">
        <v>351</v>
      </c>
      <c r="J344" s="716">
        <v>1</v>
      </c>
      <c r="K344" s="800">
        <v>44927</v>
      </c>
      <c r="L344" s="800">
        <v>45230</v>
      </c>
      <c r="M344" s="711">
        <f t="shared" si="15"/>
        <v>43.285714285714285</v>
      </c>
      <c r="N344" s="719">
        <v>0</v>
      </c>
      <c r="O344" s="406">
        <f t="shared" si="14"/>
        <v>0</v>
      </c>
      <c r="P344" s="1054" t="str">
        <f>IF(ISNUMBER(O344),IF(O344=100%,"CUMPLIDA",IF(AND(ISNUMBER(L344),ISNUMBER(CGR!$Q$4)), IF(L344&lt;CGR!$Q$4,"INCUMPLIDA","PROCESO"), "VERIFICAR FECHA")),"SIN VALOR AVANCE")</f>
        <v>PROCESO</v>
      </c>
      <c r="Q344" s="1045" t="s">
        <v>615</v>
      </c>
    </row>
    <row r="345" spans="1:17" ht="195.6" x14ac:dyDescent="0.25">
      <c r="A345" s="737" t="s">
        <v>18</v>
      </c>
      <c r="B345" s="799" t="s">
        <v>8</v>
      </c>
      <c r="C345" s="1136"/>
      <c r="D345" s="1136"/>
      <c r="E345" s="1138"/>
      <c r="F345" s="1138"/>
      <c r="G345" s="1138"/>
      <c r="H345" s="1142" t="s">
        <v>479</v>
      </c>
      <c r="I345" s="1044" t="s">
        <v>354</v>
      </c>
      <c r="J345" s="716">
        <v>1</v>
      </c>
      <c r="K345" s="800">
        <v>45231</v>
      </c>
      <c r="L345" s="800">
        <v>45443</v>
      </c>
      <c r="M345" s="711">
        <f t="shared" si="15"/>
        <v>30.285714285714285</v>
      </c>
      <c r="N345" s="719">
        <v>0</v>
      </c>
      <c r="O345" s="406">
        <f t="shared" si="14"/>
        <v>0</v>
      </c>
      <c r="P345" s="1054" t="str">
        <f>IF(ISNUMBER(O345),IF(O345=100%,"CUMPLIDA",IF(AND(ISNUMBER(L345),ISNUMBER(CGR!$Q$4)), IF(L345&lt;CGR!$Q$4,"INCUMPLIDA","PROCESO"), "VERIFICAR FECHA")),"SIN VALOR AVANCE")</f>
        <v>PROCESO</v>
      </c>
      <c r="Q345" s="1045" t="s">
        <v>615</v>
      </c>
    </row>
    <row r="346" spans="1:17" ht="270.60000000000002" x14ac:dyDescent="0.25">
      <c r="A346" s="737" t="s">
        <v>18</v>
      </c>
      <c r="B346" s="799" t="s">
        <v>8</v>
      </c>
      <c r="C346" s="1136"/>
      <c r="D346" s="1136"/>
      <c r="E346" s="1138"/>
      <c r="F346" s="1138"/>
      <c r="G346" s="1138"/>
      <c r="H346" s="1142"/>
      <c r="I346" s="1044" t="s">
        <v>106</v>
      </c>
      <c r="J346" s="716">
        <v>4</v>
      </c>
      <c r="K346" s="800">
        <v>45444</v>
      </c>
      <c r="L346" s="800">
        <v>45808</v>
      </c>
      <c r="M346" s="711">
        <f t="shared" si="15"/>
        <v>52</v>
      </c>
      <c r="N346" s="719">
        <v>0</v>
      </c>
      <c r="O346" s="406">
        <f t="shared" si="14"/>
        <v>0</v>
      </c>
      <c r="P346" s="1054" t="str">
        <f>IF(ISNUMBER(O346),IF(O346=100%,"CUMPLIDA",IF(AND(ISNUMBER(L346),ISNUMBER(CGR!$Q$4)), IF(L346&lt;CGR!$Q$4,"INCUMPLIDA","PROCESO"), "VERIFICAR FECHA")),"SIN VALOR AVANCE")</f>
        <v>PROCESO</v>
      </c>
      <c r="Q346" s="1045" t="s">
        <v>602</v>
      </c>
    </row>
    <row r="347" spans="1:17" ht="270.60000000000002" x14ac:dyDescent="0.25">
      <c r="A347" s="737" t="s">
        <v>18</v>
      </c>
      <c r="B347" s="799" t="s">
        <v>8</v>
      </c>
      <c r="C347" s="1136"/>
      <c r="D347" s="1136"/>
      <c r="E347" s="1138"/>
      <c r="F347" s="1138"/>
      <c r="G347" s="1138"/>
      <c r="H347" s="1046" t="s">
        <v>482</v>
      </c>
      <c r="I347" s="1044" t="s">
        <v>399</v>
      </c>
      <c r="J347" s="716">
        <v>1</v>
      </c>
      <c r="K347" s="800">
        <v>45809</v>
      </c>
      <c r="L347" s="800">
        <v>46022</v>
      </c>
      <c r="M347" s="711">
        <f t="shared" si="15"/>
        <v>30.428571428571427</v>
      </c>
      <c r="N347" s="719">
        <v>0</v>
      </c>
      <c r="O347" s="406">
        <f t="shared" si="14"/>
        <v>0</v>
      </c>
      <c r="P347" s="1054" t="str">
        <f>IF(ISNUMBER(O347),IF(O347=100%,"CUMPLIDA",IF(AND(ISNUMBER(L347),ISNUMBER(CGR!$Q$4)), IF(L347&lt;CGR!$Q$4,"INCUMPLIDA","PROCESO"), "VERIFICAR FECHA")),"SIN VALOR AVANCE")</f>
        <v>PROCESO</v>
      </c>
      <c r="Q347" s="1045" t="s">
        <v>602</v>
      </c>
    </row>
    <row r="348" spans="1:17" ht="270.60000000000002" x14ac:dyDescent="0.25">
      <c r="A348" s="737" t="s">
        <v>18</v>
      </c>
      <c r="B348" s="799" t="s">
        <v>8</v>
      </c>
      <c r="C348" s="1136" t="s">
        <v>676</v>
      </c>
      <c r="D348" s="1136" t="s">
        <v>677</v>
      </c>
      <c r="E348" s="1138" t="s">
        <v>678</v>
      </c>
      <c r="F348" s="1138" t="s">
        <v>679</v>
      </c>
      <c r="G348" s="1138" t="s">
        <v>591</v>
      </c>
      <c r="H348" s="860" t="s">
        <v>475</v>
      </c>
      <c r="I348" s="727" t="s">
        <v>95</v>
      </c>
      <c r="J348" s="709">
        <v>1</v>
      </c>
      <c r="K348" s="800">
        <v>44044</v>
      </c>
      <c r="L348" s="800">
        <v>44196</v>
      </c>
      <c r="M348" s="711">
        <f t="shared" si="15"/>
        <v>21.714285714285715</v>
      </c>
      <c r="N348" s="712">
        <v>1</v>
      </c>
      <c r="O348" s="406">
        <f t="shared" si="14"/>
        <v>1</v>
      </c>
      <c r="P348" s="1054" t="str">
        <f>IF(ISNUMBER(O348),IF(O348=100%,"CUMPLIDA",IF(AND(ISNUMBER(L348),ISNUMBER(CGR!$Q$4)), IF(L348&lt;CGR!$Q$4,"INCUMPLIDA","PROCESO"), "VERIFICAR FECHA")),"SIN VALOR AVANCE")</f>
        <v>CUMPLIDA</v>
      </c>
      <c r="Q348" s="1045" t="s">
        <v>680</v>
      </c>
    </row>
    <row r="349" spans="1:17" ht="195.6" x14ac:dyDescent="0.25">
      <c r="A349" s="737" t="s">
        <v>18</v>
      </c>
      <c r="B349" s="799" t="s">
        <v>8</v>
      </c>
      <c r="C349" s="1136"/>
      <c r="D349" s="1136"/>
      <c r="E349" s="1138"/>
      <c r="F349" s="1138"/>
      <c r="G349" s="1138"/>
      <c r="H349" s="1046" t="s">
        <v>477</v>
      </c>
      <c r="I349" s="737" t="s">
        <v>351</v>
      </c>
      <c r="J349" s="716">
        <v>1</v>
      </c>
      <c r="K349" s="800">
        <v>44927</v>
      </c>
      <c r="L349" s="800">
        <v>45230</v>
      </c>
      <c r="M349" s="711">
        <f t="shared" si="15"/>
        <v>43.285714285714285</v>
      </c>
      <c r="N349" s="719">
        <v>0</v>
      </c>
      <c r="O349" s="406">
        <f t="shared" si="14"/>
        <v>0</v>
      </c>
      <c r="P349" s="1054" t="str">
        <f>IF(ISNUMBER(O349),IF(O349=100%,"CUMPLIDA",IF(AND(ISNUMBER(L349),ISNUMBER(CGR!$Q$4)), IF(L349&lt;CGR!$Q$4,"INCUMPLIDA","PROCESO"), "VERIFICAR FECHA")),"SIN VALOR AVANCE")</f>
        <v>PROCESO</v>
      </c>
      <c r="Q349" s="1045" t="s">
        <v>615</v>
      </c>
    </row>
    <row r="350" spans="1:17" ht="195.6" x14ac:dyDescent="0.25">
      <c r="A350" s="737" t="s">
        <v>18</v>
      </c>
      <c r="B350" s="799" t="s">
        <v>8</v>
      </c>
      <c r="C350" s="1136"/>
      <c r="D350" s="1136"/>
      <c r="E350" s="1138"/>
      <c r="F350" s="1138"/>
      <c r="G350" s="1138"/>
      <c r="H350" s="1142" t="s">
        <v>479</v>
      </c>
      <c r="I350" s="1044" t="s">
        <v>354</v>
      </c>
      <c r="J350" s="716">
        <v>1</v>
      </c>
      <c r="K350" s="800">
        <v>45231</v>
      </c>
      <c r="L350" s="800">
        <v>45443</v>
      </c>
      <c r="M350" s="711">
        <f t="shared" si="15"/>
        <v>30.285714285714285</v>
      </c>
      <c r="N350" s="719">
        <v>0</v>
      </c>
      <c r="O350" s="406">
        <f t="shared" si="14"/>
        <v>0</v>
      </c>
      <c r="P350" s="1054" t="str">
        <f>IF(ISNUMBER(O350),IF(O350=100%,"CUMPLIDA",IF(AND(ISNUMBER(L350),ISNUMBER(CGR!$Q$4)), IF(L350&lt;CGR!$Q$4,"INCUMPLIDA","PROCESO"), "VERIFICAR FECHA")),"SIN VALOR AVANCE")</f>
        <v>PROCESO</v>
      </c>
      <c r="Q350" s="1045" t="s">
        <v>615</v>
      </c>
    </row>
    <row r="351" spans="1:17" ht="270.60000000000002" x14ac:dyDescent="0.25">
      <c r="A351" s="737" t="s">
        <v>18</v>
      </c>
      <c r="B351" s="799" t="s">
        <v>8</v>
      </c>
      <c r="C351" s="1136"/>
      <c r="D351" s="1136"/>
      <c r="E351" s="1138"/>
      <c r="F351" s="1138"/>
      <c r="G351" s="1138"/>
      <c r="H351" s="1142"/>
      <c r="I351" s="1044" t="s">
        <v>106</v>
      </c>
      <c r="J351" s="716">
        <v>4</v>
      </c>
      <c r="K351" s="800">
        <v>45444</v>
      </c>
      <c r="L351" s="800">
        <v>45808</v>
      </c>
      <c r="M351" s="711">
        <f t="shared" si="15"/>
        <v>52</v>
      </c>
      <c r="N351" s="719">
        <v>0</v>
      </c>
      <c r="O351" s="406">
        <f t="shared" si="14"/>
        <v>0</v>
      </c>
      <c r="P351" s="1054" t="str">
        <f>IF(ISNUMBER(O351),IF(O351=100%,"CUMPLIDA",IF(AND(ISNUMBER(L351),ISNUMBER(CGR!$Q$4)), IF(L351&lt;CGR!$Q$4,"INCUMPLIDA","PROCESO"), "VERIFICAR FECHA")),"SIN VALOR AVANCE")</f>
        <v>PROCESO</v>
      </c>
      <c r="Q351" s="1045" t="s">
        <v>602</v>
      </c>
    </row>
    <row r="352" spans="1:17" ht="270.60000000000002" x14ac:dyDescent="0.25">
      <c r="A352" s="737" t="s">
        <v>18</v>
      </c>
      <c r="B352" s="799" t="s">
        <v>8</v>
      </c>
      <c r="C352" s="1136"/>
      <c r="D352" s="1136"/>
      <c r="E352" s="1138"/>
      <c r="F352" s="1138"/>
      <c r="G352" s="1138"/>
      <c r="H352" s="1046" t="s">
        <v>482</v>
      </c>
      <c r="I352" s="1044" t="s">
        <v>399</v>
      </c>
      <c r="J352" s="716">
        <v>1</v>
      </c>
      <c r="K352" s="800">
        <v>45809</v>
      </c>
      <c r="L352" s="800">
        <v>46022</v>
      </c>
      <c r="M352" s="711">
        <f t="shared" si="15"/>
        <v>30.428571428571427</v>
      </c>
      <c r="N352" s="719">
        <v>0</v>
      </c>
      <c r="O352" s="406">
        <f t="shared" si="14"/>
        <v>0</v>
      </c>
      <c r="P352" s="1054" t="str">
        <f>IF(ISNUMBER(O352),IF(O352=100%,"CUMPLIDA",IF(AND(ISNUMBER(L352),ISNUMBER(CGR!$Q$4)), IF(L352&lt;CGR!$Q$4,"INCUMPLIDA","PROCESO"), "VERIFICAR FECHA")),"SIN VALOR AVANCE")</f>
        <v>PROCESO</v>
      </c>
      <c r="Q352" s="1045" t="s">
        <v>602</v>
      </c>
    </row>
    <row r="353" spans="1:17" ht="240.6" x14ac:dyDescent="0.25">
      <c r="A353" s="737" t="s">
        <v>18</v>
      </c>
      <c r="B353" s="799" t="s">
        <v>8</v>
      </c>
      <c r="C353" s="1136" t="s">
        <v>681</v>
      </c>
      <c r="D353" s="1136" t="s">
        <v>604</v>
      </c>
      <c r="E353" s="1138" t="s">
        <v>682</v>
      </c>
      <c r="F353" s="1138" t="s">
        <v>683</v>
      </c>
      <c r="G353" s="1138" t="s">
        <v>591</v>
      </c>
      <c r="H353" s="860" t="s">
        <v>475</v>
      </c>
      <c r="I353" s="1045" t="s">
        <v>95</v>
      </c>
      <c r="J353" s="709">
        <v>1</v>
      </c>
      <c r="K353" s="800">
        <v>44044</v>
      </c>
      <c r="L353" s="800">
        <v>44196</v>
      </c>
      <c r="M353" s="711">
        <f t="shared" si="15"/>
        <v>21.714285714285715</v>
      </c>
      <c r="N353" s="712">
        <v>1</v>
      </c>
      <c r="O353" s="406">
        <f t="shared" si="14"/>
        <v>1</v>
      </c>
      <c r="P353" s="1054" t="str">
        <f>IF(ISNUMBER(O353),IF(O353=100%,"CUMPLIDA",IF(AND(ISNUMBER(L353),ISNUMBER(CGR!$Q$4)), IF(L353&lt;CGR!$Q$4,"INCUMPLIDA","PROCESO"), "VERIFICAR FECHA")),"SIN VALOR AVANCE")</f>
        <v>CUMPLIDA</v>
      </c>
      <c r="Q353" s="1045" t="s">
        <v>684</v>
      </c>
    </row>
    <row r="354" spans="1:17" ht="195.6" x14ac:dyDescent="0.25">
      <c r="A354" s="737" t="s">
        <v>18</v>
      </c>
      <c r="B354" s="799" t="s">
        <v>8</v>
      </c>
      <c r="C354" s="1136"/>
      <c r="D354" s="1136"/>
      <c r="E354" s="1138"/>
      <c r="F354" s="1138"/>
      <c r="G354" s="1138"/>
      <c r="H354" s="1046" t="s">
        <v>477</v>
      </c>
      <c r="I354" s="737" t="s">
        <v>351</v>
      </c>
      <c r="J354" s="716">
        <v>1</v>
      </c>
      <c r="K354" s="800">
        <v>44927</v>
      </c>
      <c r="L354" s="800">
        <v>45230</v>
      </c>
      <c r="M354" s="711">
        <f t="shared" si="15"/>
        <v>43.285714285714285</v>
      </c>
      <c r="N354" s="719">
        <v>0</v>
      </c>
      <c r="O354" s="406">
        <f t="shared" si="14"/>
        <v>0</v>
      </c>
      <c r="P354" s="1054" t="str">
        <f>IF(ISNUMBER(O354),IF(O354=100%,"CUMPLIDA",IF(AND(ISNUMBER(L354),ISNUMBER(CGR!$Q$4)), IF(L354&lt;CGR!$Q$4,"INCUMPLIDA","PROCESO"), "VERIFICAR FECHA")),"SIN VALOR AVANCE")</f>
        <v>PROCESO</v>
      </c>
      <c r="Q354" s="1045" t="s">
        <v>639</v>
      </c>
    </row>
    <row r="355" spans="1:17" ht="195.6" x14ac:dyDescent="0.25">
      <c r="A355" s="737" t="s">
        <v>18</v>
      </c>
      <c r="B355" s="799" t="s">
        <v>8</v>
      </c>
      <c r="C355" s="1136"/>
      <c r="D355" s="1136"/>
      <c r="E355" s="1138"/>
      <c r="F355" s="1138"/>
      <c r="G355" s="1138"/>
      <c r="H355" s="1142" t="s">
        <v>479</v>
      </c>
      <c r="I355" s="1044" t="s">
        <v>354</v>
      </c>
      <c r="J355" s="716">
        <v>1</v>
      </c>
      <c r="K355" s="800">
        <v>45231</v>
      </c>
      <c r="L355" s="800">
        <v>45443</v>
      </c>
      <c r="M355" s="711">
        <f t="shared" si="15"/>
        <v>30.285714285714285</v>
      </c>
      <c r="N355" s="719">
        <v>0</v>
      </c>
      <c r="O355" s="406">
        <f t="shared" si="14"/>
        <v>0</v>
      </c>
      <c r="P355" s="1054" t="str">
        <f>IF(ISNUMBER(O355),IF(O355=100%,"CUMPLIDA",IF(AND(ISNUMBER(L355),ISNUMBER(CGR!$Q$4)), IF(L355&lt;CGR!$Q$4,"INCUMPLIDA","PROCESO"), "VERIFICAR FECHA")),"SIN VALOR AVANCE")</f>
        <v>PROCESO</v>
      </c>
      <c r="Q355" s="1045" t="s">
        <v>638</v>
      </c>
    </row>
    <row r="356" spans="1:17" ht="270.60000000000002" x14ac:dyDescent="0.25">
      <c r="A356" s="737" t="s">
        <v>18</v>
      </c>
      <c r="B356" s="799" t="s">
        <v>8</v>
      </c>
      <c r="C356" s="1136"/>
      <c r="D356" s="1136"/>
      <c r="E356" s="1138"/>
      <c r="F356" s="1138"/>
      <c r="G356" s="1138"/>
      <c r="H356" s="1142"/>
      <c r="I356" s="1044" t="s">
        <v>106</v>
      </c>
      <c r="J356" s="716">
        <v>4</v>
      </c>
      <c r="K356" s="800">
        <v>45444</v>
      </c>
      <c r="L356" s="800">
        <v>45808</v>
      </c>
      <c r="M356" s="711">
        <f t="shared" si="15"/>
        <v>52</v>
      </c>
      <c r="N356" s="719">
        <v>0</v>
      </c>
      <c r="O356" s="406">
        <f t="shared" si="14"/>
        <v>0</v>
      </c>
      <c r="P356" s="1054" t="str">
        <f>IF(ISNUMBER(O356),IF(O356=100%,"CUMPLIDA",IF(AND(ISNUMBER(L356),ISNUMBER(CGR!$Q$4)), IF(L356&lt;CGR!$Q$4,"INCUMPLIDA","PROCESO"), "VERIFICAR FECHA")),"SIN VALOR AVANCE")</f>
        <v>PROCESO</v>
      </c>
      <c r="Q356" s="1045" t="s">
        <v>685</v>
      </c>
    </row>
    <row r="357" spans="1:17" ht="270.60000000000002" x14ac:dyDescent="0.25">
      <c r="A357" s="737" t="s">
        <v>18</v>
      </c>
      <c r="B357" s="799" t="s">
        <v>8</v>
      </c>
      <c r="C357" s="1136"/>
      <c r="D357" s="1136"/>
      <c r="E357" s="1138"/>
      <c r="F357" s="1138"/>
      <c r="G357" s="1138"/>
      <c r="H357" s="1046" t="s">
        <v>482</v>
      </c>
      <c r="I357" s="1044" t="s">
        <v>399</v>
      </c>
      <c r="J357" s="716">
        <v>1</v>
      </c>
      <c r="K357" s="800">
        <v>45809</v>
      </c>
      <c r="L357" s="800">
        <v>46022</v>
      </c>
      <c r="M357" s="711">
        <f t="shared" si="15"/>
        <v>30.428571428571427</v>
      </c>
      <c r="N357" s="719">
        <v>0</v>
      </c>
      <c r="O357" s="406">
        <f t="shared" si="14"/>
        <v>0</v>
      </c>
      <c r="P357" s="1054" t="str">
        <f>IF(ISNUMBER(O357),IF(O357=100%,"CUMPLIDA",IF(AND(ISNUMBER(L357),ISNUMBER(CGR!$Q$4)), IF(L357&lt;CGR!$Q$4,"INCUMPLIDA","PROCESO"), "VERIFICAR FECHA")),"SIN VALOR AVANCE")</f>
        <v>PROCESO</v>
      </c>
      <c r="Q357" s="1045" t="s">
        <v>686</v>
      </c>
    </row>
    <row r="358" spans="1:17" ht="300.60000000000002" x14ac:dyDescent="0.25">
      <c r="A358" s="737" t="s">
        <v>18</v>
      </c>
      <c r="B358" s="799" t="s">
        <v>8</v>
      </c>
      <c r="C358" s="1136" t="s">
        <v>687</v>
      </c>
      <c r="D358" s="1136" t="s">
        <v>688</v>
      </c>
      <c r="E358" s="1138" t="s">
        <v>689</v>
      </c>
      <c r="F358" s="1138" t="s">
        <v>690</v>
      </c>
      <c r="G358" s="1138" t="s">
        <v>691</v>
      </c>
      <c r="H358" s="1039" t="s">
        <v>692</v>
      </c>
      <c r="I358" s="1039" t="s">
        <v>693</v>
      </c>
      <c r="J358" s="709">
        <v>1</v>
      </c>
      <c r="K358" s="800">
        <v>43983</v>
      </c>
      <c r="L358" s="800">
        <v>44043</v>
      </c>
      <c r="M358" s="711">
        <v>8.5714285714285712</v>
      </c>
      <c r="N358" s="712">
        <v>1</v>
      </c>
      <c r="O358" s="406">
        <f t="shared" si="14"/>
        <v>1</v>
      </c>
      <c r="P358" s="1054" t="str">
        <f>IF(ISNUMBER(O358),IF(O358=100%,"CUMPLIDA",IF(AND(ISNUMBER(L358),ISNUMBER(CGR!$Q$4)), IF(L358&lt;CGR!$Q$4,"INCUMPLIDA","PROCESO"), "VERIFICAR FECHA")),"SIN VALOR AVANCE")</f>
        <v>CUMPLIDA</v>
      </c>
      <c r="Q358" s="721" t="s">
        <v>694</v>
      </c>
    </row>
    <row r="359" spans="1:17" ht="300.60000000000002" x14ac:dyDescent="0.25">
      <c r="A359" s="737" t="s">
        <v>18</v>
      </c>
      <c r="B359" s="799" t="s">
        <v>8</v>
      </c>
      <c r="C359" s="1136"/>
      <c r="D359" s="1136"/>
      <c r="E359" s="1138"/>
      <c r="F359" s="1138"/>
      <c r="G359" s="1138"/>
      <c r="H359" s="1039" t="s">
        <v>695</v>
      </c>
      <c r="I359" s="1039" t="s">
        <v>696</v>
      </c>
      <c r="J359" s="709">
        <v>1</v>
      </c>
      <c r="K359" s="800">
        <v>44044</v>
      </c>
      <c r="L359" s="800">
        <v>44104</v>
      </c>
      <c r="M359" s="711">
        <v>8.5714285714285712</v>
      </c>
      <c r="N359" s="712">
        <v>1</v>
      </c>
      <c r="O359" s="406">
        <f t="shared" si="14"/>
        <v>1</v>
      </c>
      <c r="P359" s="1054" t="str">
        <f>IF(ISNUMBER(O359),IF(O359=100%,"CUMPLIDA",IF(AND(ISNUMBER(L359),ISNUMBER(CGR!$Q$4)), IF(L359&lt;CGR!$Q$4,"INCUMPLIDA","PROCESO"), "VERIFICAR FECHA")),"SIN VALOR AVANCE")</f>
        <v>CUMPLIDA</v>
      </c>
      <c r="Q359" s="721" t="s">
        <v>694</v>
      </c>
    </row>
    <row r="360" spans="1:17" ht="300.60000000000002" x14ac:dyDescent="0.25">
      <c r="A360" s="737" t="s">
        <v>18</v>
      </c>
      <c r="B360" s="799" t="s">
        <v>8</v>
      </c>
      <c r="C360" s="1136"/>
      <c r="D360" s="1136"/>
      <c r="E360" s="1138"/>
      <c r="F360" s="1138"/>
      <c r="G360" s="1138"/>
      <c r="H360" s="1039" t="s">
        <v>697</v>
      </c>
      <c r="I360" s="1039" t="s">
        <v>698</v>
      </c>
      <c r="J360" s="709">
        <v>1</v>
      </c>
      <c r="K360" s="800">
        <v>44105</v>
      </c>
      <c r="L360" s="800">
        <v>44165</v>
      </c>
      <c r="M360" s="711">
        <v>8.5714285714285712</v>
      </c>
      <c r="N360" s="712">
        <v>1</v>
      </c>
      <c r="O360" s="406">
        <f t="shared" si="14"/>
        <v>1</v>
      </c>
      <c r="P360" s="1054" t="str">
        <f>IF(ISNUMBER(O360),IF(O360=100%,"CUMPLIDA",IF(AND(ISNUMBER(L360),ISNUMBER(CGR!$Q$4)), IF(L360&lt;CGR!$Q$4,"INCUMPLIDA","PROCESO"), "VERIFICAR FECHA")),"SIN VALOR AVANCE")</f>
        <v>CUMPLIDA</v>
      </c>
      <c r="Q360" s="721" t="s">
        <v>699</v>
      </c>
    </row>
    <row r="361" spans="1:17" ht="150.6" x14ac:dyDescent="0.25">
      <c r="A361" s="737" t="s">
        <v>18</v>
      </c>
      <c r="B361" s="799" t="s">
        <v>8</v>
      </c>
      <c r="C361" s="1136"/>
      <c r="D361" s="1136"/>
      <c r="E361" s="1138"/>
      <c r="F361" s="1138"/>
      <c r="G361" s="1138"/>
      <c r="H361" s="1039" t="s">
        <v>700</v>
      </c>
      <c r="I361" s="1039" t="s">
        <v>701</v>
      </c>
      <c r="J361" s="709">
        <v>1</v>
      </c>
      <c r="K361" s="800">
        <v>44197</v>
      </c>
      <c r="L361" s="800">
        <v>44530</v>
      </c>
      <c r="M361" s="711">
        <v>47.571428571428569</v>
      </c>
      <c r="N361" s="712">
        <v>1</v>
      </c>
      <c r="O361" s="406">
        <f t="shared" si="14"/>
        <v>1</v>
      </c>
      <c r="P361" s="1054" t="str">
        <f>IF(ISNUMBER(O361),IF(O361=100%,"CUMPLIDA",IF(AND(ISNUMBER(L361),ISNUMBER(CGR!$Q$4)), IF(L361&lt;CGR!$Q$4,"INCUMPLIDA","PROCESO"), "VERIFICAR FECHA")),"SIN VALOR AVANCE")</f>
        <v>CUMPLIDA</v>
      </c>
      <c r="Q361" s="721" t="s">
        <v>702</v>
      </c>
    </row>
    <row r="362" spans="1:17" ht="345.6" x14ac:dyDescent="0.25">
      <c r="A362" s="737" t="s">
        <v>18</v>
      </c>
      <c r="B362" s="799" t="s">
        <v>8</v>
      </c>
      <c r="C362" s="1136"/>
      <c r="D362" s="1136"/>
      <c r="E362" s="1138"/>
      <c r="F362" s="1138"/>
      <c r="G362" s="1138"/>
      <c r="H362" s="1039" t="s">
        <v>703</v>
      </c>
      <c r="I362" s="1039" t="s">
        <v>704</v>
      </c>
      <c r="J362" s="716">
        <v>2</v>
      </c>
      <c r="K362" s="800">
        <v>44531</v>
      </c>
      <c r="L362" s="800">
        <v>44835</v>
      </c>
      <c r="M362" s="718">
        <v>43.428571428571431</v>
      </c>
      <c r="N362" s="719">
        <v>2</v>
      </c>
      <c r="O362" s="406">
        <f t="shared" ref="O362:O425" si="16">N362/J362</f>
        <v>1</v>
      </c>
      <c r="P362" s="1054" t="str">
        <f>IF(ISNUMBER(O362),IF(O362=100%,"CUMPLIDA",IF(AND(ISNUMBER(L362),ISNUMBER(CGR!$Q$4)), IF(L362&lt;CGR!$Q$4,"INCUMPLIDA","PROCESO"), "VERIFICAR FECHA")),"SIN VALOR AVANCE")</f>
        <v>CUMPLIDA</v>
      </c>
      <c r="Q362" s="721" t="s">
        <v>705</v>
      </c>
    </row>
    <row r="363" spans="1:17" ht="345.6" x14ac:dyDescent="0.25">
      <c r="A363" s="737" t="s">
        <v>18</v>
      </c>
      <c r="B363" s="799" t="s">
        <v>8</v>
      </c>
      <c r="C363" s="1136"/>
      <c r="D363" s="1136"/>
      <c r="E363" s="1138"/>
      <c r="F363" s="1138"/>
      <c r="G363" s="1138"/>
      <c r="H363" s="1040" t="s">
        <v>706</v>
      </c>
      <c r="I363" s="1040" t="s">
        <v>223</v>
      </c>
      <c r="J363" s="716">
        <v>1</v>
      </c>
      <c r="K363" s="800">
        <v>45108</v>
      </c>
      <c r="L363" s="800">
        <v>45291</v>
      </c>
      <c r="M363" s="711">
        <f t="shared" ref="M363" si="17">(L363-K363)/7</f>
        <v>26.142857142857142</v>
      </c>
      <c r="N363" s="719">
        <v>0</v>
      </c>
      <c r="O363" s="406">
        <f t="shared" si="16"/>
        <v>0</v>
      </c>
      <c r="P363" s="1054" t="str">
        <f>IF(ISNUMBER(O363),IF(O363=100%,"CUMPLIDA",IF(AND(ISNUMBER(L363),ISNUMBER(CGR!$Q$4)), IF(L363&lt;CGR!$Q$4,"INCUMPLIDA","PROCESO"), "VERIFICAR FECHA")),"SIN VALOR AVANCE")</f>
        <v>PROCESO</v>
      </c>
      <c r="Q363" s="721" t="s">
        <v>707</v>
      </c>
    </row>
    <row r="364" spans="1:17" ht="315.60000000000002" x14ac:dyDescent="0.25">
      <c r="A364" s="737" t="s">
        <v>18</v>
      </c>
      <c r="B364" s="799" t="s">
        <v>8</v>
      </c>
      <c r="C364" s="1136" t="s">
        <v>708</v>
      </c>
      <c r="D364" s="1136" t="s">
        <v>634</v>
      </c>
      <c r="E364" s="1138" t="s">
        <v>709</v>
      </c>
      <c r="F364" s="1138" t="s">
        <v>710</v>
      </c>
      <c r="G364" s="1138" t="s">
        <v>662</v>
      </c>
      <c r="H364" s="860" t="s">
        <v>475</v>
      </c>
      <c r="I364" s="1045" t="s">
        <v>95</v>
      </c>
      <c r="J364" s="709">
        <v>1</v>
      </c>
      <c r="K364" s="800">
        <v>44044</v>
      </c>
      <c r="L364" s="800">
        <v>44196</v>
      </c>
      <c r="M364" s="711">
        <f t="shared" si="15"/>
        <v>21.714285714285715</v>
      </c>
      <c r="N364" s="712">
        <v>1</v>
      </c>
      <c r="O364" s="406">
        <f t="shared" si="16"/>
        <v>1</v>
      </c>
      <c r="P364" s="1054" t="str">
        <f>IF(ISNUMBER(O364),IF(O364=100%,"CUMPLIDA",IF(AND(ISNUMBER(L364),ISNUMBER(CGR!$Q$4)), IF(L364&lt;CGR!$Q$4,"INCUMPLIDA","PROCESO"), "VERIFICAR FECHA")),"SIN VALOR AVANCE")</f>
        <v>CUMPLIDA</v>
      </c>
      <c r="Q364" s="1045" t="s">
        <v>711</v>
      </c>
    </row>
    <row r="365" spans="1:17" ht="225.6" x14ac:dyDescent="0.25">
      <c r="A365" s="737" t="s">
        <v>18</v>
      </c>
      <c r="B365" s="799" t="s">
        <v>8</v>
      </c>
      <c r="C365" s="1136"/>
      <c r="D365" s="1136"/>
      <c r="E365" s="1138"/>
      <c r="F365" s="1138"/>
      <c r="G365" s="1138"/>
      <c r="H365" s="1046" t="s">
        <v>477</v>
      </c>
      <c r="I365" s="737" t="s">
        <v>351</v>
      </c>
      <c r="J365" s="716">
        <v>1</v>
      </c>
      <c r="K365" s="800">
        <v>44927</v>
      </c>
      <c r="L365" s="800">
        <v>45230</v>
      </c>
      <c r="M365" s="711">
        <f t="shared" si="15"/>
        <v>43.285714285714285</v>
      </c>
      <c r="N365" s="719">
        <v>0</v>
      </c>
      <c r="O365" s="406">
        <f t="shared" si="16"/>
        <v>0</v>
      </c>
      <c r="P365" s="1054" t="str">
        <f>IF(ISNUMBER(O365),IF(O365=100%,"CUMPLIDA",IF(AND(ISNUMBER(L365),ISNUMBER(CGR!$Q$4)), IF(L365&lt;CGR!$Q$4,"INCUMPLIDA","PROCESO"), "VERIFICAR FECHA")),"SIN VALOR AVANCE")</f>
        <v>PROCESO</v>
      </c>
      <c r="Q365" s="1045" t="s">
        <v>712</v>
      </c>
    </row>
    <row r="366" spans="1:17" ht="225.6" x14ac:dyDescent="0.25">
      <c r="A366" s="737" t="s">
        <v>18</v>
      </c>
      <c r="B366" s="799" t="s">
        <v>8</v>
      </c>
      <c r="C366" s="1136"/>
      <c r="D366" s="1136"/>
      <c r="E366" s="1138"/>
      <c r="F366" s="1138"/>
      <c r="G366" s="1138"/>
      <c r="H366" s="1142" t="s">
        <v>479</v>
      </c>
      <c r="I366" s="1044" t="s">
        <v>354</v>
      </c>
      <c r="J366" s="716">
        <v>1</v>
      </c>
      <c r="K366" s="800">
        <v>45231</v>
      </c>
      <c r="L366" s="800">
        <v>45443</v>
      </c>
      <c r="M366" s="711">
        <f t="shared" si="15"/>
        <v>30.285714285714285</v>
      </c>
      <c r="N366" s="719">
        <v>0</v>
      </c>
      <c r="O366" s="406">
        <f t="shared" si="16"/>
        <v>0</v>
      </c>
      <c r="P366" s="1054" t="str">
        <f>IF(ISNUMBER(O366),IF(O366=100%,"CUMPLIDA",IF(AND(ISNUMBER(L366),ISNUMBER(CGR!$Q$4)), IF(L366&lt;CGR!$Q$4,"INCUMPLIDA","PROCESO"), "VERIFICAR FECHA")),"SIN VALOR AVANCE")</f>
        <v>PROCESO</v>
      </c>
      <c r="Q366" s="1045" t="s">
        <v>712</v>
      </c>
    </row>
    <row r="367" spans="1:17" ht="360.6" x14ac:dyDescent="0.25">
      <c r="A367" s="737" t="s">
        <v>18</v>
      </c>
      <c r="B367" s="799" t="s">
        <v>8</v>
      </c>
      <c r="C367" s="1136"/>
      <c r="D367" s="1136"/>
      <c r="E367" s="1138"/>
      <c r="F367" s="1138"/>
      <c r="G367" s="1138"/>
      <c r="H367" s="1142"/>
      <c r="I367" s="1044" t="s">
        <v>106</v>
      </c>
      <c r="J367" s="716">
        <v>4</v>
      </c>
      <c r="K367" s="800">
        <v>45444</v>
      </c>
      <c r="L367" s="800">
        <v>45808</v>
      </c>
      <c r="M367" s="711">
        <f t="shared" si="15"/>
        <v>52</v>
      </c>
      <c r="N367" s="719">
        <v>0</v>
      </c>
      <c r="O367" s="406">
        <f t="shared" si="16"/>
        <v>0</v>
      </c>
      <c r="P367" s="1054" t="str">
        <f>IF(ISNUMBER(O367),IF(O367=100%,"CUMPLIDA",IF(AND(ISNUMBER(L367),ISNUMBER(CGR!$Q$4)), IF(L367&lt;CGR!$Q$4,"INCUMPLIDA","PROCESO"), "VERIFICAR FECHA")),"SIN VALOR AVANCE")</f>
        <v>PROCESO</v>
      </c>
      <c r="Q367" s="1045" t="s">
        <v>713</v>
      </c>
    </row>
    <row r="368" spans="1:17" ht="360.6" x14ac:dyDescent="0.25">
      <c r="A368" s="737" t="s">
        <v>18</v>
      </c>
      <c r="B368" s="799" t="s">
        <v>8</v>
      </c>
      <c r="C368" s="1136"/>
      <c r="D368" s="1136"/>
      <c r="E368" s="1138"/>
      <c r="F368" s="1138"/>
      <c r="G368" s="1138"/>
      <c r="H368" s="1046" t="s">
        <v>482</v>
      </c>
      <c r="I368" s="1044" t="s">
        <v>399</v>
      </c>
      <c r="J368" s="716">
        <v>1</v>
      </c>
      <c r="K368" s="800">
        <v>45809</v>
      </c>
      <c r="L368" s="800">
        <v>46022</v>
      </c>
      <c r="M368" s="711">
        <f t="shared" si="15"/>
        <v>30.428571428571427</v>
      </c>
      <c r="N368" s="719">
        <v>0</v>
      </c>
      <c r="O368" s="406">
        <f t="shared" si="16"/>
        <v>0</v>
      </c>
      <c r="P368" s="1054" t="str">
        <f>IF(ISNUMBER(O368),IF(O368=100%,"CUMPLIDA",IF(AND(ISNUMBER(L368),ISNUMBER(CGR!$Q$4)), IF(L368&lt;CGR!$Q$4,"INCUMPLIDA","PROCESO"), "VERIFICAR FECHA")),"SIN VALOR AVANCE")</f>
        <v>PROCESO</v>
      </c>
      <c r="Q368" s="1045" t="s">
        <v>713</v>
      </c>
    </row>
    <row r="369" spans="1:17" ht="165.6" x14ac:dyDescent="0.25">
      <c r="A369" s="737" t="s">
        <v>18</v>
      </c>
      <c r="B369" s="799" t="s">
        <v>8</v>
      </c>
      <c r="C369" s="1136" t="s">
        <v>714</v>
      </c>
      <c r="D369" s="1136" t="s">
        <v>588</v>
      </c>
      <c r="E369" s="1138" t="s">
        <v>715</v>
      </c>
      <c r="F369" s="1138" t="s">
        <v>716</v>
      </c>
      <c r="G369" s="1039" t="s">
        <v>717</v>
      </c>
      <c r="H369" s="1039" t="s">
        <v>718</v>
      </c>
      <c r="I369" s="1045" t="s">
        <v>719</v>
      </c>
      <c r="J369" s="714">
        <v>1</v>
      </c>
      <c r="K369" s="800">
        <v>43617</v>
      </c>
      <c r="L369" s="800">
        <v>43677</v>
      </c>
      <c r="M369" s="711">
        <f t="shared" si="15"/>
        <v>8.5714285714285712</v>
      </c>
      <c r="N369" s="715">
        <v>1</v>
      </c>
      <c r="O369" s="406">
        <f t="shared" si="16"/>
        <v>1</v>
      </c>
      <c r="P369" s="1054" t="str">
        <f>IF(ISNUMBER(O369),IF(O369=100%,"CUMPLIDA",IF(AND(ISNUMBER(L369),ISNUMBER(CGR!$Q$4)), IF(L369&lt;CGR!$Q$4,"INCUMPLIDA","PROCESO"), "VERIFICAR FECHA")),"SIN VALOR AVANCE")</f>
        <v>CUMPLIDA</v>
      </c>
      <c r="Q369" s="1045" t="s">
        <v>720</v>
      </c>
    </row>
    <row r="370" spans="1:17" ht="225.6" x14ac:dyDescent="0.25">
      <c r="A370" s="737" t="s">
        <v>18</v>
      </c>
      <c r="B370" s="799" t="s">
        <v>8</v>
      </c>
      <c r="C370" s="1136"/>
      <c r="D370" s="1136"/>
      <c r="E370" s="1138"/>
      <c r="F370" s="1138"/>
      <c r="G370" s="1039" t="s">
        <v>721</v>
      </c>
      <c r="H370" s="1039" t="s">
        <v>722</v>
      </c>
      <c r="I370" s="1045" t="s">
        <v>723</v>
      </c>
      <c r="J370" s="714">
        <v>1</v>
      </c>
      <c r="K370" s="800">
        <v>43678</v>
      </c>
      <c r="L370" s="800">
        <v>43738</v>
      </c>
      <c r="M370" s="711">
        <f t="shared" si="15"/>
        <v>8.5714285714285712</v>
      </c>
      <c r="N370" s="715">
        <v>1</v>
      </c>
      <c r="O370" s="406">
        <f t="shared" si="16"/>
        <v>1</v>
      </c>
      <c r="P370" s="1054" t="str">
        <f>IF(ISNUMBER(O370),IF(O370=100%,"CUMPLIDA",IF(AND(ISNUMBER(L370),ISNUMBER(CGR!$Q$4)), IF(L370&lt;CGR!$Q$4,"INCUMPLIDA","PROCESO"), "VERIFICAR FECHA")),"SIN VALOR AVANCE")</f>
        <v>CUMPLIDA</v>
      </c>
      <c r="Q370" s="1045" t="s">
        <v>724</v>
      </c>
    </row>
    <row r="371" spans="1:17" ht="270.60000000000002" x14ac:dyDescent="0.25">
      <c r="A371" s="737" t="s">
        <v>18</v>
      </c>
      <c r="B371" s="799" t="s">
        <v>8</v>
      </c>
      <c r="C371" s="1136"/>
      <c r="D371" s="1136"/>
      <c r="E371" s="1138"/>
      <c r="F371" s="1138"/>
      <c r="G371" s="1138" t="s">
        <v>591</v>
      </c>
      <c r="H371" s="860" t="s">
        <v>475</v>
      </c>
      <c r="I371" s="1045" t="s">
        <v>95</v>
      </c>
      <c r="J371" s="709">
        <v>1</v>
      </c>
      <c r="K371" s="800">
        <v>44044</v>
      </c>
      <c r="L371" s="800">
        <v>44196</v>
      </c>
      <c r="M371" s="711">
        <f t="shared" si="15"/>
        <v>21.714285714285715</v>
      </c>
      <c r="N371" s="712">
        <v>1</v>
      </c>
      <c r="O371" s="406">
        <f t="shared" si="16"/>
        <v>1</v>
      </c>
      <c r="P371" s="1054" t="str">
        <f>IF(ISNUMBER(O371),IF(O371=100%,"CUMPLIDA",IF(AND(ISNUMBER(L371),ISNUMBER(CGR!$Q$4)), IF(L371&lt;CGR!$Q$4,"INCUMPLIDA","PROCESO"), "VERIFICAR FECHA")),"SIN VALOR AVANCE")</f>
        <v>CUMPLIDA</v>
      </c>
      <c r="Q371" s="1045" t="s">
        <v>725</v>
      </c>
    </row>
    <row r="372" spans="1:17" ht="195.6" x14ac:dyDescent="0.25">
      <c r="A372" s="737" t="s">
        <v>18</v>
      </c>
      <c r="B372" s="799" t="s">
        <v>8</v>
      </c>
      <c r="C372" s="1136"/>
      <c r="D372" s="1136"/>
      <c r="E372" s="1138"/>
      <c r="F372" s="1138"/>
      <c r="G372" s="1138"/>
      <c r="H372" s="1046" t="s">
        <v>477</v>
      </c>
      <c r="I372" s="737" t="s">
        <v>351</v>
      </c>
      <c r="J372" s="716">
        <v>1</v>
      </c>
      <c r="K372" s="800">
        <v>44927</v>
      </c>
      <c r="L372" s="800">
        <v>45230</v>
      </c>
      <c r="M372" s="711">
        <f t="shared" si="15"/>
        <v>43.285714285714285</v>
      </c>
      <c r="N372" s="719">
        <v>0</v>
      </c>
      <c r="O372" s="406">
        <f t="shared" si="16"/>
        <v>0</v>
      </c>
      <c r="P372" s="1054" t="str">
        <f>IF(ISNUMBER(O372),IF(O372=100%,"CUMPLIDA",IF(AND(ISNUMBER(L372),ISNUMBER(CGR!$Q$4)), IF(L372&lt;CGR!$Q$4,"INCUMPLIDA","PROCESO"), "VERIFICAR FECHA")),"SIN VALOR AVANCE")</f>
        <v>PROCESO</v>
      </c>
      <c r="Q372" s="1045" t="s">
        <v>639</v>
      </c>
    </row>
    <row r="373" spans="1:17" ht="195.6" x14ac:dyDescent="0.25">
      <c r="A373" s="737" t="s">
        <v>18</v>
      </c>
      <c r="B373" s="799" t="s">
        <v>8</v>
      </c>
      <c r="C373" s="1136"/>
      <c r="D373" s="1136"/>
      <c r="E373" s="1138"/>
      <c r="F373" s="1138"/>
      <c r="G373" s="1138"/>
      <c r="H373" s="1142" t="s">
        <v>479</v>
      </c>
      <c r="I373" s="1044" t="s">
        <v>354</v>
      </c>
      <c r="J373" s="716">
        <v>1</v>
      </c>
      <c r="K373" s="800">
        <v>45231</v>
      </c>
      <c r="L373" s="800">
        <v>45443</v>
      </c>
      <c r="M373" s="711">
        <f t="shared" si="15"/>
        <v>30.285714285714285</v>
      </c>
      <c r="N373" s="719">
        <v>0</v>
      </c>
      <c r="O373" s="406">
        <f t="shared" si="16"/>
        <v>0</v>
      </c>
      <c r="P373" s="1054" t="str">
        <f>IF(ISNUMBER(O373),IF(O373=100%,"CUMPLIDA",IF(AND(ISNUMBER(L373),ISNUMBER(CGR!$Q$4)), IF(L373&lt;CGR!$Q$4,"INCUMPLIDA","PROCESO"), "VERIFICAR FECHA")),"SIN VALOR AVANCE")</f>
        <v>PROCESO</v>
      </c>
      <c r="Q373" s="1045" t="s">
        <v>639</v>
      </c>
    </row>
    <row r="374" spans="1:17" ht="270.60000000000002" x14ac:dyDescent="0.25">
      <c r="A374" s="737" t="s">
        <v>18</v>
      </c>
      <c r="B374" s="799" t="s">
        <v>8</v>
      </c>
      <c r="C374" s="1136"/>
      <c r="D374" s="1136"/>
      <c r="E374" s="1138"/>
      <c r="F374" s="1138"/>
      <c r="G374" s="1138"/>
      <c r="H374" s="1142"/>
      <c r="I374" s="1044" t="s">
        <v>106</v>
      </c>
      <c r="J374" s="716">
        <v>4</v>
      </c>
      <c r="K374" s="800">
        <v>45444</v>
      </c>
      <c r="L374" s="800">
        <v>45808</v>
      </c>
      <c r="M374" s="711">
        <f t="shared" si="15"/>
        <v>52</v>
      </c>
      <c r="N374" s="719">
        <v>0</v>
      </c>
      <c r="O374" s="406">
        <f t="shared" si="16"/>
        <v>0</v>
      </c>
      <c r="P374" s="1054" t="str">
        <f>IF(ISNUMBER(O374),IF(O374=100%,"CUMPLIDA",IF(AND(ISNUMBER(L374),ISNUMBER(CGR!$Q$4)), IF(L374&lt;CGR!$Q$4,"INCUMPLIDA","PROCESO"), "VERIFICAR FECHA")),"SIN VALOR AVANCE")</f>
        <v>PROCESO</v>
      </c>
      <c r="Q374" s="1045" t="s">
        <v>726</v>
      </c>
    </row>
    <row r="375" spans="1:17" ht="270.60000000000002" x14ac:dyDescent="0.25">
      <c r="A375" s="737" t="s">
        <v>18</v>
      </c>
      <c r="B375" s="799" t="s">
        <v>8</v>
      </c>
      <c r="C375" s="1136"/>
      <c r="D375" s="1136"/>
      <c r="E375" s="1138"/>
      <c r="F375" s="1138"/>
      <c r="G375" s="1138"/>
      <c r="H375" s="1046" t="s">
        <v>482</v>
      </c>
      <c r="I375" s="1044" t="s">
        <v>399</v>
      </c>
      <c r="J375" s="716">
        <v>1</v>
      </c>
      <c r="K375" s="800">
        <v>45809</v>
      </c>
      <c r="L375" s="800">
        <v>46022</v>
      </c>
      <c r="M375" s="711">
        <f t="shared" si="15"/>
        <v>30.428571428571427</v>
      </c>
      <c r="N375" s="719">
        <v>0</v>
      </c>
      <c r="O375" s="406">
        <f t="shared" si="16"/>
        <v>0</v>
      </c>
      <c r="P375" s="1054" t="str">
        <f>IF(ISNUMBER(O375),IF(O375=100%,"CUMPLIDA",IF(AND(ISNUMBER(L375),ISNUMBER(CGR!$Q$4)), IF(L375&lt;CGR!$Q$4,"INCUMPLIDA","PROCESO"), "VERIFICAR FECHA")),"SIN VALOR AVANCE")</f>
        <v>PROCESO</v>
      </c>
      <c r="Q375" s="1045" t="s">
        <v>726</v>
      </c>
    </row>
    <row r="376" spans="1:17" ht="195.6" x14ac:dyDescent="0.25">
      <c r="A376" s="737" t="s">
        <v>18</v>
      </c>
      <c r="B376" s="799" t="s">
        <v>8</v>
      </c>
      <c r="C376" s="1136" t="s">
        <v>727</v>
      </c>
      <c r="D376" s="1136" t="s">
        <v>728</v>
      </c>
      <c r="E376" s="1138" t="s">
        <v>729</v>
      </c>
      <c r="F376" s="1138" t="s">
        <v>730</v>
      </c>
      <c r="G376" s="1138" t="s">
        <v>731</v>
      </c>
      <c r="H376" s="1046" t="s">
        <v>477</v>
      </c>
      <c r="I376" s="737" t="s">
        <v>351</v>
      </c>
      <c r="J376" s="716">
        <v>1</v>
      </c>
      <c r="K376" s="800">
        <v>44927</v>
      </c>
      <c r="L376" s="800">
        <v>45230</v>
      </c>
      <c r="M376" s="711">
        <f t="shared" si="15"/>
        <v>43.285714285714285</v>
      </c>
      <c r="N376" s="719">
        <v>0</v>
      </c>
      <c r="O376" s="406">
        <f t="shared" si="16"/>
        <v>0</v>
      </c>
      <c r="P376" s="1054" t="str">
        <f>IF(ISNUMBER(O376),IF(O376=100%,"CUMPLIDA",IF(AND(ISNUMBER(L376),ISNUMBER(CGR!$Q$4)), IF(L376&lt;CGR!$Q$4,"INCUMPLIDA","PROCESO"), "VERIFICAR FECHA")),"SIN VALOR AVANCE")</f>
        <v>PROCESO</v>
      </c>
      <c r="Q376" s="1045" t="s">
        <v>732</v>
      </c>
    </row>
    <row r="377" spans="1:17" ht="210.6" x14ac:dyDescent="0.25">
      <c r="A377" s="737" t="s">
        <v>18</v>
      </c>
      <c r="B377" s="799" t="s">
        <v>8</v>
      </c>
      <c r="C377" s="1136"/>
      <c r="D377" s="1136"/>
      <c r="E377" s="1138"/>
      <c r="F377" s="1138"/>
      <c r="G377" s="1138"/>
      <c r="H377" s="1142" t="s">
        <v>479</v>
      </c>
      <c r="I377" s="1044" t="s">
        <v>354</v>
      </c>
      <c r="J377" s="716">
        <v>1</v>
      </c>
      <c r="K377" s="800">
        <v>45231</v>
      </c>
      <c r="L377" s="800">
        <v>45443</v>
      </c>
      <c r="M377" s="711">
        <f t="shared" si="15"/>
        <v>30.285714285714285</v>
      </c>
      <c r="N377" s="719">
        <v>0</v>
      </c>
      <c r="O377" s="406">
        <f t="shared" si="16"/>
        <v>0</v>
      </c>
      <c r="P377" s="1054" t="str">
        <f>IF(ISNUMBER(O377),IF(O377=100%,"CUMPLIDA",IF(AND(ISNUMBER(L377),ISNUMBER(CGR!$Q$4)), IF(L377&lt;CGR!$Q$4,"INCUMPLIDA","PROCESO"), "VERIFICAR FECHA")),"SIN VALOR AVANCE")</f>
        <v>PROCESO</v>
      </c>
      <c r="Q377" s="1045" t="s">
        <v>733</v>
      </c>
    </row>
    <row r="378" spans="1:17" ht="300.60000000000002" x14ac:dyDescent="0.25">
      <c r="A378" s="737" t="s">
        <v>18</v>
      </c>
      <c r="B378" s="799" t="s">
        <v>8</v>
      </c>
      <c r="C378" s="1136"/>
      <c r="D378" s="1136"/>
      <c r="E378" s="1138"/>
      <c r="F378" s="1138"/>
      <c r="G378" s="1138"/>
      <c r="H378" s="1142"/>
      <c r="I378" s="1044" t="s">
        <v>106</v>
      </c>
      <c r="J378" s="716">
        <v>4</v>
      </c>
      <c r="K378" s="800">
        <v>45444</v>
      </c>
      <c r="L378" s="800">
        <v>45808</v>
      </c>
      <c r="M378" s="711">
        <f t="shared" si="15"/>
        <v>52</v>
      </c>
      <c r="N378" s="719">
        <v>0</v>
      </c>
      <c r="O378" s="406">
        <f t="shared" si="16"/>
        <v>0</v>
      </c>
      <c r="P378" s="1054" t="str">
        <f>IF(ISNUMBER(O378),IF(O378=100%,"CUMPLIDA",IF(AND(ISNUMBER(L378),ISNUMBER(CGR!$Q$4)), IF(L378&lt;CGR!$Q$4,"INCUMPLIDA","PROCESO"), "VERIFICAR FECHA")),"SIN VALOR AVANCE")</f>
        <v>PROCESO</v>
      </c>
      <c r="Q378" s="1045" t="s">
        <v>734</v>
      </c>
    </row>
    <row r="379" spans="1:17" ht="300.60000000000002" x14ac:dyDescent="0.25">
      <c r="A379" s="737" t="s">
        <v>18</v>
      </c>
      <c r="B379" s="799" t="s">
        <v>8</v>
      </c>
      <c r="C379" s="1136"/>
      <c r="D379" s="1136"/>
      <c r="E379" s="1138"/>
      <c r="F379" s="1138"/>
      <c r="G379" s="1138"/>
      <c r="H379" s="1046" t="s">
        <v>482</v>
      </c>
      <c r="I379" s="1044" t="s">
        <v>399</v>
      </c>
      <c r="J379" s="716">
        <v>1</v>
      </c>
      <c r="K379" s="800">
        <v>45809</v>
      </c>
      <c r="L379" s="800">
        <v>46022</v>
      </c>
      <c r="M379" s="711">
        <f t="shared" si="15"/>
        <v>30.428571428571427</v>
      </c>
      <c r="N379" s="719">
        <v>0</v>
      </c>
      <c r="O379" s="406">
        <f t="shared" si="16"/>
        <v>0</v>
      </c>
      <c r="P379" s="1054" t="str">
        <f>IF(ISNUMBER(O379),IF(O379=100%,"CUMPLIDA",IF(AND(ISNUMBER(L379),ISNUMBER(CGR!$Q$4)), IF(L379&lt;CGR!$Q$4,"INCUMPLIDA","PROCESO"), "VERIFICAR FECHA")),"SIN VALOR AVANCE")</f>
        <v>PROCESO</v>
      </c>
      <c r="Q379" s="1045" t="s">
        <v>734</v>
      </c>
    </row>
    <row r="380" spans="1:17" ht="240.6" x14ac:dyDescent="0.25">
      <c r="A380" s="737" t="s">
        <v>18</v>
      </c>
      <c r="B380" s="799" t="s">
        <v>8</v>
      </c>
      <c r="C380" s="1136" t="s">
        <v>735</v>
      </c>
      <c r="D380" s="1136" t="s">
        <v>736</v>
      </c>
      <c r="E380" s="1138" t="s">
        <v>737</v>
      </c>
      <c r="F380" s="1143" t="s">
        <v>738</v>
      </c>
      <c r="G380" s="1138" t="s">
        <v>591</v>
      </c>
      <c r="H380" s="860" t="s">
        <v>475</v>
      </c>
      <c r="I380" s="1045" t="s">
        <v>95</v>
      </c>
      <c r="J380" s="709">
        <v>1</v>
      </c>
      <c r="K380" s="800">
        <v>44044</v>
      </c>
      <c r="L380" s="800">
        <v>44196</v>
      </c>
      <c r="M380" s="711">
        <f t="shared" si="15"/>
        <v>21.714285714285715</v>
      </c>
      <c r="N380" s="712">
        <v>1</v>
      </c>
      <c r="O380" s="406">
        <f t="shared" si="16"/>
        <v>1</v>
      </c>
      <c r="P380" s="1054" t="str">
        <f>IF(ISNUMBER(O380),IF(O380=100%,"CUMPLIDA",IF(AND(ISNUMBER(L380),ISNUMBER(CGR!$Q$4)), IF(L380&lt;CGR!$Q$4,"INCUMPLIDA","PROCESO"), "VERIFICAR FECHA")),"SIN VALOR AVANCE")</f>
        <v>CUMPLIDA</v>
      </c>
      <c r="Q380" s="1045" t="s">
        <v>739</v>
      </c>
    </row>
    <row r="381" spans="1:17" ht="180.6" x14ac:dyDescent="0.25">
      <c r="A381" s="737" t="s">
        <v>18</v>
      </c>
      <c r="B381" s="799" t="s">
        <v>8</v>
      </c>
      <c r="C381" s="1136"/>
      <c r="D381" s="1136"/>
      <c r="E381" s="1138"/>
      <c r="F381" s="1143"/>
      <c r="G381" s="1138"/>
      <c r="H381" s="1046" t="s">
        <v>477</v>
      </c>
      <c r="I381" s="737" t="s">
        <v>351</v>
      </c>
      <c r="J381" s="716">
        <v>1</v>
      </c>
      <c r="K381" s="800">
        <v>44927</v>
      </c>
      <c r="L381" s="800">
        <v>45230</v>
      </c>
      <c r="M381" s="711">
        <f t="shared" si="15"/>
        <v>43.285714285714285</v>
      </c>
      <c r="N381" s="719">
        <v>0</v>
      </c>
      <c r="O381" s="406">
        <f t="shared" si="16"/>
        <v>0</v>
      </c>
      <c r="P381" s="1054" t="str">
        <f>IF(ISNUMBER(O381),IF(O381=100%,"CUMPLIDA",IF(AND(ISNUMBER(L381),ISNUMBER(CGR!$Q$4)), IF(L381&lt;CGR!$Q$4,"INCUMPLIDA","PROCESO"), "VERIFICAR FECHA")),"SIN VALOR AVANCE")</f>
        <v>PROCESO</v>
      </c>
      <c r="Q381" s="1045" t="s">
        <v>740</v>
      </c>
    </row>
    <row r="382" spans="1:17" ht="180.6" x14ac:dyDescent="0.25">
      <c r="A382" s="737" t="s">
        <v>18</v>
      </c>
      <c r="B382" s="799" t="s">
        <v>8</v>
      </c>
      <c r="C382" s="1136"/>
      <c r="D382" s="1136"/>
      <c r="E382" s="1138"/>
      <c r="F382" s="1143"/>
      <c r="G382" s="1138"/>
      <c r="H382" s="1142" t="s">
        <v>479</v>
      </c>
      <c r="I382" s="1044" t="s">
        <v>354</v>
      </c>
      <c r="J382" s="716">
        <v>1</v>
      </c>
      <c r="K382" s="800">
        <v>45231</v>
      </c>
      <c r="L382" s="800">
        <v>45443</v>
      </c>
      <c r="M382" s="711">
        <f t="shared" si="15"/>
        <v>30.285714285714285</v>
      </c>
      <c r="N382" s="719">
        <v>0</v>
      </c>
      <c r="O382" s="406">
        <f t="shared" si="16"/>
        <v>0</v>
      </c>
      <c r="P382" s="1054" t="str">
        <f>IF(ISNUMBER(O382),IF(O382=100%,"CUMPLIDA",IF(AND(ISNUMBER(L382),ISNUMBER(CGR!$Q$4)), IF(L382&lt;CGR!$Q$4,"INCUMPLIDA","PROCESO"), "VERIFICAR FECHA")),"SIN VALOR AVANCE")</f>
        <v>PROCESO</v>
      </c>
      <c r="Q382" s="1045" t="s">
        <v>601</v>
      </c>
    </row>
    <row r="383" spans="1:17" ht="270.60000000000002" x14ac:dyDescent="0.25">
      <c r="A383" s="737" t="s">
        <v>18</v>
      </c>
      <c r="B383" s="799" t="s">
        <v>8</v>
      </c>
      <c r="C383" s="1136"/>
      <c r="D383" s="1136"/>
      <c r="E383" s="1138"/>
      <c r="F383" s="1143"/>
      <c r="G383" s="1138"/>
      <c r="H383" s="1142"/>
      <c r="I383" s="1044" t="s">
        <v>106</v>
      </c>
      <c r="J383" s="716">
        <v>4</v>
      </c>
      <c r="K383" s="800">
        <v>45444</v>
      </c>
      <c r="L383" s="800">
        <v>45808</v>
      </c>
      <c r="M383" s="711">
        <f t="shared" si="15"/>
        <v>52</v>
      </c>
      <c r="N383" s="719">
        <v>0</v>
      </c>
      <c r="O383" s="406">
        <f t="shared" si="16"/>
        <v>0</v>
      </c>
      <c r="P383" s="1054" t="str">
        <f>IF(ISNUMBER(O383),IF(O383=100%,"CUMPLIDA",IF(AND(ISNUMBER(L383),ISNUMBER(CGR!$Q$4)), IF(L383&lt;CGR!$Q$4,"INCUMPLIDA","PROCESO"), "VERIFICAR FECHA")),"SIN VALOR AVANCE")</f>
        <v>PROCESO</v>
      </c>
      <c r="Q383" s="1045" t="s">
        <v>602</v>
      </c>
    </row>
    <row r="384" spans="1:17" ht="270.60000000000002" x14ac:dyDescent="0.25">
      <c r="A384" s="737" t="s">
        <v>18</v>
      </c>
      <c r="B384" s="799" t="s">
        <v>8</v>
      </c>
      <c r="C384" s="1136"/>
      <c r="D384" s="1136"/>
      <c r="E384" s="1138"/>
      <c r="F384" s="1143"/>
      <c r="G384" s="1138"/>
      <c r="H384" s="1046" t="s">
        <v>482</v>
      </c>
      <c r="I384" s="1044" t="s">
        <v>399</v>
      </c>
      <c r="J384" s="716">
        <v>1</v>
      </c>
      <c r="K384" s="800">
        <v>45809</v>
      </c>
      <c r="L384" s="800">
        <v>46022</v>
      </c>
      <c r="M384" s="711">
        <f t="shared" si="15"/>
        <v>30.428571428571427</v>
      </c>
      <c r="N384" s="719">
        <v>0</v>
      </c>
      <c r="O384" s="406">
        <f t="shared" si="16"/>
        <v>0</v>
      </c>
      <c r="P384" s="1054" t="str">
        <f>IF(ISNUMBER(O384),IF(O384=100%,"CUMPLIDA",IF(AND(ISNUMBER(L384),ISNUMBER(CGR!$Q$4)), IF(L384&lt;CGR!$Q$4,"INCUMPLIDA","PROCESO"), "VERIFICAR FECHA")),"SIN VALOR AVANCE")</f>
        <v>PROCESO</v>
      </c>
      <c r="Q384" s="1045" t="s">
        <v>602</v>
      </c>
    </row>
    <row r="385" spans="1:17" ht="240.6" x14ac:dyDescent="0.25">
      <c r="A385" s="737" t="s">
        <v>18</v>
      </c>
      <c r="B385" s="799" t="s">
        <v>8</v>
      </c>
      <c r="C385" s="1136" t="s">
        <v>741</v>
      </c>
      <c r="D385" s="1136" t="s">
        <v>742</v>
      </c>
      <c r="E385" s="1138" t="s">
        <v>743</v>
      </c>
      <c r="F385" s="1138" t="s">
        <v>744</v>
      </c>
      <c r="G385" s="1138" t="s">
        <v>591</v>
      </c>
      <c r="H385" s="860" t="s">
        <v>475</v>
      </c>
      <c r="I385" s="1045" t="s">
        <v>95</v>
      </c>
      <c r="J385" s="709">
        <v>1</v>
      </c>
      <c r="K385" s="800">
        <v>44044</v>
      </c>
      <c r="L385" s="800">
        <v>44196</v>
      </c>
      <c r="M385" s="711">
        <f t="shared" ref="M385:M425" si="18">(L385-K385)/7</f>
        <v>21.714285714285715</v>
      </c>
      <c r="N385" s="712">
        <v>1</v>
      </c>
      <c r="O385" s="406">
        <f t="shared" si="16"/>
        <v>1</v>
      </c>
      <c r="P385" s="1054" t="str">
        <f>IF(ISNUMBER(O385),IF(O385=100%,"CUMPLIDA",IF(AND(ISNUMBER(L385),ISNUMBER(CGR!$Q$4)), IF(L385&lt;CGR!$Q$4,"INCUMPLIDA","PROCESO"), "VERIFICAR FECHA")),"SIN VALOR AVANCE")</f>
        <v>CUMPLIDA</v>
      </c>
      <c r="Q385" s="1045" t="s">
        <v>620</v>
      </c>
    </row>
    <row r="386" spans="1:17" ht="180.6" x14ac:dyDescent="0.25">
      <c r="A386" s="737" t="s">
        <v>18</v>
      </c>
      <c r="B386" s="799" t="s">
        <v>8</v>
      </c>
      <c r="C386" s="1136"/>
      <c r="D386" s="1136"/>
      <c r="E386" s="1138"/>
      <c r="F386" s="1138"/>
      <c r="G386" s="1138"/>
      <c r="H386" s="1046" t="s">
        <v>477</v>
      </c>
      <c r="I386" s="737" t="s">
        <v>351</v>
      </c>
      <c r="J386" s="716">
        <v>1</v>
      </c>
      <c r="K386" s="800">
        <v>44927</v>
      </c>
      <c r="L386" s="800">
        <v>45230</v>
      </c>
      <c r="M386" s="711">
        <f t="shared" si="18"/>
        <v>43.285714285714285</v>
      </c>
      <c r="N386" s="719">
        <v>0</v>
      </c>
      <c r="O386" s="406">
        <f t="shared" si="16"/>
        <v>0</v>
      </c>
      <c r="P386" s="1054" t="str">
        <f>IF(ISNUMBER(O386),IF(O386=100%,"CUMPLIDA",IF(AND(ISNUMBER(L386),ISNUMBER(CGR!$Q$4)), IF(L386&lt;CGR!$Q$4,"INCUMPLIDA","PROCESO"), "VERIFICAR FECHA")),"SIN VALOR AVANCE")</f>
        <v>PROCESO</v>
      </c>
      <c r="Q386" s="1045" t="s">
        <v>601</v>
      </c>
    </row>
    <row r="387" spans="1:17" ht="180.6" x14ac:dyDescent="0.25">
      <c r="A387" s="737" t="s">
        <v>18</v>
      </c>
      <c r="B387" s="799" t="s">
        <v>8</v>
      </c>
      <c r="C387" s="1136"/>
      <c r="D387" s="1136"/>
      <c r="E387" s="1138"/>
      <c r="F387" s="1138"/>
      <c r="G387" s="1138"/>
      <c r="H387" s="1142" t="s">
        <v>479</v>
      </c>
      <c r="I387" s="1044" t="s">
        <v>354</v>
      </c>
      <c r="J387" s="716">
        <v>1</v>
      </c>
      <c r="K387" s="800">
        <v>45231</v>
      </c>
      <c r="L387" s="800">
        <v>45443</v>
      </c>
      <c r="M387" s="711">
        <f t="shared" si="18"/>
        <v>30.285714285714285</v>
      </c>
      <c r="N387" s="719">
        <v>0</v>
      </c>
      <c r="O387" s="406">
        <f t="shared" si="16"/>
        <v>0</v>
      </c>
      <c r="P387" s="1054" t="str">
        <f>IF(ISNUMBER(O387),IF(O387=100%,"CUMPLIDA",IF(AND(ISNUMBER(L387),ISNUMBER(CGR!$Q$4)), IF(L387&lt;CGR!$Q$4,"INCUMPLIDA","PROCESO"), "VERIFICAR FECHA")),"SIN VALOR AVANCE")</f>
        <v>PROCESO</v>
      </c>
      <c r="Q387" s="1045" t="s">
        <v>601</v>
      </c>
    </row>
    <row r="388" spans="1:17" ht="270.60000000000002" x14ac:dyDescent="0.25">
      <c r="A388" s="737" t="s">
        <v>18</v>
      </c>
      <c r="B388" s="799" t="s">
        <v>8</v>
      </c>
      <c r="C388" s="1136"/>
      <c r="D388" s="1136"/>
      <c r="E388" s="1138"/>
      <c r="F388" s="1138"/>
      <c r="G388" s="1138"/>
      <c r="H388" s="1142"/>
      <c r="I388" s="1044" t="s">
        <v>106</v>
      </c>
      <c r="J388" s="716">
        <v>4</v>
      </c>
      <c r="K388" s="800">
        <v>45444</v>
      </c>
      <c r="L388" s="800">
        <v>45808</v>
      </c>
      <c r="M388" s="711">
        <f t="shared" si="18"/>
        <v>52</v>
      </c>
      <c r="N388" s="719">
        <v>0</v>
      </c>
      <c r="O388" s="406">
        <f t="shared" si="16"/>
        <v>0</v>
      </c>
      <c r="P388" s="1054" t="str">
        <f>IF(ISNUMBER(O388),IF(O388=100%,"CUMPLIDA",IF(AND(ISNUMBER(L388),ISNUMBER(CGR!$Q$4)), IF(L388&lt;CGR!$Q$4,"INCUMPLIDA","PROCESO"), "VERIFICAR FECHA")),"SIN VALOR AVANCE")</f>
        <v>PROCESO</v>
      </c>
      <c r="Q388" s="1045" t="s">
        <v>602</v>
      </c>
    </row>
    <row r="389" spans="1:17" ht="270.60000000000002" x14ac:dyDescent="0.25">
      <c r="A389" s="737" t="s">
        <v>18</v>
      </c>
      <c r="B389" s="799" t="s">
        <v>8</v>
      </c>
      <c r="C389" s="1136"/>
      <c r="D389" s="1136"/>
      <c r="E389" s="1138"/>
      <c r="F389" s="1138"/>
      <c r="G389" s="1138"/>
      <c r="H389" s="1046" t="s">
        <v>482</v>
      </c>
      <c r="I389" s="1044" t="s">
        <v>399</v>
      </c>
      <c r="J389" s="716">
        <v>1</v>
      </c>
      <c r="K389" s="800">
        <v>45809</v>
      </c>
      <c r="L389" s="800">
        <v>46022</v>
      </c>
      <c r="M389" s="711">
        <f t="shared" si="18"/>
        <v>30.428571428571427</v>
      </c>
      <c r="N389" s="719">
        <v>0</v>
      </c>
      <c r="O389" s="406">
        <f t="shared" si="16"/>
        <v>0</v>
      </c>
      <c r="P389" s="1054" t="str">
        <f>IF(ISNUMBER(O389),IF(O389=100%,"CUMPLIDA",IF(AND(ISNUMBER(L389),ISNUMBER(CGR!$Q$4)), IF(L389&lt;CGR!$Q$4,"INCUMPLIDA","PROCESO"), "VERIFICAR FECHA")),"SIN VALOR AVANCE")</f>
        <v>PROCESO</v>
      </c>
      <c r="Q389" s="1045" t="s">
        <v>602</v>
      </c>
    </row>
    <row r="390" spans="1:17" ht="195.6" x14ac:dyDescent="0.25">
      <c r="A390" s="737" t="s">
        <v>18</v>
      </c>
      <c r="B390" s="799" t="s">
        <v>8</v>
      </c>
      <c r="C390" s="1136" t="s">
        <v>745</v>
      </c>
      <c r="D390" s="1136" t="s">
        <v>746</v>
      </c>
      <c r="E390" s="1138" t="s">
        <v>747</v>
      </c>
      <c r="F390" s="1138" t="s">
        <v>748</v>
      </c>
      <c r="G390" s="1138" t="s">
        <v>591</v>
      </c>
      <c r="H390" s="1046" t="s">
        <v>477</v>
      </c>
      <c r="I390" s="737" t="s">
        <v>351</v>
      </c>
      <c r="J390" s="716">
        <v>1</v>
      </c>
      <c r="K390" s="800">
        <v>44927</v>
      </c>
      <c r="L390" s="800">
        <v>45230</v>
      </c>
      <c r="M390" s="711">
        <f t="shared" si="18"/>
        <v>43.285714285714285</v>
      </c>
      <c r="N390" s="719">
        <v>0</v>
      </c>
      <c r="O390" s="406">
        <f t="shared" si="16"/>
        <v>0</v>
      </c>
      <c r="P390" s="1054" t="str">
        <f>IF(ISNUMBER(O390),IF(O390=100%,"CUMPLIDA",IF(AND(ISNUMBER(L390),ISNUMBER(CGR!$Q$4)), IF(L390&lt;CGR!$Q$4,"INCUMPLIDA","PROCESO"), "VERIFICAR FECHA")),"SIN VALOR AVANCE")</f>
        <v>PROCESO</v>
      </c>
      <c r="Q390" s="1045" t="s">
        <v>749</v>
      </c>
    </row>
    <row r="391" spans="1:17" ht="195.6" x14ac:dyDescent="0.25">
      <c r="A391" s="737" t="s">
        <v>18</v>
      </c>
      <c r="B391" s="799" t="s">
        <v>8</v>
      </c>
      <c r="C391" s="1136"/>
      <c r="D391" s="1136"/>
      <c r="E391" s="1138"/>
      <c r="F391" s="1138"/>
      <c r="G391" s="1138"/>
      <c r="H391" s="1142" t="s">
        <v>479</v>
      </c>
      <c r="I391" s="1044" t="s">
        <v>354</v>
      </c>
      <c r="J391" s="716">
        <v>1</v>
      </c>
      <c r="K391" s="800">
        <v>45231</v>
      </c>
      <c r="L391" s="800">
        <v>45443</v>
      </c>
      <c r="M391" s="711">
        <f t="shared" si="18"/>
        <v>30.285714285714285</v>
      </c>
      <c r="N391" s="719">
        <v>0</v>
      </c>
      <c r="O391" s="406">
        <f t="shared" si="16"/>
        <v>0</v>
      </c>
      <c r="P391" s="1054" t="str">
        <f>IF(ISNUMBER(O391),IF(O391=100%,"CUMPLIDA",IF(AND(ISNUMBER(L391),ISNUMBER(CGR!$Q$4)), IF(L391&lt;CGR!$Q$4,"INCUMPLIDA","PROCESO"), "VERIFICAR FECHA")),"SIN VALOR AVANCE")</f>
        <v>PROCESO</v>
      </c>
      <c r="Q391" s="1045" t="s">
        <v>749</v>
      </c>
    </row>
    <row r="392" spans="1:17" ht="285.60000000000002" x14ac:dyDescent="0.25">
      <c r="A392" s="737" t="s">
        <v>18</v>
      </c>
      <c r="B392" s="799" t="s">
        <v>8</v>
      </c>
      <c r="C392" s="1136"/>
      <c r="D392" s="1136"/>
      <c r="E392" s="1138"/>
      <c r="F392" s="1138"/>
      <c r="G392" s="1138"/>
      <c r="H392" s="1142"/>
      <c r="I392" s="1044" t="s">
        <v>106</v>
      </c>
      <c r="J392" s="716">
        <v>4</v>
      </c>
      <c r="K392" s="800">
        <v>45444</v>
      </c>
      <c r="L392" s="800">
        <v>45808</v>
      </c>
      <c r="M392" s="711">
        <f t="shared" si="18"/>
        <v>52</v>
      </c>
      <c r="N392" s="719">
        <v>0</v>
      </c>
      <c r="O392" s="406">
        <f t="shared" si="16"/>
        <v>0</v>
      </c>
      <c r="P392" s="1054" t="str">
        <f>IF(ISNUMBER(O392),IF(O392=100%,"CUMPLIDA",IF(AND(ISNUMBER(L392),ISNUMBER(CGR!$Q$4)), IF(L392&lt;CGR!$Q$4,"INCUMPLIDA","PROCESO"), "VERIFICAR FECHA")),"SIN VALOR AVANCE")</f>
        <v>PROCESO</v>
      </c>
      <c r="Q392" s="1045" t="s">
        <v>750</v>
      </c>
    </row>
    <row r="393" spans="1:17" ht="285.60000000000002" x14ac:dyDescent="0.25">
      <c r="A393" s="737" t="s">
        <v>18</v>
      </c>
      <c r="B393" s="799" t="s">
        <v>8</v>
      </c>
      <c r="C393" s="1136"/>
      <c r="D393" s="1136"/>
      <c r="E393" s="1138"/>
      <c r="F393" s="1138"/>
      <c r="G393" s="1138"/>
      <c r="H393" s="1046" t="s">
        <v>482</v>
      </c>
      <c r="I393" s="1044" t="s">
        <v>399</v>
      </c>
      <c r="J393" s="716">
        <v>1</v>
      </c>
      <c r="K393" s="800">
        <v>45809</v>
      </c>
      <c r="L393" s="800">
        <v>46022</v>
      </c>
      <c r="M393" s="711">
        <f t="shared" si="18"/>
        <v>30.428571428571427</v>
      </c>
      <c r="N393" s="719">
        <v>0</v>
      </c>
      <c r="O393" s="406">
        <f t="shared" si="16"/>
        <v>0</v>
      </c>
      <c r="P393" s="1054" t="str">
        <f>IF(ISNUMBER(O393),IF(O393=100%,"CUMPLIDA",IF(AND(ISNUMBER(L393),ISNUMBER(CGR!$Q$4)), IF(L393&lt;CGR!$Q$4,"INCUMPLIDA","PROCESO"), "VERIFICAR FECHA")),"SIN VALOR AVANCE")</f>
        <v>PROCESO</v>
      </c>
      <c r="Q393" s="1045" t="s">
        <v>750</v>
      </c>
    </row>
    <row r="394" spans="1:17" ht="195.6" x14ac:dyDescent="0.25">
      <c r="A394" s="737" t="s">
        <v>18</v>
      </c>
      <c r="B394" s="799" t="s">
        <v>8</v>
      </c>
      <c r="C394" s="1136" t="s">
        <v>751</v>
      </c>
      <c r="D394" s="1136" t="s">
        <v>752</v>
      </c>
      <c r="E394" s="1138" t="s">
        <v>753</v>
      </c>
      <c r="F394" s="1138" t="s">
        <v>754</v>
      </c>
      <c r="G394" s="1138" t="s">
        <v>591</v>
      </c>
      <c r="H394" s="1046" t="s">
        <v>477</v>
      </c>
      <c r="I394" s="737" t="s">
        <v>351</v>
      </c>
      <c r="J394" s="716">
        <v>1</v>
      </c>
      <c r="K394" s="800">
        <v>44927</v>
      </c>
      <c r="L394" s="800">
        <v>45230</v>
      </c>
      <c r="M394" s="711">
        <f t="shared" si="18"/>
        <v>43.285714285714285</v>
      </c>
      <c r="N394" s="719">
        <v>0</v>
      </c>
      <c r="O394" s="406">
        <f t="shared" si="16"/>
        <v>0</v>
      </c>
      <c r="P394" s="1054" t="str">
        <f>IF(ISNUMBER(O394),IF(O394=100%,"CUMPLIDA",IF(AND(ISNUMBER(L394),ISNUMBER(CGR!$Q$4)), IF(L394&lt;CGR!$Q$4,"INCUMPLIDA","PROCESO"), "VERIFICAR FECHA")),"SIN VALOR AVANCE")</f>
        <v>PROCESO</v>
      </c>
      <c r="Q394" s="1045" t="s">
        <v>755</v>
      </c>
    </row>
    <row r="395" spans="1:17" ht="195.6" x14ac:dyDescent="0.25">
      <c r="A395" s="737" t="s">
        <v>18</v>
      </c>
      <c r="B395" s="799" t="s">
        <v>8</v>
      </c>
      <c r="C395" s="1136"/>
      <c r="D395" s="1136"/>
      <c r="E395" s="1138"/>
      <c r="F395" s="1138"/>
      <c r="G395" s="1138"/>
      <c r="H395" s="1142" t="s">
        <v>479</v>
      </c>
      <c r="I395" s="1044" t="s">
        <v>354</v>
      </c>
      <c r="J395" s="716">
        <v>1</v>
      </c>
      <c r="K395" s="800">
        <v>45231</v>
      </c>
      <c r="L395" s="800">
        <v>45443</v>
      </c>
      <c r="M395" s="711">
        <f t="shared" si="18"/>
        <v>30.285714285714285</v>
      </c>
      <c r="N395" s="719">
        <v>0</v>
      </c>
      <c r="O395" s="406">
        <f t="shared" si="16"/>
        <v>0</v>
      </c>
      <c r="P395" s="1054" t="str">
        <f>IF(ISNUMBER(O395),IF(O395=100%,"CUMPLIDA",IF(AND(ISNUMBER(L395),ISNUMBER(CGR!$Q$4)), IF(L395&lt;CGR!$Q$4,"INCUMPLIDA","PROCESO"), "VERIFICAR FECHA")),"SIN VALOR AVANCE")</f>
        <v>PROCESO</v>
      </c>
      <c r="Q395" s="1045" t="s">
        <v>755</v>
      </c>
    </row>
    <row r="396" spans="1:17" ht="285.60000000000002" x14ac:dyDescent="0.25">
      <c r="A396" s="737" t="s">
        <v>18</v>
      </c>
      <c r="B396" s="799" t="s">
        <v>8</v>
      </c>
      <c r="C396" s="1136"/>
      <c r="D396" s="1136"/>
      <c r="E396" s="1138"/>
      <c r="F396" s="1138"/>
      <c r="G396" s="1138"/>
      <c r="H396" s="1142"/>
      <c r="I396" s="1044" t="s">
        <v>106</v>
      </c>
      <c r="J396" s="716">
        <v>4</v>
      </c>
      <c r="K396" s="800">
        <v>45444</v>
      </c>
      <c r="L396" s="800">
        <v>45808</v>
      </c>
      <c r="M396" s="711">
        <f t="shared" si="18"/>
        <v>52</v>
      </c>
      <c r="N396" s="719">
        <v>0</v>
      </c>
      <c r="O396" s="406">
        <f t="shared" si="16"/>
        <v>0</v>
      </c>
      <c r="P396" s="1054" t="str">
        <f>IF(ISNUMBER(O396),IF(O396=100%,"CUMPLIDA",IF(AND(ISNUMBER(L396),ISNUMBER(CGR!$Q$4)), IF(L396&lt;CGR!$Q$4,"INCUMPLIDA","PROCESO"), "VERIFICAR FECHA")),"SIN VALOR AVANCE")</f>
        <v>PROCESO</v>
      </c>
      <c r="Q396" s="1045" t="s">
        <v>756</v>
      </c>
    </row>
    <row r="397" spans="1:17" ht="285.60000000000002" x14ac:dyDescent="0.25">
      <c r="A397" s="737" t="s">
        <v>18</v>
      </c>
      <c r="B397" s="799" t="s">
        <v>8</v>
      </c>
      <c r="C397" s="1136"/>
      <c r="D397" s="1136"/>
      <c r="E397" s="1138"/>
      <c r="F397" s="1138"/>
      <c r="G397" s="1138"/>
      <c r="H397" s="1046" t="s">
        <v>482</v>
      </c>
      <c r="I397" s="1044" t="s">
        <v>399</v>
      </c>
      <c r="J397" s="716">
        <v>1</v>
      </c>
      <c r="K397" s="800">
        <v>45809</v>
      </c>
      <c r="L397" s="800">
        <v>46022</v>
      </c>
      <c r="M397" s="711">
        <f t="shared" si="18"/>
        <v>30.428571428571427</v>
      </c>
      <c r="N397" s="719">
        <v>0</v>
      </c>
      <c r="O397" s="406">
        <f t="shared" si="16"/>
        <v>0</v>
      </c>
      <c r="P397" s="1054" t="str">
        <f>IF(ISNUMBER(O397),IF(O397=100%,"CUMPLIDA",IF(AND(ISNUMBER(L397),ISNUMBER(CGR!$Q$4)), IF(L397&lt;CGR!$Q$4,"INCUMPLIDA","PROCESO"), "VERIFICAR FECHA")),"SIN VALOR AVANCE")</f>
        <v>PROCESO</v>
      </c>
      <c r="Q397" s="1045" t="s">
        <v>756</v>
      </c>
    </row>
    <row r="398" spans="1:17" ht="195.6" x14ac:dyDescent="0.25">
      <c r="A398" s="737" t="s">
        <v>18</v>
      </c>
      <c r="B398" s="799" t="s">
        <v>8</v>
      </c>
      <c r="C398" s="1136" t="s">
        <v>757</v>
      </c>
      <c r="D398" s="1136" t="s">
        <v>752</v>
      </c>
      <c r="E398" s="1138" t="s">
        <v>758</v>
      </c>
      <c r="F398" s="1138" t="s">
        <v>759</v>
      </c>
      <c r="G398" s="1138" t="s">
        <v>591</v>
      </c>
      <c r="H398" s="1046" t="s">
        <v>477</v>
      </c>
      <c r="I398" s="737" t="s">
        <v>351</v>
      </c>
      <c r="J398" s="716">
        <v>1</v>
      </c>
      <c r="K398" s="800">
        <v>44927</v>
      </c>
      <c r="L398" s="800">
        <v>45230</v>
      </c>
      <c r="M398" s="711">
        <f t="shared" si="18"/>
        <v>43.285714285714285</v>
      </c>
      <c r="N398" s="719">
        <v>0</v>
      </c>
      <c r="O398" s="406">
        <f t="shared" si="16"/>
        <v>0</v>
      </c>
      <c r="P398" s="1054" t="str">
        <f>IF(ISNUMBER(O398),IF(O398=100%,"CUMPLIDA",IF(AND(ISNUMBER(L398),ISNUMBER(CGR!$Q$4)), IF(L398&lt;CGR!$Q$4,"INCUMPLIDA","PROCESO"), "VERIFICAR FECHA")),"SIN VALOR AVANCE")</f>
        <v>PROCESO</v>
      </c>
      <c r="Q398" s="1045" t="s">
        <v>760</v>
      </c>
    </row>
    <row r="399" spans="1:17" ht="195.6" x14ac:dyDescent="0.25">
      <c r="A399" s="737" t="s">
        <v>18</v>
      </c>
      <c r="B399" s="799" t="s">
        <v>8</v>
      </c>
      <c r="C399" s="1136"/>
      <c r="D399" s="1136"/>
      <c r="E399" s="1138"/>
      <c r="F399" s="1138"/>
      <c r="G399" s="1138"/>
      <c r="H399" s="1142" t="s">
        <v>479</v>
      </c>
      <c r="I399" s="1044" t="s">
        <v>354</v>
      </c>
      <c r="J399" s="716">
        <v>1</v>
      </c>
      <c r="K399" s="800">
        <v>45231</v>
      </c>
      <c r="L399" s="800">
        <v>45443</v>
      </c>
      <c r="M399" s="711">
        <f t="shared" si="18"/>
        <v>30.285714285714285</v>
      </c>
      <c r="N399" s="719">
        <v>0</v>
      </c>
      <c r="O399" s="406">
        <f t="shared" si="16"/>
        <v>0</v>
      </c>
      <c r="P399" s="1054" t="str">
        <f>IF(ISNUMBER(O399),IF(O399=100%,"CUMPLIDA",IF(AND(ISNUMBER(L399),ISNUMBER(CGR!$Q$4)), IF(L399&lt;CGR!$Q$4,"INCUMPLIDA","PROCESO"), "VERIFICAR FECHA")),"SIN VALOR AVANCE")</f>
        <v>PROCESO</v>
      </c>
      <c r="Q399" s="1045" t="s">
        <v>755</v>
      </c>
    </row>
    <row r="400" spans="1:17" ht="285.60000000000002" x14ac:dyDescent="0.25">
      <c r="A400" s="737" t="s">
        <v>18</v>
      </c>
      <c r="B400" s="799" t="s">
        <v>8</v>
      </c>
      <c r="C400" s="1136"/>
      <c r="D400" s="1136"/>
      <c r="E400" s="1138"/>
      <c r="F400" s="1138"/>
      <c r="G400" s="1138"/>
      <c r="H400" s="1142"/>
      <c r="I400" s="1044" t="s">
        <v>106</v>
      </c>
      <c r="J400" s="716">
        <v>4</v>
      </c>
      <c r="K400" s="800">
        <v>45444</v>
      </c>
      <c r="L400" s="800">
        <v>45808</v>
      </c>
      <c r="M400" s="711">
        <f t="shared" si="18"/>
        <v>52</v>
      </c>
      <c r="N400" s="719">
        <v>0</v>
      </c>
      <c r="O400" s="406">
        <f t="shared" si="16"/>
        <v>0</v>
      </c>
      <c r="P400" s="1054" t="str">
        <f>IF(ISNUMBER(O400),IF(O400=100%,"CUMPLIDA",IF(AND(ISNUMBER(L400),ISNUMBER(CGR!$Q$4)), IF(L400&lt;CGR!$Q$4,"INCUMPLIDA","PROCESO"), "VERIFICAR FECHA")),"SIN VALOR AVANCE")</f>
        <v>PROCESO</v>
      </c>
      <c r="Q400" s="1045" t="s">
        <v>756</v>
      </c>
    </row>
    <row r="401" spans="1:17" ht="285.60000000000002" x14ac:dyDescent="0.25">
      <c r="A401" s="737" t="s">
        <v>18</v>
      </c>
      <c r="B401" s="799" t="s">
        <v>8</v>
      </c>
      <c r="C401" s="1136"/>
      <c r="D401" s="1136"/>
      <c r="E401" s="1138"/>
      <c r="F401" s="1138"/>
      <c r="G401" s="1138"/>
      <c r="H401" s="1046" t="s">
        <v>482</v>
      </c>
      <c r="I401" s="1044" t="s">
        <v>399</v>
      </c>
      <c r="J401" s="716">
        <v>1</v>
      </c>
      <c r="K401" s="800">
        <v>45809</v>
      </c>
      <c r="L401" s="800">
        <v>46022</v>
      </c>
      <c r="M401" s="711">
        <f t="shared" si="18"/>
        <v>30.428571428571427</v>
      </c>
      <c r="N401" s="719">
        <v>0</v>
      </c>
      <c r="O401" s="406">
        <f t="shared" si="16"/>
        <v>0</v>
      </c>
      <c r="P401" s="1054" t="str">
        <f>IF(ISNUMBER(O401),IF(O401=100%,"CUMPLIDA",IF(AND(ISNUMBER(L401),ISNUMBER(CGR!$Q$4)), IF(L401&lt;CGR!$Q$4,"INCUMPLIDA","PROCESO"), "VERIFICAR FECHA")),"SIN VALOR AVANCE")</f>
        <v>PROCESO</v>
      </c>
      <c r="Q401" s="1045" t="s">
        <v>756</v>
      </c>
    </row>
    <row r="402" spans="1:17" ht="150.6" x14ac:dyDescent="0.25">
      <c r="A402" s="737" t="s">
        <v>18</v>
      </c>
      <c r="B402" s="799" t="s">
        <v>8</v>
      </c>
      <c r="C402" s="1136" t="s">
        <v>761</v>
      </c>
      <c r="D402" s="1136" t="s">
        <v>634</v>
      </c>
      <c r="E402" s="1138" t="s">
        <v>762</v>
      </c>
      <c r="F402" s="1138" t="s">
        <v>763</v>
      </c>
      <c r="G402" s="1138" t="s">
        <v>764</v>
      </c>
      <c r="H402" s="860" t="s">
        <v>472</v>
      </c>
      <c r="I402" s="1045" t="s">
        <v>473</v>
      </c>
      <c r="J402" s="709">
        <v>1</v>
      </c>
      <c r="K402" s="800">
        <v>44013</v>
      </c>
      <c r="L402" s="800">
        <v>44042</v>
      </c>
      <c r="M402" s="711">
        <f t="shared" si="18"/>
        <v>4.1428571428571432</v>
      </c>
      <c r="N402" s="712">
        <v>1</v>
      </c>
      <c r="O402" s="406">
        <f t="shared" si="16"/>
        <v>1</v>
      </c>
      <c r="P402" s="1054" t="str">
        <f>IF(ISNUMBER(O402),IF(O402=100%,"CUMPLIDA",IF(AND(ISNUMBER(L402),ISNUMBER(CGR!$Q$4)), IF(L402&lt;CGR!$Q$4,"INCUMPLIDA","PROCESO"), "VERIFICAR FECHA")),"SIN VALOR AVANCE")</f>
        <v>CUMPLIDA</v>
      </c>
      <c r="Q402" s="1045" t="s">
        <v>765</v>
      </c>
    </row>
    <row r="403" spans="1:17" ht="195.6" x14ac:dyDescent="0.25">
      <c r="A403" s="737" t="s">
        <v>18</v>
      </c>
      <c r="B403" s="799" t="s">
        <v>8</v>
      </c>
      <c r="C403" s="1136"/>
      <c r="D403" s="1136"/>
      <c r="E403" s="1138"/>
      <c r="F403" s="1138"/>
      <c r="G403" s="1138"/>
      <c r="H403" s="860" t="s">
        <v>475</v>
      </c>
      <c r="I403" s="1045" t="s">
        <v>95</v>
      </c>
      <c r="J403" s="709">
        <v>1</v>
      </c>
      <c r="K403" s="800">
        <v>44044</v>
      </c>
      <c r="L403" s="800">
        <v>44196</v>
      </c>
      <c r="M403" s="711">
        <f t="shared" si="18"/>
        <v>21.714285714285715</v>
      </c>
      <c r="N403" s="712">
        <v>1</v>
      </c>
      <c r="O403" s="406">
        <f t="shared" si="16"/>
        <v>1</v>
      </c>
      <c r="P403" s="1054" t="str">
        <f>IF(ISNUMBER(O403),IF(O403=100%,"CUMPLIDA",IF(AND(ISNUMBER(L403),ISNUMBER(CGR!$Q$4)), IF(L403&lt;CGR!$Q$4,"INCUMPLIDA","PROCESO"), "VERIFICAR FECHA")),"SIN VALOR AVANCE")</f>
        <v>CUMPLIDA</v>
      </c>
      <c r="Q403" s="1045" t="s">
        <v>766</v>
      </c>
    </row>
    <row r="404" spans="1:17" ht="195.6" x14ac:dyDescent="0.25">
      <c r="A404" s="737" t="s">
        <v>18</v>
      </c>
      <c r="B404" s="799" t="s">
        <v>8</v>
      </c>
      <c r="C404" s="1136"/>
      <c r="D404" s="1136"/>
      <c r="E404" s="1138"/>
      <c r="F404" s="1138"/>
      <c r="G404" s="1138"/>
      <c r="H404" s="1046" t="s">
        <v>477</v>
      </c>
      <c r="I404" s="737" t="s">
        <v>351</v>
      </c>
      <c r="J404" s="716">
        <v>1</v>
      </c>
      <c r="K404" s="800">
        <v>44927</v>
      </c>
      <c r="L404" s="800">
        <v>45230</v>
      </c>
      <c r="M404" s="711">
        <f t="shared" si="18"/>
        <v>43.285714285714285</v>
      </c>
      <c r="N404" s="719">
        <v>0</v>
      </c>
      <c r="O404" s="406">
        <f t="shared" si="16"/>
        <v>0</v>
      </c>
      <c r="P404" s="1054" t="str">
        <f>IF(ISNUMBER(O404),IF(O404=100%,"CUMPLIDA",IF(AND(ISNUMBER(L404),ISNUMBER(CGR!$Q$4)), IF(L404&lt;CGR!$Q$4,"INCUMPLIDA","PROCESO"), "VERIFICAR FECHA")),"SIN VALOR AVANCE")</f>
        <v>PROCESO</v>
      </c>
      <c r="Q404" s="1045" t="s">
        <v>755</v>
      </c>
    </row>
    <row r="405" spans="1:17" ht="195.6" x14ac:dyDescent="0.25">
      <c r="A405" s="737" t="s">
        <v>18</v>
      </c>
      <c r="B405" s="799" t="s">
        <v>8</v>
      </c>
      <c r="C405" s="1136"/>
      <c r="D405" s="1136"/>
      <c r="E405" s="1138"/>
      <c r="F405" s="1138"/>
      <c r="G405" s="1138"/>
      <c r="H405" s="1142" t="s">
        <v>479</v>
      </c>
      <c r="I405" s="1044" t="s">
        <v>354</v>
      </c>
      <c r="J405" s="716">
        <v>1</v>
      </c>
      <c r="K405" s="800">
        <v>45231</v>
      </c>
      <c r="L405" s="800">
        <v>45443</v>
      </c>
      <c r="M405" s="711">
        <f t="shared" si="18"/>
        <v>30.285714285714285</v>
      </c>
      <c r="N405" s="719">
        <v>0</v>
      </c>
      <c r="O405" s="406">
        <f t="shared" si="16"/>
        <v>0</v>
      </c>
      <c r="P405" s="1054" t="str">
        <f>IF(ISNUMBER(O405),IF(O405=100%,"CUMPLIDA",IF(AND(ISNUMBER(L405),ISNUMBER(CGR!$Q$4)), IF(L405&lt;CGR!$Q$4,"INCUMPLIDA","PROCESO"), "VERIFICAR FECHA")),"SIN VALOR AVANCE")</f>
        <v>PROCESO</v>
      </c>
      <c r="Q405" s="1045" t="s">
        <v>755</v>
      </c>
    </row>
    <row r="406" spans="1:17" ht="285.60000000000002" x14ac:dyDescent="0.25">
      <c r="A406" s="737" t="s">
        <v>18</v>
      </c>
      <c r="B406" s="799" t="s">
        <v>8</v>
      </c>
      <c r="C406" s="1136"/>
      <c r="D406" s="1136"/>
      <c r="E406" s="1138"/>
      <c r="F406" s="1138"/>
      <c r="G406" s="1138"/>
      <c r="H406" s="1142"/>
      <c r="I406" s="1044" t="s">
        <v>106</v>
      </c>
      <c r="J406" s="716">
        <v>4</v>
      </c>
      <c r="K406" s="800">
        <v>45444</v>
      </c>
      <c r="L406" s="800">
        <v>45808</v>
      </c>
      <c r="M406" s="711">
        <f t="shared" si="18"/>
        <v>52</v>
      </c>
      <c r="N406" s="719">
        <v>0</v>
      </c>
      <c r="O406" s="406">
        <f t="shared" si="16"/>
        <v>0</v>
      </c>
      <c r="P406" s="1054" t="str">
        <f>IF(ISNUMBER(O406),IF(O406=100%,"CUMPLIDA",IF(AND(ISNUMBER(L406),ISNUMBER(CGR!$Q$4)), IF(L406&lt;CGR!$Q$4,"INCUMPLIDA","PROCESO"), "VERIFICAR FECHA")),"SIN VALOR AVANCE")</f>
        <v>PROCESO</v>
      </c>
      <c r="Q406" s="1045" t="s">
        <v>756</v>
      </c>
    </row>
    <row r="407" spans="1:17" ht="285.60000000000002" x14ac:dyDescent="0.25">
      <c r="A407" s="737" t="s">
        <v>18</v>
      </c>
      <c r="B407" s="799" t="s">
        <v>8</v>
      </c>
      <c r="C407" s="1136"/>
      <c r="D407" s="1136"/>
      <c r="E407" s="1138"/>
      <c r="F407" s="1138"/>
      <c r="G407" s="1138"/>
      <c r="H407" s="1046" t="s">
        <v>482</v>
      </c>
      <c r="I407" s="1044" t="s">
        <v>399</v>
      </c>
      <c r="J407" s="716">
        <v>1</v>
      </c>
      <c r="K407" s="800">
        <v>45809</v>
      </c>
      <c r="L407" s="800">
        <v>46022</v>
      </c>
      <c r="M407" s="711">
        <f t="shared" si="18"/>
        <v>30.428571428571427</v>
      </c>
      <c r="N407" s="719">
        <v>0</v>
      </c>
      <c r="O407" s="406">
        <f t="shared" si="16"/>
        <v>0</v>
      </c>
      <c r="P407" s="1054" t="str">
        <f>IF(ISNUMBER(O407),IF(O407=100%,"CUMPLIDA",IF(AND(ISNUMBER(L407),ISNUMBER(CGR!$Q$4)), IF(L407&lt;CGR!$Q$4,"INCUMPLIDA","PROCESO"), "VERIFICAR FECHA")),"SIN VALOR AVANCE")</f>
        <v>PROCESO</v>
      </c>
      <c r="Q407" s="1045" t="s">
        <v>756</v>
      </c>
    </row>
    <row r="408" spans="1:17" ht="135.6" x14ac:dyDescent="0.25">
      <c r="A408" s="737" t="s">
        <v>18</v>
      </c>
      <c r="B408" s="799" t="s">
        <v>8</v>
      </c>
      <c r="C408" s="1136" t="s">
        <v>767</v>
      </c>
      <c r="D408" s="1136" t="s">
        <v>588</v>
      </c>
      <c r="E408" s="1138" t="s">
        <v>768</v>
      </c>
      <c r="F408" s="1138" t="s">
        <v>769</v>
      </c>
      <c r="G408" s="1138" t="s">
        <v>764</v>
      </c>
      <c r="H408" s="860" t="s">
        <v>472</v>
      </c>
      <c r="I408" s="1045" t="s">
        <v>473</v>
      </c>
      <c r="J408" s="709">
        <v>1</v>
      </c>
      <c r="K408" s="800">
        <v>44013</v>
      </c>
      <c r="L408" s="800">
        <v>44042</v>
      </c>
      <c r="M408" s="711">
        <f t="shared" si="18"/>
        <v>4.1428571428571432</v>
      </c>
      <c r="N408" s="712">
        <v>1</v>
      </c>
      <c r="O408" s="406">
        <f t="shared" si="16"/>
        <v>1</v>
      </c>
      <c r="P408" s="1054" t="str">
        <f>IF(ISNUMBER(O408),IF(O408=100%,"CUMPLIDA",IF(AND(ISNUMBER(L408),ISNUMBER(CGR!$Q$4)), IF(L408&lt;CGR!$Q$4,"INCUMPLIDA","PROCESO"), "VERIFICAR FECHA")),"SIN VALOR AVANCE")</f>
        <v>CUMPLIDA</v>
      </c>
      <c r="Q408" s="1045" t="s">
        <v>770</v>
      </c>
    </row>
    <row r="409" spans="1:17" ht="195.6" x14ac:dyDescent="0.25">
      <c r="A409" s="737" t="s">
        <v>18</v>
      </c>
      <c r="B409" s="799" t="s">
        <v>8</v>
      </c>
      <c r="C409" s="1136"/>
      <c r="D409" s="1136"/>
      <c r="E409" s="1138"/>
      <c r="F409" s="1138"/>
      <c r="G409" s="1138"/>
      <c r="H409" s="860" t="s">
        <v>475</v>
      </c>
      <c r="I409" s="1045" t="s">
        <v>95</v>
      </c>
      <c r="J409" s="709">
        <v>1</v>
      </c>
      <c r="K409" s="800">
        <v>44044</v>
      </c>
      <c r="L409" s="800">
        <v>44196</v>
      </c>
      <c r="M409" s="711">
        <f t="shared" si="18"/>
        <v>21.714285714285715</v>
      </c>
      <c r="N409" s="712">
        <v>1</v>
      </c>
      <c r="O409" s="406">
        <f t="shared" si="16"/>
        <v>1</v>
      </c>
      <c r="P409" s="1054" t="str">
        <f>IF(ISNUMBER(O409),IF(O409=100%,"CUMPLIDA",IF(AND(ISNUMBER(L409),ISNUMBER(CGR!$Q$4)), IF(L409&lt;CGR!$Q$4,"INCUMPLIDA","PROCESO"), "VERIFICAR FECHA")),"SIN VALOR AVANCE")</f>
        <v>CUMPLIDA</v>
      </c>
      <c r="Q409" s="1045" t="s">
        <v>771</v>
      </c>
    </row>
    <row r="410" spans="1:17" ht="195.6" x14ac:dyDescent="0.25">
      <c r="A410" s="737" t="s">
        <v>18</v>
      </c>
      <c r="B410" s="799" t="s">
        <v>8</v>
      </c>
      <c r="C410" s="1136"/>
      <c r="D410" s="1136"/>
      <c r="E410" s="1138"/>
      <c r="F410" s="1138"/>
      <c r="G410" s="1138"/>
      <c r="H410" s="1046" t="s">
        <v>477</v>
      </c>
      <c r="I410" s="737" t="s">
        <v>351</v>
      </c>
      <c r="J410" s="716">
        <v>1</v>
      </c>
      <c r="K410" s="800">
        <v>44927</v>
      </c>
      <c r="L410" s="800">
        <v>45230</v>
      </c>
      <c r="M410" s="711">
        <f t="shared" si="18"/>
        <v>43.285714285714285</v>
      </c>
      <c r="N410" s="719">
        <v>0</v>
      </c>
      <c r="O410" s="406">
        <f t="shared" si="16"/>
        <v>0</v>
      </c>
      <c r="P410" s="1054" t="str">
        <f>IF(ISNUMBER(O410),IF(O410=100%,"CUMPLIDA",IF(AND(ISNUMBER(L410),ISNUMBER(CGR!$Q$4)), IF(L410&lt;CGR!$Q$4,"INCUMPLIDA","PROCESO"), "VERIFICAR FECHA")),"SIN VALOR AVANCE")</f>
        <v>PROCESO</v>
      </c>
      <c r="Q410" s="1045" t="s">
        <v>755</v>
      </c>
    </row>
    <row r="411" spans="1:17" ht="196.2" x14ac:dyDescent="0.25">
      <c r="A411" s="737" t="s">
        <v>18</v>
      </c>
      <c r="B411" s="799" t="s">
        <v>8</v>
      </c>
      <c r="C411" s="1136"/>
      <c r="D411" s="1136"/>
      <c r="E411" s="1138"/>
      <c r="F411" s="1138"/>
      <c r="G411" s="1138"/>
      <c r="H411" s="1142" t="s">
        <v>479</v>
      </c>
      <c r="I411" s="1044" t="s">
        <v>354</v>
      </c>
      <c r="J411" s="716">
        <v>1</v>
      </c>
      <c r="K411" s="800">
        <v>45231</v>
      </c>
      <c r="L411" s="800">
        <v>45443</v>
      </c>
      <c r="M411" s="711">
        <f t="shared" si="18"/>
        <v>30.285714285714285</v>
      </c>
      <c r="N411" s="719">
        <v>0</v>
      </c>
      <c r="O411" s="406">
        <f t="shared" si="16"/>
        <v>0</v>
      </c>
      <c r="P411" s="1054" t="str">
        <f>IF(ISNUMBER(O411),IF(O411=100%,"CUMPLIDA",IF(AND(ISNUMBER(L411),ISNUMBER(CGR!$Q$4)), IF(L411&lt;CGR!$Q$4,"INCUMPLIDA","PROCESO"), "VERIFICAR FECHA")),"SIN VALOR AVANCE")</f>
        <v>PROCESO</v>
      </c>
      <c r="Q411" s="728" t="s">
        <v>772</v>
      </c>
    </row>
    <row r="412" spans="1:17" ht="285.60000000000002" x14ac:dyDescent="0.25">
      <c r="A412" s="737" t="s">
        <v>18</v>
      </c>
      <c r="B412" s="799" t="s">
        <v>8</v>
      </c>
      <c r="C412" s="1136"/>
      <c r="D412" s="1136"/>
      <c r="E412" s="1138"/>
      <c r="F412" s="1138"/>
      <c r="G412" s="1138"/>
      <c r="H412" s="1142"/>
      <c r="I412" s="1044" t="s">
        <v>106</v>
      </c>
      <c r="J412" s="716">
        <v>4</v>
      </c>
      <c r="K412" s="800">
        <v>45444</v>
      </c>
      <c r="L412" s="800">
        <v>45808</v>
      </c>
      <c r="M412" s="711">
        <f t="shared" si="18"/>
        <v>52</v>
      </c>
      <c r="N412" s="719">
        <v>0</v>
      </c>
      <c r="O412" s="406">
        <f t="shared" si="16"/>
        <v>0</v>
      </c>
      <c r="P412" s="1054" t="str">
        <f>IF(ISNUMBER(O412),IF(O412=100%,"CUMPLIDA",IF(AND(ISNUMBER(L412),ISNUMBER(CGR!$Q$4)), IF(L412&lt;CGR!$Q$4,"INCUMPLIDA","PROCESO"), "VERIFICAR FECHA")),"SIN VALOR AVANCE")</f>
        <v>PROCESO</v>
      </c>
      <c r="Q412" s="1045" t="s">
        <v>756</v>
      </c>
    </row>
    <row r="413" spans="1:17" ht="285.60000000000002" x14ac:dyDescent="0.25">
      <c r="A413" s="737" t="s">
        <v>18</v>
      </c>
      <c r="B413" s="799" t="s">
        <v>8</v>
      </c>
      <c r="C413" s="1136"/>
      <c r="D413" s="1136"/>
      <c r="E413" s="1138"/>
      <c r="F413" s="1138"/>
      <c r="G413" s="1138"/>
      <c r="H413" s="1046" t="s">
        <v>482</v>
      </c>
      <c r="I413" s="1044" t="s">
        <v>399</v>
      </c>
      <c r="J413" s="716">
        <v>1</v>
      </c>
      <c r="K413" s="800">
        <v>45809</v>
      </c>
      <c r="L413" s="800">
        <v>46022</v>
      </c>
      <c r="M413" s="711">
        <f t="shared" si="18"/>
        <v>30.428571428571427</v>
      </c>
      <c r="N413" s="719">
        <v>0</v>
      </c>
      <c r="O413" s="406">
        <f t="shared" si="16"/>
        <v>0</v>
      </c>
      <c r="P413" s="1054" t="str">
        <f>IF(ISNUMBER(O413),IF(O413=100%,"CUMPLIDA",IF(AND(ISNUMBER(L413),ISNUMBER(CGR!$Q$4)), IF(L413&lt;CGR!$Q$4,"INCUMPLIDA","PROCESO"), "VERIFICAR FECHA")),"SIN VALOR AVANCE")</f>
        <v>PROCESO</v>
      </c>
      <c r="Q413" s="1045" t="s">
        <v>756</v>
      </c>
    </row>
    <row r="414" spans="1:17" ht="195.6" x14ac:dyDescent="0.25">
      <c r="A414" s="737" t="s">
        <v>18</v>
      </c>
      <c r="B414" s="799" t="s">
        <v>8</v>
      </c>
      <c r="C414" s="1136" t="s">
        <v>773</v>
      </c>
      <c r="D414" s="1136" t="s">
        <v>520</v>
      </c>
      <c r="E414" s="1138" t="s">
        <v>774</v>
      </c>
      <c r="F414" s="1138" t="s">
        <v>775</v>
      </c>
      <c r="G414" s="1138" t="s">
        <v>591</v>
      </c>
      <c r="H414" s="1046" t="s">
        <v>477</v>
      </c>
      <c r="I414" s="737" t="s">
        <v>351</v>
      </c>
      <c r="J414" s="716">
        <v>1</v>
      </c>
      <c r="K414" s="800">
        <v>44927</v>
      </c>
      <c r="L414" s="800">
        <v>45230</v>
      </c>
      <c r="M414" s="711">
        <f t="shared" si="18"/>
        <v>43.285714285714285</v>
      </c>
      <c r="N414" s="719">
        <v>0</v>
      </c>
      <c r="O414" s="406">
        <f t="shared" si="16"/>
        <v>0</v>
      </c>
      <c r="P414" s="1054" t="str">
        <f>IF(ISNUMBER(O414),IF(O414=100%,"CUMPLIDA",IF(AND(ISNUMBER(L414),ISNUMBER(CGR!$Q$4)), IF(L414&lt;CGR!$Q$4,"INCUMPLIDA","PROCESO"), "VERIFICAR FECHA")),"SIN VALOR AVANCE")</f>
        <v>PROCESO</v>
      </c>
      <c r="Q414" s="1045" t="s">
        <v>755</v>
      </c>
    </row>
    <row r="415" spans="1:17" ht="195.6" x14ac:dyDescent="0.25">
      <c r="A415" s="737" t="s">
        <v>18</v>
      </c>
      <c r="B415" s="799" t="s">
        <v>8</v>
      </c>
      <c r="C415" s="1136"/>
      <c r="D415" s="1136"/>
      <c r="E415" s="1138"/>
      <c r="F415" s="1138"/>
      <c r="G415" s="1138"/>
      <c r="H415" s="1142" t="s">
        <v>479</v>
      </c>
      <c r="I415" s="1044" t="s">
        <v>354</v>
      </c>
      <c r="J415" s="716">
        <v>1</v>
      </c>
      <c r="K415" s="800">
        <v>45231</v>
      </c>
      <c r="L415" s="800">
        <v>45443</v>
      </c>
      <c r="M415" s="711">
        <f t="shared" si="18"/>
        <v>30.285714285714285</v>
      </c>
      <c r="N415" s="719">
        <v>0</v>
      </c>
      <c r="O415" s="406">
        <f t="shared" si="16"/>
        <v>0</v>
      </c>
      <c r="P415" s="1054" t="str">
        <f>IF(ISNUMBER(O415),IF(O415=100%,"CUMPLIDA",IF(AND(ISNUMBER(L415),ISNUMBER(CGR!$Q$4)), IF(L415&lt;CGR!$Q$4,"INCUMPLIDA","PROCESO"), "VERIFICAR FECHA")),"SIN VALOR AVANCE")</f>
        <v>PROCESO</v>
      </c>
      <c r="Q415" s="1045" t="s">
        <v>755</v>
      </c>
    </row>
    <row r="416" spans="1:17" ht="285.60000000000002" x14ac:dyDescent="0.25">
      <c r="A416" s="737" t="s">
        <v>18</v>
      </c>
      <c r="B416" s="799" t="s">
        <v>8</v>
      </c>
      <c r="C416" s="1136"/>
      <c r="D416" s="1136"/>
      <c r="E416" s="1138"/>
      <c r="F416" s="1138"/>
      <c r="G416" s="1138"/>
      <c r="H416" s="1142"/>
      <c r="I416" s="1044" t="s">
        <v>106</v>
      </c>
      <c r="J416" s="716">
        <v>4</v>
      </c>
      <c r="K416" s="800">
        <v>45444</v>
      </c>
      <c r="L416" s="800">
        <v>45808</v>
      </c>
      <c r="M416" s="711">
        <f t="shared" si="18"/>
        <v>52</v>
      </c>
      <c r="N416" s="719">
        <v>0</v>
      </c>
      <c r="O416" s="406">
        <f t="shared" si="16"/>
        <v>0</v>
      </c>
      <c r="P416" s="1054" t="str">
        <f>IF(ISNUMBER(O416),IF(O416=100%,"CUMPLIDA",IF(AND(ISNUMBER(L416),ISNUMBER(CGR!$Q$4)), IF(L416&lt;CGR!$Q$4,"INCUMPLIDA","PROCESO"), "VERIFICAR FECHA")),"SIN VALOR AVANCE")</f>
        <v>PROCESO</v>
      </c>
      <c r="Q416" s="1045" t="s">
        <v>756</v>
      </c>
    </row>
    <row r="417" spans="1:17" ht="285.60000000000002" x14ac:dyDescent="0.25">
      <c r="A417" s="737" t="s">
        <v>18</v>
      </c>
      <c r="B417" s="799" t="s">
        <v>8</v>
      </c>
      <c r="C417" s="1136"/>
      <c r="D417" s="1136"/>
      <c r="E417" s="1138"/>
      <c r="F417" s="1138"/>
      <c r="G417" s="1138"/>
      <c r="H417" s="1046" t="s">
        <v>482</v>
      </c>
      <c r="I417" s="1044" t="s">
        <v>399</v>
      </c>
      <c r="J417" s="716">
        <v>1</v>
      </c>
      <c r="K417" s="800">
        <v>45809</v>
      </c>
      <c r="L417" s="800">
        <v>46022</v>
      </c>
      <c r="M417" s="711">
        <f t="shared" si="18"/>
        <v>30.428571428571427</v>
      </c>
      <c r="N417" s="719">
        <v>0</v>
      </c>
      <c r="O417" s="406">
        <f t="shared" si="16"/>
        <v>0</v>
      </c>
      <c r="P417" s="1054" t="str">
        <f>IF(ISNUMBER(O417),IF(O417=100%,"CUMPLIDA",IF(AND(ISNUMBER(L417),ISNUMBER(CGR!$Q$4)), IF(L417&lt;CGR!$Q$4,"INCUMPLIDA","PROCESO"), "VERIFICAR FECHA")),"SIN VALOR AVANCE")</f>
        <v>PROCESO</v>
      </c>
      <c r="Q417" s="1045" t="s">
        <v>756</v>
      </c>
    </row>
    <row r="418" spans="1:17" ht="195.6" x14ac:dyDescent="0.25">
      <c r="A418" s="737" t="s">
        <v>18</v>
      </c>
      <c r="B418" s="799" t="s">
        <v>8</v>
      </c>
      <c r="C418" s="1136" t="s">
        <v>776</v>
      </c>
      <c r="D418" s="1136" t="s">
        <v>520</v>
      </c>
      <c r="E418" s="1138" t="s">
        <v>777</v>
      </c>
      <c r="F418" s="1138" t="s">
        <v>778</v>
      </c>
      <c r="G418" s="1138" t="s">
        <v>591</v>
      </c>
      <c r="H418" s="1046" t="s">
        <v>477</v>
      </c>
      <c r="I418" s="737" t="s">
        <v>351</v>
      </c>
      <c r="J418" s="716">
        <v>1</v>
      </c>
      <c r="K418" s="800">
        <v>44927</v>
      </c>
      <c r="L418" s="800">
        <v>45230</v>
      </c>
      <c r="M418" s="711">
        <f t="shared" si="18"/>
        <v>43.285714285714285</v>
      </c>
      <c r="N418" s="719">
        <v>0</v>
      </c>
      <c r="O418" s="406">
        <f t="shared" si="16"/>
        <v>0</v>
      </c>
      <c r="P418" s="1054" t="str">
        <f>IF(ISNUMBER(O418),IF(O418=100%,"CUMPLIDA",IF(AND(ISNUMBER(L418),ISNUMBER(CGR!$Q$4)), IF(L418&lt;CGR!$Q$4,"INCUMPLIDA","PROCESO"), "VERIFICAR FECHA")),"SIN VALOR AVANCE")</f>
        <v>PROCESO</v>
      </c>
      <c r="Q418" s="1045" t="s">
        <v>755</v>
      </c>
    </row>
    <row r="419" spans="1:17" ht="195.6" x14ac:dyDescent="0.25">
      <c r="A419" s="737" t="s">
        <v>18</v>
      </c>
      <c r="B419" s="799" t="s">
        <v>8</v>
      </c>
      <c r="C419" s="1136"/>
      <c r="D419" s="1136"/>
      <c r="E419" s="1138"/>
      <c r="F419" s="1138"/>
      <c r="G419" s="1138"/>
      <c r="H419" s="1142" t="s">
        <v>479</v>
      </c>
      <c r="I419" s="1044" t="s">
        <v>354</v>
      </c>
      <c r="J419" s="716">
        <v>1</v>
      </c>
      <c r="K419" s="800">
        <v>45231</v>
      </c>
      <c r="L419" s="800">
        <v>45443</v>
      </c>
      <c r="M419" s="711">
        <f t="shared" si="18"/>
        <v>30.285714285714285</v>
      </c>
      <c r="N419" s="719">
        <v>0</v>
      </c>
      <c r="O419" s="406">
        <f t="shared" si="16"/>
        <v>0</v>
      </c>
      <c r="P419" s="1054" t="str">
        <f>IF(ISNUMBER(O419),IF(O419=100%,"CUMPLIDA",IF(AND(ISNUMBER(L419),ISNUMBER(CGR!$Q$4)), IF(L419&lt;CGR!$Q$4,"INCUMPLIDA","PROCESO"), "VERIFICAR FECHA")),"SIN VALOR AVANCE")</f>
        <v>PROCESO</v>
      </c>
      <c r="Q419" s="1045" t="s">
        <v>755</v>
      </c>
    </row>
    <row r="420" spans="1:17" ht="285.60000000000002" x14ac:dyDescent="0.25">
      <c r="A420" s="737" t="s">
        <v>18</v>
      </c>
      <c r="B420" s="799" t="s">
        <v>8</v>
      </c>
      <c r="C420" s="1136"/>
      <c r="D420" s="1136"/>
      <c r="E420" s="1138"/>
      <c r="F420" s="1138"/>
      <c r="G420" s="1138"/>
      <c r="H420" s="1142"/>
      <c r="I420" s="1044" t="s">
        <v>106</v>
      </c>
      <c r="J420" s="716">
        <v>4</v>
      </c>
      <c r="K420" s="800">
        <v>45444</v>
      </c>
      <c r="L420" s="800">
        <v>45808</v>
      </c>
      <c r="M420" s="711">
        <f t="shared" si="18"/>
        <v>52</v>
      </c>
      <c r="N420" s="719">
        <v>0</v>
      </c>
      <c r="O420" s="406">
        <f t="shared" si="16"/>
        <v>0</v>
      </c>
      <c r="P420" s="1054" t="str">
        <f>IF(ISNUMBER(O420),IF(O420=100%,"CUMPLIDA",IF(AND(ISNUMBER(L420),ISNUMBER(CGR!$Q$4)), IF(L420&lt;CGR!$Q$4,"INCUMPLIDA","PROCESO"), "VERIFICAR FECHA")),"SIN VALOR AVANCE")</f>
        <v>PROCESO</v>
      </c>
      <c r="Q420" s="1045" t="s">
        <v>756</v>
      </c>
    </row>
    <row r="421" spans="1:17" ht="285.60000000000002" x14ac:dyDescent="0.25">
      <c r="A421" s="737" t="s">
        <v>18</v>
      </c>
      <c r="B421" s="799" t="s">
        <v>8</v>
      </c>
      <c r="C421" s="1136"/>
      <c r="D421" s="1136" t="s">
        <v>520</v>
      </c>
      <c r="E421" s="1138" t="s">
        <v>777</v>
      </c>
      <c r="F421" s="1138" t="s">
        <v>778</v>
      </c>
      <c r="G421" s="1138" t="s">
        <v>591</v>
      </c>
      <c r="H421" s="1046" t="s">
        <v>482</v>
      </c>
      <c r="I421" s="1044" t="s">
        <v>399</v>
      </c>
      <c r="J421" s="716">
        <v>1</v>
      </c>
      <c r="K421" s="800">
        <v>45809</v>
      </c>
      <c r="L421" s="800">
        <v>46022</v>
      </c>
      <c r="M421" s="711">
        <f t="shared" si="18"/>
        <v>30.428571428571427</v>
      </c>
      <c r="N421" s="719">
        <v>0</v>
      </c>
      <c r="O421" s="406">
        <f t="shared" si="16"/>
        <v>0</v>
      </c>
      <c r="P421" s="1054" t="str">
        <f>IF(ISNUMBER(O421),IF(O421=100%,"CUMPLIDA",IF(AND(ISNUMBER(L421),ISNUMBER(CGR!$Q$4)), IF(L421&lt;CGR!$Q$4,"INCUMPLIDA","PROCESO"), "VERIFICAR FECHA")),"SIN VALOR AVANCE")</f>
        <v>PROCESO</v>
      </c>
      <c r="Q421" s="1045" t="s">
        <v>756</v>
      </c>
    </row>
    <row r="422" spans="1:17" ht="195.6" x14ac:dyDescent="0.25">
      <c r="A422" s="737" t="s">
        <v>18</v>
      </c>
      <c r="B422" s="799" t="s">
        <v>8</v>
      </c>
      <c r="C422" s="1136" t="s">
        <v>779</v>
      </c>
      <c r="D422" s="1136" t="s">
        <v>520</v>
      </c>
      <c r="E422" s="1138" t="s">
        <v>780</v>
      </c>
      <c r="F422" s="1138" t="s">
        <v>781</v>
      </c>
      <c r="G422" s="1138" t="s">
        <v>591</v>
      </c>
      <c r="H422" s="1046" t="s">
        <v>477</v>
      </c>
      <c r="I422" s="737" t="s">
        <v>351</v>
      </c>
      <c r="J422" s="716">
        <v>1</v>
      </c>
      <c r="K422" s="800">
        <v>44927</v>
      </c>
      <c r="L422" s="800">
        <v>45230</v>
      </c>
      <c r="M422" s="711">
        <f t="shared" si="18"/>
        <v>43.285714285714285</v>
      </c>
      <c r="N422" s="719">
        <v>0</v>
      </c>
      <c r="O422" s="406">
        <f t="shared" si="16"/>
        <v>0</v>
      </c>
      <c r="P422" s="1054" t="str">
        <f>IF(ISNUMBER(O422),IF(O422=100%,"CUMPLIDA",IF(AND(ISNUMBER(L422),ISNUMBER(CGR!$Q$4)), IF(L422&lt;CGR!$Q$4,"INCUMPLIDA","PROCESO"), "VERIFICAR FECHA")),"SIN VALOR AVANCE")</f>
        <v>PROCESO</v>
      </c>
      <c r="Q422" s="1045" t="s">
        <v>755</v>
      </c>
    </row>
    <row r="423" spans="1:17" ht="195.6" x14ac:dyDescent="0.25">
      <c r="A423" s="737" t="s">
        <v>18</v>
      </c>
      <c r="B423" s="799" t="s">
        <v>8</v>
      </c>
      <c r="C423" s="1136"/>
      <c r="D423" s="1136"/>
      <c r="E423" s="1138"/>
      <c r="F423" s="1138"/>
      <c r="G423" s="1138"/>
      <c r="H423" s="1142" t="s">
        <v>479</v>
      </c>
      <c r="I423" s="1044" t="s">
        <v>354</v>
      </c>
      <c r="J423" s="716">
        <v>1</v>
      </c>
      <c r="K423" s="800">
        <v>45231</v>
      </c>
      <c r="L423" s="800">
        <v>45443</v>
      </c>
      <c r="M423" s="711">
        <f t="shared" si="18"/>
        <v>30.285714285714285</v>
      </c>
      <c r="N423" s="719">
        <v>0</v>
      </c>
      <c r="O423" s="406">
        <f t="shared" si="16"/>
        <v>0</v>
      </c>
      <c r="P423" s="1054" t="str">
        <f>IF(ISNUMBER(O423),IF(O423=100%,"CUMPLIDA",IF(AND(ISNUMBER(L423),ISNUMBER(CGR!$Q$4)), IF(L423&lt;CGR!$Q$4,"INCUMPLIDA","PROCESO"), "VERIFICAR FECHA")),"SIN VALOR AVANCE")</f>
        <v>PROCESO</v>
      </c>
      <c r="Q423" s="1045" t="s">
        <v>755</v>
      </c>
    </row>
    <row r="424" spans="1:17" ht="285.60000000000002" x14ac:dyDescent="0.25">
      <c r="A424" s="737" t="s">
        <v>18</v>
      </c>
      <c r="B424" s="799" t="s">
        <v>8</v>
      </c>
      <c r="C424" s="1136"/>
      <c r="D424" s="1136"/>
      <c r="E424" s="1138"/>
      <c r="F424" s="1138"/>
      <c r="G424" s="1138"/>
      <c r="H424" s="1142"/>
      <c r="I424" s="1044" t="s">
        <v>106</v>
      </c>
      <c r="J424" s="716">
        <v>4</v>
      </c>
      <c r="K424" s="800">
        <v>45444</v>
      </c>
      <c r="L424" s="800">
        <v>45808</v>
      </c>
      <c r="M424" s="711">
        <f t="shared" si="18"/>
        <v>52</v>
      </c>
      <c r="N424" s="719">
        <v>0</v>
      </c>
      <c r="O424" s="406">
        <f t="shared" si="16"/>
        <v>0</v>
      </c>
      <c r="P424" s="1054" t="str">
        <f>IF(ISNUMBER(O424),IF(O424=100%,"CUMPLIDA",IF(AND(ISNUMBER(L424),ISNUMBER(CGR!$Q$4)), IF(L424&lt;CGR!$Q$4,"INCUMPLIDA","PROCESO"), "VERIFICAR FECHA")),"SIN VALOR AVANCE")</f>
        <v>PROCESO</v>
      </c>
      <c r="Q424" s="1045" t="s">
        <v>756</v>
      </c>
    </row>
    <row r="425" spans="1:17" ht="285.60000000000002" x14ac:dyDescent="0.25">
      <c r="A425" s="737" t="s">
        <v>18</v>
      </c>
      <c r="B425" s="799" t="s">
        <v>8</v>
      </c>
      <c r="C425" s="1136"/>
      <c r="D425" s="1136" t="s">
        <v>520</v>
      </c>
      <c r="E425" s="1138" t="s">
        <v>780</v>
      </c>
      <c r="F425" s="1138" t="s">
        <v>781</v>
      </c>
      <c r="G425" s="1138" t="s">
        <v>591</v>
      </c>
      <c r="H425" s="1046" t="s">
        <v>482</v>
      </c>
      <c r="I425" s="1044" t="s">
        <v>399</v>
      </c>
      <c r="J425" s="716">
        <v>1</v>
      </c>
      <c r="K425" s="800">
        <v>45809</v>
      </c>
      <c r="L425" s="800">
        <v>46022</v>
      </c>
      <c r="M425" s="711">
        <f t="shared" si="18"/>
        <v>30.428571428571427</v>
      </c>
      <c r="N425" s="719">
        <v>0</v>
      </c>
      <c r="O425" s="406">
        <f t="shared" si="16"/>
        <v>0</v>
      </c>
      <c r="P425" s="1054" t="str">
        <f>IF(ISNUMBER(O425),IF(O425=100%,"CUMPLIDA",IF(AND(ISNUMBER(L425),ISNUMBER(CGR!$Q$4)), IF(L425&lt;CGR!$Q$4,"INCUMPLIDA","PROCESO"), "VERIFICAR FECHA")),"SIN VALOR AVANCE")</f>
        <v>PROCESO</v>
      </c>
      <c r="Q425" s="1045" t="s">
        <v>756</v>
      </c>
    </row>
    <row r="426" spans="1:17" ht="105.6" x14ac:dyDescent="0.25">
      <c r="A426" s="737" t="s">
        <v>18</v>
      </c>
      <c r="B426" s="799" t="s">
        <v>8</v>
      </c>
      <c r="C426" s="1136" t="s">
        <v>782</v>
      </c>
      <c r="D426" s="1136" t="s">
        <v>520</v>
      </c>
      <c r="E426" s="1138" t="s">
        <v>783</v>
      </c>
      <c r="F426" s="1138" t="s">
        <v>784</v>
      </c>
      <c r="G426" s="1138" t="s">
        <v>785</v>
      </c>
      <c r="H426" s="1039" t="s">
        <v>786</v>
      </c>
      <c r="I426" s="1039" t="s">
        <v>787</v>
      </c>
      <c r="J426" s="709">
        <v>2</v>
      </c>
      <c r="K426" s="800">
        <v>44378</v>
      </c>
      <c r="L426" s="800">
        <v>44561</v>
      </c>
      <c r="M426" s="711">
        <v>26.142857142857142</v>
      </c>
      <c r="N426" s="712">
        <v>2</v>
      </c>
      <c r="O426" s="406">
        <f t="shared" ref="O426:O489" si="19">N426/J426</f>
        <v>1</v>
      </c>
      <c r="P426" s="1054" t="str">
        <f>IF(ISNUMBER(O426),IF(O426=100%,"CUMPLIDA",IF(AND(ISNUMBER(L426),ISNUMBER(CGR!$Q$4)), IF(L426&lt;CGR!$Q$4,"INCUMPLIDA","PROCESO"), "VERIFICAR FECHA")),"SIN VALOR AVANCE")</f>
        <v>CUMPLIDA</v>
      </c>
      <c r="Q426" s="721" t="s">
        <v>788</v>
      </c>
    </row>
    <row r="427" spans="1:17" ht="180.6" x14ac:dyDescent="0.25">
      <c r="A427" s="737" t="s">
        <v>18</v>
      </c>
      <c r="B427" s="799" t="s">
        <v>8</v>
      </c>
      <c r="C427" s="1136"/>
      <c r="D427" s="1136" t="s">
        <v>520</v>
      </c>
      <c r="E427" s="1138" t="s">
        <v>783</v>
      </c>
      <c r="F427" s="1138" t="s">
        <v>784</v>
      </c>
      <c r="G427" s="1138" t="s">
        <v>785</v>
      </c>
      <c r="H427" s="1039" t="s">
        <v>789</v>
      </c>
      <c r="I427" s="1039" t="s">
        <v>790</v>
      </c>
      <c r="J427" s="716">
        <v>2</v>
      </c>
      <c r="K427" s="800">
        <v>44927</v>
      </c>
      <c r="L427" s="800">
        <v>45291</v>
      </c>
      <c r="M427" s="711">
        <f t="shared" ref="M427:M431" si="20">(L427-K427)/7</f>
        <v>52</v>
      </c>
      <c r="N427" s="719">
        <v>0</v>
      </c>
      <c r="O427" s="406">
        <f t="shared" si="19"/>
        <v>0</v>
      </c>
      <c r="P427" s="1054" t="str">
        <f>IF(ISNUMBER(O427),IF(O427=100%,"CUMPLIDA",IF(AND(ISNUMBER(L427),ISNUMBER(CGR!$Q$4)), IF(L427&lt;CGR!$Q$4,"INCUMPLIDA","PROCESO"), "VERIFICAR FECHA")),"SIN VALOR AVANCE")</f>
        <v>PROCESO</v>
      </c>
      <c r="Q427" s="720" t="s">
        <v>3315</v>
      </c>
    </row>
    <row r="428" spans="1:17" ht="195.6" x14ac:dyDescent="0.25">
      <c r="A428" s="737" t="s">
        <v>18</v>
      </c>
      <c r="B428" s="799" t="s">
        <v>8</v>
      </c>
      <c r="C428" s="1136" t="s">
        <v>791</v>
      </c>
      <c r="D428" s="1136" t="s">
        <v>520</v>
      </c>
      <c r="E428" s="1138" t="s">
        <v>792</v>
      </c>
      <c r="F428" s="1138" t="s">
        <v>793</v>
      </c>
      <c r="G428" s="1138" t="s">
        <v>591</v>
      </c>
      <c r="H428" s="1046" t="s">
        <v>477</v>
      </c>
      <c r="I428" s="737" t="s">
        <v>351</v>
      </c>
      <c r="J428" s="716">
        <v>1</v>
      </c>
      <c r="K428" s="800">
        <v>44927</v>
      </c>
      <c r="L428" s="800">
        <v>45230</v>
      </c>
      <c r="M428" s="711">
        <f t="shared" si="20"/>
        <v>43.285714285714285</v>
      </c>
      <c r="N428" s="719">
        <v>0</v>
      </c>
      <c r="O428" s="406">
        <f t="shared" si="19"/>
        <v>0</v>
      </c>
      <c r="P428" s="1054" t="str">
        <f>IF(ISNUMBER(O428),IF(O428=100%,"CUMPLIDA",IF(AND(ISNUMBER(L428),ISNUMBER(CGR!$Q$4)), IF(L428&lt;CGR!$Q$4,"INCUMPLIDA","PROCESO"), "VERIFICAR FECHA")),"SIN VALOR AVANCE")</f>
        <v>PROCESO</v>
      </c>
      <c r="Q428" s="1045" t="s">
        <v>755</v>
      </c>
    </row>
    <row r="429" spans="1:17" ht="195.6" x14ac:dyDescent="0.25">
      <c r="A429" s="737" t="s">
        <v>18</v>
      </c>
      <c r="B429" s="799" t="s">
        <v>8</v>
      </c>
      <c r="C429" s="1136"/>
      <c r="D429" s="1136"/>
      <c r="E429" s="1138"/>
      <c r="F429" s="1138"/>
      <c r="G429" s="1138"/>
      <c r="H429" s="1142" t="s">
        <v>479</v>
      </c>
      <c r="I429" s="1044" t="s">
        <v>354</v>
      </c>
      <c r="J429" s="716">
        <v>1</v>
      </c>
      <c r="K429" s="800">
        <v>45231</v>
      </c>
      <c r="L429" s="800">
        <v>45443</v>
      </c>
      <c r="M429" s="711">
        <f t="shared" si="20"/>
        <v>30.285714285714285</v>
      </c>
      <c r="N429" s="719">
        <v>0</v>
      </c>
      <c r="O429" s="406">
        <f t="shared" si="19"/>
        <v>0</v>
      </c>
      <c r="P429" s="1054" t="str">
        <f>IF(ISNUMBER(O429),IF(O429=100%,"CUMPLIDA",IF(AND(ISNUMBER(L429),ISNUMBER(CGR!$Q$4)), IF(L429&lt;CGR!$Q$4,"INCUMPLIDA","PROCESO"), "VERIFICAR FECHA")),"SIN VALOR AVANCE")</f>
        <v>PROCESO</v>
      </c>
      <c r="Q429" s="1045" t="s">
        <v>755</v>
      </c>
    </row>
    <row r="430" spans="1:17" ht="285.60000000000002" x14ac:dyDescent="0.25">
      <c r="A430" s="737" t="s">
        <v>18</v>
      </c>
      <c r="B430" s="799" t="s">
        <v>8</v>
      </c>
      <c r="C430" s="1136"/>
      <c r="D430" s="1136"/>
      <c r="E430" s="1138"/>
      <c r="F430" s="1138"/>
      <c r="G430" s="1138"/>
      <c r="H430" s="1142"/>
      <c r="I430" s="1044" t="s">
        <v>106</v>
      </c>
      <c r="J430" s="716">
        <v>4</v>
      </c>
      <c r="K430" s="800">
        <v>45444</v>
      </c>
      <c r="L430" s="800">
        <v>45808</v>
      </c>
      <c r="M430" s="711">
        <f t="shared" si="20"/>
        <v>52</v>
      </c>
      <c r="N430" s="719">
        <v>0</v>
      </c>
      <c r="O430" s="406">
        <f t="shared" si="19"/>
        <v>0</v>
      </c>
      <c r="P430" s="1054" t="str">
        <f>IF(ISNUMBER(O430),IF(O430=100%,"CUMPLIDA",IF(AND(ISNUMBER(L430),ISNUMBER(CGR!$Q$4)), IF(L430&lt;CGR!$Q$4,"INCUMPLIDA","PROCESO"), "VERIFICAR FECHA")),"SIN VALOR AVANCE")</f>
        <v>PROCESO</v>
      </c>
      <c r="Q430" s="1045" t="s">
        <v>756</v>
      </c>
    </row>
    <row r="431" spans="1:17" ht="285.60000000000002" x14ac:dyDescent="0.25">
      <c r="A431" s="737" t="s">
        <v>18</v>
      </c>
      <c r="B431" s="799" t="s">
        <v>8</v>
      </c>
      <c r="C431" s="1136"/>
      <c r="D431" s="1136" t="s">
        <v>520</v>
      </c>
      <c r="E431" s="1138" t="s">
        <v>792</v>
      </c>
      <c r="F431" s="1138" t="s">
        <v>793</v>
      </c>
      <c r="G431" s="1138" t="s">
        <v>591</v>
      </c>
      <c r="H431" s="1046" t="s">
        <v>482</v>
      </c>
      <c r="I431" s="1044" t="s">
        <v>399</v>
      </c>
      <c r="J431" s="716">
        <v>1</v>
      </c>
      <c r="K431" s="800">
        <v>45809</v>
      </c>
      <c r="L431" s="800">
        <v>46022</v>
      </c>
      <c r="M431" s="711">
        <f t="shared" si="20"/>
        <v>30.428571428571427</v>
      </c>
      <c r="N431" s="719">
        <v>0</v>
      </c>
      <c r="O431" s="406">
        <f t="shared" si="19"/>
        <v>0</v>
      </c>
      <c r="P431" s="1054" t="str">
        <f>IF(ISNUMBER(O431),IF(O431=100%,"CUMPLIDA",IF(AND(ISNUMBER(L431),ISNUMBER(CGR!$Q$4)), IF(L431&lt;CGR!$Q$4,"INCUMPLIDA","PROCESO"), "VERIFICAR FECHA")),"SIN VALOR AVANCE")</f>
        <v>PROCESO</v>
      </c>
      <c r="Q431" s="1045" t="s">
        <v>756</v>
      </c>
    </row>
    <row r="432" spans="1:17" ht="195.6" x14ac:dyDescent="0.25">
      <c r="A432" s="737" t="s">
        <v>18</v>
      </c>
      <c r="B432" s="799" t="s">
        <v>8</v>
      </c>
      <c r="C432" s="1136" t="s">
        <v>322</v>
      </c>
      <c r="D432" s="1136" t="s">
        <v>794</v>
      </c>
      <c r="E432" s="1137" t="s">
        <v>795</v>
      </c>
      <c r="F432" s="1138" t="s">
        <v>796</v>
      </c>
      <c r="G432" s="1138" t="s">
        <v>797</v>
      </c>
      <c r="H432" s="1039" t="s">
        <v>798</v>
      </c>
      <c r="I432" s="737" t="s">
        <v>799</v>
      </c>
      <c r="J432" s="709">
        <v>1</v>
      </c>
      <c r="K432" s="800">
        <v>44743</v>
      </c>
      <c r="L432" s="800">
        <v>44834</v>
      </c>
      <c r="M432" s="711">
        <v>13</v>
      </c>
      <c r="N432" s="712">
        <v>1</v>
      </c>
      <c r="O432" s="406">
        <f t="shared" si="19"/>
        <v>1</v>
      </c>
      <c r="P432" s="1054" t="str">
        <f>IF(ISNUMBER(O432),IF(O432=100%,"CUMPLIDA",IF(AND(ISNUMBER(L432),ISNUMBER(CGR!$Q$4)), IF(L432&lt;CGR!$Q$4,"INCUMPLIDA","PROCESO"), "VERIFICAR FECHA")),"SIN VALOR AVANCE")</f>
        <v>CUMPLIDA</v>
      </c>
      <c r="Q432" s="861" t="s">
        <v>800</v>
      </c>
    </row>
    <row r="433" spans="1:17" ht="315.60000000000002" x14ac:dyDescent="0.25">
      <c r="A433" s="737" t="s">
        <v>18</v>
      </c>
      <c r="B433" s="799" t="s">
        <v>8</v>
      </c>
      <c r="C433" s="1136"/>
      <c r="D433" s="1136"/>
      <c r="E433" s="1137"/>
      <c r="F433" s="1138"/>
      <c r="G433" s="1138"/>
      <c r="H433" s="1039" t="s">
        <v>801</v>
      </c>
      <c r="I433" s="737" t="s">
        <v>802</v>
      </c>
      <c r="J433" s="714">
        <v>1</v>
      </c>
      <c r="K433" s="800">
        <v>45078</v>
      </c>
      <c r="L433" s="800">
        <v>45230</v>
      </c>
      <c r="M433" s="711">
        <f t="shared" ref="M433:M496" si="21">(L433-K433)/7</f>
        <v>21.714285714285715</v>
      </c>
      <c r="N433" s="806">
        <v>0</v>
      </c>
      <c r="O433" s="406">
        <f t="shared" si="19"/>
        <v>0</v>
      </c>
      <c r="P433" s="1054" t="str">
        <f>IF(ISNUMBER(O433),IF(O433=100%,"CUMPLIDA",IF(AND(ISNUMBER(L433),ISNUMBER(CGR!$Q$4)), IF(L433&lt;CGR!$Q$4,"INCUMPLIDA","PROCESO"), "VERIFICAR FECHA")),"SIN VALOR AVANCE")</f>
        <v>PROCESO</v>
      </c>
      <c r="Q433" s="721" t="s">
        <v>803</v>
      </c>
    </row>
    <row r="434" spans="1:17" ht="165.6" x14ac:dyDescent="0.25">
      <c r="A434" s="737" t="s">
        <v>18</v>
      </c>
      <c r="B434" s="799" t="s">
        <v>8</v>
      </c>
      <c r="C434" s="1136" t="s">
        <v>322</v>
      </c>
      <c r="D434" s="1136" t="s">
        <v>804</v>
      </c>
      <c r="E434" s="1139" t="s">
        <v>805</v>
      </c>
      <c r="F434" s="1140" t="s">
        <v>806</v>
      </c>
      <c r="G434" s="1141" t="s">
        <v>591</v>
      </c>
      <c r="H434" s="1046" t="s">
        <v>477</v>
      </c>
      <c r="I434" s="737" t="s">
        <v>351</v>
      </c>
      <c r="J434" s="716">
        <v>1</v>
      </c>
      <c r="K434" s="800">
        <v>44927</v>
      </c>
      <c r="L434" s="800">
        <v>45230</v>
      </c>
      <c r="M434" s="711">
        <f t="shared" si="21"/>
        <v>43.285714285714285</v>
      </c>
      <c r="N434" s="719">
        <v>0</v>
      </c>
      <c r="O434" s="406">
        <f t="shared" si="19"/>
        <v>0</v>
      </c>
      <c r="P434" s="1054" t="str">
        <f>IF(ISNUMBER(O434),IF(O434=100%,"CUMPLIDA",IF(AND(ISNUMBER(L434),ISNUMBER(CGR!$Q$4)), IF(L434&lt;CGR!$Q$4,"INCUMPLIDA","PROCESO"), "VERIFICAR FECHA")),"SIN VALOR AVANCE")</f>
        <v>PROCESO</v>
      </c>
      <c r="Q434" s="721" t="s">
        <v>807</v>
      </c>
    </row>
    <row r="435" spans="1:17" ht="255.6" x14ac:dyDescent="0.25">
      <c r="A435" s="737" t="s">
        <v>18</v>
      </c>
      <c r="B435" s="799" t="s">
        <v>8</v>
      </c>
      <c r="C435" s="1136"/>
      <c r="D435" s="1136"/>
      <c r="E435" s="1139"/>
      <c r="F435" s="1140"/>
      <c r="G435" s="1141"/>
      <c r="H435" s="1142" t="s">
        <v>479</v>
      </c>
      <c r="I435" s="1044" t="s">
        <v>354</v>
      </c>
      <c r="J435" s="716">
        <v>1</v>
      </c>
      <c r="K435" s="800">
        <v>45231</v>
      </c>
      <c r="L435" s="800">
        <v>45443</v>
      </c>
      <c r="M435" s="711">
        <f t="shared" si="21"/>
        <v>30.285714285714285</v>
      </c>
      <c r="N435" s="719">
        <v>0</v>
      </c>
      <c r="O435" s="406">
        <f t="shared" si="19"/>
        <v>0</v>
      </c>
      <c r="P435" s="1054" t="str">
        <f>IF(ISNUMBER(O435),IF(O435=100%,"CUMPLIDA",IF(AND(ISNUMBER(L435),ISNUMBER(CGR!$Q$4)), IF(L435&lt;CGR!$Q$4,"INCUMPLIDA","PROCESO"), "VERIFICAR FECHA")),"SIN VALOR AVANCE")</f>
        <v>PROCESO</v>
      </c>
      <c r="Q435" s="721" t="s">
        <v>808</v>
      </c>
    </row>
    <row r="436" spans="1:17" ht="255.6" x14ac:dyDescent="0.25">
      <c r="A436" s="737" t="s">
        <v>18</v>
      </c>
      <c r="B436" s="799" t="s">
        <v>8</v>
      </c>
      <c r="C436" s="1136"/>
      <c r="D436" s="1136"/>
      <c r="E436" s="1139"/>
      <c r="F436" s="1140"/>
      <c r="G436" s="1141"/>
      <c r="H436" s="1142"/>
      <c r="I436" s="1044" t="s">
        <v>106</v>
      </c>
      <c r="J436" s="716">
        <v>4</v>
      </c>
      <c r="K436" s="800">
        <v>45444</v>
      </c>
      <c r="L436" s="800">
        <v>45808</v>
      </c>
      <c r="M436" s="711">
        <f t="shared" si="21"/>
        <v>52</v>
      </c>
      <c r="N436" s="719">
        <v>0</v>
      </c>
      <c r="O436" s="406">
        <f t="shared" si="19"/>
        <v>0</v>
      </c>
      <c r="P436" s="1054" t="str">
        <f>IF(ISNUMBER(O436),IF(O436=100%,"CUMPLIDA",IF(AND(ISNUMBER(L436),ISNUMBER(CGR!$Q$4)), IF(L436&lt;CGR!$Q$4,"INCUMPLIDA","PROCESO"), "VERIFICAR FECHA")),"SIN VALOR AVANCE")</f>
        <v>PROCESO</v>
      </c>
      <c r="Q436" s="721" t="s">
        <v>808</v>
      </c>
    </row>
    <row r="437" spans="1:17" ht="255.6" x14ac:dyDescent="0.25">
      <c r="A437" s="737" t="s">
        <v>18</v>
      </c>
      <c r="B437" s="799" t="s">
        <v>8</v>
      </c>
      <c r="C437" s="1136"/>
      <c r="D437" s="1136"/>
      <c r="E437" s="1139"/>
      <c r="F437" s="1140"/>
      <c r="G437" s="1141"/>
      <c r="H437" s="1046" t="s">
        <v>482</v>
      </c>
      <c r="I437" s="1044" t="s">
        <v>399</v>
      </c>
      <c r="J437" s="716">
        <v>1</v>
      </c>
      <c r="K437" s="800">
        <v>45809</v>
      </c>
      <c r="L437" s="800">
        <v>46022</v>
      </c>
      <c r="M437" s="711">
        <f t="shared" si="21"/>
        <v>30.428571428571427</v>
      </c>
      <c r="N437" s="719">
        <v>0</v>
      </c>
      <c r="O437" s="406">
        <f t="shared" si="19"/>
        <v>0</v>
      </c>
      <c r="P437" s="1054" t="str">
        <f>IF(ISNUMBER(O437),IF(O437=100%,"CUMPLIDA",IF(AND(ISNUMBER(L437),ISNUMBER(CGR!$Q$4)), IF(L437&lt;CGR!$Q$4,"INCUMPLIDA","PROCESO"), "VERIFICAR FECHA")),"SIN VALOR AVANCE")</f>
        <v>PROCESO</v>
      </c>
      <c r="Q437" s="721" t="s">
        <v>808</v>
      </c>
    </row>
    <row r="438" spans="1:17" ht="315.60000000000002" x14ac:dyDescent="0.25">
      <c r="A438" s="737" t="s">
        <v>18</v>
      </c>
      <c r="B438" s="799" t="s">
        <v>8</v>
      </c>
      <c r="C438" s="1040" t="s">
        <v>322</v>
      </c>
      <c r="D438" s="1040" t="s">
        <v>794</v>
      </c>
      <c r="E438" s="422" t="s">
        <v>809</v>
      </c>
      <c r="F438" s="1050" t="s">
        <v>810</v>
      </c>
      <c r="G438" s="1050" t="s">
        <v>811</v>
      </c>
      <c r="H438" s="1050" t="s">
        <v>812</v>
      </c>
      <c r="I438" s="737" t="s">
        <v>813</v>
      </c>
      <c r="J438" s="716">
        <v>1</v>
      </c>
      <c r="K438" s="800">
        <v>45078</v>
      </c>
      <c r="L438" s="800">
        <v>45230</v>
      </c>
      <c r="M438" s="711">
        <f t="shared" si="21"/>
        <v>21.714285714285715</v>
      </c>
      <c r="N438" s="719">
        <v>0</v>
      </c>
      <c r="O438" s="406">
        <f t="shared" si="19"/>
        <v>0</v>
      </c>
      <c r="P438" s="1054" t="str">
        <f>IF(ISNUMBER(O438),IF(O438=100%,"CUMPLIDA",IF(AND(ISNUMBER(L438),ISNUMBER(CGR!$Q$4)), IF(L438&lt;CGR!$Q$4,"INCUMPLIDA","PROCESO"), "VERIFICAR FECHA")),"SIN VALOR AVANCE")</f>
        <v>PROCESO</v>
      </c>
      <c r="Q438" s="721" t="s">
        <v>814</v>
      </c>
    </row>
    <row r="439" spans="1:17" ht="135.6" x14ac:dyDescent="0.25">
      <c r="A439" s="737" t="s">
        <v>18</v>
      </c>
      <c r="B439" s="799" t="s">
        <v>8</v>
      </c>
      <c r="C439" s="1131" t="s">
        <v>815</v>
      </c>
      <c r="D439" s="1131" t="s">
        <v>816</v>
      </c>
      <c r="E439" s="1132" t="s">
        <v>817</v>
      </c>
      <c r="F439" s="1053" t="s">
        <v>818</v>
      </c>
      <c r="G439" s="1053" t="s">
        <v>819</v>
      </c>
      <c r="H439" s="1053" t="s">
        <v>820</v>
      </c>
      <c r="I439" s="805" t="s">
        <v>821</v>
      </c>
      <c r="J439" s="709">
        <v>3</v>
      </c>
      <c r="K439" s="800">
        <v>44958</v>
      </c>
      <c r="L439" s="800">
        <v>45016</v>
      </c>
      <c r="M439" s="718">
        <f t="shared" si="21"/>
        <v>8.2857142857142865</v>
      </c>
      <c r="N439" s="719">
        <v>3</v>
      </c>
      <c r="O439" s="406">
        <f t="shared" si="19"/>
        <v>1</v>
      </c>
      <c r="P439" s="1054" t="str">
        <f>IF(ISNUMBER(O439),IF(O439=100%,"CUMPLIDA",IF(AND(ISNUMBER(L439),ISNUMBER(CGR!$Q$4)), IF(L439&lt;CGR!$Q$4,"INCUMPLIDA","PROCESO"), "VERIFICAR FECHA")),"SIN VALOR AVANCE")</f>
        <v>CUMPLIDA</v>
      </c>
      <c r="Q439" s="863" t="s">
        <v>822</v>
      </c>
    </row>
    <row r="440" spans="1:17" ht="180.6" x14ac:dyDescent="0.25">
      <c r="A440" s="737" t="s">
        <v>18</v>
      </c>
      <c r="B440" s="799" t="s">
        <v>8</v>
      </c>
      <c r="C440" s="1131" t="s">
        <v>815</v>
      </c>
      <c r="D440" s="1131" t="s">
        <v>816</v>
      </c>
      <c r="E440" s="1132"/>
      <c r="F440" s="1053" t="s">
        <v>818</v>
      </c>
      <c r="G440" s="1053" t="s">
        <v>823</v>
      </c>
      <c r="H440" s="1053" t="s">
        <v>824</v>
      </c>
      <c r="I440" s="805" t="s">
        <v>825</v>
      </c>
      <c r="J440" s="709">
        <v>3</v>
      </c>
      <c r="K440" s="800">
        <v>44958</v>
      </c>
      <c r="L440" s="800">
        <v>45323</v>
      </c>
      <c r="M440" s="711">
        <f t="shared" si="21"/>
        <v>52.142857142857146</v>
      </c>
      <c r="N440" s="719">
        <v>1</v>
      </c>
      <c r="O440" s="406">
        <f t="shared" si="19"/>
        <v>0.33333333333333331</v>
      </c>
      <c r="P440" s="1054" t="str">
        <f>IF(ISNUMBER(O440),IF(O440=100%,"CUMPLIDA",IF(AND(ISNUMBER(L440),ISNUMBER(CGR!$Q$4)), IF(L440&lt;CGR!$Q$4,"INCUMPLIDA","PROCESO"), "VERIFICAR FECHA")),"SIN VALOR AVANCE")</f>
        <v>PROCESO</v>
      </c>
      <c r="Q440" s="863" t="s">
        <v>826</v>
      </c>
    </row>
    <row r="441" spans="1:17" ht="240.6" x14ac:dyDescent="0.25">
      <c r="A441" s="737" t="s">
        <v>18</v>
      </c>
      <c r="B441" s="799" t="s">
        <v>8</v>
      </c>
      <c r="C441" s="1131" t="s">
        <v>815</v>
      </c>
      <c r="D441" s="1131" t="s">
        <v>816</v>
      </c>
      <c r="E441" s="1132"/>
      <c r="F441" s="1053" t="s">
        <v>818</v>
      </c>
      <c r="G441" s="1053" t="s">
        <v>827</v>
      </c>
      <c r="H441" s="1053" t="s">
        <v>477</v>
      </c>
      <c r="I441" s="805" t="s">
        <v>351</v>
      </c>
      <c r="J441" s="709">
        <v>1</v>
      </c>
      <c r="K441" s="800">
        <v>44927</v>
      </c>
      <c r="L441" s="800">
        <v>45230</v>
      </c>
      <c r="M441" s="711">
        <f t="shared" si="21"/>
        <v>43.285714285714285</v>
      </c>
      <c r="N441" s="719">
        <v>0</v>
      </c>
      <c r="O441" s="406">
        <f t="shared" si="19"/>
        <v>0</v>
      </c>
      <c r="P441" s="1054" t="str">
        <f>IF(ISNUMBER(O441),IF(O441=100%,"CUMPLIDA",IF(AND(ISNUMBER(L441),ISNUMBER(CGR!$Q$4)), IF(L441&lt;CGR!$Q$4,"INCUMPLIDA","PROCESO"), "VERIFICAR FECHA")),"SIN VALOR AVANCE")</f>
        <v>PROCESO</v>
      </c>
      <c r="Q441" s="863" t="s">
        <v>828</v>
      </c>
    </row>
    <row r="442" spans="1:17" ht="240.6" x14ac:dyDescent="0.25">
      <c r="A442" s="737" t="s">
        <v>18</v>
      </c>
      <c r="B442" s="799" t="s">
        <v>8</v>
      </c>
      <c r="C442" s="1131" t="s">
        <v>815</v>
      </c>
      <c r="D442" s="1131" t="s">
        <v>816</v>
      </c>
      <c r="E442" s="1132"/>
      <c r="F442" s="1053" t="s">
        <v>818</v>
      </c>
      <c r="G442" s="1053" t="s">
        <v>827</v>
      </c>
      <c r="H442" s="1053" t="s">
        <v>479</v>
      </c>
      <c r="I442" s="805" t="s">
        <v>354</v>
      </c>
      <c r="J442" s="709">
        <v>1</v>
      </c>
      <c r="K442" s="800">
        <v>45231</v>
      </c>
      <c r="L442" s="800">
        <v>45443</v>
      </c>
      <c r="M442" s="711">
        <f t="shared" si="21"/>
        <v>30.285714285714285</v>
      </c>
      <c r="N442" s="719">
        <v>0</v>
      </c>
      <c r="O442" s="406">
        <f t="shared" si="19"/>
        <v>0</v>
      </c>
      <c r="P442" s="1054" t="str">
        <f>IF(ISNUMBER(O442),IF(O442=100%,"CUMPLIDA",IF(AND(ISNUMBER(L442),ISNUMBER(CGR!$Q$4)), IF(L442&lt;CGR!$Q$4,"INCUMPLIDA","PROCESO"), "VERIFICAR FECHA")),"SIN VALOR AVANCE")</f>
        <v>PROCESO</v>
      </c>
      <c r="Q442" s="863" t="s">
        <v>828</v>
      </c>
    </row>
    <row r="443" spans="1:17" ht="240.6" x14ac:dyDescent="0.25">
      <c r="A443" s="737" t="s">
        <v>18</v>
      </c>
      <c r="B443" s="799" t="s">
        <v>8</v>
      </c>
      <c r="C443" s="1131" t="s">
        <v>815</v>
      </c>
      <c r="D443" s="1131" t="s">
        <v>816</v>
      </c>
      <c r="E443" s="1132"/>
      <c r="F443" s="1053" t="s">
        <v>818</v>
      </c>
      <c r="G443" s="1053" t="s">
        <v>827</v>
      </c>
      <c r="H443" s="1053" t="s">
        <v>479</v>
      </c>
      <c r="I443" s="805" t="s">
        <v>106</v>
      </c>
      <c r="J443" s="709">
        <v>4</v>
      </c>
      <c r="K443" s="800">
        <v>45444</v>
      </c>
      <c r="L443" s="800">
        <v>45808</v>
      </c>
      <c r="M443" s="711">
        <f t="shared" si="21"/>
        <v>52</v>
      </c>
      <c r="N443" s="719">
        <v>0</v>
      </c>
      <c r="O443" s="406">
        <f t="shared" si="19"/>
        <v>0</v>
      </c>
      <c r="P443" s="1054" t="str">
        <f>IF(ISNUMBER(O443),IF(O443=100%,"CUMPLIDA",IF(AND(ISNUMBER(L443),ISNUMBER(CGR!$Q$4)), IF(L443&lt;CGR!$Q$4,"INCUMPLIDA","PROCESO"), "VERIFICAR FECHA")),"SIN VALOR AVANCE")</f>
        <v>PROCESO</v>
      </c>
      <c r="Q443" s="863" t="s">
        <v>828</v>
      </c>
    </row>
    <row r="444" spans="1:17" ht="135" x14ac:dyDescent="0.25">
      <c r="A444" s="737" t="s">
        <v>18</v>
      </c>
      <c r="B444" s="799" t="s">
        <v>8</v>
      </c>
      <c r="C444" s="1131" t="s">
        <v>815</v>
      </c>
      <c r="D444" s="1131" t="s">
        <v>816</v>
      </c>
      <c r="E444" s="1132"/>
      <c r="F444" s="1053" t="s">
        <v>818</v>
      </c>
      <c r="G444" s="1053" t="s">
        <v>829</v>
      </c>
      <c r="H444" s="1053" t="s">
        <v>830</v>
      </c>
      <c r="I444" s="805" t="s">
        <v>831</v>
      </c>
      <c r="J444" s="709">
        <v>1</v>
      </c>
      <c r="K444" s="800">
        <v>44927</v>
      </c>
      <c r="L444" s="800">
        <v>45016</v>
      </c>
      <c r="M444" s="718">
        <f t="shared" si="21"/>
        <v>12.714285714285714</v>
      </c>
      <c r="N444" s="719">
        <v>1</v>
      </c>
      <c r="O444" s="406">
        <f t="shared" si="19"/>
        <v>1</v>
      </c>
      <c r="P444" s="1054" t="str">
        <f>IF(ISNUMBER(O444),IF(O444=100%,"CUMPLIDA",IF(AND(ISNUMBER(L444),ISNUMBER(CGR!$Q$4)), IF(L444&lt;CGR!$Q$4,"INCUMPLIDA","PROCESO"), "VERIFICAR FECHA")),"SIN VALOR AVANCE")</f>
        <v>CUMPLIDA</v>
      </c>
      <c r="Q444" s="863" t="s">
        <v>832</v>
      </c>
    </row>
    <row r="445" spans="1:17" ht="165.6" x14ac:dyDescent="0.25">
      <c r="A445" s="737" t="s">
        <v>18</v>
      </c>
      <c r="B445" s="799" t="s">
        <v>8</v>
      </c>
      <c r="C445" s="1131" t="s">
        <v>815</v>
      </c>
      <c r="D445" s="1131" t="s">
        <v>816</v>
      </c>
      <c r="E445" s="1132"/>
      <c r="F445" s="1053" t="s">
        <v>818</v>
      </c>
      <c r="G445" s="1053" t="s">
        <v>829</v>
      </c>
      <c r="H445" s="1053" t="s">
        <v>833</v>
      </c>
      <c r="I445" s="805" t="s">
        <v>473</v>
      </c>
      <c r="J445" s="709">
        <v>1</v>
      </c>
      <c r="K445" s="800">
        <v>45017</v>
      </c>
      <c r="L445" s="800">
        <v>45138</v>
      </c>
      <c r="M445" s="711">
        <f t="shared" si="21"/>
        <v>17.285714285714285</v>
      </c>
      <c r="N445" s="719">
        <v>0</v>
      </c>
      <c r="O445" s="406">
        <f t="shared" si="19"/>
        <v>0</v>
      </c>
      <c r="P445" s="1054" t="str">
        <f>IF(ISNUMBER(O445),IF(O445=100%,"CUMPLIDA",IF(AND(ISNUMBER(L445),ISNUMBER(CGR!$Q$4)), IF(L445&lt;CGR!$Q$4,"INCUMPLIDA","PROCESO"), "VERIFICAR FECHA")),"SIN VALOR AVANCE")</f>
        <v>PROCESO</v>
      </c>
      <c r="Q445" s="863" t="s">
        <v>834</v>
      </c>
    </row>
    <row r="446" spans="1:17" ht="135" x14ac:dyDescent="0.25">
      <c r="A446" s="737" t="s">
        <v>18</v>
      </c>
      <c r="B446" s="799" t="s">
        <v>8</v>
      </c>
      <c r="C446" s="1131" t="s">
        <v>815</v>
      </c>
      <c r="D446" s="1131" t="s">
        <v>816</v>
      </c>
      <c r="E446" s="1132"/>
      <c r="F446" s="1053" t="s">
        <v>818</v>
      </c>
      <c r="G446" s="1053" t="s">
        <v>829</v>
      </c>
      <c r="H446" s="1053" t="s">
        <v>835</v>
      </c>
      <c r="I446" s="805" t="s">
        <v>473</v>
      </c>
      <c r="J446" s="709">
        <v>1</v>
      </c>
      <c r="K446" s="800">
        <v>45139</v>
      </c>
      <c r="L446" s="800">
        <v>45199</v>
      </c>
      <c r="M446" s="711">
        <f t="shared" si="21"/>
        <v>8.5714285714285712</v>
      </c>
      <c r="N446" s="719">
        <v>0</v>
      </c>
      <c r="O446" s="406">
        <f t="shared" si="19"/>
        <v>0</v>
      </c>
      <c r="P446" s="1054" t="str">
        <f>IF(ISNUMBER(O446),IF(O446=100%,"CUMPLIDA",IF(AND(ISNUMBER(L446),ISNUMBER(CGR!$Q$4)), IF(L446&lt;CGR!$Q$4,"INCUMPLIDA","PROCESO"), "VERIFICAR FECHA")),"SIN VALOR AVANCE")</f>
        <v>PROCESO</v>
      </c>
      <c r="Q446" s="863" t="s">
        <v>836</v>
      </c>
    </row>
    <row r="447" spans="1:17" ht="135" x14ac:dyDescent="0.25">
      <c r="A447" s="737" t="s">
        <v>18</v>
      </c>
      <c r="B447" s="799" t="s">
        <v>8</v>
      </c>
      <c r="C447" s="1131" t="s">
        <v>815</v>
      </c>
      <c r="D447" s="1131" t="s">
        <v>816</v>
      </c>
      <c r="E447" s="1132"/>
      <c r="F447" s="1053" t="s">
        <v>818</v>
      </c>
      <c r="G447" s="1053" t="s">
        <v>837</v>
      </c>
      <c r="H447" s="1053" t="s">
        <v>838</v>
      </c>
      <c r="I447" s="805" t="s">
        <v>473</v>
      </c>
      <c r="J447" s="709">
        <v>12</v>
      </c>
      <c r="K447" s="800">
        <v>44958</v>
      </c>
      <c r="L447" s="800">
        <v>45323</v>
      </c>
      <c r="M447" s="711">
        <f t="shared" si="21"/>
        <v>52.142857142857146</v>
      </c>
      <c r="N447" s="719">
        <v>4</v>
      </c>
      <c r="O447" s="406">
        <f t="shared" si="19"/>
        <v>0.33333333333333331</v>
      </c>
      <c r="P447" s="1054" t="str">
        <f>IF(ISNUMBER(O447),IF(O447=100%,"CUMPLIDA",IF(AND(ISNUMBER(L447),ISNUMBER(CGR!$Q$4)), IF(L447&lt;CGR!$Q$4,"INCUMPLIDA","PROCESO"), "VERIFICAR FECHA")),"SIN VALOR AVANCE")</f>
        <v>PROCESO</v>
      </c>
      <c r="Q447" s="863" t="s">
        <v>839</v>
      </c>
    </row>
    <row r="448" spans="1:17" ht="135" x14ac:dyDescent="0.25">
      <c r="A448" s="737" t="s">
        <v>18</v>
      </c>
      <c r="B448" s="799" t="s">
        <v>8</v>
      </c>
      <c r="C448" s="1131" t="s">
        <v>815</v>
      </c>
      <c r="D448" s="1131" t="s">
        <v>816</v>
      </c>
      <c r="E448" s="1132"/>
      <c r="F448" s="1053" t="s">
        <v>818</v>
      </c>
      <c r="G448" s="1053" t="s">
        <v>840</v>
      </c>
      <c r="H448" s="1053" t="s">
        <v>841</v>
      </c>
      <c r="I448" s="805" t="s">
        <v>473</v>
      </c>
      <c r="J448" s="709">
        <v>4</v>
      </c>
      <c r="K448" s="800">
        <v>44958</v>
      </c>
      <c r="L448" s="800">
        <v>45323</v>
      </c>
      <c r="M448" s="711">
        <f t="shared" si="21"/>
        <v>52.142857142857146</v>
      </c>
      <c r="N448" s="719">
        <v>1</v>
      </c>
      <c r="O448" s="406">
        <f t="shared" si="19"/>
        <v>0.25</v>
      </c>
      <c r="P448" s="1054" t="str">
        <f>IF(ISNUMBER(O448),IF(O448=100%,"CUMPLIDA",IF(AND(ISNUMBER(L448),ISNUMBER(CGR!$Q$4)), IF(L448&lt;CGR!$Q$4,"INCUMPLIDA","PROCESO"), "VERIFICAR FECHA")),"SIN VALOR AVANCE")</f>
        <v>PROCESO</v>
      </c>
      <c r="Q448" s="863" t="s">
        <v>839</v>
      </c>
    </row>
    <row r="449" spans="1:17" ht="135" x14ac:dyDescent="0.25">
      <c r="A449" s="737" t="s">
        <v>18</v>
      </c>
      <c r="B449" s="799" t="s">
        <v>8</v>
      </c>
      <c r="C449" s="1131" t="s">
        <v>815</v>
      </c>
      <c r="D449" s="1131" t="s">
        <v>816</v>
      </c>
      <c r="E449" s="1132"/>
      <c r="F449" s="1053" t="s">
        <v>818</v>
      </c>
      <c r="G449" s="1053" t="s">
        <v>842</v>
      </c>
      <c r="H449" s="1053" t="s">
        <v>843</v>
      </c>
      <c r="I449" s="805" t="s">
        <v>473</v>
      </c>
      <c r="J449" s="709">
        <v>1</v>
      </c>
      <c r="K449" s="800">
        <v>44958</v>
      </c>
      <c r="L449" s="800">
        <v>44985</v>
      </c>
      <c r="M449" s="718">
        <f t="shared" si="21"/>
        <v>3.8571428571428572</v>
      </c>
      <c r="N449" s="719">
        <v>1</v>
      </c>
      <c r="O449" s="406">
        <f t="shared" si="19"/>
        <v>1</v>
      </c>
      <c r="P449" s="1054" t="str">
        <f>IF(ISNUMBER(O449),IF(O449=100%,"CUMPLIDA",IF(AND(ISNUMBER(L449),ISNUMBER(CGR!$Q$4)), IF(L449&lt;CGR!$Q$4,"INCUMPLIDA","PROCESO"), "VERIFICAR FECHA")),"SIN VALOR AVANCE")</f>
        <v>CUMPLIDA</v>
      </c>
      <c r="Q449" s="863" t="s">
        <v>839</v>
      </c>
    </row>
    <row r="450" spans="1:17" ht="180.6" x14ac:dyDescent="0.25">
      <c r="A450" s="737" t="s">
        <v>18</v>
      </c>
      <c r="B450" s="799" t="s">
        <v>8</v>
      </c>
      <c r="C450" s="1131" t="s">
        <v>815</v>
      </c>
      <c r="D450" s="1131" t="s">
        <v>816</v>
      </c>
      <c r="E450" s="1132" t="s">
        <v>844</v>
      </c>
      <c r="F450" s="1053" t="s">
        <v>845</v>
      </c>
      <c r="G450" s="1053" t="s">
        <v>823</v>
      </c>
      <c r="H450" s="1053" t="s">
        <v>824</v>
      </c>
      <c r="I450" s="805" t="s">
        <v>825</v>
      </c>
      <c r="J450" s="709">
        <v>3</v>
      </c>
      <c r="K450" s="800">
        <v>44958</v>
      </c>
      <c r="L450" s="800">
        <v>45323</v>
      </c>
      <c r="M450" s="711">
        <f t="shared" si="21"/>
        <v>52.142857142857146</v>
      </c>
      <c r="N450" s="719">
        <v>1</v>
      </c>
      <c r="O450" s="406">
        <f t="shared" si="19"/>
        <v>0.33333333333333331</v>
      </c>
      <c r="P450" s="1054" t="str">
        <f>IF(ISNUMBER(O450),IF(O450=100%,"CUMPLIDA",IF(AND(ISNUMBER(L450),ISNUMBER(CGR!$Q$4)), IF(L450&lt;CGR!$Q$4,"INCUMPLIDA","PROCESO"), "VERIFICAR FECHA")),"SIN VALOR AVANCE")</f>
        <v>PROCESO</v>
      </c>
      <c r="Q450" s="863" t="s">
        <v>846</v>
      </c>
    </row>
    <row r="451" spans="1:17" ht="240.6" x14ac:dyDescent="0.25">
      <c r="A451" s="737" t="s">
        <v>18</v>
      </c>
      <c r="B451" s="799" t="s">
        <v>8</v>
      </c>
      <c r="C451" s="1131" t="s">
        <v>815</v>
      </c>
      <c r="D451" s="1131" t="s">
        <v>816</v>
      </c>
      <c r="E451" s="1132"/>
      <c r="F451" s="1053" t="s">
        <v>845</v>
      </c>
      <c r="G451" s="1053" t="s">
        <v>827</v>
      </c>
      <c r="H451" s="1053" t="s">
        <v>477</v>
      </c>
      <c r="I451" s="805" t="s">
        <v>351</v>
      </c>
      <c r="J451" s="709">
        <v>1</v>
      </c>
      <c r="K451" s="800">
        <v>44927</v>
      </c>
      <c r="L451" s="800">
        <v>45230</v>
      </c>
      <c r="M451" s="711">
        <f t="shared" si="21"/>
        <v>43.285714285714285</v>
      </c>
      <c r="N451" s="719">
        <v>0</v>
      </c>
      <c r="O451" s="406">
        <f t="shared" si="19"/>
        <v>0</v>
      </c>
      <c r="P451" s="1054" t="str">
        <f>IF(ISNUMBER(O451),IF(O451=100%,"CUMPLIDA",IF(AND(ISNUMBER(L451),ISNUMBER(CGR!$Q$4)), IF(L451&lt;CGR!$Q$4,"INCUMPLIDA","PROCESO"), "VERIFICAR FECHA")),"SIN VALOR AVANCE")</f>
        <v>PROCESO</v>
      </c>
      <c r="Q451" s="863" t="s">
        <v>847</v>
      </c>
    </row>
    <row r="452" spans="1:17" ht="240.6" x14ac:dyDescent="0.25">
      <c r="A452" s="737" t="s">
        <v>18</v>
      </c>
      <c r="B452" s="799" t="s">
        <v>8</v>
      </c>
      <c r="C452" s="1131" t="s">
        <v>815</v>
      </c>
      <c r="D452" s="1131" t="s">
        <v>816</v>
      </c>
      <c r="E452" s="1132"/>
      <c r="F452" s="1053" t="s">
        <v>845</v>
      </c>
      <c r="G452" s="1053" t="s">
        <v>827</v>
      </c>
      <c r="H452" s="1053" t="s">
        <v>479</v>
      </c>
      <c r="I452" s="805" t="s">
        <v>354</v>
      </c>
      <c r="J452" s="709">
        <v>1</v>
      </c>
      <c r="K452" s="800">
        <v>45231</v>
      </c>
      <c r="L452" s="800">
        <v>45443</v>
      </c>
      <c r="M452" s="711">
        <f t="shared" si="21"/>
        <v>30.285714285714285</v>
      </c>
      <c r="N452" s="719">
        <v>0</v>
      </c>
      <c r="O452" s="406">
        <f t="shared" si="19"/>
        <v>0</v>
      </c>
      <c r="P452" s="1054" t="str">
        <f>IF(ISNUMBER(O452),IF(O452=100%,"CUMPLIDA",IF(AND(ISNUMBER(L452),ISNUMBER(CGR!$Q$4)), IF(L452&lt;CGR!$Q$4,"INCUMPLIDA","PROCESO"), "VERIFICAR FECHA")),"SIN VALOR AVANCE")</f>
        <v>PROCESO</v>
      </c>
      <c r="Q452" s="863" t="s">
        <v>847</v>
      </c>
    </row>
    <row r="453" spans="1:17" ht="240.6" x14ac:dyDescent="0.25">
      <c r="A453" s="737" t="s">
        <v>18</v>
      </c>
      <c r="B453" s="799" t="s">
        <v>8</v>
      </c>
      <c r="C453" s="1131" t="s">
        <v>815</v>
      </c>
      <c r="D453" s="1131" t="s">
        <v>816</v>
      </c>
      <c r="E453" s="1132"/>
      <c r="F453" s="1053" t="s">
        <v>845</v>
      </c>
      <c r="G453" s="1053" t="s">
        <v>827</v>
      </c>
      <c r="H453" s="1053" t="s">
        <v>479</v>
      </c>
      <c r="I453" s="805" t="s">
        <v>106</v>
      </c>
      <c r="J453" s="709">
        <v>4</v>
      </c>
      <c r="K453" s="800">
        <v>45444</v>
      </c>
      <c r="L453" s="800">
        <v>45808</v>
      </c>
      <c r="M453" s="711">
        <f t="shared" si="21"/>
        <v>52</v>
      </c>
      <c r="N453" s="719">
        <v>0</v>
      </c>
      <c r="O453" s="406">
        <f t="shared" si="19"/>
        <v>0</v>
      </c>
      <c r="P453" s="1054" t="str">
        <f>IF(ISNUMBER(O453),IF(O453=100%,"CUMPLIDA",IF(AND(ISNUMBER(L453),ISNUMBER(CGR!$Q$4)), IF(L453&lt;CGR!$Q$4,"INCUMPLIDA","PROCESO"), "VERIFICAR FECHA")),"SIN VALOR AVANCE")</f>
        <v>PROCESO</v>
      </c>
      <c r="Q453" s="863" t="s">
        <v>847</v>
      </c>
    </row>
    <row r="454" spans="1:17" ht="120" x14ac:dyDescent="0.25">
      <c r="A454" s="737" t="s">
        <v>18</v>
      </c>
      <c r="B454" s="799" t="s">
        <v>8</v>
      </c>
      <c r="C454" s="1131" t="s">
        <v>815</v>
      </c>
      <c r="D454" s="1131" t="s">
        <v>816</v>
      </c>
      <c r="E454" s="1132"/>
      <c r="F454" s="1053" t="s">
        <v>845</v>
      </c>
      <c r="G454" s="1053" t="s">
        <v>848</v>
      </c>
      <c r="H454" s="1053" t="s">
        <v>849</v>
      </c>
      <c r="I454" s="805" t="s">
        <v>473</v>
      </c>
      <c r="J454" s="709">
        <v>12</v>
      </c>
      <c r="K454" s="800">
        <v>44958</v>
      </c>
      <c r="L454" s="800">
        <v>45323</v>
      </c>
      <c r="M454" s="711">
        <f t="shared" si="21"/>
        <v>52.142857142857146</v>
      </c>
      <c r="N454" s="719">
        <v>4</v>
      </c>
      <c r="O454" s="406">
        <f t="shared" si="19"/>
        <v>0.33333333333333331</v>
      </c>
      <c r="P454" s="1054" t="str">
        <f>IF(ISNUMBER(O454),IF(O454=100%,"CUMPLIDA",IF(AND(ISNUMBER(L454),ISNUMBER(CGR!$Q$4)), IF(L454&lt;CGR!$Q$4,"INCUMPLIDA","PROCESO"), "VERIFICAR FECHA")),"SIN VALOR AVANCE")</f>
        <v>PROCESO</v>
      </c>
      <c r="Q454" s="863" t="s">
        <v>839</v>
      </c>
    </row>
    <row r="455" spans="1:17" ht="120" x14ac:dyDescent="0.25">
      <c r="A455" s="737" t="s">
        <v>18</v>
      </c>
      <c r="B455" s="799" t="s">
        <v>8</v>
      </c>
      <c r="C455" s="1131" t="s">
        <v>815</v>
      </c>
      <c r="D455" s="1131" t="s">
        <v>816</v>
      </c>
      <c r="E455" s="1132"/>
      <c r="F455" s="1053" t="s">
        <v>845</v>
      </c>
      <c r="G455" s="1053" t="s">
        <v>850</v>
      </c>
      <c r="H455" s="1053" t="s">
        <v>851</v>
      </c>
      <c r="I455" s="805" t="s">
        <v>473</v>
      </c>
      <c r="J455" s="709">
        <v>4</v>
      </c>
      <c r="K455" s="800">
        <v>44958</v>
      </c>
      <c r="L455" s="800">
        <v>45323</v>
      </c>
      <c r="M455" s="711">
        <f t="shared" si="21"/>
        <v>52.142857142857146</v>
      </c>
      <c r="N455" s="719">
        <v>1</v>
      </c>
      <c r="O455" s="406">
        <f t="shared" si="19"/>
        <v>0.25</v>
      </c>
      <c r="P455" s="1054" t="str">
        <f>IF(ISNUMBER(O455),IF(O455=100%,"CUMPLIDA",IF(AND(ISNUMBER(L455),ISNUMBER(CGR!$Q$4)), IF(L455&lt;CGR!$Q$4,"INCUMPLIDA","PROCESO"), "VERIFICAR FECHA")),"SIN VALOR AVANCE")</f>
        <v>PROCESO</v>
      </c>
      <c r="Q455" s="863" t="s">
        <v>839</v>
      </c>
    </row>
    <row r="456" spans="1:17" ht="120" x14ac:dyDescent="0.25">
      <c r="A456" s="737" t="s">
        <v>18</v>
      </c>
      <c r="B456" s="799" t="s">
        <v>8</v>
      </c>
      <c r="C456" s="1131" t="s">
        <v>815</v>
      </c>
      <c r="D456" s="1131" t="s">
        <v>816</v>
      </c>
      <c r="E456" s="1132"/>
      <c r="F456" s="1053" t="s">
        <v>845</v>
      </c>
      <c r="G456" s="1053" t="s">
        <v>842</v>
      </c>
      <c r="H456" s="1053" t="s">
        <v>843</v>
      </c>
      <c r="I456" s="805" t="s">
        <v>473</v>
      </c>
      <c r="J456" s="709">
        <v>1</v>
      </c>
      <c r="K456" s="800">
        <v>44958</v>
      </c>
      <c r="L456" s="800">
        <v>44985</v>
      </c>
      <c r="M456" s="718">
        <f t="shared" si="21"/>
        <v>3.8571428571428572</v>
      </c>
      <c r="N456" s="719">
        <v>1</v>
      </c>
      <c r="O456" s="406">
        <f t="shared" si="19"/>
        <v>1</v>
      </c>
      <c r="P456" s="1054" t="str">
        <f>IF(ISNUMBER(O456),IF(O456=100%,"CUMPLIDA",IF(AND(ISNUMBER(L456),ISNUMBER(CGR!$Q$4)), IF(L456&lt;CGR!$Q$4,"INCUMPLIDA","PROCESO"), "VERIFICAR FECHA")),"SIN VALOR AVANCE")</f>
        <v>CUMPLIDA</v>
      </c>
      <c r="Q456" s="863" t="s">
        <v>839</v>
      </c>
    </row>
    <row r="457" spans="1:17" ht="330" x14ac:dyDescent="0.25">
      <c r="A457" s="737" t="s">
        <v>18</v>
      </c>
      <c r="B457" s="799" t="s">
        <v>8</v>
      </c>
      <c r="C457" s="1131" t="s">
        <v>815</v>
      </c>
      <c r="D457" s="1131" t="s">
        <v>816</v>
      </c>
      <c r="E457" s="1132" t="s">
        <v>852</v>
      </c>
      <c r="F457" s="1053" t="s">
        <v>853</v>
      </c>
      <c r="G457" s="1053" t="s">
        <v>827</v>
      </c>
      <c r="H457" s="1053" t="s">
        <v>477</v>
      </c>
      <c r="I457" s="805" t="s">
        <v>351</v>
      </c>
      <c r="J457" s="709">
        <v>1</v>
      </c>
      <c r="K457" s="800">
        <v>44927</v>
      </c>
      <c r="L457" s="800">
        <v>45230</v>
      </c>
      <c r="M457" s="711">
        <f t="shared" si="21"/>
        <v>43.285714285714285</v>
      </c>
      <c r="N457" s="719">
        <v>0</v>
      </c>
      <c r="O457" s="406">
        <f t="shared" si="19"/>
        <v>0</v>
      </c>
      <c r="P457" s="1054" t="str">
        <f>IF(ISNUMBER(O457),IF(O457=100%,"CUMPLIDA",IF(AND(ISNUMBER(L457),ISNUMBER(CGR!$Q$4)), IF(L457&lt;CGR!$Q$4,"INCUMPLIDA","PROCESO"), "VERIFICAR FECHA")),"SIN VALOR AVANCE")</f>
        <v>PROCESO</v>
      </c>
      <c r="Q457" s="863" t="s">
        <v>854</v>
      </c>
    </row>
    <row r="458" spans="1:17" ht="330" x14ac:dyDescent="0.25">
      <c r="A458" s="737" t="s">
        <v>18</v>
      </c>
      <c r="B458" s="799" t="s">
        <v>8</v>
      </c>
      <c r="C458" s="1131" t="s">
        <v>815</v>
      </c>
      <c r="D458" s="1131" t="s">
        <v>816</v>
      </c>
      <c r="E458" s="1132"/>
      <c r="F458" s="1053" t="s">
        <v>853</v>
      </c>
      <c r="G458" s="1053" t="s">
        <v>827</v>
      </c>
      <c r="H458" s="1053" t="s">
        <v>479</v>
      </c>
      <c r="I458" s="805" t="s">
        <v>354</v>
      </c>
      <c r="J458" s="709">
        <v>1</v>
      </c>
      <c r="K458" s="800">
        <v>45231</v>
      </c>
      <c r="L458" s="800">
        <v>45443</v>
      </c>
      <c r="M458" s="711">
        <f t="shared" si="21"/>
        <v>30.285714285714285</v>
      </c>
      <c r="N458" s="719">
        <v>0</v>
      </c>
      <c r="O458" s="406">
        <f t="shared" si="19"/>
        <v>0</v>
      </c>
      <c r="P458" s="1054" t="str">
        <f>IF(ISNUMBER(O458),IF(O458=100%,"CUMPLIDA",IF(AND(ISNUMBER(L458),ISNUMBER(CGR!$Q$4)), IF(L458&lt;CGR!$Q$4,"INCUMPLIDA","PROCESO"), "VERIFICAR FECHA")),"SIN VALOR AVANCE")</f>
        <v>PROCESO</v>
      </c>
      <c r="Q458" s="863" t="s">
        <v>854</v>
      </c>
    </row>
    <row r="459" spans="1:17" ht="330" x14ac:dyDescent="0.25">
      <c r="A459" s="737" t="s">
        <v>18</v>
      </c>
      <c r="B459" s="799" t="s">
        <v>8</v>
      </c>
      <c r="C459" s="1131" t="s">
        <v>815</v>
      </c>
      <c r="D459" s="1131" t="s">
        <v>816</v>
      </c>
      <c r="E459" s="1132"/>
      <c r="F459" s="1053" t="s">
        <v>853</v>
      </c>
      <c r="G459" s="1053" t="s">
        <v>827</v>
      </c>
      <c r="H459" s="1053" t="s">
        <v>479</v>
      </c>
      <c r="I459" s="805" t="s">
        <v>106</v>
      </c>
      <c r="J459" s="709">
        <v>4</v>
      </c>
      <c r="K459" s="800">
        <v>45444</v>
      </c>
      <c r="L459" s="800">
        <v>45808</v>
      </c>
      <c r="M459" s="711">
        <f t="shared" si="21"/>
        <v>52</v>
      </c>
      <c r="N459" s="719">
        <v>0</v>
      </c>
      <c r="O459" s="406">
        <f t="shared" si="19"/>
        <v>0</v>
      </c>
      <c r="P459" s="1054" t="str">
        <f>IF(ISNUMBER(O459),IF(O459=100%,"CUMPLIDA",IF(AND(ISNUMBER(L459),ISNUMBER(CGR!$Q$4)), IF(L459&lt;CGR!$Q$4,"INCUMPLIDA","PROCESO"), "VERIFICAR FECHA")),"SIN VALOR AVANCE")</f>
        <v>PROCESO</v>
      </c>
      <c r="Q459" s="863" t="s">
        <v>854</v>
      </c>
    </row>
    <row r="460" spans="1:17" ht="330" x14ac:dyDescent="0.25">
      <c r="A460" s="737" t="s">
        <v>18</v>
      </c>
      <c r="B460" s="799" t="s">
        <v>8</v>
      </c>
      <c r="C460" s="1131" t="s">
        <v>815</v>
      </c>
      <c r="D460" s="1131" t="s">
        <v>816</v>
      </c>
      <c r="E460" s="1132"/>
      <c r="F460" s="1053" t="s">
        <v>853</v>
      </c>
      <c r="G460" s="1053" t="s">
        <v>855</v>
      </c>
      <c r="H460" s="1053" t="s">
        <v>856</v>
      </c>
      <c r="I460" s="805" t="s">
        <v>857</v>
      </c>
      <c r="J460" s="709">
        <v>6</v>
      </c>
      <c r="K460" s="800">
        <v>44927</v>
      </c>
      <c r="L460" s="800">
        <v>45291</v>
      </c>
      <c r="M460" s="711">
        <f t="shared" si="21"/>
        <v>52</v>
      </c>
      <c r="N460" s="719">
        <v>0.6</v>
      </c>
      <c r="O460" s="406">
        <f t="shared" si="19"/>
        <v>9.9999999999999992E-2</v>
      </c>
      <c r="P460" s="1054" t="str">
        <f>IF(ISNUMBER(O460),IF(O460=100%,"CUMPLIDA",IF(AND(ISNUMBER(L460),ISNUMBER(CGR!$Q$4)), IF(L460&lt;CGR!$Q$4,"INCUMPLIDA","PROCESO"), "VERIFICAR FECHA")),"SIN VALOR AVANCE")</f>
        <v>PROCESO</v>
      </c>
      <c r="Q460" s="863" t="s">
        <v>858</v>
      </c>
    </row>
    <row r="461" spans="1:17" ht="330" x14ac:dyDescent="0.25">
      <c r="A461" s="737" t="s">
        <v>18</v>
      </c>
      <c r="B461" s="799" t="s">
        <v>8</v>
      </c>
      <c r="C461" s="1131" t="s">
        <v>815</v>
      </c>
      <c r="D461" s="1131" t="s">
        <v>816</v>
      </c>
      <c r="E461" s="1132"/>
      <c r="F461" s="1053" t="s">
        <v>853</v>
      </c>
      <c r="G461" s="1053" t="s">
        <v>859</v>
      </c>
      <c r="H461" s="1053" t="s">
        <v>860</v>
      </c>
      <c r="I461" s="805" t="s">
        <v>861</v>
      </c>
      <c r="J461" s="709">
        <v>1</v>
      </c>
      <c r="K461" s="800">
        <v>44927</v>
      </c>
      <c r="L461" s="800">
        <v>44972</v>
      </c>
      <c r="M461" s="718">
        <f t="shared" si="21"/>
        <v>6.4285714285714288</v>
      </c>
      <c r="N461" s="719">
        <v>1</v>
      </c>
      <c r="O461" s="406">
        <f t="shared" si="19"/>
        <v>1</v>
      </c>
      <c r="P461" s="1054" t="str">
        <f>IF(ISNUMBER(O461),IF(O461=100%,"CUMPLIDA",IF(AND(ISNUMBER(L461),ISNUMBER(CGR!$Q$4)), IF(L461&lt;CGR!$Q$4,"INCUMPLIDA","PROCESO"), "VERIFICAR FECHA")),"SIN VALOR AVANCE")</f>
        <v>CUMPLIDA</v>
      </c>
      <c r="Q461" s="863" t="s">
        <v>862</v>
      </c>
    </row>
    <row r="462" spans="1:17" ht="330" x14ac:dyDescent="0.25">
      <c r="A462" s="737" t="s">
        <v>18</v>
      </c>
      <c r="B462" s="799" t="s">
        <v>8</v>
      </c>
      <c r="C462" s="1131" t="s">
        <v>815</v>
      </c>
      <c r="D462" s="1131" t="s">
        <v>816</v>
      </c>
      <c r="E462" s="1132"/>
      <c r="F462" s="1053" t="s">
        <v>853</v>
      </c>
      <c r="G462" s="1053" t="s">
        <v>859</v>
      </c>
      <c r="H462" s="1053" t="s">
        <v>863</v>
      </c>
      <c r="I462" s="805" t="s">
        <v>354</v>
      </c>
      <c r="J462" s="709">
        <v>1</v>
      </c>
      <c r="K462" s="800">
        <v>44973</v>
      </c>
      <c r="L462" s="800">
        <v>45000</v>
      </c>
      <c r="M462" s="718">
        <f t="shared" si="21"/>
        <v>3.8571428571428572</v>
      </c>
      <c r="N462" s="719">
        <v>1</v>
      </c>
      <c r="O462" s="406">
        <f t="shared" si="19"/>
        <v>1</v>
      </c>
      <c r="P462" s="1054" t="str">
        <f>IF(ISNUMBER(O462),IF(O462=100%,"CUMPLIDA",IF(AND(ISNUMBER(L462),ISNUMBER(CGR!$Q$4)), IF(L462&lt;CGR!$Q$4,"INCUMPLIDA","PROCESO"), "VERIFICAR FECHA")),"SIN VALOR AVANCE")</f>
        <v>CUMPLIDA</v>
      </c>
      <c r="Q462" s="863" t="s">
        <v>864</v>
      </c>
    </row>
    <row r="463" spans="1:17" ht="330" x14ac:dyDescent="0.25">
      <c r="A463" s="737" t="s">
        <v>18</v>
      </c>
      <c r="B463" s="799" t="s">
        <v>8</v>
      </c>
      <c r="C463" s="1131" t="s">
        <v>815</v>
      </c>
      <c r="D463" s="1131" t="s">
        <v>816</v>
      </c>
      <c r="E463" s="1132"/>
      <c r="F463" s="1053" t="s">
        <v>853</v>
      </c>
      <c r="G463" s="1053" t="s">
        <v>859</v>
      </c>
      <c r="H463" s="1053" t="s">
        <v>865</v>
      </c>
      <c r="I463" s="805" t="s">
        <v>866</v>
      </c>
      <c r="J463" s="709">
        <v>1</v>
      </c>
      <c r="K463" s="800">
        <v>45001</v>
      </c>
      <c r="L463" s="800">
        <v>45291</v>
      </c>
      <c r="M463" s="711">
        <f t="shared" si="21"/>
        <v>41.428571428571431</v>
      </c>
      <c r="N463" s="719">
        <v>0</v>
      </c>
      <c r="O463" s="406">
        <f t="shared" si="19"/>
        <v>0</v>
      </c>
      <c r="P463" s="1054" t="str">
        <f>IF(ISNUMBER(O463),IF(O463=100%,"CUMPLIDA",IF(AND(ISNUMBER(L463),ISNUMBER(CGR!$Q$4)), IF(L463&lt;CGR!$Q$4,"INCUMPLIDA","PROCESO"), "VERIFICAR FECHA")),"SIN VALOR AVANCE")</f>
        <v>PROCESO</v>
      </c>
      <c r="Q463" s="863" t="s">
        <v>864</v>
      </c>
    </row>
    <row r="464" spans="1:17" ht="180.6" x14ac:dyDescent="0.25">
      <c r="A464" s="737" t="s">
        <v>18</v>
      </c>
      <c r="B464" s="799" t="s">
        <v>8</v>
      </c>
      <c r="C464" s="1131" t="s">
        <v>815</v>
      </c>
      <c r="D464" s="1131" t="s">
        <v>816</v>
      </c>
      <c r="E464" s="1132" t="s">
        <v>867</v>
      </c>
      <c r="F464" s="1053" t="s">
        <v>868</v>
      </c>
      <c r="G464" s="1053" t="s">
        <v>869</v>
      </c>
      <c r="H464" s="1053" t="s">
        <v>824</v>
      </c>
      <c r="I464" s="805" t="s">
        <v>825</v>
      </c>
      <c r="J464" s="709">
        <v>3</v>
      </c>
      <c r="K464" s="800">
        <v>44958</v>
      </c>
      <c r="L464" s="800">
        <v>45323</v>
      </c>
      <c r="M464" s="711">
        <f t="shared" si="21"/>
        <v>52.142857142857146</v>
      </c>
      <c r="N464" s="719">
        <v>1</v>
      </c>
      <c r="O464" s="406">
        <f t="shared" si="19"/>
        <v>0.33333333333333331</v>
      </c>
      <c r="P464" s="1054" t="str">
        <f>IF(ISNUMBER(O464),IF(O464=100%,"CUMPLIDA",IF(AND(ISNUMBER(L464),ISNUMBER(CGR!$Q$4)), IF(L464&lt;CGR!$Q$4,"INCUMPLIDA","PROCESO"), "VERIFICAR FECHA")),"SIN VALOR AVANCE")</f>
        <v>PROCESO</v>
      </c>
      <c r="Q464" s="863" t="s">
        <v>870</v>
      </c>
    </row>
    <row r="465" spans="1:17" ht="240.6" x14ac:dyDescent="0.25">
      <c r="A465" s="737" t="s">
        <v>18</v>
      </c>
      <c r="B465" s="799" t="s">
        <v>8</v>
      </c>
      <c r="C465" s="1131" t="s">
        <v>815</v>
      </c>
      <c r="D465" s="1131" t="s">
        <v>816</v>
      </c>
      <c r="E465" s="1132"/>
      <c r="F465" s="1053" t="s">
        <v>868</v>
      </c>
      <c r="G465" s="1053" t="s">
        <v>827</v>
      </c>
      <c r="H465" s="1053" t="s">
        <v>477</v>
      </c>
      <c r="I465" s="805" t="s">
        <v>351</v>
      </c>
      <c r="J465" s="709">
        <v>1</v>
      </c>
      <c r="K465" s="800">
        <v>44927</v>
      </c>
      <c r="L465" s="800">
        <v>45230</v>
      </c>
      <c r="M465" s="711">
        <f t="shared" si="21"/>
        <v>43.285714285714285</v>
      </c>
      <c r="N465" s="719">
        <v>0</v>
      </c>
      <c r="O465" s="406">
        <f t="shared" si="19"/>
        <v>0</v>
      </c>
      <c r="P465" s="1054" t="str">
        <f>IF(ISNUMBER(O465),IF(O465=100%,"CUMPLIDA",IF(AND(ISNUMBER(L465),ISNUMBER(CGR!$Q$4)), IF(L465&lt;CGR!$Q$4,"INCUMPLIDA","PROCESO"), "VERIFICAR FECHA")),"SIN VALOR AVANCE")</f>
        <v>PROCESO</v>
      </c>
      <c r="Q465" s="863" t="s">
        <v>847</v>
      </c>
    </row>
    <row r="466" spans="1:17" ht="240.6" x14ac:dyDescent="0.25">
      <c r="A466" s="737" t="s">
        <v>18</v>
      </c>
      <c r="B466" s="799" t="s">
        <v>8</v>
      </c>
      <c r="C466" s="1131" t="s">
        <v>815</v>
      </c>
      <c r="D466" s="1131" t="s">
        <v>816</v>
      </c>
      <c r="E466" s="1132"/>
      <c r="F466" s="1053" t="s">
        <v>868</v>
      </c>
      <c r="G466" s="1053" t="s">
        <v>827</v>
      </c>
      <c r="H466" s="1053" t="s">
        <v>479</v>
      </c>
      <c r="I466" s="805" t="s">
        <v>354</v>
      </c>
      <c r="J466" s="709">
        <v>1</v>
      </c>
      <c r="K466" s="800">
        <v>45231</v>
      </c>
      <c r="L466" s="800">
        <v>45443</v>
      </c>
      <c r="M466" s="711">
        <f t="shared" si="21"/>
        <v>30.285714285714285</v>
      </c>
      <c r="N466" s="719">
        <v>0</v>
      </c>
      <c r="O466" s="406">
        <f t="shared" si="19"/>
        <v>0</v>
      </c>
      <c r="P466" s="1054" t="str">
        <f>IF(ISNUMBER(O466),IF(O466=100%,"CUMPLIDA",IF(AND(ISNUMBER(L466),ISNUMBER(CGR!$Q$4)), IF(L466&lt;CGR!$Q$4,"INCUMPLIDA","PROCESO"), "VERIFICAR FECHA")),"SIN VALOR AVANCE")</f>
        <v>PROCESO</v>
      </c>
      <c r="Q466" s="863" t="s">
        <v>847</v>
      </c>
    </row>
    <row r="467" spans="1:17" ht="240.6" x14ac:dyDescent="0.25">
      <c r="A467" s="737" t="s">
        <v>18</v>
      </c>
      <c r="B467" s="799" t="s">
        <v>8</v>
      </c>
      <c r="C467" s="1131" t="s">
        <v>815</v>
      </c>
      <c r="D467" s="1131" t="s">
        <v>816</v>
      </c>
      <c r="E467" s="1132"/>
      <c r="F467" s="1053" t="s">
        <v>868</v>
      </c>
      <c r="G467" s="1053" t="s">
        <v>827</v>
      </c>
      <c r="H467" s="1053" t="s">
        <v>479</v>
      </c>
      <c r="I467" s="805" t="s">
        <v>106</v>
      </c>
      <c r="J467" s="709">
        <v>4</v>
      </c>
      <c r="K467" s="800">
        <v>45444</v>
      </c>
      <c r="L467" s="800">
        <v>45808</v>
      </c>
      <c r="M467" s="711">
        <f t="shared" si="21"/>
        <v>52</v>
      </c>
      <c r="N467" s="719">
        <v>0</v>
      </c>
      <c r="O467" s="406">
        <f t="shared" si="19"/>
        <v>0</v>
      </c>
      <c r="P467" s="1054" t="str">
        <f>IF(ISNUMBER(O467),IF(O467=100%,"CUMPLIDA",IF(AND(ISNUMBER(L467),ISNUMBER(CGR!$Q$4)), IF(L467&lt;CGR!$Q$4,"INCUMPLIDA","PROCESO"), "VERIFICAR FECHA")),"SIN VALOR AVANCE")</f>
        <v>PROCESO</v>
      </c>
      <c r="Q467" s="863" t="s">
        <v>847</v>
      </c>
    </row>
    <row r="468" spans="1:17" ht="120" x14ac:dyDescent="0.25">
      <c r="A468" s="737" t="s">
        <v>18</v>
      </c>
      <c r="B468" s="799" t="s">
        <v>8</v>
      </c>
      <c r="C468" s="1131" t="s">
        <v>815</v>
      </c>
      <c r="D468" s="1131" t="s">
        <v>816</v>
      </c>
      <c r="E468" s="1132"/>
      <c r="F468" s="1053" t="s">
        <v>868</v>
      </c>
      <c r="G468" s="1053" t="s">
        <v>829</v>
      </c>
      <c r="H468" s="1053" t="s">
        <v>830</v>
      </c>
      <c r="I468" s="805" t="s">
        <v>831</v>
      </c>
      <c r="J468" s="709">
        <v>1</v>
      </c>
      <c r="K468" s="800">
        <v>44927</v>
      </c>
      <c r="L468" s="800">
        <v>45016</v>
      </c>
      <c r="M468" s="718">
        <f t="shared" si="21"/>
        <v>12.714285714285714</v>
      </c>
      <c r="N468" s="719">
        <v>1</v>
      </c>
      <c r="O468" s="406">
        <f t="shared" si="19"/>
        <v>1</v>
      </c>
      <c r="P468" s="1054" t="str">
        <f>IF(ISNUMBER(O468),IF(O468=100%,"CUMPLIDA",IF(AND(ISNUMBER(L468),ISNUMBER(CGR!$Q$4)), IF(L468&lt;CGR!$Q$4,"INCUMPLIDA","PROCESO"), "VERIFICAR FECHA")),"SIN VALOR AVANCE")</f>
        <v>CUMPLIDA</v>
      </c>
      <c r="Q468" s="863" t="s">
        <v>832</v>
      </c>
    </row>
    <row r="469" spans="1:17" ht="165.6" x14ac:dyDescent="0.25">
      <c r="A469" s="737" t="s">
        <v>18</v>
      </c>
      <c r="B469" s="799" t="s">
        <v>8</v>
      </c>
      <c r="C469" s="1131" t="s">
        <v>815</v>
      </c>
      <c r="D469" s="1131" t="s">
        <v>816</v>
      </c>
      <c r="E469" s="1132"/>
      <c r="F469" s="1053" t="s">
        <v>868</v>
      </c>
      <c r="G469" s="1053" t="s">
        <v>829</v>
      </c>
      <c r="H469" s="1053" t="s">
        <v>871</v>
      </c>
      <c r="I469" s="805" t="s">
        <v>473</v>
      </c>
      <c r="J469" s="709">
        <v>1</v>
      </c>
      <c r="K469" s="800">
        <v>45017</v>
      </c>
      <c r="L469" s="800">
        <v>45138</v>
      </c>
      <c r="M469" s="711">
        <f t="shared" si="21"/>
        <v>17.285714285714285</v>
      </c>
      <c r="N469" s="719">
        <v>0</v>
      </c>
      <c r="O469" s="406">
        <f t="shared" si="19"/>
        <v>0</v>
      </c>
      <c r="P469" s="1054" t="str">
        <f>IF(ISNUMBER(O469),IF(O469=100%,"CUMPLIDA",IF(AND(ISNUMBER(L469),ISNUMBER(CGR!$Q$4)), IF(L469&lt;CGR!$Q$4,"INCUMPLIDA","PROCESO"), "VERIFICAR FECHA")),"SIN VALOR AVANCE")</f>
        <v>PROCESO</v>
      </c>
      <c r="Q469" s="863" t="s">
        <v>872</v>
      </c>
    </row>
    <row r="470" spans="1:17" ht="120.6" x14ac:dyDescent="0.25">
      <c r="A470" s="737" t="s">
        <v>18</v>
      </c>
      <c r="B470" s="799" t="s">
        <v>8</v>
      </c>
      <c r="C470" s="1131" t="s">
        <v>815</v>
      </c>
      <c r="D470" s="1131" t="s">
        <v>816</v>
      </c>
      <c r="E470" s="1132"/>
      <c r="F470" s="1053" t="s">
        <v>868</v>
      </c>
      <c r="G470" s="1053" t="s">
        <v>829</v>
      </c>
      <c r="H470" s="1053" t="s">
        <v>835</v>
      </c>
      <c r="I470" s="805" t="s">
        <v>473</v>
      </c>
      <c r="J470" s="709">
        <v>1</v>
      </c>
      <c r="K470" s="800">
        <v>45139</v>
      </c>
      <c r="L470" s="800">
        <v>45199</v>
      </c>
      <c r="M470" s="711">
        <f t="shared" si="21"/>
        <v>8.5714285714285712</v>
      </c>
      <c r="N470" s="719">
        <v>0</v>
      </c>
      <c r="O470" s="406">
        <f t="shared" si="19"/>
        <v>0</v>
      </c>
      <c r="P470" s="1054" t="str">
        <f>IF(ISNUMBER(O470),IF(O470=100%,"CUMPLIDA",IF(AND(ISNUMBER(L470),ISNUMBER(CGR!$Q$4)), IF(L470&lt;CGR!$Q$4,"INCUMPLIDA","PROCESO"), "VERIFICAR FECHA")),"SIN VALOR AVANCE")</f>
        <v>PROCESO</v>
      </c>
      <c r="Q470" s="863" t="s">
        <v>873</v>
      </c>
    </row>
    <row r="471" spans="1:17" ht="120" x14ac:dyDescent="0.25">
      <c r="A471" s="737" t="s">
        <v>18</v>
      </c>
      <c r="B471" s="799" t="s">
        <v>8</v>
      </c>
      <c r="C471" s="1131" t="s">
        <v>815</v>
      </c>
      <c r="D471" s="1131" t="s">
        <v>816</v>
      </c>
      <c r="E471" s="1132"/>
      <c r="F471" s="1053" t="s">
        <v>868</v>
      </c>
      <c r="G471" s="1053" t="s">
        <v>874</v>
      </c>
      <c r="H471" s="1053" t="s">
        <v>875</v>
      </c>
      <c r="I471" s="805" t="s">
        <v>473</v>
      </c>
      <c r="J471" s="709">
        <v>12</v>
      </c>
      <c r="K471" s="800">
        <v>44958</v>
      </c>
      <c r="L471" s="800">
        <v>45323</v>
      </c>
      <c r="M471" s="711">
        <f t="shared" si="21"/>
        <v>52.142857142857146</v>
      </c>
      <c r="N471" s="719">
        <v>4</v>
      </c>
      <c r="O471" s="406">
        <f t="shared" si="19"/>
        <v>0.33333333333333331</v>
      </c>
      <c r="P471" s="1054" t="str">
        <f>IF(ISNUMBER(O471),IF(O471=100%,"CUMPLIDA",IF(AND(ISNUMBER(L471),ISNUMBER(CGR!$Q$4)), IF(L471&lt;CGR!$Q$4,"INCUMPLIDA","PROCESO"), "VERIFICAR FECHA")),"SIN VALOR AVANCE")</f>
        <v>PROCESO</v>
      </c>
      <c r="Q471" s="863" t="s">
        <v>876</v>
      </c>
    </row>
    <row r="472" spans="1:17" ht="120" x14ac:dyDescent="0.25">
      <c r="A472" s="737" t="s">
        <v>18</v>
      </c>
      <c r="B472" s="799" t="s">
        <v>8</v>
      </c>
      <c r="C472" s="1131" t="s">
        <v>815</v>
      </c>
      <c r="D472" s="1131" t="s">
        <v>816</v>
      </c>
      <c r="E472" s="1132"/>
      <c r="F472" s="1053" t="s">
        <v>868</v>
      </c>
      <c r="G472" s="1053" t="s">
        <v>877</v>
      </c>
      <c r="H472" s="1053" t="s">
        <v>878</v>
      </c>
      <c r="I472" s="805" t="s">
        <v>473</v>
      </c>
      <c r="J472" s="709">
        <v>4</v>
      </c>
      <c r="K472" s="800">
        <v>44958</v>
      </c>
      <c r="L472" s="800">
        <v>45323</v>
      </c>
      <c r="M472" s="711">
        <f t="shared" si="21"/>
        <v>52.142857142857146</v>
      </c>
      <c r="N472" s="719">
        <v>1</v>
      </c>
      <c r="O472" s="406">
        <f t="shared" si="19"/>
        <v>0.25</v>
      </c>
      <c r="P472" s="1054" t="str">
        <f>IF(ISNUMBER(O472),IF(O472=100%,"CUMPLIDA",IF(AND(ISNUMBER(L472),ISNUMBER(CGR!$Q$4)), IF(L472&lt;CGR!$Q$4,"INCUMPLIDA","PROCESO"), "VERIFICAR FECHA")),"SIN VALOR AVANCE")</f>
        <v>PROCESO</v>
      </c>
      <c r="Q472" s="863" t="s">
        <v>839</v>
      </c>
    </row>
    <row r="473" spans="1:17" ht="120" x14ac:dyDescent="0.25">
      <c r="A473" s="737" t="s">
        <v>18</v>
      </c>
      <c r="B473" s="799" t="s">
        <v>8</v>
      </c>
      <c r="C473" s="1131" t="s">
        <v>815</v>
      </c>
      <c r="D473" s="1131" t="s">
        <v>816</v>
      </c>
      <c r="E473" s="1132"/>
      <c r="F473" s="1053" t="s">
        <v>868</v>
      </c>
      <c r="G473" s="1053" t="s">
        <v>842</v>
      </c>
      <c r="H473" s="1053" t="s">
        <v>843</v>
      </c>
      <c r="I473" s="805" t="s">
        <v>473</v>
      </c>
      <c r="J473" s="709">
        <v>1</v>
      </c>
      <c r="K473" s="800">
        <v>44958</v>
      </c>
      <c r="L473" s="800">
        <v>44985</v>
      </c>
      <c r="M473" s="718">
        <f t="shared" si="21"/>
        <v>3.8571428571428572</v>
      </c>
      <c r="N473" s="719">
        <v>1</v>
      </c>
      <c r="O473" s="406">
        <f t="shared" si="19"/>
        <v>1</v>
      </c>
      <c r="P473" s="1054" t="str">
        <f>IF(ISNUMBER(O473),IF(O473=100%,"CUMPLIDA",IF(AND(ISNUMBER(L473),ISNUMBER(CGR!$Q$4)), IF(L473&lt;CGR!$Q$4,"INCUMPLIDA","PROCESO"), "VERIFICAR FECHA")),"SIN VALOR AVANCE")</f>
        <v>CUMPLIDA</v>
      </c>
      <c r="Q473" s="863" t="s">
        <v>839</v>
      </c>
    </row>
    <row r="474" spans="1:17" ht="180.6" x14ac:dyDescent="0.25">
      <c r="A474" s="737" t="s">
        <v>18</v>
      </c>
      <c r="B474" s="799" t="s">
        <v>8</v>
      </c>
      <c r="C474" s="1131" t="s">
        <v>815</v>
      </c>
      <c r="D474" s="1131" t="s">
        <v>816</v>
      </c>
      <c r="E474" s="1132" t="s">
        <v>879</v>
      </c>
      <c r="F474" s="1053" t="s">
        <v>880</v>
      </c>
      <c r="G474" s="1053" t="s">
        <v>869</v>
      </c>
      <c r="H474" s="1053" t="s">
        <v>824</v>
      </c>
      <c r="I474" s="805" t="s">
        <v>825</v>
      </c>
      <c r="J474" s="709">
        <v>3</v>
      </c>
      <c r="K474" s="800">
        <v>44958</v>
      </c>
      <c r="L474" s="800">
        <v>45323</v>
      </c>
      <c r="M474" s="711">
        <f t="shared" si="21"/>
        <v>52.142857142857146</v>
      </c>
      <c r="N474" s="719">
        <v>1</v>
      </c>
      <c r="O474" s="406">
        <f t="shared" si="19"/>
        <v>0.33333333333333331</v>
      </c>
      <c r="P474" s="1054" t="str">
        <f>IF(ISNUMBER(O474),IF(O474=100%,"CUMPLIDA",IF(AND(ISNUMBER(L474),ISNUMBER(CGR!$Q$4)), IF(L474&lt;CGR!$Q$4,"INCUMPLIDA","PROCESO"), "VERIFICAR FECHA")),"SIN VALOR AVANCE")</f>
        <v>PROCESO</v>
      </c>
      <c r="Q474" s="863" t="s">
        <v>881</v>
      </c>
    </row>
    <row r="475" spans="1:17" ht="240.6" x14ac:dyDescent="0.25">
      <c r="A475" s="737" t="s">
        <v>18</v>
      </c>
      <c r="B475" s="799" t="s">
        <v>8</v>
      </c>
      <c r="C475" s="1131" t="s">
        <v>815</v>
      </c>
      <c r="D475" s="1131" t="s">
        <v>816</v>
      </c>
      <c r="E475" s="1132"/>
      <c r="F475" s="1053" t="s">
        <v>880</v>
      </c>
      <c r="G475" s="1053" t="s">
        <v>827</v>
      </c>
      <c r="H475" s="1053" t="s">
        <v>477</v>
      </c>
      <c r="I475" s="805" t="s">
        <v>351</v>
      </c>
      <c r="J475" s="709">
        <v>1</v>
      </c>
      <c r="K475" s="800">
        <v>44927</v>
      </c>
      <c r="L475" s="800">
        <v>45230</v>
      </c>
      <c r="M475" s="711">
        <f t="shared" si="21"/>
        <v>43.285714285714285</v>
      </c>
      <c r="N475" s="719">
        <v>0</v>
      </c>
      <c r="O475" s="406">
        <f t="shared" si="19"/>
        <v>0</v>
      </c>
      <c r="P475" s="1054" t="str">
        <f>IF(ISNUMBER(O475),IF(O475=100%,"CUMPLIDA",IF(AND(ISNUMBER(L475),ISNUMBER(CGR!$Q$4)), IF(L475&lt;CGR!$Q$4,"INCUMPLIDA","PROCESO"), "VERIFICAR FECHA")),"SIN VALOR AVANCE")</f>
        <v>PROCESO</v>
      </c>
      <c r="Q475" s="863" t="s">
        <v>847</v>
      </c>
    </row>
    <row r="476" spans="1:17" ht="240.6" x14ac:dyDescent="0.25">
      <c r="A476" s="737" t="s">
        <v>18</v>
      </c>
      <c r="B476" s="799" t="s">
        <v>8</v>
      </c>
      <c r="C476" s="1131" t="s">
        <v>815</v>
      </c>
      <c r="D476" s="1131" t="s">
        <v>816</v>
      </c>
      <c r="E476" s="1132"/>
      <c r="F476" s="1053" t="s">
        <v>880</v>
      </c>
      <c r="G476" s="1053" t="s">
        <v>827</v>
      </c>
      <c r="H476" s="1053" t="s">
        <v>479</v>
      </c>
      <c r="I476" s="805" t="s">
        <v>354</v>
      </c>
      <c r="J476" s="709">
        <v>1</v>
      </c>
      <c r="K476" s="800">
        <v>45231</v>
      </c>
      <c r="L476" s="800">
        <v>45443</v>
      </c>
      <c r="M476" s="711">
        <f t="shared" si="21"/>
        <v>30.285714285714285</v>
      </c>
      <c r="N476" s="719">
        <v>0</v>
      </c>
      <c r="O476" s="406">
        <f t="shared" si="19"/>
        <v>0</v>
      </c>
      <c r="P476" s="1054" t="str">
        <f>IF(ISNUMBER(O476),IF(O476=100%,"CUMPLIDA",IF(AND(ISNUMBER(L476),ISNUMBER(CGR!$Q$4)), IF(L476&lt;CGR!$Q$4,"INCUMPLIDA","PROCESO"), "VERIFICAR FECHA")),"SIN VALOR AVANCE")</f>
        <v>PROCESO</v>
      </c>
      <c r="Q476" s="863" t="s">
        <v>847</v>
      </c>
    </row>
    <row r="477" spans="1:17" ht="240.6" x14ac:dyDescent="0.25">
      <c r="A477" s="737" t="s">
        <v>18</v>
      </c>
      <c r="B477" s="799" t="s">
        <v>8</v>
      </c>
      <c r="C477" s="1131" t="s">
        <v>815</v>
      </c>
      <c r="D477" s="1131" t="s">
        <v>816</v>
      </c>
      <c r="E477" s="1132"/>
      <c r="F477" s="1053" t="s">
        <v>880</v>
      </c>
      <c r="G477" s="1053" t="s">
        <v>827</v>
      </c>
      <c r="H477" s="1053" t="s">
        <v>479</v>
      </c>
      <c r="I477" s="805" t="s">
        <v>106</v>
      </c>
      <c r="J477" s="709">
        <v>4</v>
      </c>
      <c r="K477" s="800">
        <v>45444</v>
      </c>
      <c r="L477" s="800">
        <v>45808</v>
      </c>
      <c r="M477" s="711">
        <f t="shared" si="21"/>
        <v>52</v>
      </c>
      <c r="N477" s="719">
        <v>0</v>
      </c>
      <c r="O477" s="406">
        <f t="shared" si="19"/>
        <v>0</v>
      </c>
      <c r="P477" s="1054" t="str">
        <f>IF(ISNUMBER(O477),IF(O477=100%,"CUMPLIDA",IF(AND(ISNUMBER(L477),ISNUMBER(CGR!$Q$4)), IF(L477&lt;CGR!$Q$4,"INCUMPLIDA","PROCESO"), "VERIFICAR FECHA")),"SIN VALOR AVANCE")</f>
        <v>PROCESO</v>
      </c>
      <c r="Q477" s="863" t="s">
        <v>847</v>
      </c>
    </row>
    <row r="478" spans="1:17" ht="105.6" x14ac:dyDescent="0.25">
      <c r="A478" s="737" t="s">
        <v>18</v>
      </c>
      <c r="B478" s="799" t="s">
        <v>8</v>
      </c>
      <c r="C478" s="1131" t="s">
        <v>815</v>
      </c>
      <c r="D478" s="1131" t="s">
        <v>816</v>
      </c>
      <c r="E478" s="1132"/>
      <c r="F478" s="1053" t="s">
        <v>880</v>
      </c>
      <c r="G478" s="1053" t="s">
        <v>829</v>
      </c>
      <c r="H478" s="1053" t="s">
        <v>830</v>
      </c>
      <c r="I478" s="805" t="s">
        <v>831</v>
      </c>
      <c r="J478" s="709">
        <v>1</v>
      </c>
      <c r="K478" s="800">
        <v>44927</v>
      </c>
      <c r="L478" s="800">
        <v>45016</v>
      </c>
      <c r="M478" s="718">
        <f t="shared" si="21"/>
        <v>12.714285714285714</v>
      </c>
      <c r="N478" s="719">
        <v>1</v>
      </c>
      <c r="O478" s="406">
        <f t="shared" si="19"/>
        <v>1</v>
      </c>
      <c r="P478" s="1054" t="str">
        <f>IF(ISNUMBER(O478),IF(O478=100%,"CUMPLIDA",IF(AND(ISNUMBER(L478),ISNUMBER(CGR!$Q$4)), IF(L478&lt;CGR!$Q$4,"INCUMPLIDA","PROCESO"), "VERIFICAR FECHA")),"SIN VALOR AVANCE")</f>
        <v>CUMPLIDA</v>
      </c>
      <c r="Q478" s="863" t="s">
        <v>876</v>
      </c>
    </row>
    <row r="479" spans="1:17" ht="165.6" x14ac:dyDescent="0.25">
      <c r="A479" s="737" t="s">
        <v>18</v>
      </c>
      <c r="B479" s="799" t="s">
        <v>8</v>
      </c>
      <c r="C479" s="1131" t="s">
        <v>815</v>
      </c>
      <c r="D479" s="1131" t="s">
        <v>816</v>
      </c>
      <c r="E479" s="1132"/>
      <c r="F479" s="1053" t="s">
        <v>880</v>
      </c>
      <c r="G479" s="1053" t="s">
        <v>829</v>
      </c>
      <c r="H479" s="1053" t="s">
        <v>871</v>
      </c>
      <c r="I479" s="805" t="s">
        <v>473</v>
      </c>
      <c r="J479" s="709">
        <v>1</v>
      </c>
      <c r="K479" s="800">
        <v>45017</v>
      </c>
      <c r="L479" s="800">
        <v>45138</v>
      </c>
      <c r="M479" s="711">
        <f t="shared" si="21"/>
        <v>17.285714285714285</v>
      </c>
      <c r="N479" s="719">
        <v>0</v>
      </c>
      <c r="O479" s="406">
        <f t="shared" si="19"/>
        <v>0</v>
      </c>
      <c r="P479" s="1054" t="str">
        <f>IF(ISNUMBER(O479),IF(O479=100%,"CUMPLIDA",IF(AND(ISNUMBER(L479),ISNUMBER(CGR!$Q$4)), IF(L479&lt;CGR!$Q$4,"INCUMPLIDA","PROCESO"), "VERIFICAR FECHA")),"SIN VALOR AVANCE")</f>
        <v>PROCESO</v>
      </c>
      <c r="Q479" s="863" t="s">
        <v>882</v>
      </c>
    </row>
    <row r="480" spans="1:17" ht="105.6" x14ac:dyDescent="0.25">
      <c r="A480" s="737" t="s">
        <v>18</v>
      </c>
      <c r="B480" s="799" t="s">
        <v>8</v>
      </c>
      <c r="C480" s="1131" t="s">
        <v>815</v>
      </c>
      <c r="D480" s="1131" t="s">
        <v>816</v>
      </c>
      <c r="E480" s="1132"/>
      <c r="F480" s="1053" t="s">
        <v>880</v>
      </c>
      <c r="G480" s="1053" t="s">
        <v>829</v>
      </c>
      <c r="H480" s="1053" t="s">
        <v>835</v>
      </c>
      <c r="I480" s="805" t="s">
        <v>473</v>
      </c>
      <c r="J480" s="709">
        <v>1</v>
      </c>
      <c r="K480" s="800">
        <v>45139</v>
      </c>
      <c r="L480" s="800">
        <v>45199</v>
      </c>
      <c r="M480" s="711">
        <f t="shared" si="21"/>
        <v>8.5714285714285712</v>
      </c>
      <c r="N480" s="719">
        <v>0</v>
      </c>
      <c r="O480" s="406">
        <f t="shared" si="19"/>
        <v>0</v>
      </c>
      <c r="P480" s="1054" t="str">
        <f>IF(ISNUMBER(O480),IF(O480=100%,"CUMPLIDA",IF(AND(ISNUMBER(L480),ISNUMBER(CGR!$Q$4)), IF(L480&lt;CGR!$Q$4,"INCUMPLIDA","PROCESO"), "VERIFICAR FECHA")),"SIN VALOR AVANCE")</f>
        <v>PROCESO</v>
      </c>
      <c r="Q480" s="863" t="s">
        <v>883</v>
      </c>
    </row>
    <row r="481" spans="1:17" ht="90.6" x14ac:dyDescent="0.25">
      <c r="A481" s="737" t="s">
        <v>18</v>
      </c>
      <c r="B481" s="799" t="s">
        <v>8</v>
      </c>
      <c r="C481" s="1131" t="s">
        <v>815</v>
      </c>
      <c r="D481" s="1131" t="s">
        <v>816</v>
      </c>
      <c r="E481" s="1132"/>
      <c r="F481" s="1053" t="s">
        <v>880</v>
      </c>
      <c r="G481" s="1053" t="s">
        <v>884</v>
      </c>
      <c r="H481" s="1053" t="s">
        <v>885</v>
      </c>
      <c r="I481" s="805" t="s">
        <v>821</v>
      </c>
      <c r="J481" s="709">
        <v>1</v>
      </c>
      <c r="K481" s="800">
        <v>44958</v>
      </c>
      <c r="L481" s="800">
        <v>44985</v>
      </c>
      <c r="M481" s="718">
        <f t="shared" si="21"/>
        <v>3.8571428571428572</v>
      </c>
      <c r="N481" s="719">
        <v>1</v>
      </c>
      <c r="O481" s="406">
        <f t="shared" si="19"/>
        <v>1</v>
      </c>
      <c r="P481" s="1054" t="str">
        <f>IF(ISNUMBER(O481),IF(O481=100%,"CUMPLIDA",IF(AND(ISNUMBER(L481),ISNUMBER(CGR!$Q$4)), IF(L481&lt;CGR!$Q$4,"INCUMPLIDA","PROCESO"), "VERIFICAR FECHA")),"SIN VALOR AVANCE")</f>
        <v>CUMPLIDA</v>
      </c>
      <c r="Q481" s="863" t="s">
        <v>886</v>
      </c>
    </row>
    <row r="482" spans="1:17" ht="105.6" x14ac:dyDescent="0.25">
      <c r="A482" s="737" t="s">
        <v>18</v>
      </c>
      <c r="B482" s="799" t="s">
        <v>8</v>
      </c>
      <c r="C482" s="1131" t="s">
        <v>815</v>
      </c>
      <c r="D482" s="1131" t="s">
        <v>816</v>
      </c>
      <c r="E482" s="1132"/>
      <c r="F482" s="1053" t="s">
        <v>880</v>
      </c>
      <c r="G482" s="1053" t="s">
        <v>887</v>
      </c>
      <c r="H482" s="1053" t="s">
        <v>888</v>
      </c>
      <c r="I482" s="805" t="s">
        <v>473</v>
      </c>
      <c r="J482" s="709">
        <v>1</v>
      </c>
      <c r="K482" s="800">
        <v>44958</v>
      </c>
      <c r="L482" s="800">
        <v>44985</v>
      </c>
      <c r="M482" s="718">
        <f t="shared" si="21"/>
        <v>3.8571428571428572</v>
      </c>
      <c r="N482" s="719">
        <v>1</v>
      </c>
      <c r="O482" s="406">
        <f t="shared" si="19"/>
        <v>1</v>
      </c>
      <c r="P482" s="1054" t="str">
        <f>IF(ISNUMBER(O482),IF(O482=100%,"CUMPLIDA",IF(AND(ISNUMBER(L482),ISNUMBER(CGR!$Q$4)), IF(L482&lt;CGR!$Q$4,"INCUMPLIDA","PROCESO"), "VERIFICAR FECHA")),"SIN VALOR AVANCE")</f>
        <v>CUMPLIDA</v>
      </c>
      <c r="Q482" s="863" t="s">
        <v>889</v>
      </c>
    </row>
    <row r="483" spans="1:17" ht="105.6" x14ac:dyDescent="0.25">
      <c r="A483" s="737" t="s">
        <v>18</v>
      </c>
      <c r="B483" s="799" t="s">
        <v>8</v>
      </c>
      <c r="C483" s="1131" t="s">
        <v>815</v>
      </c>
      <c r="D483" s="1131" t="s">
        <v>816</v>
      </c>
      <c r="E483" s="1132"/>
      <c r="F483" s="1053" t="s">
        <v>880</v>
      </c>
      <c r="G483" s="1053" t="s">
        <v>890</v>
      </c>
      <c r="H483" s="1053" t="s">
        <v>891</v>
      </c>
      <c r="I483" s="805" t="s">
        <v>473</v>
      </c>
      <c r="J483" s="709">
        <v>12</v>
      </c>
      <c r="K483" s="800">
        <v>44958</v>
      </c>
      <c r="L483" s="800">
        <v>45323</v>
      </c>
      <c r="M483" s="711">
        <f t="shared" si="21"/>
        <v>52.142857142857146</v>
      </c>
      <c r="N483" s="719">
        <v>4</v>
      </c>
      <c r="O483" s="406">
        <f t="shared" si="19"/>
        <v>0.33333333333333331</v>
      </c>
      <c r="P483" s="1054" t="str">
        <f>IF(ISNUMBER(O483),IF(O483=100%,"CUMPLIDA",IF(AND(ISNUMBER(L483),ISNUMBER(CGR!$Q$4)), IF(L483&lt;CGR!$Q$4,"INCUMPLIDA","PROCESO"), "VERIFICAR FECHA")),"SIN VALOR AVANCE")</f>
        <v>PROCESO</v>
      </c>
      <c r="Q483" s="863" t="s">
        <v>876</v>
      </c>
    </row>
    <row r="484" spans="1:17" ht="105.6" x14ac:dyDescent="0.25">
      <c r="A484" s="737" t="s">
        <v>18</v>
      </c>
      <c r="B484" s="799" t="s">
        <v>8</v>
      </c>
      <c r="C484" s="1131" t="s">
        <v>815</v>
      </c>
      <c r="D484" s="1131" t="s">
        <v>816</v>
      </c>
      <c r="E484" s="1132"/>
      <c r="F484" s="1053" t="s">
        <v>880</v>
      </c>
      <c r="G484" s="1053" t="s">
        <v>892</v>
      </c>
      <c r="H484" s="1053" t="s">
        <v>893</v>
      </c>
      <c r="I484" s="805" t="s">
        <v>473</v>
      </c>
      <c r="J484" s="709">
        <v>4</v>
      </c>
      <c r="K484" s="800">
        <v>44958</v>
      </c>
      <c r="L484" s="800">
        <v>45323</v>
      </c>
      <c r="M484" s="711">
        <f t="shared" si="21"/>
        <v>52.142857142857146</v>
      </c>
      <c r="N484" s="719">
        <v>1</v>
      </c>
      <c r="O484" s="406">
        <f t="shared" si="19"/>
        <v>0.25</v>
      </c>
      <c r="P484" s="1054" t="str">
        <f>IF(ISNUMBER(O484),IF(O484=100%,"CUMPLIDA",IF(AND(ISNUMBER(L484),ISNUMBER(CGR!$Q$4)), IF(L484&lt;CGR!$Q$4,"INCUMPLIDA","PROCESO"), "VERIFICAR FECHA")),"SIN VALOR AVANCE")</f>
        <v>PROCESO</v>
      </c>
      <c r="Q484" s="863" t="s">
        <v>839</v>
      </c>
    </row>
    <row r="485" spans="1:17" ht="105.6" x14ac:dyDescent="0.25">
      <c r="A485" s="737" t="s">
        <v>18</v>
      </c>
      <c r="B485" s="799" t="s">
        <v>8</v>
      </c>
      <c r="C485" s="1131" t="s">
        <v>815</v>
      </c>
      <c r="D485" s="1131" t="s">
        <v>816</v>
      </c>
      <c r="E485" s="1132"/>
      <c r="F485" s="1053" t="s">
        <v>880</v>
      </c>
      <c r="G485" s="1053" t="s">
        <v>842</v>
      </c>
      <c r="H485" s="1053" t="s">
        <v>843</v>
      </c>
      <c r="I485" s="805" t="s">
        <v>473</v>
      </c>
      <c r="J485" s="709">
        <v>1</v>
      </c>
      <c r="K485" s="800">
        <v>44958</v>
      </c>
      <c r="L485" s="800">
        <v>44985</v>
      </c>
      <c r="M485" s="718">
        <f t="shared" si="21"/>
        <v>3.8571428571428572</v>
      </c>
      <c r="N485" s="719">
        <v>1</v>
      </c>
      <c r="O485" s="406">
        <f t="shared" si="19"/>
        <v>1</v>
      </c>
      <c r="P485" s="1054" t="str">
        <f>IF(ISNUMBER(O485),IF(O485=100%,"CUMPLIDA",IF(AND(ISNUMBER(L485),ISNUMBER(CGR!$Q$4)), IF(L485&lt;CGR!$Q$4,"INCUMPLIDA","PROCESO"), "VERIFICAR FECHA")),"SIN VALOR AVANCE")</f>
        <v>CUMPLIDA</v>
      </c>
      <c r="Q485" s="863" t="s">
        <v>876</v>
      </c>
    </row>
    <row r="486" spans="1:17" ht="255.6" x14ac:dyDescent="0.25">
      <c r="A486" s="737" t="s">
        <v>18</v>
      </c>
      <c r="B486" s="799" t="s">
        <v>8</v>
      </c>
      <c r="C486" s="1040" t="s">
        <v>815</v>
      </c>
      <c r="D486" s="1056" t="s">
        <v>816</v>
      </c>
      <c r="E486" s="1051" t="s">
        <v>894</v>
      </c>
      <c r="F486" s="1053" t="s">
        <v>895</v>
      </c>
      <c r="G486" s="1053" t="s">
        <v>896</v>
      </c>
      <c r="H486" s="1053" t="s">
        <v>897</v>
      </c>
      <c r="I486" s="805" t="s">
        <v>898</v>
      </c>
      <c r="J486" s="709">
        <v>6</v>
      </c>
      <c r="K486" s="800">
        <v>44927</v>
      </c>
      <c r="L486" s="800">
        <v>45291</v>
      </c>
      <c r="M486" s="711">
        <f t="shared" si="21"/>
        <v>52</v>
      </c>
      <c r="N486" s="719">
        <v>3</v>
      </c>
      <c r="O486" s="406">
        <f t="shared" si="19"/>
        <v>0.5</v>
      </c>
      <c r="P486" s="1054" t="str">
        <f>IF(ISNUMBER(O486),IF(O486=100%,"CUMPLIDA",IF(AND(ISNUMBER(L486),ISNUMBER(CGR!$Q$4)), IF(L486&lt;CGR!$Q$4,"INCUMPLIDA","PROCESO"), "VERIFICAR FECHA")),"SIN VALOR AVANCE")</f>
        <v>PROCESO</v>
      </c>
      <c r="Q486" s="863" t="s">
        <v>899</v>
      </c>
    </row>
    <row r="487" spans="1:17" ht="180.6" x14ac:dyDescent="0.25">
      <c r="A487" s="737" t="s">
        <v>18</v>
      </c>
      <c r="B487" s="799" t="s">
        <v>8</v>
      </c>
      <c r="C487" s="1131" t="s">
        <v>815</v>
      </c>
      <c r="D487" s="1131" t="s">
        <v>816</v>
      </c>
      <c r="E487" s="1132" t="s">
        <v>900</v>
      </c>
      <c r="F487" s="1053" t="s">
        <v>901</v>
      </c>
      <c r="G487" s="1053" t="s">
        <v>869</v>
      </c>
      <c r="H487" s="1053" t="s">
        <v>824</v>
      </c>
      <c r="I487" s="805" t="s">
        <v>825</v>
      </c>
      <c r="J487" s="709">
        <v>3</v>
      </c>
      <c r="K487" s="800">
        <v>44958</v>
      </c>
      <c r="L487" s="800">
        <v>45323</v>
      </c>
      <c r="M487" s="711">
        <f t="shared" si="21"/>
        <v>52.142857142857146</v>
      </c>
      <c r="N487" s="719">
        <v>1</v>
      </c>
      <c r="O487" s="406">
        <f t="shared" si="19"/>
        <v>0.33333333333333331</v>
      </c>
      <c r="P487" s="1054" t="str">
        <f>IF(ISNUMBER(O487),IF(O487=100%,"CUMPLIDA",IF(AND(ISNUMBER(L487),ISNUMBER(CGR!$Q$4)), IF(L487&lt;CGR!$Q$4,"INCUMPLIDA","PROCESO"), "VERIFICAR FECHA")),"SIN VALOR AVANCE")</f>
        <v>PROCESO</v>
      </c>
      <c r="Q487" s="863" t="s">
        <v>902</v>
      </c>
    </row>
    <row r="488" spans="1:17" ht="240.6" x14ac:dyDescent="0.25">
      <c r="A488" s="737" t="s">
        <v>18</v>
      </c>
      <c r="B488" s="799" t="s">
        <v>8</v>
      </c>
      <c r="C488" s="1131" t="s">
        <v>815</v>
      </c>
      <c r="D488" s="1131" t="s">
        <v>816</v>
      </c>
      <c r="E488" s="1132"/>
      <c r="F488" s="1053" t="s">
        <v>901</v>
      </c>
      <c r="G488" s="1053" t="s">
        <v>827</v>
      </c>
      <c r="H488" s="1053" t="s">
        <v>477</v>
      </c>
      <c r="I488" s="805" t="s">
        <v>351</v>
      </c>
      <c r="J488" s="709">
        <v>1</v>
      </c>
      <c r="K488" s="800">
        <v>44927</v>
      </c>
      <c r="L488" s="800">
        <v>45230</v>
      </c>
      <c r="M488" s="711">
        <f t="shared" si="21"/>
        <v>43.285714285714285</v>
      </c>
      <c r="N488" s="719">
        <v>0</v>
      </c>
      <c r="O488" s="406">
        <f t="shared" si="19"/>
        <v>0</v>
      </c>
      <c r="P488" s="1054" t="str">
        <f>IF(ISNUMBER(O488),IF(O488=100%,"CUMPLIDA",IF(AND(ISNUMBER(L488),ISNUMBER(CGR!$Q$4)), IF(L488&lt;CGR!$Q$4,"INCUMPLIDA","PROCESO"), "VERIFICAR FECHA")),"SIN VALOR AVANCE")</f>
        <v>PROCESO</v>
      </c>
      <c r="Q488" s="863" t="s">
        <v>847</v>
      </c>
    </row>
    <row r="489" spans="1:17" ht="240.6" x14ac:dyDescent="0.25">
      <c r="A489" s="737" t="s">
        <v>18</v>
      </c>
      <c r="B489" s="799" t="s">
        <v>8</v>
      </c>
      <c r="C489" s="1131" t="s">
        <v>815</v>
      </c>
      <c r="D489" s="1131" t="s">
        <v>816</v>
      </c>
      <c r="E489" s="1132"/>
      <c r="F489" s="1053" t="s">
        <v>901</v>
      </c>
      <c r="G489" s="1053" t="s">
        <v>827</v>
      </c>
      <c r="H489" s="1053" t="s">
        <v>479</v>
      </c>
      <c r="I489" s="805" t="s">
        <v>354</v>
      </c>
      <c r="J489" s="709">
        <v>1</v>
      </c>
      <c r="K489" s="800">
        <v>45231</v>
      </c>
      <c r="L489" s="800">
        <v>45443</v>
      </c>
      <c r="M489" s="711">
        <f t="shared" si="21"/>
        <v>30.285714285714285</v>
      </c>
      <c r="N489" s="719">
        <v>0</v>
      </c>
      <c r="O489" s="406">
        <f t="shared" si="19"/>
        <v>0</v>
      </c>
      <c r="P489" s="1054" t="str">
        <f>IF(ISNUMBER(O489),IF(O489=100%,"CUMPLIDA",IF(AND(ISNUMBER(L489),ISNUMBER(CGR!$Q$4)), IF(L489&lt;CGR!$Q$4,"INCUMPLIDA","PROCESO"), "VERIFICAR FECHA")),"SIN VALOR AVANCE")</f>
        <v>PROCESO</v>
      </c>
      <c r="Q489" s="863" t="s">
        <v>847</v>
      </c>
    </row>
    <row r="490" spans="1:17" ht="240.6" x14ac:dyDescent="0.25">
      <c r="A490" s="737" t="s">
        <v>18</v>
      </c>
      <c r="B490" s="799" t="s">
        <v>8</v>
      </c>
      <c r="C490" s="1131" t="s">
        <v>815</v>
      </c>
      <c r="D490" s="1131" t="s">
        <v>816</v>
      </c>
      <c r="E490" s="1132"/>
      <c r="F490" s="1053" t="s">
        <v>901</v>
      </c>
      <c r="G490" s="1053" t="s">
        <v>827</v>
      </c>
      <c r="H490" s="1053" t="s">
        <v>479</v>
      </c>
      <c r="I490" s="805" t="s">
        <v>106</v>
      </c>
      <c r="J490" s="709">
        <v>4</v>
      </c>
      <c r="K490" s="800">
        <v>45444</v>
      </c>
      <c r="L490" s="800">
        <v>45808</v>
      </c>
      <c r="M490" s="711">
        <f t="shared" si="21"/>
        <v>52</v>
      </c>
      <c r="N490" s="719">
        <v>0</v>
      </c>
      <c r="O490" s="406">
        <f t="shared" ref="O490:O553" si="22">N490/J490</f>
        <v>0</v>
      </c>
      <c r="P490" s="1054" t="str">
        <f>IF(ISNUMBER(O490),IF(O490=100%,"CUMPLIDA",IF(AND(ISNUMBER(L490),ISNUMBER(CGR!$Q$4)), IF(L490&lt;CGR!$Q$4,"INCUMPLIDA","PROCESO"), "VERIFICAR FECHA")),"SIN VALOR AVANCE")</f>
        <v>PROCESO</v>
      </c>
      <c r="Q490" s="863" t="s">
        <v>847</v>
      </c>
    </row>
    <row r="491" spans="1:17" ht="135" x14ac:dyDescent="0.25">
      <c r="A491" s="737" t="s">
        <v>18</v>
      </c>
      <c r="B491" s="799" t="s">
        <v>8</v>
      </c>
      <c r="C491" s="1131" t="s">
        <v>815</v>
      </c>
      <c r="D491" s="1131" t="s">
        <v>816</v>
      </c>
      <c r="E491" s="1132"/>
      <c r="F491" s="1053" t="s">
        <v>901</v>
      </c>
      <c r="G491" s="1053" t="s">
        <v>829</v>
      </c>
      <c r="H491" s="1053" t="s">
        <v>830</v>
      </c>
      <c r="I491" s="805" t="s">
        <v>831</v>
      </c>
      <c r="J491" s="709">
        <v>1</v>
      </c>
      <c r="K491" s="800">
        <v>44927</v>
      </c>
      <c r="L491" s="800">
        <v>45016</v>
      </c>
      <c r="M491" s="718">
        <f t="shared" si="21"/>
        <v>12.714285714285714</v>
      </c>
      <c r="N491" s="719">
        <v>1</v>
      </c>
      <c r="O491" s="406">
        <f t="shared" si="22"/>
        <v>1</v>
      </c>
      <c r="P491" s="1054" t="str">
        <f>IF(ISNUMBER(O491),IF(O491=100%,"CUMPLIDA",IF(AND(ISNUMBER(L491),ISNUMBER(CGR!$Q$4)), IF(L491&lt;CGR!$Q$4,"INCUMPLIDA","PROCESO"), "VERIFICAR FECHA")),"SIN VALOR AVANCE")</f>
        <v>CUMPLIDA</v>
      </c>
      <c r="Q491" s="863" t="s">
        <v>903</v>
      </c>
    </row>
    <row r="492" spans="1:17" ht="165.6" x14ac:dyDescent="0.25">
      <c r="A492" s="737" t="s">
        <v>18</v>
      </c>
      <c r="B492" s="799" t="s">
        <v>8</v>
      </c>
      <c r="C492" s="1131" t="s">
        <v>815</v>
      </c>
      <c r="D492" s="1131" t="s">
        <v>816</v>
      </c>
      <c r="E492" s="1132"/>
      <c r="F492" s="1053" t="s">
        <v>901</v>
      </c>
      <c r="G492" s="1053" t="s">
        <v>829</v>
      </c>
      <c r="H492" s="1053" t="s">
        <v>871</v>
      </c>
      <c r="I492" s="805" t="s">
        <v>473</v>
      </c>
      <c r="J492" s="709">
        <v>1</v>
      </c>
      <c r="K492" s="800">
        <v>45017</v>
      </c>
      <c r="L492" s="800">
        <v>45138</v>
      </c>
      <c r="M492" s="711">
        <f t="shared" si="21"/>
        <v>17.285714285714285</v>
      </c>
      <c r="N492" s="719">
        <v>0</v>
      </c>
      <c r="O492" s="406">
        <f t="shared" si="22"/>
        <v>0</v>
      </c>
      <c r="P492" s="1054" t="str">
        <f>IF(ISNUMBER(O492),IF(O492=100%,"CUMPLIDA",IF(AND(ISNUMBER(L492),ISNUMBER(CGR!$Q$4)), IF(L492&lt;CGR!$Q$4,"INCUMPLIDA","PROCESO"), "VERIFICAR FECHA")),"SIN VALOR AVANCE")</f>
        <v>PROCESO</v>
      </c>
      <c r="Q492" s="863" t="s">
        <v>904</v>
      </c>
    </row>
    <row r="493" spans="1:17" ht="135" x14ac:dyDescent="0.25">
      <c r="A493" s="737" t="s">
        <v>18</v>
      </c>
      <c r="B493" s="799" t="s">
        <v>8</v>
      </c>
      <c r="C493" s="1131" t="s">
        <v>815</v>
      </c>
      <c r="D493" s="1131" t="s">
        <v>816</v>
      </c>
      <c r="E493" s="1132"/>
      <c r="F493" s="1053" t="s">
        <v>901</v>
      </c>
      <c r="G493" s="1053" t="s">
        <v>829</v>
      </c>
      <c r="H493" s="1053" t="s">
        <v>835</v>
      </c>
      <c r="I493" s="805" t="s">
        <v>473</v>
      </c>
      <c r="J493" s="709">
        <v>1</v>
      </c>
      <c r="K493" s="800">
        <v>45139</v>
      </c>
      <c r="L493" s="800">
        <v>45199</v>
      </c>
      <c r="M493" s="711">
        <f t="shared" si="21"/>
        <v>8.5714285714285712</v>
      </c>
      <c r="N493" s="719">
        <v>0</v>
      </c>
      <c r="O493" s="406">
        <f t="shared" si="22"/>
        <v>0</v>
      </c>
      <c r="P493" s="1054" t="str">
        <f>IF(ISNUMBER(O493),IF(O493=100%,"CUMPLIDA",IF(AND(ISNUMBER(L493),ISNUMBER(CGR!$Q$4)), IF(L493&lt;CGR!$Q$4,"INCUMPLIDA","PROCESO"), "VERIFICAR FECHA")),"SIN VALOR AVANCE")</f>
        <v>PROCESO</v>
      </c>
      <c r="Q493" s="863" t="s">
        <v>883</v>
      </c>
    </row>
    <row r="494" spans="1:17" ht="135" x14ac:dyDescent="0.25">
      <c r="A494" s="737" t="s">
        <v>18</v>
      </c>
      <c r="B494" s="799" t="s">
        <v>8</v>
      </c>
      <c r="C494" s="1131" t="s">
        <v>815</v>
      </c>
      <c r="D494" s="1131" t="s">
        <v>816</v>
      </c>
      <c r="E494" s="1132"/>
      <c r="F494" s="1053" t="s">
        <v>901</v>
      </c>
      <c r="G494" s="1053" t="s">
        <v>874</v>
      </c>
      <c r="H494" s="1053" t="s">
        <v>875</v>
      </c>
      <c r="I494" s="805" t="s">
        <v>473</v>
      </c>
      <c r="J494" s="709">
        <v>12</v>
      </c>
      <c r="K494" s="800">
        <v>44958</v>
      </c>
      <c r="L494" s="800">
        <v>45323</v>
      </c>
      <c r="M494" s="711">
        <f t="shared" si="21"/>
        <v>52.142857142857146</v>
      </c>
      <c r="N494" s="719">
        <v>4</v>
      </c>
      <c r="O494" s="406">
        <f t="shared" si="22"/>
        <v>0.33333333333333331</v>
      </c>
      <c r="P494" s="1054" t="str">
        <f>IF(ISNUMBER(O494),IF(O494=100%,"CUMPLIDA",IF(AND(ISNUMBER(L494),ISNUMBER(CGR!$Q$4)), IF(L494&lt;CGR!$Q$4,"INCUMPLIDA","PROCESO"), "VERIFICAR FECHA")),"SIN VALOR AVANCE")</f>
        <v>PROCESO</v>
      </c>
      <c r="Q494" s="863" t="s">
        <v>839</v>
      </c>
    </row>
    <row r="495" spans="1:17" ht="135" x14ac:dyDescent="0.25">
      <c r="A495" s="737" t="s">
        <v>18</v>
      </c>
      <c r="B495" s="799" t="s">
        <v>8</v>
      </c>
      <c r="C495" s="1131" t="s">
        <v>815</v>
      </c>
      <c r="D495" s="1131" t="s">
        <v>816</v>
      </c>
      <c r="E495" s="1132"/>
      <c r="F495" s="1053" t="s">
        <v>901</v>
      </c>
      <c r="G495" s="1053" t="s">
        <v>877</v>
      </c>
      <c r="H495" s="1053" t="s">
        <v>878</v>
      </c>
      <c r="I495" s="805" t="s">
        <v>473</v>
      </c>
      <c r="J495" s="709">
        <v>4</v>
      </c>
      <c r="K495" s="800">
        <v>44958</v>
      </c>
      <c r="L495" s="800">
        <v>45323</v>
      </c>
      <c r="M495" s="711">
        <f t="shared" si="21"/>
        <v>52.142857142857146</v>
      </c>
      <c r="N495" s="719">
        <v>1</v>
      </c>
      <c r="O495" s="406">
        <f t="shared" si="22"/>
        <v>0.25</v>
      </c>
      <c r="P495" s="1054" t="str">
        <f>IF(ISNUMBER(O495),IF(O495=100%,"CUMPLIDA",IF(AND(ISNUMBER(L495),ISNUMBER(CGR!$Q$4)), IF(L495&lt;CGR!$Q$4,"INCUMPLIDA","PROCESO"), "VERIFICAR FECHA")),"SIN VALOR AVANCE")</f>
        <v>PROCESO</v>
      </c>
      <c r="Q495" s="863" t="s">
        <v>876</v>
      </c>
    </row>
    <row r="496" spans="1:17" ht="135" x14ac:dyDescent="0.25">
      <c r="A496" s="737" t="s">
        <v>18</v>
      </c>
      <c r="B496" s="799" t="s">
        <v>8</v>
      </c>
      <c r="C496" s="1131" t="s">
        <v>815</v>
      </c>
      <c r="D496" s="1131" t="s">
        <v>816</v>
      </c>
      <c r="E496" s="1132"/>
      <c r="F496" s="1053" t="s">
        <v>901</v>
      </c>
      <c r="G496" s="1053" t="s">
        <v>842</v>
      </c>
      <c r="H496" s="1053" t="s">
        <v>843</v>
      </c>
      <c r="I496" s="805" t="s">
        <v>473</v>
      </c>
      <c r="J496" s="709">
        <v>1</v>
      </c>
      <c r="K496" s="800">
        <v>44958</v>
      </c>
      <c r="L496" s="800">
        <v>44985</v>
      </c>
      <c r="M496" s="718">
        <f t="shared" si="21"/>
        <v>3.8571428571428572</v>
      </c>
      <c r="N496" s="719">
        <v>1</v>
      </c>
      <c r="O496" s="406">
        <f t="shared" si="22"/>
        <v>1</v>
      </c>
      <c r="P496" s="1054" t="str">
        <f>IF(ISNUMBER(O496),IF(O496=100%,"CUMPLIDA",IF(AND(ISNUMBER(L496),ISNUMBER(CGR!$Q$4)), IF(L496&lt;CGR!$Q$4,"INCUMPLIDA","PROCESO"), "VERIFICAR FECHA")),"SIN VALOR AVANCE")</f>
        <v>CUMPLIDA</v>
      </c>
      <c r="Q496" s="863" t="s">
        <v>876</v>
      </c>
    </row>
    <row r="497" spans="1:17" ht="180.6" x14ac:dyDescent="0.25">
      <c r="A497" s="737" t="s">
        <v>18</v>
      </c>
      <c r="B497" s="799" t="s">
        <v>8</v>
      </c>
      <c r="C497" s="1131" t="s">
        <v>815</v>
      </c>
      <c r="D497" s="1131" t="s">
        <v>816</v>
      </c>
      <c r="E497" s="1132" t="s">
        <v>905</v>
      </c>
      <c r="F497" s="1053" t="s">
        <v>906</v>
      </c>
      <c r="G497" s="1051" t="s">
        <v>869</v>
      </c>
      <c r="H497" s="1051" t="s">
        <v>824</v>
      </c>
      <c r="I497" s="1051" t="s">
        <v>825</v>
      </c>
      <c r="J497" s="716">
        <v>3</v>
      </c>
      <c r="K497" s="800">
        <v>44958</v>
      </c>
      <c r="L497" s="800">
        <v>45323</v>
      </c>
      <c r="M497" s="711">
        <f t="shared" ref="M497:M596" si="23">(L497-K497)/7</f>
        <v>52.142857142857146</v>
      </c>
      <c r="N497" s="719">
        <v>1</v>
      </c>
      <c r="O497" s="406">
        <f t="shared" si="22"/>
        <v>0.33333333333333331</v>
      </c>
      <c r="P497" s="1054" t="str">
        <f>IF(ISNUMBER(O497),IF(O497=100%,"CUMPLIDA",IF(AND(ISNUMBER(L497),ISNUMBER(CGR!$Q$4)), IF(L497&lt;CGR!$Q$4,"INCUMPLIDA","PROCESO"), "VERIFICAR FECHA")),"SIN VALOR AVANCE")</f>
        <v>PROCESO</v>
      </c>
      <c r="Q497" s="862" t="s">
        <v>3316</v>
      </c>
    </row>
    <row r="498" spans="1:17" ht="240.6" x14ac:dyDescent="0.25">
      <c r="A498" s="737" t="s">
        <v>18</v>
      </c>
      <c r="B498" s="799" t="s">
        <v>8</v>
      </c>
      <c r="C498" s="1131" t="s">
        <v>815</v>
      </c>
      <c r="D498" s="1131" t="s">
        <v>816</v>
      </c>
      <c r="E498" s="1132"/>
      <c r="F498" s="1053" t="s">
        <v>906</v>
      </c>
      <c r="G498" s="1053" t="s">
        <v>827</v>
      </c>
      <c r="H498" s="1053" t="s">
        <v>477</v>
      </c>
      <c r="I498" s="1053" t="s">
        <v>351</v>
      </c>
      <c r="J498" s="709">
        <v>1</v>
      </c>
      <c r="K498" s="800">
        <v>44927</v>
      </c>
      <c r="L498" s="800">
        <v>45230</v>
      </c>
      <c r="M498" s="711">
        <f t="shared" si="23"/>
        <v>43.285714285714285</v>
      </c>
      <c r="N498" s="719">
        <v>0</v>
      </c>
      <c r="O498" s="406">
        <f t="shared" si="22"/>
        <v>0</v>
      </c>
      <c r="P498" s="1054" t="str">
        <f>IF(ISNUMBER(O498),IF(O498=100%,"CUMPLIDA",IF(AND(ISNUMBER(L498),ISNUMBER(CGR!$Q$4)), IF(L498&lt;CGR!$Q$4,"INCUMPLIDA","PROCESO"), "VERIFICAR FECHA")),"SIN VALOR AVANCE")</f>
        <v>PROCESO</v>
      </c>
      <c r="Q498" s="863" t="s">
        <v>847</v>
      </c>
    </row>
    <row r="499" spans="1:17" ht="240.6" x14ac:dyDescent="0.25">
      <c r="A499" s="737" t="s">
        <v>18</v>
      </c>
      <c r="B499" s="799" t="s">
        <v>8</v>
      </c>
      <c r="C499" s="1131" t="s">
        <v>815</v>
      </c>
      <c r="D499" s="1131" t="s">
        <v>816</v>
      </c>
      <c r="E499" s="1132"/>
      <c r="F499" s="1053" t="s">
        <v>906</v>
      </c>
      <c r="G499" s="1053" t="s">
        <v>827</v>
      </c>
      <c r="H499" s="1053" t="s">
        <v>479</v>
      </c>
      <c r="I499" s="1053" t="s">
        <v>354</v>
      </c>
      <c r="J499" s="709">
        <v>1</v>
      </c>
      <c r="K499" s="800">
        <v>45231</v>
      </c>
      <c r="L499" s="800">
        <v>45443</v>
      </c>
      <c r="M499" s="711">
        <f t="shared" si="23"/>
        <v>30.285714285714285</v>
      </c>
      <c r="N499" s="719">
        <v>0</v>
      </c>
      <c r="O499" s="406">
        <f t="shared" si="22"/>
        <v>0</v>
      </c>
      <c r="P499" s="1054" t="str">
        <f>IF(ISNUMBER(O499),IF(O499=100%,"CUMPLIDA",IF(AND(ISNUMBER(L499),ISNUMBER(CGR!$Q$4)), IF(L499&lt;CGR!$Q$4,"INCUMPLIDA","PROCESO"), "VERIFICAR FECHA")),"SIN VALOR AVANCE")</f>
        <v>PROCESO</v>
      </c>
      <c r="Q499" s="863" t="s">
        <v>847</v>
      </c>
    </row>
    <row r="500" spans="1:17" ht="240.6" x14ac:dyDescent="0.25">
      <c r="A500" s="737" t="s">
        <v>18</v>
      </c>
      <c r="B500" s="799" t="s">
        <v>8</v>
      </c>
      <c r="C500" s="1131" t="s">
        <v>815</v>
      </c>
      <c r="D500" s="1131" t="s">
        <v>816</v>
      </c>
      <c r="E500" s="1132"/>
      <c r="F500" s="1053" t="s">
        <v>906</v>
      </c>
      <c r="G500" s="1053" t="s">
        <v>827</v>
      </c>
      <c r="H500" s="1053" t="s">
        <v>479</v>
      </c>
      <c r="I500" s="1053" t="s">
        <v>106</v>
      </c>
      <c r="J500" s="709">
        <v>4</v>
      </c>
      <c r="K500" s="800">
        <v>45444</v>
      </c>
      <c r="L500" s="800">
        <v>45808</v>
      </c>
      <c r="M500" s="711">
        <f t="shared" si="23"/>
        <v>52</v>
      </c>
      <c r="N500" s="719">
        <v>0</v>
      </c>
      <c r="O500" s="406">
        <f t="shared" si="22"/>
        <v>0</v>
      </c>
      <c r="P500" s="1054" t="str">
        <f>IF(ISNUMBER(O500),IF(O500=100%,"CUMPLIDA",IF(AND(ISNUMBER(L500),ISNUMBER(CGR!$Q$4)), IF(L500&lt;CGR!$Q$4,"INCUMPLIDA","PROCESO"), "VERIFICAR FECHA")),"SIN VALOR AVANCE")</f>
        <v>PROCESO</v>
      </c>
      <c r="Q500" s="863" t="s">
        <v>847</v>
      </c>
    </row>
    <row r="501" spans="1:17" ht="105.6" x14ac:dyDescent="0.25">
      <c r="A501" s="737" t="s">
        <v>18</v>
      </c>
      <c r="B501" s="799" t="s">
        <v>8</v>
      </c>
      <c r="C501" s="1131" t="s">
        <v>815</v>
      </c>
      <c r="D501" s="1131" t="s">
        <v>816</v>
      </c>
      <c r="E501" s="1132"/>
      <c r="F501" s="1053" t="s">
        <v>906</v>
      </c>
      <c r="G501" s="1053" t="s">
        <v>907</v>
      </c>
      <c r="H501" s="1053" t="s">
        <v>830</v>
      </c>
      <c r="I501" s="1053" t="s">
        <v>831</v>
      </c>
      <c r="J501" s="709">
        <v>1</v>
      </c>
      <c r="K501" s="800">
        <v>45017</v>
      </c>
      <c r="L501" s="800">
        <v>45138</v>
      </c>
      <c r="M501" s="718">
        <v>12.714285714285714</v>
      </c>
      <c r="N501" s="719">
        <v>1</v>
      </c>
      <c r="O501" s="406">
        <f t="shared" si="22"/>
        <v>1</v>
      </c>
      <c r="P501" s="1054" t="str">
        <f>IF(ISNUMBER(O501),IF(O501=100%,"CUMPLIDA",IF(AND(ISNUMBER(L501),ISNUMBER(CGR!$Q$4)), IF(L501&lt;CGR!$Q$4,"INCUMPLIDA","PROCESO"), "VERIFICAR FECHA")),"SIN VALOR AVANCE")</f>
        <v>CUMPLIDA</v>
      </c>
      <c r="Q501" s="863" t="s">
        <v>839</v>
      </c>
    </row>
    <row r="502" spans="1:17" ht="165.6" x14ac:dyDescent="0.25">
      <c r="A502" s="737" t="s">
        <v>18</v>
      </c>
      <c r="B502" s="799" t="s">
        <v>8</v>
      </c>
      <c r="C502" s="1131" t="s">
        <v>815</v>
      </c>
      <c r="D502" s="1131" t="s">
        <v>816</v>
      </c>
      <c r="E502" s="1132"/>
      <c r="F502" s="1053" t="s">
        <v>906</v>
      </c>
      <c r="G502" s="1053" t="s">
        <v>907</v>
      </c>
      <c r="H502" s="1053" t="s">
        <v>908</v>
      </c>
      <c r="I502" s="1053" t="s">
        <v>473</v>
      </c>
      <c r="J502" s="709">
        <v>1</v>
      </c>
      <c r="K502" s="800">
        <v>45017</v>
      </c>
      <c r="L502" s="800">
        <v>45138</v>
      </c>
      <c r="M502" s="711">
        <f t="shared" ref="M502:M508" si="24">(L502-K502)/7</f>
        <v>17.285714285714285</v>
      </c>
      <c r="N502" s="719">
        <v>0</v>
      </c>
      <c r="O502" s="406">
        <f t="shared" si="22"/>
        <v>0</v>
      </c>
      <c r="P502" s="1054" t="str">
        <f>IF(ISNUMBER(O502),IF(O502=100%,"CUMPLIDA",IF(AND(ISNUMBER(L502),ISNUMBER(CGR!$Q$4)), IF(L502&lt;CGR!$Q$4,"INCUMPLIDA","PROCESO"), "VERIFICAR FECHA")),"SIN VALOR AVANCE")</f>
        <v>PROCESO</v>
      </c>
      <c r="Q502" s="863" t="s">
        <v>909</v>
      </c>
    </row>
    <row r="503" spans="1:17" ht="105.6" x14ac:dyDescent="0.25">
      <c r="A503" s="737" t="s">
        <v>18</v>
      </c>
      <c r="B503" s="799" t="s">
        <v>8</v>
      </c>
      <c r="C503" s="1131" t="s">
        <v>815</v>
      </c>
      <c r="D503" s="1131" t="s">
        <v>816</v>
      </c>
      <c r="E503" s="1132"/>
      <c r="F503" s="1053" t="s">
        <v>906</v>
      </c>
      <c r="G503" s="1053" t="s">
        <v>907</v>
      </c>
      <c r="H503" s="1053" t="s">
        <v>835</v>
      </c>
      <c r="I503" s="1053" t="s">
        <v>473</v>
      </c>
      <c r="J503" s="709">
        <v>1</v>
      </c>
      <c r="K503" s="800">
        <v>45139</v>
      </c>
      <c r="L503" s="800">
        <v>45199</v>
      </c>
      <c r="M503" s="711">
        <f t="shared" si="24"/>
        <v>8.5714285714285712</v>
      </c>
      <c r="N503" s="719">
        <v>0</v>
      </c>
      <c r="O503" s="406">
        <f t="shared" si="22"/>
        <v>0</v>
      </c>
      <c r="P503" s="1054" t="str">
        <f>IF(ISNUMBER(O503),IF(O503=100%,"CUMPLIDA",IF(AND(ISNUMBER(L503),ISNUMBER(CGR!$Q$4)), IF(L503&lt;CGR!$Q$4,"INCUMPLIDA","PROCESO"), "VERIFICAR FECHA")),"SIN VALOR AVANCE")</f>
        <v>PROCESO</v>
      </c>
      <c r="Q503" s="863" t="s">
        <v>883</v>
      </c>
    </row>
    <row r="504" spans="1:17" ht="105.6" x14ac:dyDescent="0.25">
      <c r="A504" s="737" t="s">
        <v>18</v>
      </c>
      <c r="B504" s="799" t="s">
        <v>8</v>
      </c>
      <c r="C504" s="1131" t="s">
        <v>815</v>
      </c>
      <c r="D504" s="1131" t="s">
        <v>816</v>
      </c>
      <c r="E504" s="1132"/>
      <c r="F504" s="1053" t="s">
        <v>906</v>
      </c>
      <c r="G504" s="1053" t="s">
        <v>848</v>
      </c>
      <c r="H504" s="1053" t="s">
        <v>849</v>
      </c>
      <c r="I504" s="1053" t="s">
        <v>473</v>
      </c>
      <c r="J504" s="709">
        <v>12</v>
      </c>
      <c r="K504" s="800">
        <v>44958</v>
      </c>
      <c r="L504" s="800">
        <v>45323</v>
      </c>
      <c r="M504" s="711">
        <f t="shared" si="24"/>
        <v>52.142857142857146</v>
      </c>
      <c r="N504" s="719">
        <v>5</v>
      </c>
      <c r="O504" s="406">
        <f t="shared" si="22"/>
        <v>0.41666666666666669</v>
      </c>
      <c r="P504" s="1054" t="str">
        <f>IF(ISNUMBER(O504),IF(O504=100%,"CUMPLIDA",IF(AND(ISNUMBER(L504),ISNUMBER(CGR!$Q$4)), IF(L504&lt;CGR!$Q$4,"INCUMPLIDA","PROCESO"), "VERIFICAR FECHA")),"SIN VALOR AVANCE")</f>
        <v>PROCESO</v>
      </c>
      <c r="Q504" s="863" t="s">
        <v>910</v>
      </c>
    </row>
    <row r="505" spans="1:17" ht="180.6" x14ac:dyDescent="0.25">
      <c r="A505" s="737" t="s">
        <v>18</v>
      </c>
      <c r="B505" s="799" t="s">
        <v>8</v>
      </c>
      <c r="C505" s="1133" t="s">
        <v>815</v>
      </c>
      <c r="D505" s="1133" t="s">
        <v>816</v>
      </c>
      <c r="E505" s="1134" t="s">
        <v>911</v>
      </c>
      <c r="F505" s="1051" t="s">
        <v>912</v>
      </c>
      <c r="G505" s="1051" t="s">
        <v>869</v>
      </c>
      <c r="H505" s="1051" t="s">
        <v>824</v>
      </c>
      <c r="I505" s="1051" t="s">
        <v>825</v>
      </c>
      <c r="J505" s="716">
        <v>3</v>
      </c>
      <c r="K505" s="800">
        <v>44958</v>
      </c>
      <c r="L505" s="800">
        <v>45323</v>
      </c>
      <c r="M505" s="711">
        <f t="shared" si="24"/>
        <v>52.142857142857146</v>
      </c>
      <c r="N505" s="719">
        <v>1</v>
      </c>
      <c r="O505" s="406">
        <f t="shared" si="22"/>
        <v>0.33333333333333331</v>
      </c>
      <c r="P505" s="1054" t="str">
        <f>IF(ISNUMBER(O505),IF(O505=100%,"CUMPLIDA",IF(AND(ISNUMBER(L505),ISNUMBER(CGR!$Q$4)), IF(L505&lt;CGR!$Q$4,"INCUMPLIDA","PROCESO"), "VERIFICAR FECHA")),"SIN VALOR AVANCE")</f>
        <v>PROCESO</v>
      </c>
      <c r="Q505" s="862" t="s">
        <v>3316</v>
      </c>
    </row>
    <row r="506" spans="1:17" ht="240.6" x14ac:dyDescent="0.25">
      <c r="A506" s="737" t="s">
        <v>18</v>
      </c>
      <c r="B506" s="799" t="s">
        <v>8</v>
      </c>
      <c r="C506" s="1133" t="s">
        <v>815</v>
      </c>
      <c r="D506" s="1133" t="s">
        <v>816</v>
      </c>
      <c r="E506" s="1134"/>
      <c r="F506" s="1053" t="s">
        <v>912</v>
      </c>
      <c r="G506" s="1053" t="s">
        <v>827</v>
      </c>
      <c r="H506" s="1053" t="s">
        <v>477</v>
      </c>
      <c r="I506" s="1053" t="s">
        <v>351</v>
      </c>
      <c r="J506" s="709">
        <v>1</v>
      </c>
      <c r="K506" s="800">
        <v>44927</v>
      </c>
      <c r="L506" s="800">
        <v>45230</v>
      </c>
      <c r="M506" s="711">
        <f t="shared" si="24"/>
        <v>43.285714285714285</v>
      </c>
      <c r="N506" s="719">
        <v>0</v>
      </c>
      <c r="O506" s="406">
        <f t="shared" si="22"/>
        <v>0</v>
      </c>
      <c r="P506" s="1054" t="str">
        <f>IF(ISNUMBER(O506),IF(O506=100%,"CUMPLIDA",IF(AND(ISNUMBER(L506),ISNUMBER(CGR!$Q$4)), IF(L506&lt;CGR!$Q$4,"INCUMPLIDA","PROCESO"), "VERIFICAR FECHA")),"SIN VALOR AVANCE")</f>
        <v>PROCESO</v>
      </c>
      <c r="Q506" s="863" t="s">
        <v>847</v>
      </c>
    </row>
    <row r="507" spans="1:17" ht="240.6" x14ac:dyDescent="0.25">
      <c r="A507" s="737" t="s">
        <v>18</v>
      </c>
      <c r="B507" s="799" t="s">
        <v>8</v>
      </c>
      <c r="C507" s="1133" t="s">
        <v>815</v>
      </c>
      <c r="D507" s="1133" t="s">
        <v>816</v>
      </c>
      <c r="E507" s="1134"/>
      <c r="F507" s="1053" t="s">
        <v>912</v>
      </c>
      <c r="G507" s="1053" t="s">
        <v>827</v>
      </c>
      <c r="H507" s="1053" t="s">
        <v>479</v>
      </c>
      <c r="I507" s="1053" t="s">
        <v>354</v>
      </c>
      <c r="J507" s="709">
        <v>1</v>
      </c>
      <c r="K507" s="800">
        <v>45231</v>
      </c>
      <c r="L507" s="800">
        <v>45443</v>
      </c>
      <c r="M507" s="711">
        <f t="shared" si="24"/>
        <v>30.285714285714285</v>
      </c>
      <c r="N507" s="719">
        <v>0</v>
      </c>
      <c r="O507" s="406">
        <f t="shared" si="22"/>
        <v>0</v>
      </c>
      <c r="P507" s="1054" t="str">
        <f>IF(ISNUMBER(O507),IF(O507=100%,"CUMPLIDA",IF(AND(ISNUMBER(L507),ISNUMBER(CGR!$Q$4)), IF(L507&lt;CGR!$Q$4,"INCUMPLIDA","PROCESO"), "VERIFICAR FECHA")),"SIN VALOR AVANCE")</f>
        <v>PROCESO</v>
      </c>
      <c r="Q507" s="863" t="s">
        <v>847</v>
      </c>
    </row>
    <row r="508" spans="1:17" ht="240.6" x14ac:dyDescent="0.25">
      <c r="A508" s="737" t="s">
        <v>18</v>
      </c>
      <c r="B508" s="799" t="s">
        <v>8</v>
      </c>
      <c r="C508" s="1133" t="s">
        <v>815</v>
      </c>
      <c r="D508" s="1133" t="s">
        <v>816</v>
      </c>
      <c r="E508" s="1134"/>
      <c r="F508" s="1053" t="s">
        <v>912</v>
      </c>
      <c r="G508" s="1053" t="s">
        <v>827</v>
      </c>
      <c r="H508" s="1053" t="s">
        <v>479</v>
      </c>
      <c r="I508" s="1053" t="s">
        <v>106</v>
      </c>
      <c r="J508" s="709">
        <v>4</v>
      </c>
      <c r="K508" s="800">
        <v>45444</v>
      </c>
      <c r="L508" s="800">
        <v>45808</v>
      </c>
      <c r="M508" s="711">
        <f t="shared" si="24"/>
        <v>52</v>
      </c>
      <c r="N508" s="719">
        <v>0</v>
      </c>
      <c r="O508" s="406">
        <f t="shared" si="22"/>
        <v>0</v>
      </c>
      <c r="P508" s="1054" t="str">
        <f>IF(ISNUMBER(O508),IF(O508=100%,"CUMPLIDA",IF(AND(ISNUMBER(L508),ISNUMBER(CGR!$Q$4)), IF(L508&lt;CGR!$Q$4,"INCUMPLIDA","PROCESO"), "VERIFICAR FECHA")),"SIN VALOR AVANCE")</f>
        <v>PROCESO</v>
      </c>
      <c r="Q508" s="863" t="s">
        <v>847</v>
      </c>
    </row>
    <row r="509" spans="1:17" ht="90.6" x14ac:dyDescent="0.25">
      <c r="A509" s="737" t="s">
        <v>18</v>
      </c>
      <c r="B509" s="799" t="s">
        <v>8</v>
      </c>
      <c r="C509" s="1133" t="s">
        <v>815</v>
      </c>
      <c r="D509" s="1133" t="s">
        <v>816</v>
      </c>
      <c r="E509" s="1134"/>
      <c r="F509" s="1053" t="s">
        <v>912</v>
      </c>
      <c r="G509" s="1053" t="s">
        <v>907</v>
      </c>
      <c r="H509" s="1053" t="s">
        <v>830</v>
      </c>
      <c r="I509" s="1053" t="s">
        <v>831</v>
      </c>
      <c r="J509" s="709">
        <v>1</v>
      </c>
      <c r="K509" s="800">
        <v>45017</v>
      </c>
      <c r="L509" s="800">
        <v>45138</v>
      </c>
      <c r="M509" s="718">
        <v>12.714285714285714</v>
      </c>
      <c r="N509" s="719">
        <v>1</v>
      </c>
      <c r="O509" s="406">
        <f t="shared" si="22"/>
        <v>1</v>
      </c>
      <c r="P509" s="1054" t="str">
        <f>IF(ISNUMBER(O509),IF(O509=100%,"CUMPLIDA",IF(AND(ISNUMBER(L509),ISNUMBER(CGR!$Q$4)), IF(L509&lt;CGR!$Q$4,"INCUMPLIDA","PROCESO"), "VERIFICAR FECHA")),"SIN VALOR AVANCE")</f>
        <v>CUMPLIDA</v>
      </c>
      <c r="Q509" s="863" t="s">
        <v>913</v>
      </c>
    </row>
    <row r="510" spans="1:17" ht="165.6" x14ac:dyDescent="0.25">
      <c r="A510" s="737" t="s">
        <v>18</v>
      </c>
      <c r="B510" s="799" t="s">
        <v>8</v>
      </c>
      <c r="C510" s="1133" t="s">
        <v>815</v>
      </c>
      <c r="D510" s="1133" t="s">
        <v>816</v>
      </c>
      <c r="E510" s="1134"/>
      <c r="F510" s="1053" t="s">
        <v>912</v>
      </c>
      <c r="G510" s="1053" t="s">
        <v>907</v>
      </c>
      <c r="H510" s="1053" t="s">
        <v>908</v>
      </c>
      <c r="I510" s="1053" t="s">
        <v>473</v>
      </c>
      <c r="J510" s="709">
        <v>1</v>
      </c>
      <c r="K510" s="800">
        <v>45017</v>
      </c>
      <c r="L510" s="800">
        <v>45138</v>
      </c>
      <c r="M510" s="711">
        <f t="shared" ref="M510:M517" si="25">(L510-K510)/7</f>
        <v>17.285714285714285</v>
      </c>
      <c r="N510" s="719">
        <v>0</v>
      </c>
      <c r="O510" s="406">
        <f t="shared" si="22"/>
        <v>0</v>
      </c>
      <c r="P510" s="1054" t="str">
        <f>IF(ISNUMBER(O510),IF(O510=100%,"CUMPLIDA",IF(AND(ISNUMBER(L510),ISNUMBER(CGR!$Q$4)), IF(L510&lt;CGR!$Q$4,"INCUMPLIDA","PROCESO"), "VERIFICAR FECHA")),"SIN VALOR AVANCE")</f>
        <v>PROCESO</v>
      </c>
      <c r="Q510" s="863" t="s">
        <v>914</v>
      </c>
    </row>
    <row r="511" spans="1:17" ht="105.6" x14ac:dyDescent="0.25">
      <c r="A511" s="737" t="s">
        <v>18</v>
      </c>
      <c r="B511" s="799" t="s">
        <v>8</v>
      </c>
      <c r="C511" s="1133" t="s">
        <v>815</v>
      </c>
      <c r="D511" s="1133" t="s">
        <v>816</v>
      </c>
      <c r="E511" s="1134"/>
      <c r="F511" s="1053" t="s">
        <v>912</v>
      </c>
      <c r="G511" s="1053" t="s">
        <v>907</v>
      </c>
      <c r="H511" s="1053" t="s">
        <v>835</v>
      </c>
      <c r="I511" s="1053" t="s">
        <v>473</v>
      </c>
      <c r="J511" s="709">
        <v>1</v>
      </c>
      <c r="K511" s="800">
        <v>45139</v>
      </c>
      <c r="L511" s="800">
        <v>45199</v>
      </c>
      <c r="M511" s="711">
        <f t="shared" si="25"/>
        <v>8.5714285714285712</v>
      </c>
      <c r="N511" s="719">
        <v>0</v>
      </c>
      <c r="O511" s="406">
        <f t="shared" si="22"/>
        <v>0</v>
      </c>
      <c r="P511" s="1054" t="str">
        <f>IF(ISNUMBER(O511),IF(O511=100%,"CUMPLIDA",IF(AND(ISNUMBER(L511),ISNUMBER(CGR!$Q$4)), IF(L511&lt;CGR!$Q$4,"INCUMPLIDA","PROCESO"), "VERIFICAR FECHA")),"SIN VALOR AVANCE")</f>
        <v>PROCESO</v>
      </c>
      <c r="Q511" s="863" t="s">
        <v>883</v>
      </c>
    </row>
    <row r="512" spans="1:17" ht="105.6" x14ac:dyDescent="0.25">
      <c r="A512" s="737" t="s">
        <v>18</v>
      </c>
      <c r="B512" s="799" t="s">
        <v>8</v>
      </c>
      <c r="C512" s="1133" t="s">
        <v>815</v>
      </c>
      <c r="D512" s="1133" t="s">
        <v>816</v>
      </c>
      <c r="E512" s="1134"/>
      <c r="F512" s="1053" t="s">
        <v>912</v>
      </c>
      <c r="G512" s="1053" t="s">
        <v>848</v>
      </c>
      <c r="H512" s="1053" t="s">
        <v>849</v>
      </c>
      <c r="I512" s="1053" t="s">
        <v>915</v>
      </c>
      <c r="J512" s="709">
        <v>12</v>
      </c>
      <c r="K512" s="800">
        <v>44958</v>
      </c>
      <c r="L512" s="800">
        <v>45323</v>
      </c>
      <c r="M512" s="711">
        <f t="shared" si="25"/>
        <v>52.142857142857146</v>
      </c>
      <c r="N512" s="719">
        <v>5</v>
      </c>
      <c r="O512" s="406">
        <f t="shared" si="22"/>
        <v>0.41666666666666669</v>
      </c>
      <c r="P512" s="1054" t="str">
        <f>IF(ISNUMBER(O512),IF(O512=100%,"CUMPLIDA",IF(AND(ISNUMBER(L512),ISNUMBER(CGR!$Q$4)), IF(L512&lt;CGR!$Q$4,"INCUMPLIDA","PROCESO"), "VERIFICAR FECHA")),"SIN VALOR AVANCE")</f>
        <v>PROCESO</v>
      </c>
      <c r="Q512" s="863" t="s">
        <v>916</v>
      </c>
    </row>
    <row r="513" spans="1:17" ht="165.6" x14ac:dyDescent="0.25">
      <c r="A513" s="737" t="s">
        <v>18</v>
      </c>
      <c r="B513" s="799" t="s">
        <v>8</v>
      </c>
      <c r="C513" s="1040" t="s">
        <v>815</v>
      </c>
      <c r="D513" s="1056" t="s">
        <v>816</v>
      </c>
      <c r="E513" s="1051" t="s">
        <v>917</v>
      </c>
      <c r="F513" s="1053" t="s">
        <v>918</v>
      </c>
      <c r="G513" s="1053" t="s">
        <v>919</v>
      </c>
      <c r="H513" s="1053" t="s">
        <v>920</v>
      </c>
      <c r="I513" s="805" t="s">
        <v>921</v>
      </c>
      <c r="J513" s="709">
        <v>2</v>
      </c>
      <c r="K513" s="800">
        <v>44927</v>
      </c>
      <c r="L513" s="800">
        <v>45291</v>
      </c>
      <c r="M513" s="711">
        <f t="shared" si="25"/>
        <v>52</v>
      </c>
      <c r="N513" s="719">
        <v>0.5</v>
      </c>
      <c r="O513" s="406">
        <f t="shared" si="22"/>
        <v>0.25</v>
      </c>
      <c r="P513" s="1054" t="str">
        <f>IF(ISNUMBER(O513),IF(O513=100%,"CUMPLIDA",IF(AND(ISNUMBER(L513),ISNUMBER(CGR!$Q$4)), IF(L513&lt;CGR!$Q$4,"INCUMPLIDA","PROCESO"), "VERIFICAR FECHA")),"SIN VALOR AVANCE")</f>
        <v>PROCESO</v>
      </c>
      <c r="Q513" s="863" t="s">
        <v>922</v>
      </c>
    </row>
    <row r="514" spans="1:17" ht="180.6" x14ac:dyDescent="0.25">
      <c r="A514" s="737" t="s">
        <v>18</v>
      </c>
      <c r="B514" s="799" t="s">
        <v>8</v>
      </c>
      <c r="C514" s="1131" t="s">
        <v>815</v>
      </c>
      <c r="D514" s="1131" t="s">
        <v>816</v>
      </c>
      <c r="E514" s="1132" t="s">
        <v>923</v>
      </c>
      <c r="F514" s="1053" t="s">
        <v>924</v>
      </c>
      <c r="G514" s="1053" t="s">
        <v>869</v>
      </c>
      <c r="H514" s="1053" t="s">
        <v>824</v>
      </c>
      <c r="I514" s="805" t="s">
        <v>825</v>
      </c>
      <c r="J514" s="709">
        <v>3</v>
      </c>
      <c r="K514" s="800">
        <v>44958</v>
      </c>
      <c r="L514" s="800">
        <v>45323</v>
      </c>
      <c r="M514" s="711">
        <f t="shared" si="25"/>
        <v>52.142857142857146</v>
      </c>
      <c r="N514" s="719">
        <v>1</v>
      </c>
      <c r="O514" s="406">
        <f t="shared" si="22"/>
        <v>0.33333333333333331</v>
      </c>
      <c r="P514" s="1054" t="str">
        <f>IF(ISNUMBER(O514),IF(O514=100%,"CUMPLIDA",IF(AND(ISNUMBER(L514),ISNUMBER(CGR!$Q$4)), IF(L514&lt;CGR!$Q$4,"INCUMPLIDA","PROCESO"), "VERIFICAR FECHA")),"SIN VALOR AVANCE")</f>
        <v>PROCESO</v>
      </c>
      <c r="Q514" s="863" t="s">
        <v>925</v>
      </c>
    </row>
    <row r="515" spans="1:17" ht="240.6" x14ac:dyDescent="0.25">
      <c r="A515" s="737" t="s">
        <v>18</v>
      </c>
      <c r="B515" s="799" t="s">
        <v>8</v>
      </c>
      <c r="C515" s="1131" t="s">
        <v>815</v>
      </c>
      <c r="D515" s="1131" t="s">
        <v>816</v>
      </c>
      <c r="E515" s="1132"/>
      <c r="F515" s="1053" t="s">
        <v>924</v>
      </c>
      <c r="G515" s="1053" t="s">
        <v>827</v>
      </c>
      <c r="H515" s="1053" t="s">
        <v>477</v>
      </c>
      <c r="I515" s="805" t="s">
        <v>351</v>
      </c>
      <c r="J515" s="709">
        <v>1</v>
      </c>
      <c r="K515" s="800">
        <v>44927</v>
      </c>
      <c r="L515" s="800">
        <v>45230</v>
      </c>
      <c r="M515" s="711">
        <f t="shared" si="25"/>
        <v>43.285714285714285</v>
      </c>
      <c r="N515" s="719">
        <v>0</v>
      </c>
      <c r="O515" s="406">
        <f t="shared" si="22"/>
        <v>0</v>
      </c>
      <c r="P515" s="1054" t="str">
        <f>IF(ISNUMBER(O515),IF(O515=100%,"CUMPLIDA",IF(AND(ISNUMBER(L515),ISNUMBER(CGR!$Q$4)), IF(L515&lt;CGR!$Q$4,"INCUMPLIDA","PROCESO"), "VERIFICAR FECHA")),"SIN VALOR AVANCE")</f>
        <v>PROCESO</v>
      </c>
      <c r="Q515" s="863" t="s">
        <v>847</v>
      </c>
    </row>
    <row r="516" spans="1:17" ht="240.6" x14ac:dyDescent="0.25">
      <c r="A516" s="737" t="s">
        <v>18</v>
      </c>
      <c r="B516" s="799" t="s">
        <v>8</v>
      </c>
      <c r="C516" s="1131" t="s">
        <v>815</v>
      </c>
      <c r="D516" s="1131" t="s">
        <v>816</v>
      </c>
      <c r="E516" s="1132"/>
      <c r="F516" s="1053" t="s">
        <v>924</v>
      </c>
      <c r="G516" s="1053" t="s">
        <v>827</v>
      </c>
      <c r="H516" s="1053" t="s">
        <v>479</v>
      </c>
      <c r="I516" s="805" t="s">
        <v>354</v>
      </c>
      <c r="J516" s="709">
        <v>1</v>
      </c>
      <c r="K516" s="800">
        <v>45231</v>
      </c>
      <c r="L516" s="800">
        <v>45443</v>
      </c>
      <c r="M516" s="711">
        <f t="shared" si="25"/>
        <v>30.285714285714285</v>
      </c>
      <c r="N516" s="719">
        <v>0</v>
      </c>
      <c r="O516" s="406">
        <f t="shared" si="22"/>
        <v>0</v>
      </c>
      <c r="P516" s="1054" t="str">
        <f>IF(ISNUMBER(O516),IF(O516=100%,"CUMPLIDA",IF(AND(ISNUMBER(L516),ISNUMBER(CGR!$Q$4)), IF(L516&lt;CGR!$Q$4,"INCUMPLIDA","PROCESO"), "VERIFICAR FECHA")),"SIN VALOR AVANCE")</f>
        <v>PROCESO</v>
      </c>
      <c r="Q516" s="863" t="s">
        <v>847</v>
      </c>
    </row>
    <row r="517" spans="1:17" ht="240.6" x14ac:dyDescent="0.25">
      <c r="A517" s="737" t="s">
        <v>18</v>
      </c>
      <c r="B517" s="799" t="s">
        <v>8</v>
      </c>
      <c r="C517" s="1131" t="s">
        <v>815</v>
      </c>
      <c r="D517" s="1131" t="s">
        <v>816</v>
      </c>
      <c r="E517" s="1132"/>
      <c r="F517" s="1053" t="s">
        <v>924</v>
      </c>
      <c r="G517" s="1053" t="s">
        <v>827</v>
      </c>
      <c r="H517" s="1053" t="s">
        <v>479</v>
      </c>
      <c r="I517" s="805" t="s">
        <v>106</v>
      </c>
      <c r="J517" s="709">
        <v>4</v>
      </c>
      <c r="K517" s="800">
        <v>45444</v>
      </c>
      <c r="L517" s="800">
        <v>45808</v>
      </c>
      <c r="M517" s="711">
        <f t="shared" si="25"/>
        <v>52</v>
      </c>
      <c r="N517" s="719">
        <v>0</v>
      </c>
      <c r="O517" s="406">
        <f t="shared" si="22"/>
        <v>0</v>
      </c>
      <c r="P517" s="1054" t="str">
        <f>IF(ISNUMBER(O517),IF(O517=100%,"CUMPLIDA",IF(AND(ISNUMBER(L517),ISNUMBER(CGR!$Q$4)), IF(L517&lt;CGR!$Q$4,"INCUMPLIDA","PROCESO"), "VERIFICAR FECHA")),"SIN VALOR AVANCE")</f>
        <v>PROCESO</v>
      </c>
      <c r="Q517" s="863" t="s">
        <v>847</v>
      </c>
    </row>
    <row r="518" spans="1:17" ht="105.6" x14ac:dyDescent="0.25">
      <c r="A518" s="737" t="s">
        <v>18</v>
      </c>
      <c r="B518" s="799" t="s">
        <v>8</v>
      </c>
      <c r="C518" s="1131" t="s">
        <v>815</v>
      </c>
      <c r="D518" s="1131" t="s">
        <v>816</v>
      </c>
      <c r="E518" s="1132"/>
      <c r="F518" s="1053" t="s">
        <v>924</v>
      </c>
      <c r="G518" s="1053" t="s">
        <v>829</v>
      </c>
      <c r="H518" s="1053" t="s">
        <v>830</v>
      </c>
      <c r="I518" s="805" t="s">
        <v>831</v>
      </c>
      <c r="J518" s="709">
        <v>1</v>
      </c>
      <c r="K518" s="800">
        <v>44927</v>
      </c>
      <c r="L518" s="800">
        <v>45016</v>
      </c>
      <c r="M518" s="718">
        <f t="shared" si="23"/>
        <v>12.714285714285714</v>
      </c>
      <c r="N518" s="719">
        <v>1</v>
      </c>
      <c r="O518" s="406">
        <f t="shared" si="22"/>
        <v>1</v>
      </c>
      <c r="P518" s="1054" t="str">
        <f>IF(ISNUMBER(O518),IF(O518=100%,"CUMPLIDA",IF(AND(ISNUMBER(L518),ISNUMBER(CGR!$Q$4)), IF(L518&lt;CGR!$Q$4,"INCUMPLIDA","PROCESO"), "VERIFICAR FECHA")),"SIN VALOR AVANCE")</f>
        <v>CUMPLIDA</v>
      </c>
      <c r="Q518" s="863" t="s">
        <v>876</v>
      </c>
    </row>
    <row r="519" spans="1:17" ht="165.6" x14ac:dyDescent="0.25">
      <c r="A519" s="737" t="s">
        <v>18</v>
      </c>
      <c r="B519" s="799" t="s">
        <v>8</v>
      </c>
      <c r="C519" s="1131" t="s">
        <v>815</v>
      </c>
      <c r="D519" s="1131" t="s">
        <v>816</v>
      </c>
      <c r="E519" s="1132"/>
      <c r="F519" s="1053" t="s">
        <v>924</v>
      </c>
      <c r="G519" s="1053" t="s">
        <v>829</v>
      </c>
      <c r="H519" s="1053" t="s">
        <v>871</v>
      </c>
      <c r="I519" s="805" t="s">
        <v>473</v>
      </c>
      <c r="J519" s="709">
        <v>1</v>
      </c>
      <c r="K519" s="800">
        <v>45017</v>
      </c>
      <c r="L519" s="800">
        <v>45138</v>
      </c>
      <c r="M519" s="711">
        <f t="shared" si="23"/>
        <v>17.285714285714285</v>
      </c>
      <c r="N519" s="719">
        <v>0</v>
      </c>
      <c r="O519" s="406">
        <f t="shared" si="22"/>
        <v>0</v>
      </c>
      <c r="P519" s="1054" t="str">
        <f>IF(ISNUMBER(O519),IF(O519=100%,"CUMPLIDA",IF(AND(ISNUMBER(L519),ISNUMBER(CGR!$Q$4)), IF(L519&lt;CGR!$Q$4,"INCUMPLIDA","PROCESO"), "VERIFICAR FECHA")),"SIN VALOR AVANCE")</f>
        <v>PROCESO</v>
      </c>
      <c r="Q519" s="863" t="s">
        <v>926</v>
      </c>
    </row>
    <row r="520" spans="1:17" ht="120.6" x14ac:dyDescent="0.25">
      <c r="A520" s="737" t="s">
        <v>18</v>
      </c>
      <c r="B520" s="799" t="s">
        <v>8</v>
      </c>
      <c r="C520" s="1131" t="s">
        <v>815</v>
      </c>
      <c r="D520" s="1131" t="s">
        <v>816</v>
      </c>
      <c r="E520" s="1132"/>
      <c r="F520" s="1053" t="s">
        <v>924</v>
      </c>
      <c r="G520" s="1053" t="s">
        <v>829</v>
      </c>
      <c r="H520" s="1053" t="s">
        <v>835</v>
      </c>
      <c r="I520" s="805" t="s">
        <v>473</v>
      </c>
      <c r="J520" s="709">
        <v>1</v>
      </c>
      <c r="K520" s="800">
        <v>45139</v>
      </c>
      <c r="L520" s="800">
        <v>45199</v>
      </c>
      <c r="M520" s="711">
        <f t="shared" si="23"/>
        <v>8.5714285714285712</v>
      </c>
      <c r="N520" s="719">
        <v>0</v>
      </c>
      <c r="O520" s="406">
        <f t="shared" si="22"/>
        <v>0</v>
      </c>
      <c r="P520" s="1054" t="str">
        <f>IF(ISNUMBER(O520),IF(O520=100%,"CUMPLIDA",IF(AND(ISNUMBER(L520),ISNUMBER(CGR!$Q$4)), IF(L520&lt;CGR!$Q$4,"INCUMPLIDA","PROCESO"), "VERIFICAR FECHA")),"SIN VALOR AVANCE")</f>
        <v>PROCESO</v>
      </c>
      <c r="Q520" s="863" t="s">
        <v>927</v>
      </c>
    </row>
    <row r="521" spans="1:17" ht="105.6" x14ac:dyDescent="0.25">
      <c r="A521" s="737" t="s">
        <v>18</v>
      </c>
      <c r="B521" s="799" t="s">
        <v>8</v>
      </c>
      <c r="C521" s="1131" t="s">
        <v>815</v>
      </c>
      <c r="D521" s="1131" t="s">
        <v>816</v>
      </c>
      <c r="E521" s="1132"/>
      <c r="F521" s="1053" t="s">
        <v>924</v>
      </c>
      <c r="G521" s="1053" t="s">
        <v>928</v>
      </c>
      <c r="H521" s="1053" t="s">
        <v>929</v>
      </c>
      <c r="I521" s="805" t="s">
        <v>473</v>
      </c>
      <c r="J521" s="709">
        <v>12</v>
      </c>
      <c r="K521" s="800">
        <v>44958</v>
      </c>
      <c r="L521" s="800">
        <v>45323</v>
      </c>
      <c r="M521" s="711">
        <f t="shared" si="23"/>
        <v>52.142857142857146</v>
      </c>
      <c r="N521" s="719">
        <v>4</v>
      </c>
      <c r="O521" s="406">
        <f t="shared" si="22"/>
        <v>0.33333333333333331</v>
      </c>
      <c r="P521" s="1054" t="str">
        <f>IF(ISNUMBER(O521),IF(O521=100%,"CUMPLIDA",IF(AND(ISNUMBER(L521),ISNUMBER(CGR!$Q$4)), IF(L521&lt;CGR!$Q$4,"INCUMPLIDA","PROCESO"), "VERIFICAR FECHA")),"SIN VALOR AVANCE")</f>
        <v>PROCESO</v>
      </c>
      <c r="Q521" s="863" t="s">
        <v>876</v>
      </c>
    </row>
    <row r="522" spans="1:17" ht="105.6" x14ac:dyDescent="0.25">
      <c r="A522" s="737" t="s">
        <v>18</v>
      </c>
      <c r="B522" s="799" t="s">
        <v>8</v>
      </c>
      <c r="C522" s="1131" t="s">
        <v>815</v>
      </c>
      <c r="D522" s="1131" t="s">
        <v>816</v>
      </c>
      <c r="E522" s="1132"/>
      <c r="F522" s="1053" t="s">
        <v>924</v>
      </c>
      <c r="G522" s="1053" t="s">
        <v>930</v>
      </c>
      <c r="H522" s="1053" t="s">
        <v>931</v>
      </c>
      <c r="I522" s="805" t="s">
        <v>473</v>
      </c>
      <c r="J522" s="709">
        <v>4</v>
      </c>
      <c r="K522" s="800">
        <v>44958</v>
      </c>
      <c r="L522" s="800">
        <v>45323</v>
      </c>
      <c r="M522" s="711">
        <f t="shared" si="23"/>
        <v>52.142857142857146</v>
      </c>
      <c r="N522" s="719">
        <v>1</v>
      </c>
      <c r="O522" s="406">
        <f t="shared" si="22"/>
        <v>0.25</v>
      </c>
      <c r="P522" s="1054" t="str">
        <f>IF(ISNUMBER(O522),IF(O522=100%,"CUMPLIDA",IF(AND(ISNUMBER(L522),ISNUMBER(CGR!$Q$4)), IF(L522&lt;CGR!$Q$4,"INCUMPLIDA","PROCESO"), "VERIFICAR FECHA")),"SIN VALOR AVANCE")</f>
        <v>PROCESO</v>
      </c>
      <c r="Q522" s="863" t="s">
        <v>839</v>
      </c>
    </row>
    <row r="523" spans="1:17" ht="180.6" x14ac:dyDescent="0.25">
      <c r="A523" s="737" t="s">
        <v>18</v>
      </c>
      <c r="B523" s="799" t="s">
        <v>8</v>
      </c>
      <c r="C523" s="1131" t="s">
        <v>815</v>
      </c>
      <c r="D523" s="1131" t="s">
        <v>816</v>
      </c>
      <c r="E523" s="1132" t="s">
        <v>932</v>
      </c>
      <c r="F523" s="1053" t="s">
        <v>933</v>
      </c>
      <c r="G523" s="1053" t="s">
        <v>869</v>
      </c>
      <c r="H523" s="1053" t="s">
        <v>824</v>
      </c>
      <c r="I523" s="1053" t="s">
        <v>825</v>
      </c>
      <c r="J523" s="709">
        <v>3</v>
      </c>
      <c r="K523" s="800">
        <v>44958</v>
      </c>
      <c r="L523" s="800">
        <v>45323</v>
      </c>
      <c r="M523" s="711">
        <f t="shared" si="23"/>
        <v>52.142857142857146</v>
      </c>
      <c r="N523" s="719">
        <v>1</v>
      </c>
      <c r="O523" s="406">
        <f t="shared" si="22"/>
        <v>0.33333333333333331</v>
      </c>
      <c r="P523" s="1054" t="str">
        <f>IF(ISNUMBER(O523),IF(O523=100%,"CUMPLIDA",IF(AND(ISNUMBER(L523),ISNUMBER(CGR!$Q$4)), IF(L523&lt;CGR!$Q$4,"INCUMPLIDA","PROCESO"), "VERIFICAR FECHA")),"SIN VALOR AVANCE")</f>
        <v>PROCESO</v>
      </c>
      <c r="Q523" s="863" t="s">
        <v>925</v>
      </c>
    </row>
    <row r="524" spans="1:17" ht="240.6" x14ac:dyDescent="0.25">
      <c r="A524" s="737" t="s">
        <v>18</v>
      </c>
      <c r="B524" s="799" t="s">
        <v>8</v>
      </c>
      <c r="C524" s="1131" t="s">
        <v>815</v>
      </c>
      <c r="D524" s="1131" t="s">
        <v>816</v>
      </c>
      <c r="E524" s="1132"/>
      <c r="F524" s="1053" t="s">
        <v>933</v>
      </c>
      <c r="G524" s="1053" t="s">
        <v>827</v>
      </c>
      <c r="H524" s="1053" t="s">
        <v>477</v>
      </c>
      <c r="I524" s="1053" t="s">
        <v>351</v>
      </c>
      <c r="J524" s="709">
        <v>1</v>
      </c>
      <c r="K524" s="800">
        <v>44927</v>
      </c>
      <c r="L524" s="800">
        <v>45230</v>
      </c>
      <c r="M524" s="711">
        <f t="shared" si="23"/>
        <v>43.285714285714285</v>
      </c>
      <c r="N524" s="719">
        <v>0</v>
      </c>
      <c r="O524" s="406">
        <f t="shared" si="22"/>
        <v>0</v>
      </c>
      <c r="P524" s="1054" t="str">
        <f>IF(ISNUMBER(O524),IF(O524=100%,"CUMPLIDA",IF(AND(ISNUMBER(L524),ISNUMBER(CGR!$Q$4)), IF(L524&lt;CGR!$Q$4,"INCUMPLIDA","PROCESO"), "VERIFICAR FECHA")),"SIN VALOR AVANCE")</f>
        <v>PROCESO</v>
      </c>
      <c r="Q524" s="863" t="s">
        <v>847</v>
      </c>
    </row>
    <row r="525" spans="1:17" ht="240.6" x14ac:dyDescent="0.25">
      <c r="A525" s="737" t="s">
        <v>18</v>
      </c>
      <c r="B525" s="799" t="s">
        <v>8</v>
      </c>
      <c r="C525" s="1131" t="s">
        <v>815</v>
      </c>
      <c r="D525" s="1131" t="s">
        <v>816</v>
      </c>
      <c r="E525" s="1132"/>
      <c r="F525" s="1053" t="s">
        <v>933</v>
      </c>
      <c r="G525" s="1053" t="s">
        <v>827</v>
      </c>
      <c r="H525" s="1053" t="s">
        <v>479</v>
      </c>
      <c r="I525" s="1053" t="s">
        <v>354</v>
      </c>
      <c r="J525" s="709">
        <v>1</v>
      </c>
      <c r="K525" s="800">
        <v>45231</v>
      </c>
      <c r="L525" s="800">
        <v>45443</v>
      </c>
      <c r="M525" s="711">
        <f t="shared" si="23"/>
        <v>30.285714285714285</v>
      </c>
      <c r="N525" s="719">
        <v>0</v>
      </c>
      <c r="O525" s="406">
        <f t="shared" si="22"/>
        <v>0</v>
      </c>
      <c r="P525" s="1054" t="str">
        <f>IF(ISNUMBER(O525),IF(O525=100%,"CUMPLIDA",IF(AND(ISNUMBER(L525),ISNUMBER(CGR!$Q$4)), IF(L525&lt;CGR!$Q$4,"INCUMPLIDA","PROCESO"), "VERIFICAR FECHA")),"SIN VALOR AVANCE")</f>
        <v>PROCESO</v>
      </c>
      <c r="Q525" s="863" t="s">
        <v>847</v>
      </c>
    </row>
    <row r="526" spans="1:17" ht="240.6" x14ac:dyDescent="0.25">
      <c r="A526" s="737" t="s">
        <v>18</v>
      </c>
      <c r="B526" s="799" t="s">
        <v>8</v>
      </c>
      <c r="C526" s="1131" t="s">
        <v>815</v>
      </c>
      <c r="D526" s="1131" t="s">
        <v>816</v>
      </c>
      <c r="E526" s="1132"/>
      <c r="F526" s="1053" t="s">
        <v>933</v>
      </c>
      <c r="G526" s="1053" t="s">
        <v>827</v>
      </c>
      <c r="H526" s="1053" t="s">
        <v>479</v>
      </c>
      <c r="I526" s="1053" t="s">
        <v>106</v>
      </c>
      <c r="J526" s="709">
        <v>4</v>
      </c>
      <c r="K526" s="800">
        <v>45444</v>
      </c>
      <c r="L526" s="800">
        <v>45808</v>
      </c>
      <c r="M526" s="711">
        <f t="shared" si="23"/>
        <v>52</v>
      </c>
      <c r="N526" s="719">
        <v>0</v>
      </c>
      <c r="O526" s="406">
        <f t="shared" si="22"/>
        <v>0</v>
      </c>
      <c r="P526" s="1054" t="str">
        <f>IF(ISNUMBER(O526),IF(O526=100%,"CUMPLIDA",IF(AND(ISNUMBER(L526),ISNUMBER(CGR!$Q$4)), IF(L526&lt;CGR!$Q$4,"INCUMPLIDA","PROCESO"), "VERIFICAR FECHA")),"SIN VALOR AVANCE")</f>
        <v>PROCESO</v>
      </c>
      <c r="Q526" s="863" t="s">
        <v>847</v>
      </c>
    </row>
    <row r="527" spans="1:17" ht="135" x14ac:dyDescent="0.25">
      <c r="A527" s="737" t="s">
        <v>18</v>
      </c>
      <c r="B527" s="799" t="s">
        <v>8</v>
      </c>
      <c r="C527" s="1131" t="s">
        <v>815</v>
      </c>
      <c r="D527" s="1131" t="s">
        <v>816</v>
      </c>
      <c r="E527" s="1132"/>
      <c r="F527" s="1053" t="s">
        <v>933</v>
      </c>
      <c r="G527" s="1053" t="s">
        <v>907</v>
      </c>
      <c r="H527" s="1053" t="s">
        <v>830</v>
      </c>
      <c r="I527" s="1053" t="s">
        <v>831</v>
      </c>
      <c r="J527" s="709">
        <v>1</v>
      </c>
      <c r="K527" s="800">
        <v>45017</v>
      </c>
      <c r="L527" s="800">
        <v>45138</v>
      </c>
      <c r="M527" s="718">
        <v>12.714285714285714</v>
      </c>
      <c r="N527" s="719">
        <v>1</v>
      </c>
      <c r="O527" s="406">
        <f t="shared" si="22"/>
        <v>1</v>
      </c>
      <c r="P527" s="1054" t="str">
        <f>IF(ISNUMBER(O527),IF(O527=100%,"CUMPLIDA",IF(AND(ISNUMBER(L527),ISNUMBER(CGR!$Q$4)), IF(L527&lt;CGR!$Q$4,"INCUMPLIDA","PROCESO"), "VERIFICAR FECHA")),"SIN VALOR AVANCE")</f>
        <v>CUMPLIDA</v>
      </c>
      <c r="Q527" s="863" t="s">
        <v>934</v>
      </c>
    </row>
    <row r="528" spans="1:17" ht="165.6" x14ac:dyDescent="0.25">
      <c r="A528" s="737" t="s">
        <v>18</v>
      </c>
      <c r="B528" s="799" t="s">
        <v>8</v>
      </c>
      <c r="C528" s="1131" t="s">
        <v>815</v>
      </c>
      <c r="D528" s="1131" t="s">
        <v>816</v>
      </c>
      <c r="E528" s="1132"/>
      <c r="F528" s="1053" t="s">
        <v>933</v>
      </c>
      <c r="G528" s="1053" t="s">
        <v>907</v>
      </c>
      <c r="H528" s="1053" t="s">
        <v>908</v>
      </c>
      <c r="I528" s="1053" t="s">
        <v>473</v>
      </c>
      <c r="J528" s="709">
        <v>1</v>
      </c>
      <c r="K528" s="800">
        <v>45017</v>
      </c>
      <c r="L528" s="800">
        <v>45138</v>
      </c>
      <c r="M528" s="711">
        <f t="shared" ref="M528:M534" si="26">(L528-K528)/7</f>
        <v>17.285714285714285</v>
      </c>
      <c r="N528" s="719">
        <v>0</v>
      </c>
      <c r="O528" s="406">
        <f t="shared" si="22"/>
        <v>0</v>
      </c>
      <c r="P528" s="1054" t="str">
        <f>IF(ISNUMBER(O528),IF(O528=100%,"CUMPLIDA",IF(AND(ISNUMBER(L528),ISNUMBER(CGR!$Q$4)), IF(L528&lt;CGR!$Q$4,"INCUMPLIDA","PROCESO"), "VERIFICAR FECHA")),"SIN VALOR AVANCE")</f>
        <v>PROCESO</v>
      </c>
      <c r="Q528" s="863" t="s">
        <v>935</v>
      </c>
    </row>
    <row r="529" spans="1:17" ht="135" x14ac:dyDescent="0.25">
      <c r="A529" s="737" t="s">
        <v>18</v>
      </c>
      <c r="B529" s="799" t="s">
        <v>8</v>
      </c>
      <c r="C529" s="1131" t="s">
        <v>815</v>
      </c>
      <c r="D529" s="1131" t="s">
        <v>816</v>
      </c>
      <c r="E529" s="1132"/>
      <c r="F529" s="1053" t="s">
        <v>933</v>
      </c>
      <c r="G529" s="1053" t="s">
        <v>907</v>
      </c>
      <c r="H529" s="1053" t="s">
        <v>835</v>
      </c>
      <c r="I529" s="1053" t="s">
        <v>473</v>
      </c>
      <c r="J529" s="709">
        <v>1</v>
      </c>
      <c r="K529" s="800">
        <v>45139</v>
      </c>
      <c r="L529" s="800">
        <v>45199</v>
      </c>
      <c r="M529" s="711">
        <f t="shared" si="26"/>
        <v>8.5714285714285712</v>
      </c>
      <c r="N529" s="719">
        <v>0</v>
      </c>
      <c r="O529" s="406">
        <f t="shared" si="22"/>
        <v>0</v>
      </c>
      <c r="P529" s="1054" t="str">
        <f>IF(ISNUMBER(O529),IF(O529=100%,"CUMPLIDA",IF(AND(ISNUMBER(L529),ISNUMBER(CGR!$Q$4)), IF(L529&lt;CGR!$Q$4,"INCUMPLIDA","PROCESO"), "VERIFICAR FECHA")),"SIN VALOR AVANCE")</f>
        <v>PROCESO</v>
      </c>
      <c r="Q529" s="863" t="s">
        <v>936</v>
      </c>
    </row>
    <row r="530" spans="1:17" ht="135" x14ac:dyDescent="0.25">
      <c r="A530" s="737" t="s">
        <v>18</v>
      </c>
      <c r="B530" s="799" t="s">
        <v>8</v>
      </c>
      <c r="C530" s="1131" t="s">
        <v>815</v>
      </c>
      <c r="D530" s="1131" t="s">
        <v>816</v>
      </c>
      <c r="E530" s="1132"/>
      <c r="F530" s="1053" t="s">
        <v>933</v>
      </c>
      <c r="G530" s="1053" t="s">
        <v>848</v>
      </c>
      <c r="H530" s="1053" t="s">
        <v>849</v>
      </c>
      <c r="I530" s="1053" t="s">
        <v>915</v>
      </c>
      <c r="J530" s="709">
        <v>12</v>
      </c>
      <c r="K530" s="800">
        <v>44958</v>
      </c>
      <c r="L530" s="800">
        <v>45323</v>
      </c>
      <c r="M530" s="711">
        <f t="shared" si="26"/>
        <v>52.142857142857146</v>
      </c>
      <c r="N530" s="719">
        <v>5</v>
      </c>
      <c r="O530" s="406">
        <f t="shared" si="22"/>
        <v>0.41666666666666669</v>
      </c>
      <c r="P530" s="1054" t="str">
        <f>IF(ISNUMBER(O530),IF(O530=100%,"CUMPLIDA",IF(AND(ISNUMBER(L530),ISNUMBER(CGR!$Q$4)), IF(L530&lt;CGR!$Q$4,"INCUMPLIDA","PROCESO"), "VERIFICAR FECHA")),"SIN VALOR AVANCE")</f>
        <v>PROCESO</v>
      </c>
      <c r="Q530" s="863" t="s">
        <v>937</v>
      </c>
    </row>
    <row r="531" spans="1:17" ht="180.6" x14ac:dyDescent="0.25">
      <c r="A531" s="737" t="s">
        <v>18</v>
      </c>
      <c r="B531" s="799" t="s">
        <v>8</v>
      </c>
      <c r="C531" s="1131" t="s">
        <v>815</v>
      </c>
      <c r="D531" s="1131" t="s">
        <v>816</v>
      </c>
      <c r="E531" s="1132" t="s">
        <v>938</v>
      </c>
      <c r="F531" s="1053" t="s">
        <v>939</v>
      </c>
      <c r="G531" s="1053" t="s">
        <v>869</v>
      </c>
      <c r="H531" s="1053" t="s">
        <v>940</v>
      </c>
      <c r="I531" s="1053" t="s">
        <v>825</v>
      </c>
      <c r="J531" s="709">
        <v>3</v>
      </c>
      <c r="K531" s="800">
        <v>44958</v>
      </c>
      <c r="L531" s="800">
        <v>45323</v>
      </c>
      <c r="M531" s="711">
        <f t="shared" si="26"/>
        <v>52.142857142857146</v>
      </c>
      <c r="N531" s="719">
        <v>1</v>
      </c>
      <c r="O531" s="406">
        <f t="shared" si="22"/>
        <v>0.33333333333333331</v>
      </c>
      <c r="P531" s="1054" t="str">
        <f>IF(ISNUMBER(O531),IF(O531=100%,"CUMPLIDA",IF(AND(ISNUMBER(L531),ISNUMBER(CGR!$Q$4)), IF(L531&lt;CGR!$Q$4,"INCUMPLIDA","PROCESO"), "VERIFICAR FECHA")),"SIN VALOR AVANCE")</f>
        <v>PROCESO</v>
      </c>
      <c r="Q531" s="863" t="s">
        <v>925</v>
      </c>
    </row>
    <row r="532" spans="1:17" ht="240.6" x14ac:dyDescent="0.25">
      <c r="A532" s="737" t="s">
        <v>18</v>
      </c>
      <c r="B532" s="799" t="s">
        <v>8</v>
      </c>
      <c r="C532" s="1131" t="s">
        <v>815</v>
      </c>
      <c r="D532" s="1131" t="s">
        <v>816</v>
      </c>
      <c r="E532" s="1132"/>
      <c r="F532" s="1053" t="s">
        <v>939</v>
      </c>
      <c r="G532" s="1053" t="s">
        <v>827</v>
      </c>
      <c r="H532" s="1053" t="s">
        <v>477</v>
      </c>
      <c r="I532" s="1053" t="s">
        <v>351</v>
      </c>
      <c r="J532" s="709">
        <v>1</v>
      </c>
      <c r="K532" s="800">
        <v>44927</v>
      </c>
      <c r="L532" s="800">
        <v>45230</v>
      </c>
      <c r="M532" s="711">
        <f t="shared" si="26"/>
        <v>43.285714285714285</v>
      </c>
      <c r="N532" s="719">
        <v>0</v>
      </c>
      <c r="O532" s="406">
        <f t="shared" si="22"/>
        <v>0</v>
      </c>
      <c r="P532" s="1054" t="str">
        <f>IF(ISNUMBER(O532),IF(O532=100%,"CUMPLIDA",IF(AND(ISNUMBER(L532),ISNUMBER(CGR!$Q$4)), IF(L532&lt;CGR!$Q$4,"INCUMPLIDA","PROCESO"), "VERIFICAR FECHA")),"SIN VALOR AVANCE")</f>
        <v>PROCESO</v>
      </c>
      <c r="Q532" s="863" t="s">
        <v>847</v>
      </c>
    </row>
    <row r="533" spans="1:17" ht="240.6" x14ac:dyDescent="0.25">
      <c r="A533" s="737" t="s">
        <v>18</v>
      </c>
      <c r="B533" s="799" t="s">
        <v>8</v>
      </c>
      <c r="C533" s="1131" t="s">
        <v>815</v>
      </c>
      <c r="D533" s="1131" t="s">
        <v>816</v>
      </c>
      <c r="E533" s="1132"/>
      <c r="F533" s="1053" t="s">
        <v>939</v>
      </c>
      <c r="G533" s="1053" t="s">
        <v>827</v>
      </c>
      <c r="H533" s="1053" t="s">
        <v>479</v>
      </c>
      <c r="I533" s="1053" t="s">
        <v>354</v>
      </c>
      <c r="J533" s="709">
        <v>1</v>
      </c>
      <c r="K533" s="800">
        <v>45231</v>
      </c>
      <c r="L533" s="800">
        <v>45443</v>
      </c>
      <c r="M533" s="711">
        <f t="shared" si="26"/>
        <v>30.285714285714285</v>
      </c>
      <c r="N533" s="719">
        <v>0</v>
      </c>
      <c r="O533" s="406">
        <f t="shared" si="22"/>
        <v>0</v>
      </c>
      <c r="P533" s="1054" t="str">
        <f>IF(ISNUMBER(O533),IF(O533=100%,"CUMPLIDA",IF(AND(ISNUMBER(L533),ISNUMBER(CGR!$Q$4)), IF(L533&lt;CGR!$Q$4,"INCUMPLIDA","PROCESO"), "VERIFICAR FECHA")),"SIN VALOR AVANCE")</f>
        <v>PROCESO</v>
      </c>
      <c r="Q533" s="863" t="s">
        <v>847</v>
      </c>
    </row>
    <row r="534" spans="1:17" ht="240.6" x14ac:dyDescent="0.25">
      <c r="A534" s="737" t="s">
        <v>18</v>
      </c>
      <c r="B534" s="799" t="s">
        <v>8</v>
      </c>
      <c r="C534" s="1131" t="s">
        <v>815</v>
      </c>
      <c r="D534" s="1131" t="s">
        <v>816</v>
      </c>
      <c r="E534" s="1132"/>
      <c r="F534" s="1053" t="s">
        <v>939</v>
      </c>
      <c r="G534" s="1053" t="s">
        <v>827</v>
      </c>
      <c r="H534" s="1053" t="s">
        <v>479</v>
      </c>
      <c r="I534" s="1053" t="s">
        <v>106</v>
      </c>
      <c r="J534" s="709">
        <v>4</v>
      </c>
      <c r="K534" s="800">
        <v>45444</v>
      </c>
      <c r="L534" s="800">
        <v>45808</v>
      </c>
      <c r="M534" s="711">
        <f t="shared" si="26"/>
        <v>52</v>
      </c>
      <c r="N534" s="719">
        <v>0</v>
      </c>
      <c r="O534" s="406">
        <f t="shared" si="22"/>
        <v>0</v>
      </c>
      <c r="P534" s="1054" t="str">
        <f>IF(ISNUMBER(O534),IF(O534=100%,"CUMPLIDA",IF(AND(ISNUMBER(L534),ISNUMBER(CGR!$Q$4)), IF(L534&lt;CGR!$Q$4,"INCUMPLIDA","PROCESO"), "VERIFICAR FECHA")),"SIN VALOR AVANCE")</f>
        <v>PROCESO</v>
      </c>
      <c r="Q534" s="863" t="s">
        <v>847</v>
      </c>
    </row>
    <row r="535" spans="1:17" ht="105.6" x14ac:dyDescent="0.25">
      <c r="A535" s="737" t="s">
        <v>18</v>
      </c>
      <c r="B535" s="799" t="s">
        <v>8</v>
      </c>
      <c r="C535" s="1131" t="s">
        <v>815</v>
      </c>
      <c r="D535" s="1131" t="s">
        <v>816</v>
      </c>
      <c r="E535" s="1132"/>
      <c r="F535" s="1053" t="s">
        <v>939</v>
      </c>
      <c r="G535" s="1053" t="s">
        <v>907</v>
      </c>
      <c r="H535" s="1053" t="s">
        <v>830</v>
      </c>
      <c r="I535" s="1053" t="s">
        <v>831</v>
      </c>
      <c r="J535" s="709">
        <v>1</v>
      </c>
      <c r="K535" s="800">
        <v>45017</v>
      </c>
      <c r="L535" s="800">
        <v>45138</v>
      </c>
      <c r="M535" s="718">
        <v>12.714285714285714</v>
      </c>
      <c r="N535" s="719">
        <v>1</v>
      </c>
      <c r="O535" s="406">
        <f t="shared" si="22"/>
        <v>1</v>
      </c>
      <c r="P535" s="1054" t="str">
        <f>IF(ISNUMBER(O535),IF(O535=100%,"CUMPLIDA",IF(AND(ISNUMBER(L535),ISNUMBER(CGR!$Q$4)), IF(L535&lt;CGR!$Q$4,"INCUMPLIDA","PROCESO"), "VERIFICAR FECHA")),"SIN VALOR AVANCE")</f>
        <v>CUMPLIDA</v>
      </c>
      <c r="Q535" s="863" t="s">
        <v>941</v>
      </c>
    </row>
    <row r="536" spans="1:17" ht="165.6" x14ac:dyDescent="0.25">
      <c r="A536" s="737" t="s">
        <v>18</v>
      </c>
      <c r="B536" s="799" t="s">
        <v>8</v>
      </c>
      <c r="C536" s="1131" t="s">
        <v>815</v>
      </c>
      <c r="D536" s="1131" t="s">
        <v>816</v>
      </c>
      <c r="E536" s="1132"/>
      <c r="F536" s="1053" t="s">
        <v>939</v>
      </c>
      <c r="G536" s="1053" t="s">
        <v>907</v>
      </c>
      <c r="H536" s="1053" t="s">
        <v>908</v>
      </c>
      <c r="I536" s="1053" t="s">
        <v>473</v>
      </c>
      <c r="J536" s="709">
        <v>1</v>
      </c>
      <c r="K536" s="800">
        <v>45017</v>
      </c>
      <c r="L536" s="800">
        <v>45138</v>
      </c>
      <c r="M536" s="711">
        <f t="shared" ref="M536:M542" si="27">(L536-K536)/7</f>
        <v>17.285714285714285</v>
      </c>
      <c r="N536" s="719">
        <v>0</v>
      </c>
      <c r="O536" s="406">
        <f t="shared" si="22"/>
        <v>0</v>
      </c>
      <c r="P536" s="1054" t="str">
        <f>IF(ISNUMBER(O536),IF(O536=100%,"CUMPLIDA",IF(AND(ISNUMBER(L536),ISNUMBER(CGR!$Q$4)), IF(L536&lt;CGR!$Q$4,"INCUMPLIDA","PROCESO"), "VERIFICAR FECHA")),"SIN VALOR AVANCE")</f>
        <v>PROCESO</v>
      </c>
      <c r="Q536" s="863" t="s">
        <v>942</v>
      </c>
    </row>
    <row r="537" spans="1:17" ht="105.6" x14ac:dyDescent="0.25">
      <c r="A537" s="737" t="s">
        <v>18</v>
      </c>
      <c r="B537" s="799" t="s">
        <v>8</v>
      </c>
      <c r="C537" s="1131" t="s">
        <v>815</v>
      </c>
      <c r="D537" s="1131" t="s">
        <v>816</v>
      </c>
      <c r="E537" s="1132"/>
      <c r="F537" s="1053" t="s">
        <v>939</v>
      </c>
      <c r="G537" s="1053" t="s">
        <v>907</v>
      </c>
      <c r="H537" s="1053" t="s">
        <v>835</v>
      </c>
      <c r="I537" s="1053" t="s">
        <v>473</v>
      </c>
      <c r="J537" s="709">
        <v>1</v>
      </c>
      <c r="K537" s="800">
        <v>45139</v>
      </c>
      <c r="L537" s="800">
        <v>45199</v>
      </c>
      <c r="M537" s="711">
        <f t="shared" si="27"/>
        <v>8.5714285714285712</v>
      </c>
      <c r="N537" s="719">
        <v>0</v>
      </c>
      <c r="O537" s="406">
        <f t="shared" si="22"/>
        <v>0</v>
      </c>
      <c r="P537" s="1054" t="str">
        <f>IF(ISNUMBER(O537),IF(O537=100%,"CUMPLIDA",IF(AND(ISNUMBER(L537),ISNUMBER(CGR!$Q$4)), IF(L537&lt;CGR!$Q$4,"INCUMPLIDA","PROCESO"), "VERIFICAR FECHA")),"SIN VALOR AVANCE")</f>
        <v>PROCESO</v>
      </c>
      <c r="Q537" s="863" t="s">
        <v>936</v>
      </c>
    </row>
    <row r="538" spans="1:17" ht="105.6" x14ac:dyDescent="0.25">
      <c r="A538" s="737" t="s">
        <v>18</v>
      </c>
      <c r="B538" s="799" t="s">
        <v>8</v>
      </c>
      <c r="C538" s="1131" t="s">
        <v>815</v>
      </c>
      <c r="D538" s="1131" t="s">
        <v>816</v>
      </c>
      <c r="E538" s="1132"/>
      <c r="F538" s="1053" t="s">
        <v>939</v>
      </c>
      <c r="G538" s="1053" t="s">
        <v>848</v>
      </c>
      <c r="H538" s="1053" t="s">
        <v>849</v>
      </c>
      <c r="I538" s="1053" t="s">
        <v>915</v>
      </c>
      <c r="J538" s="709">
        <v>12</v>
      </c>
      <c r="K538" s="800">
        <v>44958</v>
      </c>
      <c r="L538" s="800">
        <v>45323</v>
      </c>
      <c r="M538" s="711">
        <f t="shared" si="27"/>
        <v>52.142857142857146</v>
      </c>
      <c r="N538" s="719">
        <v>5</v>
      </c>
      <c r="O538" s="406">
        <f t="shared" si="22"/>
        <v>0.41666666666666669</v>
      </c>
      <c r="P538" s="1054" t="str">
        <f>IF(ISNUMBER(O538),IF(O538=100%,"CUMPLIDA",IF(AND(ISNUMBER(L538),ISNUMBER(CGR!$Q$4)), IF(L538&lt;CGR!$Q$4,"INCUMPLIDA","PROCESO"), "VERIFICAR FECHA")),"SIN VALOR AVANCE")</f>
        <v>PROCESO</v>
      </c>
      <c r="Q538" s="863" t="s">
        <v>943</v>
      </c>
    </row>
    <row r="539" spans="1:17" ht="180.6" x14ac:dyDescent="0.25">
      <c r="A539" s="737" t="s">
        <v>18</v>
      </c>
      <c r="B539" s="799" t="s">
        <v>8</v>
      </c>
      <c r="C539" s="1131" t="s">
        <v>815</v>
      </c>
      <c r="D539" s="1131" t="s">
        <v>816</v>
      </c>
      <c r="E539" s="1132" t="s">
        <v>944</v>
      </c>
      <c r="F539" s="1053" t="s">
        <v>945</v>
      </c>
      <c r="G539" s="1053" t="s">
        <v>869</v>
      </c>
      <c r="H539" s="1053" t="s">
        <v>824</v>
      </c>
      <c r="I539" s="805" t="s">
        <v>825</v>
      </c>
      <c r="J539" s="709">
        <v>3</v>
      </c>
      <c r="K539" s="800">
        <v>44958</v>
      </c>
      <c r="L539" s="800">
        <v>45323</v>
      </c>
      <c r="M539" s="711">
        <f t="shared" si="27"/>
        <v>52.142857142857146</v>
      </c>
      <c r="N539" s="719">
        <v>1</v>
      </c>
      <c r="O539" s="406">
        <f t="shared" si="22"/>
        <v>0.33333333333333331</v>
      </c>
      <c r="P539" s="1054" t="str">
        <f>IF(ISNUMBER(O539),IF(O539=100%,"CUMPLIDA",IF(AND(ISNUMBER(L539),ISNUMBER(CGR!$Q$4)), IF(L539&lt;CGR!$Q$4,"INCUMPLIDA","PROCESO"), "VERIFICAR FECHA")),"SIN VALOR AVANCE")</f>
        <v>PROCESO</v>
      </c>
      <c r="Q539" s="863" t="s">
        <v>946</v>
      </c>
    </row>
    <row r="540" spans="1:17" ht="240.6" x14ac:dyDescent="0.25">
      <c r="A540" s="737" t="s">
        <v>18</v>
      </c>
      <c r="B540" s="799" t="s">
        <v>8</v>
      </c>
      <c r="C540" s="1131" t="s">
        <v>815</v>
      </c>
      <c r="D540" s="1131" t="s">
        <v>816</v>
      </c>
      <c r="E540" s="1132"/>
      <c r="F540" s="1053" t="s">
        <v>945</v>
      </c>
      <c r="G540" s="1053" t="s">
        <v>827</v>
      </c>
      <c r="H540" s="1053" t="s">
        <v>477</v>
      </c>
      <c r="I540" s="805" t="s">
        <v>351</v>
      </c>
      <c r="J540" s="709">
        <v>1</v>
      </c>
      <c r="K540" s="800">
        <v>44927</v>
      </c>
      <c r="L540" s="800">
        <v>45230</v>
      </c>
      <c r="M540" s="711">
        <f t="shared" si="27"/>
        <v>43.285714285714285</v>
      </c>
      <c r="N540" s="719">
        <v>0</v>
      </c>
      <c r="O540" s="406">
        <f t="shared" si="22"/>
        <v>0</v>
      </c>
      <c r="P540" s="1054" t="str">
        <f>IF(ISNUMBER(O540),IF(O540=100%,"CUMPLIDA",IF(AND(ISNUMBER(L540),ISNUMBER(CGR!$Q$4)), IF(L540&lt;CGR!$Q$4,"INCUMPLIDA","PROCESO"), "VERIFICAR FECHA")),"SIN VALOR AVANCE")</f>
        <v>PROCESO</v>
      </c>
      <c r="Q540" s="863" t="s">
        <v>847</v>
      </c>
    </row>
    <row r="541" spans="1:17" ht="240.6" x14ac:dyDescent="0.25">
      <c r="A541" s="737" t="s">
        <v>18</v>
      </c>
      <c r="B541" s="799" t="s">
        <v>8</v>
      </c>
      <c r="C541" s="1131" t="s">
        <v>815</v>
      </c>
      <c r="D541" s="1131" t="s">
        <v>816</v>
      </c>
      <c r="E541" s="1132"/>
      <c r="F541" s="1053" t="s">
        <v>945</v>
      </c>
      <c r="G541" s="1053" t="s">
        <v>827</v>
      </c>
      <c r="H541" s="1053" t="s">
        <v>479</v>
      </c>
      <c r="I541" s="805" t="s">
        <v>354</v>
      </c>
      <c r="J541" s="709">
        <v>1</v>
      </c>
      <c r="K541" s="800">
        <v>45231</v>
      </c>
      <c r="L541" s="800">
        <v>45443</v>
      </c>
      <c r="M541" s="711">
        <f t="shared" si="27"/>
        <v>30.285714285714285</v>
      </c>
      <c r="N541" s="719">
        <v>0</v>
      </c>
      <c r="O541" s="406">
        <f t="shared" si="22"/>
        <v>0</v>
      </c>
      <c r="P541" s="1054" t="str">
        <f>IF(ISNUMBER(O541),IF(O541=100%,"CUMPLIDA",IF(AND(ISNUMBER(L541),ISNUMBER(CGR!$Q$4)), IF(L541&lt;CGR!$Q$4,"INCUMPLIDA","PROCESO"), "VERIFICAR FECHA")),"SIN VALOR AVANCE")</f>
        <v>PROCESO</v>
      </c>
      <c r="Q541" s="863" t="s">
        <v>847</v>
      </c>
    </row>
    <row r="542" spans="1:17" ht="240.6" x14ac:dyDescent="0.25">
      <c r="A542" s="737" t="s">
        <v>18</v>
      </c>
      <c r="B542" s="799" t="s">
        <v>8</v>
      </c>
      <c r="C542" s="1131" t="s">
        <v>815</v>
      </c>
      <c r="D542" s="1131" t="s">
        <v>816</v>
      </c>
      <c r="E542" s="1132"/>
      <c r="F542" s="1053" t="s">
        <v>945</v>
      </c>
      <c r="G542" s="1053" t="s">
        <v>827</v>
      </c>
      <c r="H542" s="1053" t="s">
        <v>479</v>
      </c>
      <c r="I542" s="805" t="s">
        <v>106</v>
      </c>
      <c r="J542" s="709">
        <v>4</v>
      </c>
      <c r="K542" s="800">
        <v>45444</v>
      </c>
      <c r="L542" s="800">
        <v>45808</v>
      </c>
      <c r="M542" s="711">
        <f t="shared" si="27"/>
        <v>52</v>
      </c>
      <c r="N542" s="719">
        <v>0</v>
      </c>
      <c r="O542" s="406">
        <f t="shared" si="22"/>
        <v>0</v>
      </c>
      <c r="P542" s="1054" t="str">
        <f>IF(ISNUMBER(O542),IF(O542=100%,"CUMPLIDA",IF(AND(ISNUMBER(L542),ISNUMBER(CGR!$Q$4)), IF(L542&lt;CGR!$Q$4,"INCUMPLIDA","PROCESO"), "VERIFICAR FECHA")),"SIN VALOR AVANCE")</f>
        <v>PROCESO</v>
      </c>
      <c r="Q542" s="863" t="s">
        <v>847</v>
      </c>
    </row>
    <row r="543" spans="1:17" ht="105.6" x14ac:dyDescent="0.25">
      <c r="A543" s="737" t="s">
        <v>18</v>
      </c>
      <c r="B543" s="799" t="s">
        <v>8</v>
      </c>
      <c r="C543" s="1131" t="s">
        <v>815</v>
      </c>
      <c r="D543" s="1131" t="s">
        <v>816</v>
      </c>
      <c r="E543" s="1132"/>
      <c r="F543" s="1053" t="s">
        <v>945</v>
      </c>
      <c r="G543" s="1053" t="s">
        <v>829</v>
      </c>
      <c r="H543" s="1053" t="s">
        <v>830</v>
      </c>
      <c r="I543" s="805" t="s">
        <v>831</v>
      </c>
      <c r="J543" s="709">
        <v>1</v>
      </c>
      <c r="K543" s="800">
        <v>44927</v>
      </c>
      <c r="L543" s="800">
        <v>45016</v>
      </c>
      <c r="M543" s="718">
        <f t="shared" si="23"/>
        <v>12.714285714285714</v>
      </c>
      <c r="N543" s="719">
        <v>1</v>
      </c>
      <c r="O543" s="406">
        <f t="shared" si="22"/>
        <v>1</v>
      </c>
      <c r="P543" s="1054" t="str">
        <f>IF(ISNUMBER(O543),IF(O543=100%,"CUMPLIDA",IF(AND(ISNUMBER(L543),ISNUMBER(CGR!$Q$4)), IF(L543&lt;CGR!$Q$4,"INCUMPLIDA","PROCESO"), "VERIFICAR FECHA")),"SIN VALOR AVANCE")</f>
        <v>CUMPLIDA</v>
      </c>
      <c r="Q543" s="863" t="s">
        <v>947</v>
      </c>
    </row>
    <row r="544" spans="1:17" ht="165.6" x14ac:dyDescent="0.25">
      <c r="A544" s="737" t="s">
        <v>18</v>
      </c>
      <c r="B544" s="799" t="s">
        <v>8</v>
      </c>
      <c r="C544" s="1131" t="s">
        <v>815</v>
      </c>
      <c r="D544" s="1131" t="s">
        <v>816</v>
      </c>
      <c r="E544" s="1132"/>
      <c r="F544" s="1053" t="s">
        <v>945</v>
      </c>
      <c r="G544" s="1053" t="s">
        <v>829</v>
      </c>
      <c r="H544" s="1053" t="s">
        <v>871</v>
      </c>
      <c r="I544" s="805" t="s">
        <v>473</v>
      </c>
      <c r="J544" s="709">
        <v>1</v>
      </c>
      <c r="K544" s="800">
        <v>45017</v>
      </c>
      <c r="L544" s="800">
        <v>45138</v>
      </c>
      <c r="M544" s="711">
        <f t="shared" si="23"/>
        <v>17.285714285714285</v>
      </c>
      <c r="N544" s="719">
        <v>0</v>
      </c>
      <c r="O544" s="406">
        <f t="shared" si="22"/>
        <v>0</v>
      </c>
      <c r="P544" s="1054" t="str">
        <f>IF(ISNUMBER(O544),IF(O544=100%,"CUMPLIDA",IF(AND(ISNUMBER(L544),ISNUMBER(CGR!$Q$4)), IF(L544&lt;CGR!$Q$4,"INCUMPLIDA","PROCESO"), "VERIFICAR FECHA")),"SIN VALOR AVANCE")</f>
        <v>PROCESO</v>
      </c>
      <c r="Q544" s="863" t="s">
        <v>948</v>
      </c>
    </row>
    <row r="545" spans="1:17" ht="105.6" x14ac:dyDescent="0.25">
      <c r="A545" s="737" t="s">
        <v>18</v>
      </c>
      <c r="B545" s="799" t="s">
        <v>8</v>
      </c>
      <c r="C545" s="1131" t="s">
        <v>815</v>
      </c>
      <c r="D545" s="1131" t="s">
        <v>816</v>
      </c>
      <c r="E545" s="1132"/>
      <c r="F545" s="1053" t="s">
        <v>945</v>
      </c>
      <c r="G545" s="1053" t="s">
        <v>829</v>
      </c>
      <c r="H545" s="1053" t="s">
        <v>835</v>
      </c>
      <c r="I545" s="805" t="s">
        <v>473</v>
      </c>
      <c r="J545" s="709">
        <v>1</v>
      </c>
      <c r="K545" s="800">
        <v>45139</v>
      </c>
      <c r="L545" s="800">
        <v>45199</v>
      </c>
      <c r="M545" s="711">
        <f t="shared" si="23"/>
        <v>8.5714285714285712</v>
      </c>
      <c r="N545" s="719">
        <v>0</v>
      </c>
      <c r="O545" s="406">
        <f t="shared" si="22"/>
        <v>0</v>
      </c>
      <c r="P545" s="1054" t="str">
        <f>IF(ISNUMBER(O545),IF(O545=100%,"CUMPLIDA",IF(AND(ISNUMBER(L545),ISNUMBER(CGR!$Q$4)), IF(L545&lt;CGR!$Q$4,"INCUMPLIDA","PROCESO"), "VERIFICAR FECHA")),"SIN VALOR AVANCE")</f>
        <v>PROCESO</v>
      </c>
      <c r="Q545" s="863" t="s">
        <v>936</v>
      </c>
    </row>
    <row r="546" spans="1:17" ht="105.6" x14ac:dyDescent="0.25">
      <c r="A546" s="737" t="s">
        <v>18</v>
      </c>
      <c r="B546" s="799" t="s">
        <v>8</v>
      </c>
      <c r="C546" s="1131" t="s">
        <v>815</v>
      </c>
      <c r="D546" s="1131" t="s">
        <v>816</v>
      </c>
      <c r="E546" s="1132"/>
      <c r="F546" s="1053" t="s">
        <v>945</v>
      </c>
      <c r="G546" s="1053" t="s">
        <v>949</v>
      </c>
      <c r="H546" s="1053" t="s">
        <v>950</v>
      </c>
      <c r="I546" s="805" t="s">
        <v>473</v>
      </c>
      <c r="J546" s="709">
        <v>1</v>
      </c>
      <c r="K546" s="800">
        <v>44958</v>
      </c>
      <c r="L546" s="800">
        <v>44985</v>
      </c>
      <c r="M546" s="718">
        <f t="shared" si="23"/>
        <v>3.8571428571428572</v>
      </c>
      <c r="N546" s="719">
        <v>1</v>
      </c>
      <c r="O546" s="406">
        <f t="shared" si="22"/>
        <v>1</v>
      </c>
      <c r="P546" s="1054" t="str">
        <f>IF(ISNUMBER(O546),IF(O546=100%,"CUMPLIDA",IF(AND(ISNUMBER(L546),ISNUMBER(CGR!$Q$4)), IF(L546&lt;CGR!$Q$4,"INCUMPLIDA","PROCESO"), "VERIFICAR FECHA")),"SIN VALOR AVANCE")</f>
        <v>CUMPLIDA</v>
      </c>
      <c r="Q546" s="863" t="s">
        <v>951</v>
      </c>
    </row>
    <row r="547" spans="1:17" ht="105.6" x14ac:dyDescent="0.25">
      <c r="A547" s="737" t="s">
        <v>18</v>
      </c>
      <c r="B547" s="799" t="s">
        <v>8</v>
      </c>
      <c r="C547" s="1131" t="s">
        <v>815</v>
      </c>
      <c r="D547" s="1131" t="s">
        <v>816</v>
      </c>
      <c r="E547" s="1132"/>
      <c r="F547" s="1053" t="s">
        <v>945</v>
      </c>
      <c r="G547" s="1053" t="s">
        <v>952</v>
      </c>
      <c r="H547" s="1053" t="s">
        <v>953</v>
      </c>
      <c r="I547" s="805" t="s">
        <v>954</v>
      </c>
      <c r="J547" s="709">
        <v>1</v>
      </c>
      <c r="K547" s="800">
        <v>44986</v>
      </c>
      <c r="L547" s="800">
        <v>45015</v>
      </c>
      <c r="M547" s="718">
        <f t="shared" si="23"/>
        <v>4.1428571428571432</v>
      </c>
      <c r="N547" s="719">
        <v>1</v>
      </c>
      <c r="O547" s="406">
        <f t="shared" si="22"/>
        <v>1</v>
      </c>
      <c r="P547" s="1054" t="str">
        <f>IF(ISNUMBER(O547),IF(O547=100%,"CUMPLIDA",IF(AND(ISNUMBER(L547),ISNUMBER(CGR!$Q$4)), IF(L547&lt;CGR!$Q$4,"INCUMPLIDA","PROCESO"), "VERIFICAR FECHA")),"SIN VALOR AVANCE")</f>
        <v>CUMPLIDA</v>
      </c>
      <c r="Q547" s="863" t="s">
        <v>876</v>
      </c>
    </row>
    <row r="548" spans="1:17" ht="165.6" x14ac:dyDescent="0.25">
      <c r="A548" s="737" t="s">
        <v>18</v>
      </c>
      <c r="B548" s="799" t="s">
        <v>8</v>
      </c>
      <c r="C548" s="1131" t="s">
        <v>815</v>
      </c>
      <c r="D548" s="1131" t="s">
        <v>816</v>
      </c>
      <c r="E548" s="1132" t="s">
        <v>955</v>
      </c>
      <c r="F548" s="1053" t="s">
        <v>956</v>
      </c>
      <c r="G548" s="1053" t="s">
        <v>869</v>
      </c>
      <c r="H548" s="1053" t="s">
        <v>824</v>
      </c>
      <c r="I548" s="805" t="s">
        <v>825</v>
      </c>
      <c r="J548" s="709">
        <v>3</v>
      </c>
      <c r="K548" s="800">
        <v>44958</v>
      </c>
      <c r="L548" s="800">
        <v>45323</v>
      </c>
      <c r="M548" s="711">
        <f t="shared" si="23"/>
        <v>52.142857142857146</v>
      </c>
      <c r="N548" s="719">
        <v>1</v>
      </c>
      <c r="O548" s="406">
        <f t="shared" si="22"/>
        <v>0.33333333333333331</v>
      </c>
      <c r="P548" s="1054" t="str">
        <f>IF(ISNUMBER(O548),IF(O548=100%,"CUMPLIDA",IF(AND(ISNUMBER(L548),ISNUMBER(CGR!$Q$4)), IF(L548&lt;CGR!$Q$4,"INCUMPLIDA","PROCESO"), "VERIFICAR FECHA")),"SIN VALOR AVANCE")</f>
        <v>PROCESO</v>
      </c>
      <c r="Q548" s="863" t="s">
        <v>957</v>
      </c>
    </row>
    <row r="549" spans="1:17" ht="240.6" x14ac:dyDescent="0.25">
      <c r="A549" s="737" t="s">
        <v>18</v>
      </c>
      <c r="B549" s="799" t="s">
        <v>8</v>
      </c>
      <c r="C549" s="1131" t="s">
        <v>815</v>
      </c>
      <c r="D549" s="1131" t="s">
        <v>816</v>
      </c>
      <c r="E549" s="1132"/>
      <c r="F549" s="1053" t="s">
        <v>956</v>
      </c>
      <c r="G549" s="1053" t="s">
        <v>827</v>
      </c>
      <c r="H549" s="1053" t="s">
        <v>477</v>
      </c>
      <c r="I549" s="805" t="s">
        <v>351</v>
      </c>
      <c r="J549" s="709">
        <v>1</v>
      </c>
      <c r="K549" s="800">
        <v>44927</v>
      </c>
      <c r="L549" s="800">
        <v>45230</v>
      </c>
      <c r="M549" s="711">
        <f t="shared" si="23"/>
        <v>43.285714285714285</v>
      </c>
      <c r="N549" s="719">
        <v>0</v>
      </c>
      <c r="O549" s="406">
        <f t="shared" si="22"/>
        <v>0</v>
      </c>
      <c r="P549" s="1054" t="str">
        <f>IF(ISNUMBER(O549),IF(O549=100%,"CUMPLIDA",IF(AND(ISNUMBER(L549),ISNUMBER(CGR!$Q$4)), IF(L549&lt;CGR!$Q$4,"INCUMPLIDA","PROCESO"), "VERIFICAR FECHA")),"SIN VALOR AVANCE")</f>
        <v>PROCESO</v>
      </c>
      <c r="Q549" s="863" t="s">
        <v>847</v>
      </c>
    </row>
    <row r="550" spans="1:17" ht="240.6" x14ac:dyDescent="0.25">
      <c r="A550" s="737" t="s">
        <v>18</v>
      </c>
      <c r="B550" s="799" t="s">
        <v>8</v>
      </c>
      <c r="C550" s="1131" t="s">
        <v>815</v>
      </c>
      <c r="D550" s="1131" t="s">
        <v>816</v>
      </c>
      <c r="E550" s="1132"/>
      <c r="F550" s="1053" t="s">
        <v>956</v>
      </c>
      <c r="G550" s="1053" t="s">
        <v>827</v>
      </c>
      <c r="H550" s="1053" t="s">
        <v>479</v>
      </c>
      <c r="I550" s="805" t="s">
        <v>354</v>
      </c>
      <c r="J550" s="709">
        <v>1</v>
      </c>
      <c r="K550" s="800">
        <v>45231</v>
      </c>
      <c r="L550" s="800">
        <v>45443</v>
      </c>
      <c r="M550" s="711">
        <f t="shared" si="23"/>
        <v>30.285714285714285</v>
      </c>
      <c r="N550" s="719">
        <v>0</v>
      </c>
      <c r="O550" s="406">
        <f t="shared" si="22"/>
        <v>0</v>
      </c>
      <c r="P550" s="1054" t="str">
        <f>IF(ISNUMBER(O550),IF(O550=100%,"CUMPLIDA",IF(AND(ISNUMBER(L550),ISNUMBER(CGR!$Q$4)), IF(L550&lt;CGR!$Q$4,"INCUMPLIDA","PROCESO"), "VERIFICAR FECHA")),"SIN VALOR AVANCE")</f>
        <v>PROCESO</v>
      </c>
      <c r="Q550" s="863" t="s">
        <v>847</v>
      </c>
    </row>
    <row r="551" spans="1:17" ht="240.6" x14ac:dyDescent="0.25">
      <c r="A551" s="737" t="s">
        <v>18</v>
      </c>
      <c r="B551" s="799" t="s">
        <v>8</v>
      </c>
      <c r="C551" s="1131" t="s">
        <v>815</v>
      </c>
      <c r="D551" s="1131" t="s">
        <v>816</v>
      </c>
      <c r="E551" s="1132"/>
      <c r="F551" s="1053" t="s">
        <v>956</v>
      </c>
      <c r="G551" s="1053" t="s">
        <v>827</v>
      </c>
      <c r="H551" s="1053" t="s">
        <v>479</v>
      </c>
      <c r="I551" s="805" t="s">
        <v>106</v>
      </c>
      <c r="J551" s="709">
        <v>4</v>
      </c>
      <c r="K551" s="800">
        <v>45444</v>
      </c>
      <c r="L551" s="800">
        <v>45808</v>
      </c>
      <c r="M551" s="711">
        <f t="shared" si="23"/>
        <v>52</v>
      </c>
      <c r="N551" s="719">
        <v>0</v>
      </c>
      <c r="O551" s="406">
        <f t="shared" si="22"/>
        <v>0</v>
      </c>
      <c r="P551" s="1054" t="str">
        <f>IF(ISNUMBER(O551),IF(O551=100%,"CUMPLIDA",IF(AND(ISNUMBER(L551),ISNUMBER(CGR!$Q$4)), IF(L551&lt;CGR!$Q$4,"INCUMPLIDA","PROCESO"), "VERIFICAR FECHA")),"SIN VALOR AVANCE")</f>
        <v>PROCESO</v>
      </c>
      <c r="Q551" s="863" t="s">
        <v>847</v>
      </c>
    </row>
    <row r="552" spans="1:17" ht="135" x14ac:dyDescent="0.25">
      <c r="A552" s="737" t="s">
        <v>18</v>
      </c>
      <c r="B552" s="799" t="s">
        <v>8</v>
      </c>
      <c r="C552" s="1131" t="s">
        <v>815</v>
      </c>
      <c r="D552" s="1131" t="s">
        <v>816</v>
      </c>
      <c r="E552" s="1132"/>
      <c r="F552" s="1053" t="s">
        <v>956</v>
      </c>
      <c r="G552" s="1053" t="s">
        <v>829</v>
      </c>
      <c r="H552" s="1053" t="s">
        <v>830</v>
      </c>
      <c r="I552" s="805" t="s">
        <v>831</v>
      </c>
      <c r="J552" s="709">
        <v>1</v>
      </c>
      <c r="K552" s="800">
        <v>44927</v>
      </c>
      <c r="L552" s="800">
        <v>45016</v>
      </c>
      <c r="M552" s="718">
        <f t="shared" si="23"/>
        <v>12.714285714285714</v>
      </c>
      <c r="N552" s="719">
        <v>1</v>
      </c>
      <c r="O552" s="406">
        <f t="shared" si="22"/>
        <v>1</v>
      </c>
      <c r="P552" s="1054" t="str">
        <f>IF(ISNUMBER(O552),IF(O552=100%,"CUMPLIDA",IF(AND(ISNUMBER(L552),ISNUMBER(CGR!$Q$4)), IF(L552&lt;CGR!$Q$4,"INCUMPLIDA","PROCESO"), "VERIFICAR FECHA")),"SIN VALOR AVANCE")</f>
        <v>CUMPLIDA</v>
      </c>
      <c r="Q552" s="863" t="s">
        <v>958</v>
      </c>
    </row>
    <row r="553" spans="1:17" ht="165.6" x14ac:dyDescent="0.25">
      <c r="A553" s="737" t="s">
        <v>18</v>
      </c>
      <c r="B553" s="799" t="s">
        <v>8</v>
      </c>
      <c r="C553" s="1131" t="s">
        <v>815</v>
      </c>
      <c r="D553" s="1131" t="s">
        <v>816</v>
      </c>
      <c r="E553" s="1132"/>
      <c r="F553" s="1053" t="s">
        <v>956</v>
      </c>
      <c r="G553" s="1053" t="s">
        <v>829</v>
      </c>
      <c r="H553" s="1053" t="s">
        <v>871</v>
      </c>
      <c r="I553" s="805" t="s">
        <v>473</v>
      </c>
      <c r="J553" s="709">
        <v>1</v>
      </c>
      <c r="K553" s="800">
        <v>45017</v>
      </c>
      <c r="L553" s="800">
        <v>45138</v>
      </c>
      <c r="M553" s="711">
        <f t="shared" si="23"/>
        <v>17.285714285714285</v>
      </c>
      <c r="N553" s="719">
        <v>0</v>
      </c>
      <c r="O553" s="406">
        <f t="shared" si="22"/>
        <v>0</v>
      </c>
      <c r="P553" s="1054" t="str">
        <f>IF(ISNUMBER(O553),IF(O553=100%,"CUMPLIDA",IF(AND(ISNUMBER(L553),ISNUMBER(CGR!$Q$4)), IF(L553&lt;CGR!$Q$4,"INCUMPLIDA","PROCESO"), "VERIFICAR FECHA")),"SIN VALOR AVANCE")</f>
        <v>PROCESO</v>
      </c>
      <c r="Q553" s="863" t="s">
        <v>948</v>
      </c>
    </row>
    <row r="554" spans="1:17" ht="135" x14ac:dyDescent="0.25">
      <c r="A554" s="737" t="s">
        <v>18</v>
      </c>
      <c r="B554" s="799" t="s">
        <v>8</v>
      </c>
      <c r="C554" s="1131" t="s">
        <v>815</v>
      </c>
      <c r="D554" s="1131" t="s">
        <v>816</v>
      </c>
      <c r="E554" s="1132"/>
      <c r="F554" s="1053" t="s">
        <v>956</v>
      </c>
      <c r="G554" s="1053" t="s">
        <v>829</v>
      </c>
      <c r="H554" s="1053" t="s">
        <v>835</v>
      </c>
      <c r="I554" s="805" t="s">
        <v>473</v>
      </c>
      <c r="J554" s="709">
        <v>1</v>
      </c>
      <c r="K554" s="800">
        <v>45139</v>
      </c>
      <c r="L554" s="800">
        <v>45199</v>
      </c>
      <c r="M554" s="711">
        <f t="shared" si="23"/>
        <v>8.5714285714285712</v>
      </c>
      <c r="N554" s="719">
        <v>0</v>
      </c>
      <c r="O554" s="406">
        <f t="shared" ref="O554:O617" si="28">N554/J554</f>
        <v>0</v>
      </c>
      <c r="P554" s="1054" t="str">
        <f>IF(ISNUMBER(O554),IF(O554=100%,"CUMPLIDA",IF(AND(ISNUMBER(L554),ISNUMBER(CGR!$Q$4)), IF(L554&lt;CGR!$Q$4,"INCUMPLIDA","PROCESO"), "VERIFICAR FECHA")),"SIN VALOR AVANCE")</f>
        <v>PROCESO</v>
      </c>
      <c r="Q554" s="863" t="s">
        <v>936</v>
      </c>
    </row>
    <row r="555" spans="1:17" ht="135" x14ac:dyDescent="0.25">
      <c r="A555" s="737" t="s">
        <v>18</v>
      </c>
      <c r="B555" s="799" t="s">
        <v>8</v>
      </c>
      <c r="C555" s="1131" t="s">
        <v>815</v>
      </c>
      <c r="D555" s="1131" t="s">
        <v>816</v>
      </c>
      <c r="E555" s="1132"/>
      <c r="F555" s="1053" t="s">
        <v>956</v>
      </c>
      <c r="G555" s="1053" t="s">
        <v>959</v>
      </c>
      <c r="H555" s="1053" t="s">
        <v>960</v>
      </c>
      <c r="I555" s="805" t="s">
        <v>473</v>
      </c>
      <c r="J555" s="709">
        <v>1</v>
      </c>
      <c r="K555" s="800">
        <v>44958</v>
      </c>
      <c r="L555" s="800">
        <v>45016</v>
      </c>
      <c r="M555" s="718">
        <f t="shared" si="23"/>
        <v>8.2857142857142865</v>
      </c>
      <c r="N555" s="719">
        <v>1</v>
      </c>
      <c r="O555" s="406">
        <f t="shared" si="28"/>
        <v>1</v>
      </c>
      <c r="P555" s="1054" t="str">
        <f>IF(ISNUMBER(O555),IF(O555=100%,"CUMPLIDA",IF(AND(ISNUMBER(L555),ISNUMBER(CGR!$Q$4)), IF(L555&lt;CGR!$Q$4,"INCUMPLIDA","PROCESO"), "VERIFICAR FECHA")),"SIN VALOR AVANCE")</f>
        <v>CUMPLIDA</v>
      </c>
      <c r="Q555" s="863" t="s">
        <v>832</v>
      </c>
    </row>
    <row r="556" spans="1:17" ht="135" x14ac:dyDescent="0.25">
      <c r="A556" s="737" t="s">
        <v>18</v>
      </c>
      <c r="B556" s="799" t="s">
        <v>8</v>
      </c>
      <c r="C556" s="1131" t="s">
        <v>815</v>
      </c>
      <c r="D556" s="1131" t="s">
        <v>816</v>
      </c>
      <c r="E556" s="1132"/>
      <c r="F556" s="1053" t="s">
        <v>956</v>
      </c>
      <c r="G556" s="1053" t="s">
        <v>961</v>
      </c>
      <c r="H556" s="1053" t="s">
        <v>962</v>
      </c>
      <c r="I556" s="805" t="s">
        <v>473</v>
      </c>
      <c r="J556" s="709">
        <v>1</v>
      </c>
      <c r="K556" s="800">
        <v>44958</v>
      </c>
      <c r="L556" s="800">
        <v>44985</v>
      </c>
      <c r="M556" s="718">
        <f t="shared" si="23"/>
        <v>3.8571428571428572</v>
      </c>
      <c r="N556" s="719">
        <v>1</v>
      </c>
      <c r="O556" s="406">
        <f t="shared" si="28"/>
        <v>1</v>
      </c>
      <c r="P556" s="1054" t="str">
        <f>IF(ISNUMBER(O556),IF(O556=100%,"CUMPLIDA",IF(AND(ISNUMBER(L556),ISNUMBER(CGR!$Q$4)), IF(L556&lt;CGR!$Q$4,"INCUMPLIDA","PROCESO"), "VERIFICAR FECHA")),"SIN VALOR AVANCE")</f>
        <v>CUMPLIDA</v>
      </c>
      <c r="Q556" s="863" t="s">
        <v>947</v>
      </c>
    </row>
    <row r="557" spans="1:17" ht="135" x14ac:dyDescent="0.25">
      <c r="A557" s="737" t="s">
        <v>18</v>
      </c>
      <c r="B557" s="799" t="s">
        <v>8</v>
      </c>
      <c r="C557" s="1131" t="s">
        <v>815</v>
      </c>
      <c r="D557" s="1131" t="s">
        <v>816</v>
      </c>
      <c r="E557" s="1132"/>
      <c r="F557" s="1053" t="s">
        <v>956</v>
      </c>
      <c r="G557" s="1053" t="s">
        <v>963</v>
      </c>
      <c r="H557" s="1053" t="s">
        <v>964</v>
      </c>
      <c r="I557" s="805" t="s">
        <v>473</v>
      </c>
      <c r="J557" s="709">
        <v>12</v>
      </c>
      <c r="K557" s="800">
        <v>44958</v>
      </c>
      <c r="L557" s="800">
        <v>45323</v>
      </c>
      <c r="M557" s="711">
        <f t="shared" si="23"/>
        <v>52.142857142857146</v>
      </c>
      <c r="N557" s="719">
        <v>4</v>
      </c>
      <c r="O557" s="406">
        <f t="shared" si="28"/>
        <v>0.33333333333333331</v>
      </c>
      <c r="P557" s="1054" t="str">
        <f>IF(ISNUMBER(O557),IF(O557=100%,"CUMPLIDA",IF(AND(ISNUMBER(L557),ISNUMBER(CGR!$Q$4)), IF(L557&lt;CGR!$Q$4,"INCUMPLIDA","PROCESO"), "VERIFICAR FECHA")),"SIN VALOR AVANCE")</f>
        <v>PROCESO</v>
      </c>
      <c r="Q557" s="863" t="s">
        <v>876</v>
      </c>
    </row>
    <row r="558" spans="1:17" ht="135" x14ac:dyDescent="0.25">
      <c r="A558" s="737" t="s">
        <v>18</v>
      </c>
      <c r="B558" s="799" t="s">
        <v>8</v>
      </c>
      <c r="C558" s="1131" t="s">
        <v>815</v>
      </c>
      <c r="D558" s="1131" t="s">
        <v>816</v>
      </c>
      <c r="E558" s="1132"/>
      <c r="F558" s="1053" t="s">
        <v>956</v>
      </c>
      <c r="G558" s="1053" t="s">
        <v>965</v>
      </c>
      <c r="H558" s="1053" t="s">
        <v>966</v>
      </c>
      <c r="I558" s="805" t="s">
        <v>473</v>
      </c>
      <c r="J558" s="709">
        <v>4</v>
      </c>
      <c r="K558" s="800">
        <v>44958</v>
      </c>
      <c r="L558" s="800">
        <v>45323</v>
      </c>
      <c r="M558" s="711">
        <f t="shared" si="23"/>
        <v>52.142857142857146</v>
      </c>
      <c r="N558" s="719">
        <v>1</v>
      </c>
      <c r="O558" s="406">
        <f t="shared" si="28"/>
        <v>0.25</v>
      </c>
      <c r="P558" s="1054" t="str">
        <f>IF(ISNUMBER(O558),IF(O558=100%,"CUMPLIDA",IF(AND(ISNUMBER(L558),ISNUMBER(CGR!$Q$4)), IF(L558&lt;CGR!$Q$4,"INCUMPLIDA","PROCESO"), "VERIFICAR FECHA")),"SIN VALOR AVANCE")</f>
        <v>PROCESO</v>
      </c>
      <c r="Q558" s="863" t="s">
        <v>876</v>
      </c>
    </row>
    <row r="559" spans="1:17" ht="165.6" x14ac:dyDescent="0.25">
      <c r="A559" s="737" t="s">
        <v>18</v>
      </c>
      <c r="B559" s="799" t="s">
        <v>8</v>
      </c>
      <c r="C559" s="1131" t="s">
        <v>815</v>
      </c>
      <c r="D559" s="1131" t="s">
        <v>816</v>
      </c>
      <c r="E559" s="1132" t="s">
        <v>967</v>
      </c>
      <c r="F559" s="1053" t="s">
        <v>968</v>
      </c>
      <c r="G559" s="1053" t="s">
        <v>869</v>
      </c>
      <c r="H559" s="1053" t="s">
        <v>824</v>
      </c>
      <c r="I559" s="805" t="s">
        <v>825</v>
      </c>
      <c r="J559" s="709">
        <v>3</v>
      </c>
      <c r="K559" s="800">
        <v>44958</v>
      </c>
      <c r="L559" s="800">
        <v>45323</v>
      </c>
      <c r="M559" s="711">
        <f t="shared" si="23"/>
        <v>52.142857142857146</v>
      </c>
      <c r="N559" s="719">
        <v>1</v>
      </c>
      <c r="O559" s="406">
        <f t="shared" si="28"/>
        <v>0.33333333333333331</v>
      </c>
      <c r="P559" s="1054" t="str">
        <f>IF(ISNUMBER(O559),IF(O559=100%,"CUMPLIDA",IF(AND(ISNUMBER(L559),ISNUMBER(CGR!$Q$4)), IF(L559&lt;CGR!$Q$4,"INCUMPLIDA","PROCESO"), "VERIFICAR FECHA")),"SIN VALOR AVANCE")</f>
        <v>PROCESO</v>
      </c>
      <c r="Q559" s="863" t="s">
        <v>969</v>
      </c>
    </row>
    <row r="560" spans="1:17" ht="240.6" x14ac:dyDescent="0.25">
      <c r="A560" s="737" t="s">
        <v>18</v>
      </c>
      <c r="B560" s="799" t="s">
        <v>8</v>
      </c>
      <c r="C560" s="1131" t="s">
        <v>815</v>
      </c>
      <c r="D560" s="1131" t="s">
        <v>816</v>
      </c>
      <c r="E560" s="1132"/>
      <c r="F560" s="1053" t="s">
        <v>968</v>
      </c>
      <c r="G560" s="1053" t="s">
        <v>827</v>
      </c>
      <c r="H560" s="1053" t="s">
        <v>477</v>
      </c>
      <c r="I560" s="805" t="s">
        <v>351</v>
      </c>
      <c r="J560" s="709">
        <v>1</v>
      </c>
      <c r="K560" s="800">
        <v>44927</v>
      </c>
      <c r="L560" s="800">
        <v>45230</v>
      </c>
      <c r="M560" s="711">
        <f t="shared" si="23"/>
        <v>43.285714285714285</v>
      </c>
      <c r="N560" s="719">
        <v>0</v>
      </c>
      <c r="O560" s="406">
        <f t="shared" si="28"/>
        <v>0</v>
      </c>
      <c r="P560" s="1054" t="str">
        <f>IF(ISNUMBER(O560),IF(O560=100%,"CUMPLIDA",IF(AND(ISNUMBER(L560),ISNUMBER(CGR!$Q$4)), IF(L560&lt;CGR!$Q$4,"INCUMPLIDA","PROCESO"), "VERIFICAR FECHA")),"SIN VALOR AVANCE")</f>
        <v>PROCESO</v>
      </c>
      <c r="Q560" s="863" t="s">
        <v>847</v>
      </c>
    </row>
    <row r="561" spans="1:17" ht="255.6" x14ac:dyDescent="0.25">
      <c r="A561" s="737" t="s">
        <v>18</v>
      </c>
      <c r="B561" s="799" t="s">
        <v>8</v>
      </c>
      <c r="C561" s="1131" t="s">
        <v>815</v>
      </c>
      <c r="D561" s="1131" t="s">
        <v>816</v>
      </c>
      <c r="E561" s="1132"/>
      <c r="F561" s="1053" t="s">
        <v>968</v>
      </c>
      <c r="G561" s="1053" t="s">
        <v>827</v>
      </c>
      <c r="H561" s="1053" t="s">
        <v>479</v>
      </c>
      <c r="I561" s="805" t="s">
        <v>354</v>
      </c>
      <c r="J561" s="709">
        <v>1</v>
      </c>
      <c r="K561" s="800">
        <v>45231</v>
      </c>
      <c r="L561" s="800">
        <v>45443</v>
      </c>
      <c r="M561" s="711">
        <f t="shared" si="23"/>
        <v>30.285714285714285</v>
      </c>
      <c r="N561" s="719">
        <v>0</v>
      </c>
      <c r="O561" s="406">
        <f t="shared" si="28"/>
        <v>0</v>
      </c>
      <c r="P561" s="1054" t="str">
        <f>IF(ISNUMBER(O561),IF(O561=100%,"CUMPLIDA",IF(AND(ISNUMBER(L561),ISNUMBER(CGR!$Q$4)), IF(L561&lt;CGR!$Q$4,"INCUMPLIDA","PROCESO"), "VERIFICAR FECHA")),"SIN VALOR AVANCE")</f>
        <v>PROCESO</v>
      </c>
      <c r="Q561" s="863" t="s">
        <v>970</v>
      </c>
    </row>
    <row r="562" spans="1:17" ht="240.6" x14ac:dyDescent="0.25">
      <c r="A562" s="737" t="s">
        <v>18</v>
      </c>
      <c r="B562" s="799" t="s">
        <v>8</v>
      </c>
      <c r="C562" s="1131" t="s">
        <v>815</v>
      </c>
      <c r="D562" s="1131" t="s">
        <v>816</v>
      </c>
      <c r="E562" s="1132"/>
      <c r="F562" s="1053" t="s">
        <v>968</v>
      </c>
      <c r="G562" s="1053" t="s">
        <v>827</v>
      </c>
      <c r="H562" s="1053" t="s">
        <v>479</v>
      </c>
      <c r="I562" s="805" t="s">
        <v>106</v>
      </c>
      <c r="J562" s="709">
        <v>4</v>
      </c>
      <c r="K562" s="800">
        <v>45444</v>
      </c>
      <c r="L562" s="800">
        <v>45808</v>
      </c>
      <c r="M562" s="711">
        <f t="shared" si="23"/>
        <v>52</v>
      </c>
      <c r="N562" s="719">
        <v>0</v>
      </c>
      <c r="O562" s="406">
        <f t="shared" si="28"/>
        <v>0</v>
      </c>
      <c r="P562" s="1054" t="str">
        <f>IF(ISNUMBER(O562),IF(O562=100%,"CUMPLIDA",IF(AND(ISNUMBER(L562),ISNUMBER(CGR!$Q$4)), IF(L562&lt;CGR!$Q$4,"INCUMPLIDA","PROCESO"), "VERIFICAR FECHA")),"SIN VALOR AVANCE")</f>
        <v>PROCESO</v>
      </c>
      <c r="Q562" s="863" t="s">
        <v>847</v>
      </c>
    </row>
    <row r="563" spans="1:17" ht="180.6" x14ac:dyDescent="0.25">
      <c r="A563" s="737" t="s">
        <v>18</v>
      </c>
      <c r="B563" s="799" t="s">
        <v>8</v>
      </c>
      <c r="C563" s="1133" t="s">
        <v>815</v>
      </c>
      <c r="D563" s="1133" t="s">
        <v>816</v>
      </c>
      <c r="E563" s="1134" t="s">
        <v>971</v>
      </c>
      <c r="F563" s="1053" t="s">
        <v>972</v>
      </c>
      <c r="G563" s="1053" t="s">
        <v>869</v>
      </c>
      <c r="H563" s="1053" t="s">
        <v>824</v>
      </c>
      <c r="I563" s="1053" t="s">
        <v>825</v>
      </c>
      <c r="J563" s="709">
        <v>3</v>
      </c>
      <c r="K563" s="800">
        <v>44958</v>
      </c>
      <c r="L563" s="800">
        <v>45323</v>
      </c>
      <c r="M563" s="711">
        <f t="shared" si="23"/>
        <v>52.142857142857146</v>
      </c>
      <c r="N563" s="719">
        <v>1</v>
      </c>
      <c r="O563" s="406">
        <f t="shared" si="28"/>
        <v>0.33333333333333331</v>
      </c>
      <c r="P563" s="1054" t="str">
        <f>IF(ISNUMBER(O563),IF(O563=100%,"CUMPLIDA",IF(AND(ISNUMBER(L563),ISNUMBER(CGR!$Q$4)), IF(L563&lt;CGR!$Q$4,"INCUMPLIDA","PROCESO"), "VERIFICAR FECHA")),"SIN VALOR AVANCE")</f>
        <v>PROCESO</v>
      </c>
      <c r="Q563" s="863" t="s">
        <v>973</v>
      </c>
    </row>
    <row r="564" spans="1:17" ht="240.6" x14ac:dyDescent="0.25">
      <c r="A564" s="737" t="s">
        <v>18</v>
      </c>
      <c r="B564" s="799" t="s">
        <v>8</v>
      </c>
      <c r="C564" s="1133" t="s">
        <v>815</v>
      </c>
      <c r="D564" s="1133" t="s">
        <v>816</v>
      </c>
      <c r="E564" s="1134"/>
      <c r="F564" s="1053" t="s">
        <v>972</v>
      </c>
      <c r="G564" s="1053" t="s">
        <v>827</v>
      </c>
      <c r="H564" s="1053" t="s">
        <v>477</v>
      </c>
      <c r="I564" s="1053" t="s">
        <v>351</v>
      </c>
      <c r="J564" s="709">
        <v>1</v>
      </c>
      <c r="K564" s="800">
        <v>44927</v>
      </c>
      <c r="L564" s="800">
        <v>45230</v>
      </c>
      <c r="M564" s="711">
        <f t="shared" si="23"/>
        <v>43.285714285714285</v>
      </c>
      <c r="N564" s="719">
        <v>0</v>
      </c>
      <c r="O564" s="406">
        <f t="shared" si="28"/>
        <v>0</v>
      </c>
      <c r="P564" s="1054" t="str">
        <f>IF(ISNUMBER(O564),IF(O564=100%,"CUMPLIDA",IF(AND(ISNUMBER(L564),ISNUMBER(CGR!$Q$4)), IF(L564&lt;CGR!$Q$4,"INCUMPLIDA","PROCESO"), "VERIFICAR FECHA")),"SIN VALOR AVANCE")</f>
        <v>PROCESO</v>
      </c>
      <c r="Q564" s="863" t="s">
        <v>847</v>
      </c>
    </row>
    <row r="565" spans="1:17" ht="240.6" x14ac:dyDescent="0.25">
      <c r="A565" s="737" t="s">
        <v>18</v>
      </c>
      <c r="B565" s="799" t="s">
        <v>8</v>
      </c>
      <c r="C565" s="1133" t="s">
        <v>815</v>
      </c>
      <c r="D565" s="1133" t="s">
        <v>816</v>
      </c>
      <c r="E565" s="1134"/>
      <c r="F565" s="1053" t="s">
        <v>972</v>
      </c>
      <c r="G565" s="1053" t="s">
        <v>827</v>
      </c>
      <c r="H565" s="1053" t="s">
        <v>479</v>
      </c>
      <c r="I565" s="1053" t="s">
        <v>354</v>
      </c>
      <c r="J565" s="709">
        <v>1</v>
      </c>
      <c r="K565" s="800">
        <v>45231</v>
      </c>
      <c r="L565" s="800">
        <v>45443</v>
      </c>
      <c r="M565" s="711">
        <f t="shared" si="23"/>
        <v>30.285714285714285</v>
      </c>
      <c r="N565" s="719">
        <v>0</v>
      </c>
      <c r="O565" s="406">
        <f t="shared" si="28"/>
        <v>0</v>
      </c>
      <c r="P565" s="1054" t="str">
        <f>IF(ISNUMBER(O565),IF(O565=100%,"CUMPLIDA",IF(AND(ISNUMBER(L565),ISNUMBER(CGR!$Q$4)), IF(L565&lt;CGR!$Q$4,"INCUMPLIDA","PROCESO"), "VERIFICAR FECHA")),"SIN VALOR AVANCE")</f>
        <v>PROCESO</v>
      </c>
      <c r="Q565" s="863" t="s">
        <v>847</v>
      </c>
    </row>
    <row r="566" spans="1:17" ht="240.6" x14ac:dyDescent="0.25">
      <c r="A566" s="737" t="s">
        <v>18</v>
      </c>
      <c r="B566" s="799" t="s">
        <v>8</v>
      </c>
      <c r="C566" s="1133" t="s">
        <v>815</v>
      </c>
      <c r="D566" s="1133" t="s">
        <v>816</v>
      </c>
      <c r="E566" s="1134"/>
      <c r="F566" s="1053" t="s">
        <v>972</v>
      </c>
      <c r="G566" s="1053" t="s">
        <v>827</v>
      </c>
      <c r="H566" s="1053" t="s">
        <v>479</v>
      </c>
      <c r="I566" s="1053" t="s">
        <v>106</v>
      </c>
      <c r="J566" s="709">
        <v>4</v>
      </c>
      <c r="K566" s="800">
        <v>45444</v>
      </c>
      <c r="L566" s="800">
        <v>45808</v>
      </c>
      <c r="M566" s="711">
        <f t="shared" si="23"/>
        <v>52</v>
      </c>
      <c r="N566" s="719">
        <v>0</v>
      </c>
      <c r="O566" s="406">
        <f t="shared" si="28"/>
        <v>0</v>
      </c>
      <c r="P566" s="1054" t="str">
        <f>IF(ISNUMBER(O566),IF(O566=100%,"CUMPLIDA",IF(AND(ISNUMBER(L566),ISNUMBER(CGR!$Q$4)), IF(L566&lt;CGR!$Q$4,"INCUMPLIDA","PROCESO"), "VERIFICAR FECHA")),"SIN VALOR AVANCE")</f>
        <v>PROCESO</v>
      </c>
      <c r="Q566" s="863" t="s">
        <v>847</v>
      </c>
    </row>
    <row r="567" spans="1:17" ht="90.6" x14ac:dyDescent="0.25">
      <c r="A567" s="737" t="s">
        <v>18</v>
      </c>
      <c r="B567" s="799" t="s">
        <v>8</v>
      </c>
      <c r="C567" s="1133" t="s">
        <v>815</v>
      </c>
      <c r="D567" s="1133" t="s">
        <v>816</v>
      </c>
      <c r="E567" s="1134"/>
      <c r="F567" s="1053" t="s">
        <v>972</v>
      </c>
      <c r="G567" s="1053" t="s">
        <v>907</v>
      </c>
      <c r="H567" s="1053" t="s">
        <v>830</v>
      </c>
      <c r="I567" s="1053" t="s">
        <v>831</v>
      </c>
      <c r="J567" s="709">
        <v>1</v>
      </c>
      <c r="K567" s="800">
        <v>45017</v>
      </c>
      <c r="L567" s="800">
        <v>45138</v>
      </c>
      <c r="M567" s="718">
        <v>12.714285714285714</v>
      </c>
      <c r="N567" s="719">
        <v>1</v>
      </c>
      <c r="O567" s="406">
        <f t="shared" si="28"/>
        <v>1</v>
      </c>
      <c r="P567" s="1054" t="str">
        <f>IF(ISNUMBER(O567),IF(O567=100%,"CUMPLIDA",IF(AND(ISNUMBER(L567),ISNUMBER(CGR!$Q$4)), IF(L567&lt;CGR!$Q$4,"INCUMPLIDA","PROCESO"), "VERIFICAR FECHA")),"SIN VALOR AVANCE")</f>
        <v>CUMPLIDA</v>
      </c>
      <c r="Q567" s="863" t="s">
        <v>886</v>
      </c>
    </row>
    <row r="568" spans="1:17" ht="165.6" x14ac:dyDescent="0.25">
      <c r="A568" s="737" t="s">
        <v>18</v>
      </c>
      <c r="B568" s="799" t="s">
        <v>8</v>
      </c>
      <c r="C568" s="1133" t="s">
        <v>815</v>
      </c>
      <c r="D568" s="1133" t="s">
        <v>816</v>
      </c>
      <c r="E568" s="1134"/>
      <c r="F568" s="1053" t="s">
        <v>972</v>
      </c>
      <c r="G568" s="1053" t="s">
        <v>907</v>
      </c>
      <c r="H568" s="1053" t="s">
        <v>908</v>
      </c>
      <c r="I568" s="1053" t="s">
        <v>473</v>
      </c>
      <c r="J568" s="709">
        <v>1</v>
      </c>
      <c r="K568" s="800">
        <v>45017</v>
      </c>
      <c r="L568" s="800">
        <v>45138</v>
      </c>
      <c r="M568" s="711">
        <f t="shared" ref="M568:M574" si="29">(L568-K568)/7</f>
        <v>17.285714285714285</v>
      </c>
      <c r="N568" s="719">
        <v>0</v>
      </c>
      <c r="O568" s="406">
        <f t="shared" si="28"/>
        <v>0</v>
      </c>
      <c r="P568" s="1054" t="str">
        <f>IF(ISNUMBER(O568),IF(O568=100%,"CUMPLIDA",IF(AND(ISNUMBER(L568),ISNUMBER(CGR!$Q$4)), IF(L568&lt;CGR!$Q$4,"INCUMPLIDA","PROCESO"), "VERIFICAR FECHA")),"SIN VALOR AVANCE")</f>
        <v>PROCESO</v>
      </c>
      <c r="Q568" s="863" t="s">
        <v>974</v>
      </c>
    </row>
    <row r="569" spans="1:17" ht="105.6" x14ac:dyDescent="0.25">
      <c r="A569" s="737" t="s">
        <v>18</v>
      </c>
      <c r="B569" s="799" t="s">
        <v>8</v>
      </c>
      <c r="C569" s="1133" t="s">
        <v>815</v>
      </c>
      <c r="D569" s="1133" t="s">
        <v>816</v>
      </c>
      <c r="E569" s="1134"/>
      <c r="F569" s="1053" t="s">
        <v>972</v>
      </c>
      <c r="G569" s="1053" t="s">
        <v>907</v>
      </c>
      <c r="H569" s="1053" t="s">
        <v>835</v>
      </c>
      <c r="I569" s="1053" t="s">
        <v>473</v>
      </c>
      <c r="J569" s="709">
        <v>1</v>
      </c>
      <c r="K569" s="800">
        <v>45139</v>
      </c>
      <c r="L569" s="800">
        <v>45199</v>
      </c>
      <c r="M569" s="711">
        <f t="shared" si="29"/>
        <v>8.5714285714285712</v>
      </c>
      <c r="N569" s="719">
        <v>0</v>
      </c>
      <c r="O569" s="406">
        <f t="shared" si="28"/>
        <v>0</v>
      </c>
      <c r="P569" s="1054" t="str">
        <f>IF(ISNUMBER(O569),IF(O569=100%,"CUMPLIDA",IF(AND(ISNUMBER(L569),ISNUMBER(CGR!$Q$4)), IF(L569&lt;CGR!$Q$4,"INCUMPLIDA","PROCESO"), "VERIFICAR FECHA")),"SIN VALOR AVANCE")</f>
        <v>PROCESO</v>
      </c>
      <c r="Q569" s="863" t="s">
        <v>936</v>
      </c>
    </row>
    <row r="570" spans="1:17" ht="105.6" x14ac:dyDescent="0.25">
      <c r="A570" s="737" t="s">
        <v>18</v>
      </c>
      <c r="B570" s="799" t="s">
        <v>8</v>
      </c>
      <c r="C570" s="1133" t="s">
        <v>815</v>
      </c>
      <c r="D570" s="1133" t="s">
        <v>816</v>
      </c>
      <c r="E570" s="1134"/>
      <c r="F570" s="1053" t="s">
        <v>972</v>
      </c>
      <c r="G570" s="1053" t="s">
        <v>848</v>
      </c>
      <c r="H570" s="1053" t="s">
        <v>849</v>
      </c>
      <c r="I570" s="1053" t="s">
        <v>915</v>
      </c>
      <c r="J570" s="709">
        <v>12</v>
      </c>
      <c r="K570" s="800">
        <v>44958</v>
      </c>
      <c r="L570" s="800">
        <v>45323</v>
      </c>
      <c r="M570" s="711">
        <f t="shared" si="29"/>
        <v>52.142857142857146</v>
      </c>
      <c r="N570" s="719">
        <v>5</v>
      </c>
      <c r="O570" s="406">
        <f t="shared" si="28"/>
        <v>0.41666666666666669</v>
      </c>
      <c r="P570" s="1054" t="str">
        <f>IF(ISNUMBER(O570),IF(O570=100%,"CUMPLIDA",IF(AND(ISNUMBER(L570),ISNUMBER(CGR!$Q$4)), IF(L570&lt;CGR!$Q$4,"INCUMPLIDA","PROCESO"), "VERIFICAR FECHA")),"SIN VALOR AVANCE")</f>
        <v>PROCESO</v>
      </c>
      <c r="Q570" s="863" t="s">
        <v>937</v>
      </c>
    </row>
    <row r="571" spans="1:17" ht="180.6" x14ac:dyDescent="0.25">
      <c r="A571" s="737" t="s">
        <v>18</v>
      </c>
      <c r="B571" s="799" t="s">
        <v>8</v>
      </c>
      <c r="C571" s="1131" t="s">
        <v>815</v>
      </c>
      <c r="D571" s="1131" t="s">
        <v>816</v>
      </c>
      <c r="E571" s="1132" t="s">
        <v>975</v>
      </c>
      <c r="F571" s="1053" t="s">
        <v>976</v>
      </c>
      <c r="G571" s="1053" t="s">
        <v>869</v>
      </c>
      <c r="H571" s="1053" t="s">
        <v>824</v>
      </c>
      <c r="I571" s="805" t="s">
        <v>825</v>
      </c>
      <c r="J571" s="709">
        <v>3</v>
      </c>
      <c r="K571" s="800">
        <v>44958</v>
      </c>
      <c r="L571" s="800">
        <v>45323</v>
      </c>
      <c r="M571" s="711">
        <f t="shared" si="29"/>
        <v>52.142857142857146</v>
      </c>
      <c r="N571" s="719">
        <v>1</v>
      </c>
      <c r="O571" s="406">
        <f t="shared" si="28"/>
        <v>0.33333333333333331</v>
      </c>
      <c r="P571" s="1054" t="str">
        <f>IF(ISNUMBER(O571),IF(O571=100%,"CUMPLIDA",IF(AND(ISNUMBER(L571),ISNUMBER(CGR!$Q$4)), IF(L571&lt;CGR!$Q$4,"INCUMPLIDA","PROCESO"), "VERIFICAR FECHA")),"SIN VALOR AVANCE")</f>
        <v>PROCESO</v>
      </c>
      <c r="Q571" s="863" t="s">
        <v>846</v>
      </c>
    </row>
    <row r="572" spans="1:17" ht="240.6" x14ac:dyDescent="0.25">
      <c r="A572" s="737" t="s">
        <v>18</v>
      </c>
      <c r="B572" s="799" t="s">
        <v>8</v>
      </c>
      <c r="C572" s="1131" t="s">
        <v>815</v>
      </c>
      <c r="D572" s="1131" t="s">
        <v>816</v>
      </c>
      <c r="E572" s="1132"/>
      <c r="F572" s="1053" t="s">
        <v>976</v>
      </c>
      <c r="G572" s="1053" t="s">
        <v>827</v>
      </c>
      <c r="H572" s="1053" t="s">
        <v>477</v>
      </c>
      <c r="I572" s="805" t="s">
        <v>351</v>
      </c>
      <c r="J572" s="709">
        <v>1</v>
      </c>
      <c r="K572" s="800">
        <v>44927</v>
      </c>
      <c r="L572" s="800">
        <v>45230</v>
      </c>
      <c r="M572" s="711">
        <f t="shared" si="29"/>
        <v>43.285714285714285</v>
      </c>
      <c r="N572" s="719">
        <v>0</v>
      </c>
      <c r="O572" s="406">
        <f t="shared" si="28"/>
        <v>0</v>
      </c>
      <c r="P572" s="1054" t="str">
        <f>IF(ISNUMBER(O572),IF(O572=100%,"CUMPLIDA",IF(AND(ISNUMBER(L572),ISNUMBER(CGR!$Q$4)), IF(L572&lt;CGR!$Q$4,"INCUMPLIDA","PROCESO"), "VERIFICAR FECHA")),"SIN VALOR AVANCE")</f>
        <v>PROCESO</v>
      </c>
      <c r="Q572" s="863" t="s">
        <v>847</v>
      </c>
    </row>
    <row r="573" spans="1:17" ht="240.6" x14ac:dyDescent="0.25">
      <c r="A573" s="737" t="s">
        <v>18</v>
      </c>
      <c r="B573" s="799" t="s">
        <v>8</v>
      </c>
      <c r="C573" s="1131" t="s">
        <v>815</v>
      </c>
      <c r="D573" s="1131" t="s">
        <v>816</v>
      </c>
      <c r="E573" s="1132"/>
      <c r="F573" s="1053" t="s">
        <v>976</v>
      </c>
      <c r="G573" s="1053" t="s">
        <v>827</v>
      </c>
      <c r="H573" s="1053" t="s">
        <v>479</v>
      </c>
      <c r="I573" s="805" t="s">
        <v>354</v>
      </c>
      <c r="J573" s="709">
        <v>1</v>
      </c>
      <c r="K573" s="800">
        <v>45231</v>
      </c>
      <c r="L573" s="800">
        <v>45443</v>
      </c>
      <c r="M573" s="711">
        <f t="shared" si="29"/>
        <v>30.285714285714285</v>
      </c>
      <c r="N573" s="719">
        <v>0</v>
      </c>
      <c r="O573" s="406">
        <f t="shared" si="28"/>
        <v>0</v>
      </c>
      <c r="P573" s="1054" t="str">
        <f>IF(ISNUMBER(O573),IF(O573=100%,"CUMPLIDA",IF(AND(ISNUMBER(L573),ISNUMBER(CGR!$Q$4)), IF(L573&lt;CGR!$Q$4,"INCUMPLIDA","PROCESO"), "VERIFICAR FECHA")),"SIN VALOR AVANCE")</f>
        <v>PROCESO</v>
      </c>
      <c r="Q573" s="863" t="s">
        <v>847</v>
      </c>
    </row>
    <row r="574" spans="1:17" ht="240.6" x14ac:dyDescent="0.25">
      <c r="A574" s="737" t="s">
        <v>18</v>
      </c>
      <c r="B574" s="799" t="s">
        <v>8</v>
      </c>
      <c r="C574" s="1131" t="s">
        <v>815</v>
      </c>
      <c r="D574" s="1131" t="s">
        <v>816</v>
      </c>
      <c r="E574" s="1132"/>
      <c r="F574" s="1053" t="s">
        <v>976</v>
      </c>
      <c r="G574" s="1053" t="s">
        <v>827</v>
      </c>
      <c r="H574" s="1053" t="s">
        <v>479</v>
      </c>
      <c r="I574" s="805" t="s">
        <v>106</v>
      </c>
      <c r="J574" s="709">
        <v>4</v>
      </c>
      <c r="K574" s="800">
        <v>45444</v>
      </c>
      <c r="L574" s="800">
        <v>45808</v>
      </c>
      <c r="M574" s="711">
        <f t="shared" si="29"/>
        <v>52</v>
      </c>
      <c r="N574" s="719">
        <v>0</v>
      </c>
      <c r="O574" s="406">
        <f t="shared" si="28"/>
        <v>0</v>
      </c>
      <c r="P574" s="1054" t="str">
        <f>IF(ISNUMBER(O574),IF(O574=100%,"CUMPLIDA",IF(AND(ISNUMBER(L574),ISNUMBER(CGR!$Q$4)), IF(L574&lt;CGR!$Q$4,"INCUMPLIDA","PROCESO"), "VERIFICAR FECHA")),"SIN VALOR AVANCE")</f>
        <v>PROCESO</v>
      </c>
      <c r="Q574" s="863" t="s">
        <v>847</v>
      </c>
    </row>
    <row r="575" spans="1:17" ht="120" x14ac:dyDescent="0.25">
      <c r="A575" s="737" t="s">
        <v>18</v>
      </c>
      <c r="B575" s="799" t="s">
        <v>8</v>
      </c>
      <c r="C575" s="1131" t="s">
        <v>815</v>
      </c>
      <c r="D575" s="1131" t="s">
        <v>816</v>
      </c>
      <c r="E575" s="1132"/>
      <c r="F575" s="1053" t="s">
        <v>976</v>
      </c>
      <c r="G575" s="1053" t="s">
        <v>829</v>
      </c>
      <c r="H575" s="1053" t="s">
        <v>830</v>
      </c>
      <c r="I575" s="805" t="s">
        <v>831</v>
      </c>
      <c r="J575" s="709">
        <v>1</v>
      </c>
      <c r="K575" s="800">
        <v>44927</v>
      </c>
      <c r="L575" s="800">
        <v>45016</v>
      </c>
      <c r="M575" s="718">
        <f t="shared" si="23"/>
        <v>12.714285714285714</v>
      </c>
      <c r="N575" s="719">
        <v>1</v>
      </c>
      <c r="O575" s="406">
        <f t="shared" si="28"/>
        <v>1</v>
      </c>
      <c r="P575" s="1054" t="str">
        <f>IF(ISNUMBER(O575),IF(O575=100%,"CUMPLIDA",IF(AND(ISNUMBER(L575),ISNUMBER(CGR!$Q$4)), IF(L575&lt;CGR!$Q$4,"INCUMPLIDA","PROCESO"), "VERIFICAR FECHA")),"SIN VALOR AVANCE")</f>
        <v>CUMPLIDA</v>
      </c>
      <c r="Q575" s="863" t="s">
        <v>947</v>
      </c>
    </row>
    <row r="576" spans="1:17" ht="165.6" x14ac:dyDescent="0.25">
      <c r="A576" s="737" t="s">
        <v>18</v>
      </c>
      <c r="B576" s="799" t="s">
        <v>8</v>
      </c>
      <c r="C576" s="1131" t="s">
        <v>815</v>
      </c>
      <c r="D576" s="1131" t="s">
        <v>816</v>
      </c>
      <c r="E576" s="1132"/>
      <c r="F576" s="1053" t="s">
        <v>976</v>
      </c>
      <c r="G576" s="1053" t="s">
        <v>829</v>
      </c>
      <c r="H576" s="1053" t="s">
        <v>871</v>
      </c>
      <c r="I576" s="805" t="s">
        <v>473</v>
      </c>
      <c r="J576" s="709">
        <v>1</v>
      </c>
      <c r="K576" s="800">
        <v>45017</v>
      </c>
      <c r="L576" s="800">
        <v>45138</v>
      </c>
      <c r="M576" s="711">
        <f t="shared" si="23"/>
        <v>17.285714285714285</v>
      </c>
      <c r="N576" s="719">
        <v>0</v>
      </c>
      <c r="O576" s="406">
        <f t="shared" si="28"/>
        <v>0</v>
      </c>
      <c r="P576" s="1054" t="str">
        <f>IF(ISNUMBER(O576),IF(O576=100%,"CUMPLIDA",IF(AND(ISNUMBER(L576),ISNUMBER(CGR!$Q$4)), IF(L576&lt;CGR!$Q$4,"INCUMPLIDA","PROCESO"), "VERIFICAR FECHA")),"SIN VALOR AVANCE")</f>
        <v>PROCESO</v>
      </c>
      <c r="Q576" s="863" t="s">
        <v>948</v>
      </c>
    </row>
    <row r="577" spans="1:17" ht="120" x14ac:dyDescent="0.25">
      <c r="A577" s="737" t="s">
        <v>18</v>
      </c>
      <c r="B577" s="799" t="s">
        <v>8</v>
      </c>
      <c r="C577" s="1131" t="s">
        <v>815</v>
      </c>
      <c r="D577" s="1131" t="s">
        <v>816</v>
      </c>
      <c r="E577" s="1132"/>
      <c r="F577" s="1053" t="s">
        <v>976</v>
      </c>
      <c r="G577" s="1053" t="s">
        <v>829</v>
      </c>
      <c r="H577" s="1053" t="s">
        <v>835</v>
      </c>
      <c r="I577" s="805" t="s">
        <v>473</v>
      </c>
      <c r="J577" s="709">
        <v>1</v>
      </c>
      <c r="K577" s="800">
        <v>45139</v>
      </c>
      <c r="L577" s="800">
        <v>45199</v>
      </c>
      <c r="M577" s="711">
        <f t="shared" si="23"/>
        <v>8.5714285714285712</v>
      </c>
      <c r="N577" s="719">
        <v>0</v>
      </c>
      <c r="O577" s="406">
        <f t="shared" si="28"/>
        <v>0</v>
      </c>
      <c r="P577" s="1054" t="str">
        <f>IF(ISNUMBER(O577),IF(O577=100%,"CUMPLIDA",IF(AND(ISNUMBER(L577),ISNUMBER(CGR!$Q$4)), IF(L577&lt;CGR!$Q$4,"INCUMPLIDA","PROCESO"), "VERIFICAR FECHA")),"SIN VALOR AVANCE")</f>
        <v>PROCESO</v>
      </c>
      <c r="Q577" s="863" t="s">
        <v>936</v>
      </c>
    </row>
    <row r="578" spans="1:17" ht="120" x14ac:dyDescent="0.25">
      <c r="A578" s="737" t="s">
        <v>18</v>
      </c>
      <c r="B578" s="799" t="s">
        <v>8</v>
      </c>
      <c r="C578" s="1131" t="s">
        <v>815</v>
      </c>
      <c r="D578" s="1131" t="s">
        <v>816</v>
      </c>
      <c r="E578" s="1132"/>
      <c r="F578" s="1053" t="s">
        <v>976</v>
      </c>
      <c r="G578" s="1053" t="s">
        <v>842</v>
      </c>
      <c r="H578" s="1053" t="s">
        <v>843</v>
      </c>
      <c r="I578" s="805" t="s">
        <v>473</v>
      </c>
      <c r="J578" s="709">
        <v>1</v>
      </c>
      <c r="K578" s="800">
        <v>44958</v>
      </c>
      <c r="L578" s="800">
        <v>44985</v>
      </c>
      <c r="M578" s="718">
        <f t="shared" si="23"/>
        <v>3.8571428571428572</v>
      </c>
      <c r="N578" s="719">
        <v>1</v>
      </c>
      <c r="O578" s="406">
        <f t="shared" si="28"/>
        <v>1</v>
      </c>
      <c r="P578" s="1054" t="str">
        <f>IF(ISNUMBER(O578),IF(O578=100%,"CUMPLIDA",IF(AND(ISNUMBER(L578),ISNUMBER(CGR!$Q$4)), IF(L578&lt;CGR!$Q$4,"INCUMPLIDA","PROCESO"), "VERIFICAR FECHA")),"SIN VALOR AVANCE")</f>
        <v>CUMPLIDA</v>
      </c>
      <c r="Q578" s="863" t="s">
        <v>832</v>
      </c>
    </row>
    <row r="579" spans="1:17" ht="120" x14ac:dyDescent="0.25">
      <c r="A579" s="737" t="s">
        <v>18</v>
      </c>
      <c r="B579" s="799" t="s">
        <v>8</v>
      </c>
      <c r="C579" s="1131" t="s">
        <v>815</v>
      </c>
      <c r="D579" s="1131" t="s">
        <v>816</v>
      </c>
      <c r="E579" s="1132"/>
      <c r="F579" s="1053" t="s">
        <v>976</v>
      </c>
      <c r="G579" s="1053" t="s">
        <v>977</v>
      </c>
      <c r="H579" s="1053" t="s">
        <v>978</v>
      </c>
      <c r="I579" s="805" t="s">
        <v>473</v>
      </c>
      <c r="J579" s="709">
        <v>12</v>
      </c>
      <c r="K579" s="800">
        <v>44958</v>
      </c>
      <c r="L579" s="800">
        <v>45323</v>
      </c>
      <c r="M579" s="711">
        <f t="shared" si="23"/>
        <v>52.142857142857146</v>
      </c>
      <c r="N579" s="719">
        <v>4</v>
      </c>
      <c r="O579" s="406">
        <f t="shared" si="28"/>
        <v>0.33333333333333331</v>
      </c>
      <c r="P579" s="1054" t="str">
        <f>IF(ISNUMBER(O579),IF(O579=100%,"CUMPLIDA",IF(AND(ISNUMBER(L579),ISNUMBER(CGR!$Q$4)), IF(L579&lt;CGR!$Q$4,"INCUMPLIDA","PROCESO"), "VERIFICAR FECHA")),"SIN VALOR AVANCE")</f>
        <v>PROCESO</v>
      </c>
      <c r="Q579" s="863" t="s">
        <v>979</v>
      </c>
    </row>
    <row r="580" spans="1:17" ht="120" x14ac:dyDescent="0.25">
      <c r="A580" s="737" t="s">
        <v>18</v>
      </c>
      <c r="B580" s="799" t="s">
        <v>8</v>
      </c>
      <c r="C580" s="1131" t="s">
        <v>815</v>
      </c>
      <c r="D580" s="1131" t="s">
        <v>816</v>
      </c>
      <c r="E580" s="1132"/>
      <c r="F580" s="1053" t="s">
        <v>976</v>
      </c>
      <c r="G580" s="1053" t="s">
        <v>980</v>
      </c>
      <c r="H580" s="1053" t="s">
        <v>981</v>
      </c>
      <c r="I580" s="805" t="s">
        <v>473</v>
      </c>
      <c r="J580" s="709">
        <v>4</v>
      </c>
      <c r="K580" s="800">
        <v>44958</v>
      </c>
      <c r="L580" s="800">
        <v>45323</v>
      </c>
      <c r="M580" s="711">
        <f t="shared" si="23"/>
        <v>52.142857142857146</v>
      </c>
      <c r="N580" s="719">
        <v>1</v>
      </c>
      <c r="O580" s="406">
        <f t="shared" si="28"/>
        <v>0.25</v>
      </c>
      <c r="P580" s="1054" t="str">
        <f>IF(ISNUMBER(O580),IF(O580=100%,"CUMPLIDA",IF(AND(ISNUMBER(L580),ISNUMBER(CGR!$Q$4)), IF(L580&lt;CGR!$Q$4,"INCUMPLIDA","PROCESO"), "VERIFICAR FECHA")),"SIN VALOR AVANCE")</f>
        <v>PROCESO</v>
      </c>
      <c r="Q580" s="863" t="s">
        <v>982</v>
      </c>
    </row>
    <row r="581" spans="1:17" ht="225.6" x14ac:dyDescent="0.25">
      <c r="A581" s="737" t="s">
        <v>18</v>
      </c>
      <c r="B581" s="799" t="s">
        <v>8</v>
      </c>
      <c r="C581" s="1133" t="s">
        <v>983</v>
      </c>
      <c r="D581" s="1135" t="s">
        <v>984</v>
      </c>
      <c r="E581" s="1134" t="s">
        <v>985</v>
      </c>
      <c r="F581" s="1053" t="s">
        <v>986</v>
      </c>
      <c r="G581" s="1053" t="s">
        <v>827</v>
      </c>
      <c r="H581" s="1053" t="s">
        <v>477</v>
      </c>
      <c r="I581" s="805" t="s">
        <v>351</v>
      </c>
      <c r="J581" s="712">
        <v>1</v>
      </c>
      <c r="K581" s="800">
        <v>44927</v>
      </c>
      <c r="L581" s="800">
        <v>45230</v>
      </c>
      <c r="M581" s="711">
        <f t="shared" si="23"/>
        <v>43.285714285714285</v>
      </c>
      <c r="N581" s="712">
        <v>0</v>
      </c>
      <c r="O581" s="406">
        <f t="shared" si="28"/>
        <v>0</v>
      </c>
      <c r="P581" s="1054" t="str">
        <f>IF(ISNUMBER(O581),IF(O581=100%,"CUMPLIDA",IF(AND(ISNUMBER(L581),ISNUMBER(CGR!$Q$4)), IF(L581&lt;CGR!$Q$4,"INCUMPLIDA","PROCESO"), "VERIFICAR FECHA")),"SIN VALOR AVANCE")</f>
        <v>PROCESO</v>
      </c>
      <c r="Q581" s="1051" t="s">
        <v>987</v>
      </c>
    </row>
    <row r="582" spans="1:17" ht="225.6" x14ac:dyDescent="0.25">
      <c r="A582" s="737" t="s">
        <v>18</v>
      </c>
      <c r="B582" s="799" t="s">
        <v>8</v>
      </c>
      <c r="C582" s="1133"/>
      <c r="D582" s="1135"/>
      <c r="E582" s="1134"/>
      <c r="F582" s="1053" t="s">
        <v>986</v>
      </c>
      <c r="G582" s="1053" t="s">
        <v>827</v>
      </c>
      <c r="H582" s="1053" t="s">
        <v>479</v>
      </c>
      <c r="I582" s="805" t="s">
        <v>354</v>
      </c>
      <c r="J582" s="712">
        <v>1</v>
      </c>
      <c r="K582" s="800">
        <v>45231</v>
      </c>
      <c r="L582" s="800">
        <v>45443</v>
      </c>
      <c r="M582" s="711">
        <f t="shared" si="23"/>
        <v>30.285714285714285</v>
      </c>
      <c r="N582" s="712">
        <v>0</v>
      </c>
      <c r="O582" s="406">
        <f t="shared" si="28"/>
        <v>0</v>
      </c>
      <c r="P582" s="1054" t="str">
        <f>IF(ISNUMBER(O582),IF(O582=100%,"CUMPLIDA",IF(AND(ISNUMBER(L582),ISNUMBER(CGR!$Q$4)), IF(L582&lt;CGR!$Q$4,"INCUMPLIDA","PROCESO"), "VERIFICAR FECHA")),"SIN VALOR AVANCE")</f>
        <v>PROCESO</v>
      </c>
      <c r="Q582" s="1051" t="s">
        <v>987</v>
      </c>
    </row>
    <row r="583" spans="1:17" ht="225.6" x14ac:dyDescent="0.25">
      <c r="A583" s="737" t="s">
        <v>18</v>
      </c>
      <c r="B583" s="799" t="s">
        <v>8</v>
      </c>
      <c r="C583" s="1133"/>
      <c r="D583" s="1135"/>
      <c r="E583" s="1134"/>
      <c r="F583" s="1053" t="s">
        <v>986</v>
      </c>
      <c r="G583" s="1053" t="s">
        <v>827</v>
      </c>
      <c r="H583" s="1053" t="s">
        <v>479</v>
      </c>
      <c r="I583" s="805" t="s">
        <v>106</v>
      </c>
      <c r="J583" s="712">
        <v>4</v>
      </c>
      <c r="K583" s="800">
        <v>45444</v>
      </c>
      <c r="L583" s="800">
        <v>45808</v>
      </c>
      <c r="M583" s="711">
        <f t="shared" si="23"/>
        <v>52</v>
      </c>
      <c r="N583" s="712">
        <v>0</v>
      </c>
      <c r="O583" s="406">
        <f t="shared" si="28"/>
        <v>0</v>
      </c>
      <c r="P583" s="1054" t="str">
        <f>IF(ISNUMBER(O583),IF(O583=100%,"CUMPLIDA",IF(AND(ISNUMBER(L583),ISNUMBER(CGR!$Q$4)), IF(L583&lt;CGR!$Q$4,"INCUMPLIDA","PROCESO"), "VERIFICAR FECHA")),"SIN VALOR AVANCE")</f>
        <v>PROCESO</v>
      </c>
      <c r="Q583" s="1051" t="s">
        <v>987</v>
      </c>
    </row>
    <row r="584" spans="1:17" ht="225.6" x14ac:dyDescent="0.25">
      <c r="A584" s="737" t="s">
        <v>18</v>
      </c>
      <c r="B584" s="799" t="s">
        <v>8</v>
      </c>
      <c r="C584" s="1133"/>
      <c r="D584" s="1135"/>
      <c r="E584" s="1134"/>
      <c r="F584" s="1053" t="s">
        <v>986</v>
      </c>
      <c r="G584" s="1053" t="s">
        <v>827</v>
      </c>
      <c r="H584" s="1053" t="s">
        <v>482</v>
      </c>
      <c r="I584" s="805" t="s">
        <v>399</v>
      </c>
      <c r="J584" s="712">
        <v>1</v>
      </c>
      <c r="K584" s="800">
        <v>45809</v>
      </c>
      <c r="L584" s="800">
        <v>46022</v>
      </c>
      <c r="M584" s="711">
        <f t="shared" si="23"/>
        <v>30.428571428571427</v>
      </c>
      <c r="N584" s="712">
        <v>0</v>
      </c>
      <c r="O584" s="406">
        <f t="shared" si="28"/>
        <v>0</v>
      </c>
      <c r="P584" s="1054" t="str">
        <f>IF(ISNUMBER(O584),IF(O584=100%,"CUMPLIDA",IF(AND(ISNUMBER(L584),ISNUMBER(CGR!$Q$4)), IF(L584&lt;CGR!$Q$4,"INCUMPLIDA","PROCESO"), "VERIFICAR FECHA")),"SIN VALOR AVANCE")</f>
        <v>PROCESO</v>
      </c>
      <c r="Q584" s="1051" t="s">
        <v>987</v>
      </c>
    </row>
    <row r="585" spans="1:17" ht="135" x14ac:dyDescent="0.25">
      <c r="A585" s="737" t="s">
        <v>18</v>
      </c>
      <c r="B585" s="799" t="s">
        <v>8</v>
      </c>
      <c r="C585" s="1133"/>
      <c r="D585" s="1135"/>
      <c r="E585" s="1134"/>
      <c r="F585" s="1053" t="s">
        <v>986</v>
      </c>
      <c r="G585" s="1053" t="s">
        <v>855</v>
      </c>
      <c r="H585" s="1053" t="s">
        <v>988</v>
      </c>
      <c r="I585" s="805" t="s">
        <v>857</v>
      </c>
      <c r="J585" s="712">
        <v>10</v>
      </c>
      <c r="K585" s="800">
        <v>44927</v>
      </c>
      <c r="L585" s="800">
        <v>45291</v>
      </c>
      <c r="M585" s="711">
        <f t="shared" si="23"/>
        <v>52</v>
      </c>
      <c r="N585" s="712">
        <v>0</v>
      </c>
      <c r="O585" s="406">
        <f t="shared" si="28"/>
        <v>0</v>
      </c>
      <c r="P585" s="1054" t="str">
        <f>IF(ISNUMBER(O585),IF(O585=100%,"CUMPLIDA",IF(AND(ISNUMBER(L585),ISNUMBER(CGR!$Q$4)), IF(L585&lt;CGR!$Q$4,"INCUMPLIDA","PROCESO"), "VERIFICAR FECHA")),"SIN VALOR AVANCE")</f>
        <v>PROCESO</v>
      </c>
      <c r="Q585" s="1051" t="s">
        <v>989</v>
      </c>
    </row>
    <row r="586" spans="1:17" ht="210.6" x14ac:dyDescent="0.25">
      <c r="A586" s="737" t="s">
        <v>18</v>
      </c>
      <c r="B586" s="799" t="s">
        <v>8</v>
      </c>
      <c r="C586" s="1124" t="s">
        <v>3576</v>
      </c>
      <c r="D586" s="1124" t="s">
        <v>3512</v>
      </c>
      <c r="E586" s="1127" t="s">
        <v>3577</v>
      </c>
      <c r="F586" s="1127" t="s">
        <v>3578</v>
      </c>
      <c r="G586" s="1127" t="s">
        <v>3579</v>
      </c>
      <c r="H586" s="1053" t="s">
        <v>3580</v>
      </c>
      <c r="I586" s="805" t="s">
        <v>799</v>
      </c>
      <c r="J586" s="923">
        <v>1</v>
      </c>
      <c r="K586" s="800">
        <v>45108</v>
      </c>
      <c r="L586" s="800">
        <v>45260</v>
      </c>
      <c r="M586" s="711">
        <f t="shared" si="23"/>
        <v>21.714285714285715</v>
      </c>
      <c r="N586" s="712">
        <v>0</v>
      </c>
      <c r="O586" s="406">
        <f t="shared" si="28"/>
        <v>0</v>
      </c>
      <c r="P586" s="1054" t="str">
        <f>IF(ISNUMBER(O586),IF(O586=100%,"CUMPLIDA",IF(AND(ISNUMBER(L586),ISNUMBER(CGR!$Q$4)), IF(L586&lt;CGR!$Q$4,"INCUMPLIDA","PROCESO"), "VERIFICAR FECHA")),"SIN VALOR AVANCE")</f>
        <v>PROCESO</v>
      </c>
      <c r="Q586" s="1051" t="s">
        <v>3610</v>
      </c>
    </row>
    <row r="587" spans="1:17" ht="210.6" x14ac:dyDescent="0.25">
      <c r="A587" s="737" t="s">
        <v>18</v>
      </c>
      <c r="B587" s="799" t="s">
        <v>8</v>
      </c>
      <c r="C587" s="1125"/>
      <c r="D587" s="1125"/>
      <c r="E587" s="1128"/>
      <c r="F587" s="1128" t="s">
        <v>3578</v>
      </c>
      <c r="G587" s="1128"/>
      <c r="H587" s="1053" t="s">
        <v>3581</v>
      </c>
      <c r="I587" s="805" t="s">
        <v>3582</v>
      </c>
      <c r="J587" s="923">
        <v>1</v>
      </c>
      <c r="K587" s="800">
        <v>45261</v>
      </c>
      <c r="L587" s="800">
        <v>45382</v>
      </c>
      <c r="M587" s="711">
        <f t="shared" si="23"/>
        <v>17.285714285714285</v>
      </c>
      <c r="N587" s="712">
        <v>0</v>
      </c>
      <c r="O587" s="406">
        <f t="shared" si="28"/>
        <v>0</v>
      </c>
      <c r="P587" s="1054" t="str">
        <f>IF(ISNUMBER(O587),IF(O587=100%,"CUMPLIDA",IF(AND(ISNUMBER(L587),ISNUMBER(CGR!$Q$4)), IF(L587&lt;CGR!$Q$4,"INCUMPLIDA","PROCESO"), "VERIFICAR FECHA")),"SIN VALOR AVANCE")</f>
        <v>PROCESO</v>
      </c>
      <c r="Q587" s="1051" t="s">
        <v>3610</v>
      </c>
    </row>
    <row r="588" spans="1:17" ht="210.6" x14ac:dyDescent="0.25">
      <c r="A588" s="737" t="s">
        <v>18</v>
      </c>
      <c r="B588" s="799" t="s">
        <v>8</v>
      </c>
      <c r="C588" s="1125"/>
      <c r="D588" s="1125"/>
      <c r="E588" s="1128"/>
      <c r="F588" s="1128" t="s">
        <v>3578</v>
      </c>
      <c r="G588" s="1128"/>
      <c r="H588" s="1053" t="s">
        <v>3583</v>
      </c>
      <c r="I588" s="805" t="s">
        <v>3584</v>
      </c>
      <c r="J588" s="923">
        <v>1</v>
      </c>
      <c r="K588" s="800">
        <v>45383</v>
      </c>
      <c r="L588" s="800">
        <v>45688</v>
      </c>
      <c r="M588" s="711">
        <f t="shared" si="23"/>
        <v>43.571428571428569</v>
      </c>
      <c r="N588" s="712">
        <v>0</v>
      </c>
      <c r="O588" s="406">
        <f t="shared" si="28"/>
        <v>0</v>
      </c>
      <c r="P588" s="1054" t="str">
        <f>IF(ISNUMBER(O588),IF(O588=100%,"CUMPLIDA",IF(AND(ISNUMBER(L588),ISNUMBER(CGR!$Q$4)), IF(L588&lt;CGR!$Q$4,"INCUMPLIDA","PROCESO"), "VERIFICAR FECHA")),"SIN VALOR AVANCE")</f>
        <v>PROCESO</v>
      </c>
      <c r="Q588" s="1051" t="s">
        <v>3610</v>
      </c>
    </row>
    <row r="589" spans="1:17" ht="210.6" x14ac:dyDescent="0.25">
      <c r="A589" s="737" t="s">
        <v>18</v>
      </c>
      <c r="B589" s="799" t="s">
        <v>8</v>
      </c>
      <c r="C589" s="1125"/>
      <c r="D589" s="1125"/>
      <c r="E589" s="1128"/>
      <c r="F589" s="1128" t="s">
        <v>3578</v>
      </c>
      <c r="G589" s="1129"/>
      <c r="H589" s="1053" t="s">
        <v>3585</v>
      </c>
      <c r="I589" s="805" t="s">
        <v>3586</v>
      </c>
      <c r="J589" s="923">
        <v>1</v>
      </c>
      <c r="K589" s="710">
        <v>45474</v>
      </c>
      <c r="L589" s="800">
        <v>45716</v>
      </c>
      <c r="M589" s="711">
        <f t="shared" si="23"/>
        <v>34.571428571428569</v>
      </c>
      <c r="N589" s="712">
        <v>0</v>
      </c>
      <c r="O589" s="406">
        <f t="shared" si="28"/>
        <v>0</v>
      </c>
      <c r="P589" s="1054" t="str">
        <f>IF(ISNUMBER(O589),IF(O589=100%,"CUMPLIDA",IF(AND(ISNUMBER(L589),ISNUMBER(CGR!$Q$4)), IF(L589&lt;CGR!$Q$4,"INCUMPLIDA","PROCESO"), "VERIFICAR FECHA")),"SIN VALOR AVANCE")</f>
        <v>PROCESO</v>
      </c>
      <c r="Q589" s="1051" t="s">
        <v>3610</v>
      </c>
    </row>
    <row r="590" spans="1:17" ht="120.6" x14ac:dyDescent="0.25">
      <c r="A590" s="737" t="s">
        <v>18</v>
      </c>
      <c r="B590" s="799" t="s">
        <v>8</v>
      </c>
      <c r="C590" s="1125"/>
      <c r="D590" s="1125"/>
      <c r="E590" s="1128"/>
      <c r="F590" s="1128" t="s">
        <v>3578</v>
      </c>
      <c r="G590" s="1127" t="s">
        <v>591</v>
      </c>
      <c r="H590" s="1053" t="s">
        <v>477</v>
      </c>
      <c r="I590" s="805" t="s">
        <v>351</v>
      </c>
      <c r="J590" s="923">
        <v>1</v>
      </c>
      <c r="K590" s="800">
        <v>45231</v>
      </c>
      <c r="L590" s="800">
        <v>45350</v>
      </c>
      <c r="M590" s="711">
        <f t="shared" si="23"/>
        <v>17</v>
      </c>
      <c r="N590" s="712">
        <v>0</v>
      </c>
      <c r="O590" s="406">
        <f t="shared" si="28"/>
        <v>0</v>
      </c>
      <c r="P590" s="1054" t="str">
        <f>IF(ISNUMBER(O590),IF(O590=100%,"CUMPLIDA",IF(AND(ISNUMBER(L590),ISNUMBER(CGR!$Q$4)), IF(L590&lt;CGR!$Q$4,"INCUMPLIDA","PROCESO"), "VERIFICAR FECHA")),"SIN VALOR AVANCE")</f>
        <v>PROCESO</v>
      </c>
      <c r="Q590" s="1051" t="s">
        <v>3611</v>
      </c>
    </row>
    <row r="591" spans="1:17" ht="120.6" x14ac:dyDescent="0.25">
      <c r="A591" s="737" t="s">
        <v>18</v>
      </c>
      <c r="B591" s="799" t="s">
        <v>8</v>
      </c>
      <c r="C591" s="1125"/>
      <c r="D591" s="1125"/>
      <c r="E591" s="1128"/>
      <c r="F591" s="1128" t="s">
        <v>3578</v>
      </c>
      <c r="G591" s="1128"/>
      <c r="H591" s="1053" t="s">
        <v>479</v>
      </c>
      <c r="I591" s="805" t="s">
        <v>1460</v>
      </c>
      <c r="J591" s="923">
        <v>1</v>
      </c>
      <c r="K591" s="800">
        <v>45352</v>
      </c>
      <c r="L591" s="800">
        <v>45565</v>
      </c>
      <c r="M591" s="711">
        <f t="shared" si="23"/>
        <v>30.428571428571427</v>
      </c>
      <c r="N591" s="712">
        <v>0</v>
      </c>
      <c r="O591" s="406">
        <f t="shared" si="28"/>
        <v>0</v>
      </c>
      <c r="P591" s="1054" t="str">
        <f>IF(ISNUMBER(O591),IF(O591=100%,"CUMPLIDA",IF(AND(ISNUMBER(L591),ISNUMBER(CGR!$Q$4)), IF(L591&lt;CGR!$Q$4,"INCUMPLIDA","PROCESO"), "VERIFICAR FECHA")),"SIN VALOR AVANCE")</f>
        <v>PROCESO</v>
      </c>
      <c r="Q591" s="1051" t="s">
        <v>3611</v>
      </c>
    </row>
    <row r="592" spans="1:17" ht="210.6" x14ac:dyDescent="0.25">
      <c r="A592" s="737" t="s">
        <v>18</v>
      </c>
      <c r="B592" s="799" t="s">
        <v>8</v>
      </c>
      <c r="C592" s="1125"/>
      <c r="D592" s="1125"/>
      <c r="E592" s="1128"/>
      <c r="F592" s="1128" t="s">
        <v>3578</v>
      </c>
      <c r="G592" s="1128"/>
      <c r="H592" s="1053" t="s">
        <v>479</v>
      </c>
      <c r="I592" s="805" t="s">
        <v>106</v>
      </c>
      <c r="J592" s="923">
        <v>4</v>
      </c>
      <c r="K592" s="800">
        <v>45566</v>
      </c>
      <c r="L592" s="800">
        <v>45930</v>
      </c>
      <c r="M592" s="711">
        <f t="shared" si="23"/>
        <v>52</v>
      </c>
      <c r="N592" s="712">
        <v>0</v>
      </c>
      <c r="O592" s="406">
        <f t="shared" si="28"/>
        <v>0</v>
      </c>
      <c r="P592" s="1054" t="str">
        <f>IF(ISNUMBER(O592),IF(O592=100%,"CUMPLIDA",IF(AND(ISNUMBER(L592),ISNUMBER(CGR!$Q$4)), IF(L592&lt;CGR!$Q$4,"INCUMPLIDA","PROCESO"), "VERIFICAR FECHA")),"SIN VALOR AVANCE")</f>
        <v>PROCESO</v>
      </c>
      <c r="Q592" s="1051" t="s">
        <v>3610</v>
      </c>
    </row>
    <row r="593" spans="1:17" ht="210.6" x14ac:dyDescent="0.25">
      <c r="A593" s="737" t="s">
        <v>18</v>
      </c>
      <c r="B593" s="799" t="s">
        <v>8</v>
      </c>
      <c r="C593" s="1126"/>
      <c r="D593" s="1126"/>
      <c r="E593" s="1129"/>
      <c r="F593" s="1129" t="s">
        <v>3578</v>
      </c>
      <c r="G593" s="1129"/>
      <c r="H593" s="1053" t="s">
        <v>3587</v>
      </c>
      <c r="I593" s="805" t="s">
        <v>399</v>
      </c>
      <c r="J593" s="923">
        <v>1</v>
      </c>
      <c r="K593" s="800">
        <v>45931</v>
      </c>
      <c r="L593" s="800">
        <v>46752</v>
      </c>
      <c r="M593" s="711">
        <f t="shared" si="23"/>
        <v>117.28571428571429</v>
      </c>
      <c r="N593" s="712">
        <v>0</v>
      </c>
      <c r="O593" s="406">
        <f t="shared" si="28"/>
        <v>0</v>
      </c>
      <c r="P593" s="1054" t="str">
        <f>IF(ISNUMBER(O593),IF(O593=100%,"CUMPLIDA",IF(AND(ISNUMBER(L593),ISNUMBER(CGR!$Q$4)), IF(L593&lt;CGR!$Q$4,"INCUMPLIDA","PROCESO"), "VERIFICAR FECHA")),"SIN VALOR AVANCE")</f>
        <v>PROCESO</v>
      </c>
      <c r="Q593" s="1051" t="s">
        <v>3610</v>
      </c>
    </row>
    <row r="594" spans="1:17" ht="120" x14ac:dyDescent="0.25">
      <c r="A594" s="737" t="s">
        <v>18</v>
      </c>
      <c r="B594" s="799" t="s">
        <v>8</v>
      </c>
      <c r="C594" s="1052" t="s">
        <v>3576</v>
      </c>
      <c r="D594" s="1052" t="s">
        <v>3588</v>
      </c>
      <c r="E594" s="1053" t="s">
        <v>3589</v>
      </c>
      <c r="F594" s="1053" t="s">
        <v>3590</v>
      </c>
      <c r="G594" s="1053" t="s">
        <v>3591</v>
      </c>
      <c r="H594" s="1053" t="s">
        <v>3592</v>
      </c>
      <c r="I594" s="805" t="s">
        <v>3593</v>
      </c>
      <c r="J594" s="923">
        <v>2</v>
      </c>
      <c r="K594" s="800">
        <v>45108</v>
      </c>
      <c r="L594" s="800">
        <v>45473</v>
      </c>
      <c r="M594" s="711">
        <f t="shared" si="23"/>
        <v>52.142857142857146</v>
      </c>
      <c r="N594" s="712">
        <v>0</v>
      </c>
      <c r="O594" s="406">
        <f t="shared" si="28"/>
        <v>0</v>
      </c>
      <c r="P594" s="1054" t="str">
        <f>IF(ISNUMBER(O594),IF(O594=100%,"CUMPLIDA",IF(AND(ISNUMBER(L594),ISNUMBER(CGR!$Q$4)), IF(L594&lt;CGR!$Q$4,"INCUMPLIDA","PROCESO"), "VERIFICAR FECHA")),"SIN VALOR AVANCE")</f>
        <v>PROCESO</v>
      </c>
      <c r="Q594" s="1051" t="s">
        <v>3612</v>
      </c>
    </row>
    <row r="595" spans="1:17" ht="105.6" x14ac:dyDescent="0.25">
      <c r="A595" s="737" t="s">
        <v>18</v>
      </c>
      <c r="B595" s="799" t="s">
        <v>8</v>
      </c>
      <c r="C595" s="1124" t="s">
        <v>3576</v>
      </c>
      <c r="D595" s="1124" t="s">
        <v>3588</v>
      </c>
      <c r="E595" s="1127" t="s">
        <v>3628</v>
      </c>
      <c r="F595" s="1127" t="s">
        <v>3594</v>
      </c>
      <c r="G595" s="1127" t="s">
        <v>3595</v>
      </c>
      <c r="H595" s="1053" t="s">
        <v>3596</v>
      </c>
      <c r="I595" s="805" t="s">
        <v>3597</v>
      </c>
      <c r="J595" s="923">
        <v>6</v>
      </c>
      <c r="K595" s="800">
        <v>45108</v>
      </c>
      <c r="L595" s="800">
        <v>45473</v>
      </c>
      <c r="M595" s="711">
        <f t="shared" si="23"/>
        <v>52.142857142857146</v>
      </c>
      <c r="N595" s="712">
        <v>0</v>
      </c>
      <c r="O595" s="406">
        <f t="shared" si="28"/>
        <v>0</v>
      </c>
      <c r="P595" s="1054" t="str">
        <f>IF(ISNUMBER(O595),IF(O595=100%,"CUMPLIDA",IF(AND(ISNUMBER(L595),ISNUMBER(CGR!$Q$4)), IF(L595&lt;CGR!$Q$4,"INCUMPLIDA","PROCESO"), "VERIFICAR FECHA")),"SIN VALOR AVANCE")</f>
        <v>PROCESO</v>
      </c>
      <c r="Q595" s="1051" t="s">
        <v>3613</v>
      </c>
    </row>
    <row r="596" spans="1:17" ht="90.6" x14ac:dyDescent="0.25">
      <c r="A596" s="737" t="s">
        <v>18</v>
      </c>
      <c r="B596" s="799" t="s">
        <v>8</v>
      </c>
      <c r="C596" s="1125"/>
      <c r="D596" s="1125"/>
      <c r="E596" s="1128"/>
      <c r="F596" s="1128" t="s">
        <v>3594</v>
      </c>
      <c r="G596" s="1129"/>
      <c r="H596" s="1053" t="s">
        <v>3598</v>
      </c>
      <c r="I596" s="805" t="s">
        <v>915</v>
      </c>
      <c r="J596" s="923">
        <v>6</v>
      </c>
      <c r="K596" s="800">
        <v>45108</v>
      </c>
      <c r="L596" s="800">
        <v>45473</v>
      </c>
      <c r="M596" s="711">
        <f t="shared" si="23"/>
        <v>52.142857142857146</v>
      </c>
      <c r="N596" s="712">
        <v>0</v>
      </c>
      <c r="O596" s="406">
        <f t="shared" si="28"/>
        <v>0</v>
      </c>
      <c r="P596" s="1054" t="str">
        <f>IF(ISNUMBER(O596),IF(O596=100%,"CUMPLIDA",IF(AND(ISNUMBER(L596),ISNUMBER(CGR!$Q$4)), IF(L596&lt;CGR!$Q$4,"INCUMPLIDA","PROCESO"), "VERIFICAR FECHA")),"SIN VALOR AVANCE")</f>
        <v>PROCESO</v>
      </c>
      <c r="Q596" s="1051" t="s">
        <v>3614</v>
      </c>
    </row>
    <row r="597" spans="1:17" ht="90.6" x14ac:dyDescent="0.25">
      <c r="A597" s="737" t="s">
        <v>18</v>
      </c>
      <c r="B597" s="799" t="s">
        <v>8</v>
      </c>
      <c r="C597" s="1125"/>
      <c r="D597" s="1125"/>
      <c r="E597" s="1128"/>
      <c r="F597" s="1128" t="s">
        <v>3594</v>
      </c>
      <c r="G597" s="1127" t="s">
        <v>3599</v>
      </c>
      <c r="H597" s="1053" t="s">
        <v>3600</v>
      </c>
      <c r="I597" s="805" t="s">
        <v>3601</v>
      </c>
      <c r="J597" s="923">
        <v>1</v>
      </c>
      <c r="K597" s="800">
        <v>45108</v>
      </c>
      <c r="L597" s="800">
        <v>45199</v>
      </c>
      <c r="M597" s="711">
        <f t="shared" ref="M597:M603" si="30">(L597-K597)/7</f>
        <v>13</v>
      </c>
      <c r="N597" s="712">
        <v>0</v>
      </c>
      <c r="O597" s="406">
        <f t="shared" si="28"/>
        <v>0</v>
      </c>
      <c r="P597" s="1054" t="str">
        <f>IF(ISNUMBER(O597),IF(O597=100%,"CUMPLIDA",IF(AND(ISNUMBER(L597),ISNUMBER(CGR!$Q$4)), IF(L597&lt;CGR!$Q$4,"INCUMPLIDA","PROCESO"), "VERIFICAR FECHA")),"SIN VALOR AVANCE")</f>
        <v>PROCESO</v>
      </c>
      <c r="Q597" s="1051" t="s">
        <v>3615</v>
      </c>
    </row>
    <row r="598" spans="1:17" ht="90.6" x14ac:dyDescent="0.25">
      <c r="A598" s="737" t="s">
        <v>18</v>
      </c>
      <c r="B598" s="799" t="s">
        <v>8</v>
      </c>
      <c r="C598" s="1126"/>
      <c r="D598" s="1126"/>
      <c r="E598" s="1129"/>
      <c r="F598" s="1129" t="s">
        <v>3594</v>
      </c>
      <c r="G598" s="1129"/>
      <c r="H598" s="1053" t="s">
        <v>3602</v>
      </c>
      <c r="I598" s="805" t="s">
        <v>3603</v>
      </c>
      <c r="J598" s="923">
        <v>1</v>
      </c>
      <c r="K598" s="800">
        <v>45200</v>
      </c>
      <c r="L598" s="800">
        <v>45230</v>
      </c>
      <c r="M598" s="711">
        <f t="shared" si="30"/>
        <v>4.2857142857142856</v>
      </c>
      <c r="N598" s="712">
        <v>0</v>
      </c>
      <c r="O598" s="406">
        <f t="shared" si="28"/>
        <v>0</v>
      </c>
      <c r="P598" s="1054" t="str">
        <f>IF(ISNUMBER(O598),IF(O598=100%,"CUMPLIDA",IF(AND(ISNUMBER(L598),ISNUMBER(CGR!$Q$4)), IF(L598&lt;CGR!$Q$4,"INCUMPLIDA","PROCESO"), "VERIFICAR FECHA")),"SIN VALOR AVANCE")</f>
        <v>PROCESO</v>
      </c>
      <c r="Q598" s="1051" t="s">
        <v>3615</v>
      </c>
    </row>
    <row r="599" spans="1:17" ht="120" x14ac:dyDescent="0.25">
      <c r="A599" s="737" t="s">
        <v>18</v>
      </c>
      <c r="B599" s="799" t="s">
        <v>8</v>
      </c>
      <c r="C599" s="1124" t="s">
        <v>3576</v>
      </c>
      <c r="D599" s="1124" t="s">
        <v>3588</v>
      </c>
      <c r="E599" s="1127" t="s">
        <v>3604</v>
      </c>
      <c r="F599" s="1127" t="s">
        <v>3605</v>
      </c>
      <c r="G599" s="1053" t="s">
        <v>3606</v>
      </c>
      <c r="H599" s="1053" t="s">
        <v>3607</v>
      </c>
      <c r="I599" s="805" t="s">
        <v>3608</v>
      </c>
      <c r="J599" s="923">
        <v>3</v>
      </c>
      <c r="K599" s="800">
        <v>45139</v>
      </c>
      <c r="L599" s="800">
        <v>45504</v>
      </c>
      <c r="M599" s="711">
        <f t="shared" si="30"/>
        <v>52.142857142857146</v>
      </c>
      <c r="N599" s="712">
        <v>0</v>
      </c>
      <c r="O599" s="406">
        <f t="shared" si="28"/>
        <v>0</v>
      </c>
      <c r="P599" s="1054" t="str">
        <f>IF(ISNUMBER(O599),IF(O599=100%,"CUMPLIDA",IF(AND(ISNUMBER(L599),ISNUMBER(CGR!$Q$4)), IF(L599&lt;CGR!$Q$4,"INCUMPLIDA","PROCESO"), "VERIFICAR FECHA")),"SIN VALOR AVANCE")</f>
        <v>PROCESO</v>
      </c>
      <c r="Q599" s="1051" t="s">
        <v>3616</v>
      </c>
    </row>
    <row r="600" spans="1:17" ht="210.6" x14ac:dyDescent="0.25">
      <c r="A600" s="737" t="s">
        <v>18</v>
      </c>
      <c r="B600" s="799" t="s">
        <v>8</v>
      </c>
      <c r="C600" s="1125"/>
      <c r="D600" s="1125"/>
      <c r="E600" s="1128"/>
      <c r="F600" s="1128" t="s">
        <v>3605</v>
      </c>
      <c r="G600" s="1127" t="s">
        <v>827</v>
      </c>
      <c r="H600" s="1053" t="s">
        <v>477</v>
      </c>
      <c r="I600" s="805" t="s">
        <v>351</v>
      </c>
      <c r="J600" s="923">
        <v>1</v>
      </c>
      <c r="K600" s="800">
        <v>45231</v>
      </c>
      <c r="L600" s="873">
        <v>45350</v>
      </c>
      <c r="M600" s="711">
        <f t="shared" si="30"/>
        <v>17</v>
      </c>
      <c r="N600" s="712">
        <v>0</v>
      </c>
      <c r="O600" s="406">
        <f t="shared" si="28"/>
        <v>0</v>
      </c>
      <c r="P600" s="1054" t="str">
        <f>IF(ISNUMBER(O600),IF(O600=100%,"CUMPLIDA",IF(AND(ISNUMBER(L600),ISNUMBER(CGR!$Q$4)), IF(L600&lt;CGR!$Q$4,"INCUMPLIDA","PROCESO"), "VERIFICAR FECHA")),"SIN VALOR AVANCE")</f>
        <v>PROCESO</v>
      </c>
      <c r="Q600" s="1051" t="s">
        <v>3617</v>
      </c>
    </row>
    <row r="601" spans="1:17" ht="210.6" x14ac:dyDescent="0.25">
      <c r="A601" s="737" t="s">
        <v>18</v>
      </c>
      <c r="B601" s="799" t="s">
        <v>8</v>
      </c>
      <c r="C601" s="1125"/>
      <c r="D601" s="1125"/>
      <c r="E601" s="1128"/>
      <c r="F601" s="1128" t="s">
        <v>3605</v>
      </c>
      <c r="G601" s="1128"/>
      <c r="H601" s="1053" t="s">
        <v>479</v>
      </c>
      <c r="I601" s="805" t="s">
        <v>1460</v>
      </c>
      <c r="J601" s="923">
        <v>1</v>
      </c>
      <c r="K601" s="873">
        <v>45352</v>
      </c>
      <c r="L601" s="873">
        <v>45565</v>
      </c>
      <c r="M601" s="711">
        <f t="shared" si="30"/>
        <v>30.428571428571427</v>
      </c>
      <c r="N601" s="712">
        <v>0</v>
      </c>
      <c r="O601" s="406">
        <f t="shared" si="28"/>
        <v>0</v>
      </c>
      <c r="P601" s="1054" t="str">
        <f>IF(ISNUMBER(O601),IF(O601=100%,"CUMPLIDA",IF(AND(ISNUMBER(L601),ISNUMBER(CGR!$Q$4)), IF(L601&lt;CGR!$Q$4,"INCUMPLIDA","PROCESO"), "VERIFICAR FECHA")),"SIN VALOR AVANCE")</f>
        <v>PROCESO</v>
      </c>
      <c r="Q601" s="1051" t="s">
        <v>3617</v>
      </c>
    </row>
    <row r="602" spans="1:17" ht="210.6" x14ac:dyDescent="0.25">
      <c r="A602" s="737" t="s">
        <v>18</v>
      </c>
      <c r="B602" s="799" t="s">
        <v>8</v>
      </c>
      <c r="C602" s="1125"/>
      <c r="D602" s="1125"/>
      <c r="E602" s="1128"/>
      <c r="F602" s="1128" t="s">
        <v>3605</v>
      </c>
      <c r="G602" s="1128"/>
      <c r="H602" s="1053" t="s">
        <v>479</v>
      </c>
      <c r="I602" s="805" t="s">
        <v>106</v>
      </c>
      <c r="J602" s="923">
        <v>4</v>
      </c>
      <c r="K602" s="873">
        <v>45566</v>
      </c>
      <c r="L602" s="873">
        <v>45903</v>
      </c>
      <c r="M602" s="711">
        <f t="shared" si="30"/>
        <v>48.142857142857146</v>
      </c>
      <c r="N602" s="712">
        <v>0</v>
      </c>
      <c r="O602" s="406">
        <f t="shared" si="28"/>
        <v>0</v>
      </c>
      <c r="P602" s="1054" t="str">
        <f>IF(ISNUMBER(O602),IF(O602=100%,"CUMPLIDA",IF(AND(ISNUMBER(L602),ISNUMBER(CGR!$Q$4)), IF(L602&lt;CGR!$Q$4,"INCUMPLIDA","PROCESO"), "VERIFICAR FECHA")),"SIN VALOR AVANCE")</f>
        <v>PROCESO</v>
      </c>
      <c r="Q602" s="1051" t="s">
        <v>3617</v>
      </c>
    </row>
    <row r="603" spans="1:17" ht="210.6" x14ac:dyDescent="0.25">
      <c r="A603" s="737" t="s">
        <v>18</v>
      </c>
      <c r="B603" s="799" t="s">
        <v>8</v>
      </c>
      <c r="C603" s="1126"/>
      <c r="D603" s="1126"/>
      <c r="E603" s="1129"/>
      <c r="F603" s="1129" t="s">
        <v>3609</v>
      </c>
      <c r="G603" s="1129"/>
      <c r="H603" s="1053" t="s">
        <v>479</v>
      </c>
      <c r="I603" s="805" t="s">
        <v>399</v>
      </c>
      <c r="J603" s="923">
        <v>1</v>
      </c>
      <c r="K603" s="873">
        <v>45931</v>
      </c>
      <c r="L603" s="873">
        <v>46752</v>
      </c>
      <c r="M603" s="711">
        <f t="shared" si="30"/>
        <v>117.28571428571429</v>
      </c>
      <c r="N603" s="712">
        <v>0</v>
      </c>
      <c r="O603" s="406">
        <f t="shared" si="28"/>
        <v>0</v>
      </c>
      <c r="P603" s="1054" t="str">
        <f>IF(ISNUMBER(O603),IF(O603=100%,"CUMPLIDA",IF(AND(ISNUMBER(L603),ISNUMBER(CGR!$Q$4)), IF(L603&lt;CGR!$Q$4,"INCUMPLIDA","PROCESO"), "VERIFICAR FECHA")),"SIN VALOR AVANCE")</f>
        <v>PROCESO</v>
      </c>
      <c r="Q603" s="1051" t="s">
        <v>3617</v>
      </c>
    </row>
    <row r="604" spans="1:17" ht="136.19999999999999" x14ac:dyDescent="0.25">
      <c r="A604" s="737" t="s">
        <v>16</v>
      </c>
      <c r="B604" s="799" t="s">
        <v>8</v>
      </c>
      <c r="C604" s="1113" t="s">
        <v>983</v>
      </c>
      <c r="D604" s="1113" t="s">
        <v>984</v>
      </c>
      <c r="E604" s="1114" t="s">
        <v>990</v>
      </c>
      <c r="F604" s="1055" t="s">
        <v>991</v>
      </c>
      <c r="G604" s="1055" t="s">
        <v>992</v>
      </c>
      <c r="H604" s="1055" t="s">
        <v>993</v>
      </c>
      <c r="I604" s="925" t="s">
        <v>994</v>
      </c>
      <c r="J604" s="709">
        <v>1</v>
      </c>
      <c r="K604" s="710">
        <v>44956</v>
      </c>
      <c r="L604" s="710">
        <v>44985</v>
      </c>
      <c r="M604" s="926">
        <v>4</v>
      </c>
      <c r="N604" s="712">
        <v>1</v>
      </c>
      <c r="O604" s="408">
        <f t="shared" si="28"/>
        <v>1</v>
      </c>
      <c r="P604" s="1054" t="str">
        <f>IF(ISNUMBER(O604),IF(O604=100%,"CUMPLIDA",IF(AND(ISNUMBER(L604),ISNUMBER(CGR!$Q$4)), IF(L604&lt;CGR!$Q$4,"INCUMPLIDA","PROCESO"), "VERIFICAR FECHA")),"SIN VALOR AVANCE")</f>
        <v>CUMPLIDA</v>
      </c>
      <c r="Q604" s="1039" t="s">
        <v>995</v>
      </c>
    </row>
    <row r="605" spans="1:17" ht="136.19999999999999" x14ac:dyDescent="0.25">
      <c r="A605" s="737" t="s">
        <v>16</v>
      </c>
      <c r="B605" s="799" t="s">
        <v>8</v>
      </c>
      <c r="C605" s="1113"/>
      <c r="D605" s="1113" t="s">
        <v>984</v>
      </c>
      <c r="E605" s="1114"/>
      <c r="F605" s="1055" t="s">
        <v>991</v>
      </c>
      <c r="G605" s="1055" t="s">
        <v>992</v>
      </c>
      <c r="H605" s="1055" t="s">
        <v>996</v>
      </c>
      <c r="I605" s="925" t="s">
        <v>473</v>
      </c>
      <c r="J605" s="709">
        <v>1</v>
      </c>
      <c r="K605" s="710">
        <v>44986</v>
      </c>
      <c r="L605" s="710">
        <v>45169</v>
      </c>
      <c r="M605" s="711">
        <f t="shared" ref="M605:M606" si="31">(L605-K605)/7</f>
        <v>26.142857142857142</v>
      </c>
      <c r="N605" s="712">
        <v>0</v>
      </c>
      <c r="O605" s="408">
        <f t="shared" si="28"/>
        <v>0</v>
      </c>
      <c r="P605" s="1054" t="str">
        <f>IF(ISNUMBER(O605),IF(O605=100%,"CUMPLIDA",IF(AND(ISNUMBER(L605),ISNUMBER(CGR!$Q$4)), IF(L605&lt;CGR!$Q$4,"INCUMPLIDA","PROCESO"), "VERIFICAR FECHA")),"SIN VALOR AVANCE")</f>
        <v>PROCESO</v>
      </c>
      <c r="Q605" s="1039" t="s">
        <v>997</v>
      </c>
    </row>
    <row r="606" spans="1:17" ht="151.19999999999999" x14ac:dyDescent="0.25">
      <c r="A606" s="737" t="s">
        <v>16</v>
      </c>
      <c r="B606" s="799" t="s">
        <v>8</v>
      </c>
      <c r="C606" s="1113"/>
      <c r="D606" s="1113" t="s">
        <v>984</v>
      </c>
      <c r="E606" s="1114"/>
      <c r="F606" s="1055" t="s">
        <v>991</v>
      </c>
      <c r="G606" s="1055" t="s">
        <v>992</v>
      </c>
      <c r="H606" s="1055" t="s">
        <v>998</v>
      </c>
      <c r="I606" s="925" t="s">
        <v>999</v>
      </c>
      <c r="J606" s="709">
        <v>2</v>
      </c>
      <c r="K606" s="710">
        <v>45170</v>
      </c>
      <c r="L606" s="710">
        <v>45291</v>
      </c>
      <c r="M606" s="711">
        <f t="shared" si="31"/>
        <v>17.285714285714285</v>
      </c>
      <c r="N606" s="712">
        <v>0</v>
      </c>
      <c r="O606" s="408">
        <f t="shared" si="28"/>
        <v>0</v>
      </c>
      <c r="P606" s="1054" t="str">
        <f>IF(ISNUMBER(O606),IF(O606=100%,"CUMPLIDA",IF(AND(ISNUMBER(L606),ISNUMBER(CGR!$Q$4)), IF(L606&lt;CGR!$Q$4,"INCUMPLIDA","PROCESO"), "VERIFICAR FECHA")),"SIN VALOR AVANCE")</f>
        <v>PROCESO</v>
      </c>
      <c r="Q606" s="1039" t="s">
        <v>1000</v>
      </c>
    </row>
    <row r="607" spans="1:17" ht="165" x14ac:dyDescent="0.25">
      <c r="A607" s="737" t="s">
        <v>16</v>
      </c>
      <c r="B607" s="799" t="s">
        <v>8</v>
      </c>
      <c r="C607" s="1113" t="s">
        <v>983</v>
      </c>
      <c r="D607" s="1113" t="s">
        <v>984</v>
      </c>
      <c r="E607" s="1114" t="s">
        <v>1001</v>
      </c>
      <c r="F607" s="1055" t="s">
        <v>1002</v>
      </c>
      <c r="G607" s="1055" t="s">
        <v>1003</v>
      </c>
      <c r="H607" s="1055" t="s">
        <v>1004</v>
      </c>
      <c r="I607" s="925" t="s">
        <v>1005</v>
      </c>
      <c r="J607" s="709">
        <v>1</v>
      </c>
      <c r="K607" s="710">
        <v>44942</v>
      </c>
      <c r="L607" s="710">
        <v>45107</v>
      </c>
      <c r="M607" s="711">
        <v>23.571428571428573</v>
      </c>
      <c r="N607" s="712">
        <v>1</v>
      </c>
      <c r="O607" s="408">
        <f t="shared" si="28"/>
        <v>1</v>
      </c>
      <c r="P607" s="1054" t="str">
        <f>IF(ISNUMBER(O607),IF(O607=100%,"CUMPLIDA",IF(AND(ISNUMBER(L607),ISNUMBER(CGR!$Q$4)), IF(L607&lt;CGR!$Q$4,"INCUMPLIDA","PROCESO"), "VERIFICAR FECHA")),"SIN VALOR AVANCE")</f>
        <v>CUMPLIDA</v>
      </c>
      <c r="Q607" s="1039" t="s">
        <v>1006</v>
      </c>
    </row>
    <row r="608" spans="1:17" ht="165" x14ac:dyDescent="0.25">
      <c r="A608" s="737" t="s">
        <v>16</v>
      </c>
      <c r="B608" s="799" t="s">
        <v>8</v>
      </c>
      <c r="C608" s="1113"/>
      <c r="D608" s="1113" t="s">
        <v>984</v>
      </c>
      <c r="E608" s="1114"/>
      <c r="F608" s="1055" t="s">
        <v>1002</v>
      </c>
      <c r="G608" s="1055" t="s">
        <v>1007</v>
      </c>
      <c r="H608" s="1055" t="s">
        <v>1008</v>
      </c>
      <c r="I608" s="925" t="s">
        <v>1009</v>
      </c>
      <c r="J608" s="709">
        <v>1</v>
      </c>
      <c r="K608" s="800">
        <v>45108</v>
      </c>
      <c r="L608" s="710">
        <v>45138</v>
      </c>
      <c r="M608" s="711">
        <f t="shared" ref="M608:M609" si="32">(L608-K608)/7</f>
        <v>4.2857142857142856</v>
      </c>
      <c r="N608" s="712">
        <v>0</v>
      </c>
      <c r="O608" s="408">
        <f t="shared" si="28"/>
        <v>0</v>
      </c>
      <c r="P608" s="1054" t="str">
        <f>IF(ISNUMBER(O608),IF(O608=100%,"CUMPLIDA",IF(AND(ISNUMBER(L608),ISNUMBER(CGR!$Q$4)), IF(L608&lt;CGR!$Q$4,"INCUMPLIDA","PROCESO"), "VERIFICAR FECHA")),"SIN VALOR AVANCE")</f>
        <v>PROCESO</v>
      </c>
      <c r="Q608" s="1039" t="s">
        <v>1006</v>
      </c>
    </row>
    <row r="609" spans="1:17" ht="165" x14ac:dyDescent="0.25">
      <c r="A609" s="737" t="s">
        <v>16</v>
      </c>
      <c r="B609" s="799" t="s">
        <v>8</v>
      </c>
      <c r="C609" s="1113"/>
      <c r="D609" s="1113" t="s">
        <v>984</v>
      </c>
      <c r="E609" s="1114"/>
      <c r="F609" s="1055" t="s">
        <v>1002</v>
      </c>
      <c r="G609" s="1055" t="s">
        <v>1010</v>
      </c>
      <c r="H609" s="1055" t="s">
        <v>1011</v>
      </c>
      <c r="I609" s="925" t="s">
        <v>1012</v>
      </c>
      <c r="J609" s="709">
        <v>1</v>
      </c>
      <c r="K609" s="710">
        <v>44942</v>
      </c>
      <c r="L609" s="710">
        <v>45291</v>
      </c>
      <c r="M609" s="711">
        <f t="shared" si="32"/>
        <v>49.857142857142854</v>
      </c>
      <c r="N609" s="712">
        <v>0</v>
      </c>
      <c r="O609" s="408">
        <f t="shared" si="28"/>
        <v>0</v>
      </c>
      <c r="P609" s="1054" t="str">
        <f>IF(ISNUMBER(O609),IF(O609=100%,"CUMPLIDA",IF(AND(ISNUMBER(L609),ISNUMBER(CGR!$Q$4)), IF(L609&lt;CGR!$Q$4,"INCUMPLIDA","PROCESO"), "VERIFICAR FECHA")),"SIN VALOR AVANCE")</f>
        <v>PROCESO</v>
      </c>
      <c r="Q609" s="1039" t="s">
        <v>1006</v>
      </c>
    </row>
    <row r="610" spans="1:17" ht="165" x14ac:dyDescent="0.25">
      <c r="A610" s="737" t="s">
        <v>16</v>
      </c>
      <c r="B610" s="799" t="s">
        <v>8</v>
      </c>
      <c r="C610" s="1113" t="s">
        <v>983</v>
      </c>
      <c r="D610" s="1113" t="s">
        <v>984</v>
      </c>
      <c r="E610" s="1114" t="s">
        <v>1013</v>
      </c>
      <c r="F610" s="1055" t="s">
        <v>1014</v>
      </c>
      <c r="G610" s="1055" t="s">
        <v>1003</v>
      </c>
      <c r="H610" s="1055" t="s">
        <v>1004</v>
      </c>
      <c r="I610" s="925" t="s">
        <v>1005</v>
      </c>
      <c r="J610" s="709">
        <v>1</v>
      </c>
      <c r="K610" s="710">
        <v>44942</v>
      </c>
      <c r="L610" s="710">
        <v>45107</v>
      </c>
      <c r="M610" s="711">
        <v>23.571428571428573</v>
      </c>
      <c r="N610" s="712">
        <v>1</v>
      </c>
      <c r="O610" s="408">
        <f t="shared" si="28"/>
        <v>1</v>
      </c>
      <c r="P610" s="1054" t="str">
        <f>IF(ISNUMBER(O610),IF(O610=100%,"CUMPLIDA",IF(AND(ISNUMBER(L610),ISNUMBER(CGR!$Q$4)), IF(L610&lt;CGR!$Q$4,"INCUMPLIDA","PROCESO"), "VERIFICAR FECHA")),"SIN VALOR AVANCE")</f>
        <v>CUMPLIDA</v>
      </c>
      <c r="Q610" s="1039" t="s">
        <v>1006</v>
      </c>
    </row>
    <row r="611" spans="1:17" ht="165" x14ac:dyDescent="0.25">
      <c r="A611" s="737" t="s">
        <v>16</v>
      </c>
      <c r="B611" s="799" t="s">
        <v>8</v>
      </c>
      <c r="C611" s="1113"/>
      <c r="D611" s="1113" t="s">
        <v>984</v>
      </c>
      <c r="E611" s="1114"/>
      <c r="F611" s="1055" t="s">
        <v>1014</v>
      </c>
      <c r="G611" s="1055" t="s">
        <v>1007</v>
      </c>
      <c r="H611" s="1055" t="s">
        <v>1008</v>
      </c>
      <c r="I611" s="925" t="s">
        <v>1009</v>
      </c>
      <c r="J611" s="709">
        <v>1</v>
      </c>
      <c r="K611" s="800">
        <v>45108</v>
      </c>
      <c r="L611" s="710">
        <v>45138</v>
      </c>
      <c r="M611" s="711">
        <f t="shared" ref="M611:M612" si="33">(L611-K611)/7</f>
        <v>4.2857142857142856</v>
      </c>
      <c r="N611" s="712">
        <v>0</v>
      </c>
      <c r="O611" s="408">
        <f t="shared" si="28"/>
        <v>0</v>
      </c>
      <c r="P611" s="1054" t="str">
        <f>IF(ISNUMBER(O611),IF(O611=100%,"CUMPLIDA",IF(AND(ISNUMBER(L611),ISNUMBER(CGR!$Q$4)), IF(L611&lt;CGR!$Q$4,"INCUMPLIDA","PROCESO"), "VERIFICAR FECHA")),"SIN VALOR AVANCE")</f>
        <v>PROCESO</v>
      </c>
      <c r="Q611" s="1039" t="s">
        <v>1006</v>
      </c>
    </row>
    <row r="612" spans="1:17" ht="165" x14ac:dyDescent="0.25">
      <c r="A612" s="737" t="s">
        <v>16</v>
      </c>
      <c r="B612" s="799" t="s">
        <v>8</v>
      </c>
      <c r="C612" s="1113"/>
      <c r="D612" s="1113" t="s">
        <v>984</v>
      </c>
      <c r="E612" s="1114"/>
      <c r="F612" s="1055" t="s">
        <v>1014</v>
      </c>
      <c r="G612" s="1055" t="s">
        <v>1010</v>
      </c>
      <c r="H612" s="1055" t="s">
        <v>1011</v>
      </c>
      <c r="I612" s="925" t="s">
        <v>1012</v>
      </c>
      <c r="J612" s="709">
        <v>1</v>
      </c>
      <c r="K612" s="710">
        <v>44942</v>
      </c>
      <c r="L612" s="710">
        <v>45291</v>
      </c>
      <c r="M612" s="711">
        <f t="shared" si="33"/>
        <v>49.857142857142854</v>
      </c>
      <c r="N612" s="712">
        <v>0</v>
      </c>
      <c r="O612" s="408">
        <f t="shared" si="28"/>
        <v>0</v>
      </c>
      <c r="P612" s="1054" t="str">
        <f>IF(ISNUMBER(O612),IF(O612=100%,"CUMPLIDA",IF(AND(ISNUMBER(L612),ISNUMBER(CGR!$Q$4)), IF(L612&lt;CGR!$Q$4,"INCUMPLIDA","PROCESO"), "VERIFICAR FECHA")),"SIN VALOR AVANCE")</f>
        <v>PROCESO</v>
      </c>
      <c r="Q612" s="1039" t="s">
        <v>1006</v>
      </c>
    </row>
    <row r="613" spans="1:17" ht="184.2" customHeight="1" x14ac:dyDescent="0.25">
      <c r="A613" s="737" t="s">
        <v>16</v>
      </c>
      <c r="B613" s="799" t="s">
        <v>8</v>
      </c>
      <c r="C613" s="1113" t="s">
        <v>983</v>
      </c>
      <c r="D613" s="1113" t="s">
        <v>984</v>
      </c>
      <c r="E613" s="1114" t="s">
        <v>1015</v>
      </c>
      <c r="F613" s="1055" t="s">
        <v>1016</v>
      </c>
      <c r="G613" s="1055" t="s">
        <v>1003</v>
      </c>
      <c r="H613" s="1055" t="s">
        <v>1004</v>
      </c>
      <c r="I613" s="925" t="s">
        <v>1005</v>
      </c>
      <c r="J613" s="709">
        <v>1</v>
      </c>
      <c r="K613" s="710">
        <v>44942</v>
      </c>
      <c r="L613" s="710">
        <v>45107</v>
      </c>
      <c r="M613" s="711">
        <v>23.571428571428573</v>
      </c>
      <c r="N613" s="712">
        <v>1</v>
      </c>
      <c r="O613" s="408">
        <f t="shared" si="28"/>
        <v>1</v>
      </c>
      <c r="P613" s="1054" t="str">
        <f>IF(ISNUMBER(O613),IF(O613=100%,"CUMPLIDA",IF(AND(ISNUMBER(L613),ISNUMBER(CGR!$Q$4)), IF(L613&lt;CGR!$Q$4,"INCUMPLIDA","PROCESO"), "VERIFICAR FECHA")),"SIN VALOR AVANCE")</f>
        <v>CUMPLIDA</v>
      </c>
      <c r="Q613" s="1039" t="s">
        <v>1006</v>
      </c>
    </row>
    <row r="614" spans="1:17" ht="184.2" customHeight="1" x14ac:dyDescent="0.25">
      <c r="A614" s="737" t="s">
        <v>16</v>
      </c>
      <c r="B614" s="799" t="s">
        <v>8</v>
      </c>
      <c r="C614" s="1113"/>
      <c r="D614" s="1113" t="s">
        <v>984</v>
      </c>
      <c r="E614" s="1114"/>
      <c r="F614" s="1055" t="s">
        <v>1016</v>
      </c>
      <c r="G614" s="1055" t="s">
        <v>1007</v>
      </c>
      <c r="H614" s="1055" t="s">
        <v>1008</v>
      </c>
      <c r="I614" s="925" t="s">
        <v>1009</v>
      </c>
      <c r="J614" s="709">
        <v>1</v>
      </c>
      <c r="K614" s="800">
        <v>45108</v>
      </c>
      <c r="L614" s="710">
        <v>45138</v>
      </c>
      <c r="M614" s="711">
        <f t="shared" ref="M614:M615" si="34">(L614-K614)/7</f>
        <v>4.2857142857142856</v>
      </c>
      <c r="N614" s="712">
        <v>0</v>
      </c>
      <c r="O614" s="408">
        <f t="shared" si="28"/>
        <v>0</v>
      </c>
      <c r="P614" s="1054" t="str">
        <f>IF(ISNUMBER(O614),IF(O614=100%,"CUMPLIDA",IF(AND(ISNUMBER(L614),ISNUMBER(CGR!$Q$4)), IF(L614&lt;CGR!$Q$4,"INCUMPLIDA","PROCESO"), "VERIFICAR FECHA")),"SIN VALOR AVANCE")</f>
        <v>PROCESO</v>
      </c>
      <c r="Q614" s="1039" t="s">
        <v>1006</v>
      </c>
    </row>
    <row r="615" spans="1:17" ht="184.2" customHeight="1" x14ac:dyDescent="0.25">
      <c r="A615" s="737" t="s">
        <v>16</v>
      </c>
      <c r="B615" s="799" t="s">
        <v>8</v>
      </c>
      <c r="C615" s="1113"/>
      <c r="D615" s="1113" t="s">
        <v>984</v>
      </c>
      <c r="E615" s="1114"/>
      <c r="F615" s="1055" t="s">
        <v>1016</v>
      </c>
      <c r="G615" s="1055" t="s">
        <v>1010</v>
      </c>
      <c r="H615" s="1055" t="s">
        <v>1011</v>
      </c>
      <c r="I615" s="925" t="s">
        <v>1012</v>
      </c>
      <c r="J615" s="709">
        <v>1</v>
      </c>
      <c r="K615" s="710">
        <v>44942</v>
      </c>
      <c r="L615" s="710">
        <v>45291</v>
      </c>
      <c r="M615" s="711">
        <f t="shared" si="34"/>
        <v>49.857142857142854</v>
      </c>
      <c r="N615" s="712">
        <v>0</v>
      </c>
      <c r="O615" s="408">
        <f t="shared" si="28"/>
        <v>0</v>
      </c>
      <c r="P615" s="1054" t="str">
        <f>IF(ISNUMBER(O615),IF(O615=100%,"CUMPLIDA",IF(AND(ISNUMBER(L615),ISNUMBER(CGR!$Q$4)), IF(L615&lt;CGR!$Q$4,"INCUMPLIDA","PROCESO"), "VERIFICAR FECHA")),"SIN VALOR AVANCE")</f>
        <v>PROCESO</v>
      </c>
      <c r="Q615" s="1039" t="s">
        <v>1006</v>
      </c>
    </row>
    <row r="616" spans="1:17" ht="159" customHeight="1" x14ac:dyDescent="0.25">
      <c r="A616" s="737" t="s">
        <v>16</v>
      </c>
      <c r="B616" s="799" t="s">
        <v>8</v>
      </c>
      <c r="C616" s="1113" t="s">
        <v>983</v>
      </c>
      <c r="D616" s="1113" t="s">
        <v>984</v>
      </c>
      <c r="E616" s="1114" t="s">
        <v>1017</v>
      </c>
      <c r="F616" s="1055" t="s">
        <v>1018</v>
      </c>
      <c r="G616" s="1055" t="s">
        <v>1019</v>
      </c>
      <c r="H616" s="1055" t="s">
        <v>1020</v>
      </c>
      <c r="I616" s="925" t="s">
        <v>1021</v>
      </c>
      <c r="J616" s="709">
        <v>1</v>
      </c>
      <c r="K616" s="710">
        <v>44942</v>
      </c>
      <c r="L616" s="710">
        <v>45077</v>
      </c>
      <c r="M616" s="711">
        <v>19.285714285714285</v>
      </c>
      <c r="N616" s="712">
        <v>1</v>
      </c>
      <c r="O616" s="408">
        <f t="shared" si="28"/>
        <v>1</v>
      </c>
      <c r="P616" s="1054" t="str">
        <f>IF(ISNUMBER(O616),IF(O616=100%,"CUMPLIDA",IF(AND(ISNUMBER(L616),ISNUMBER(CGR!$Q$4)), IF(L616&lt;CGR!$Q$4,"INCUMPLIDA","PROCESO"), "VERIFICAR FECHA")),"SIN VALOR AVANCE")</f>
        <v>CUMPLIDA</v>
      </c>
      <c r="Q616" s="1039" t="s">
        <v>1006</v>
      </c>
    </row>
    <row r="617" spans="1:17" ht="159" customHeight="1" x14ac:dyDescent="0.25">
      <c r="A617" s="737" t="s">
        <v>16</v>
      </c>
      <c r="B617" s="799" t="s">
        <v>8</v>
      </c>
      <c r="C617" s="1113"/>
      <c r="D617" s="1113" t="s">
        <v>984</v>
      </c>
      <c r="E617" s="1114"/>
      <c r="F617" s="1055" t="s">
        <v>1018</v>
      </c>
      <c r="G617" s="1055" t="s">
        <v>1022</v>
      </c>
      <c r="H617" s="1055" t="s">
        <v>1023</v>
      </c>
      <c r="I617" s="925" t="s">
        <v>1024</v>
      </c>
      <c r="J617" s="709">
        <v>1</v>
      </c>
      <c r="K617" s="710">
        <v>45078</v>
      </c>
      <c r="L617" s="710">
        <v>45107</v>
      </c>
      <c r="M617" s="711">
        <v>4.1428571428571432</v>
      </c>
      <c r="N617" s="712">
        <v>1</v>
      </c>
      <c r="O617" s="408">
        <f t="shared" si="28"/>
        <v>1</v>
      </c>
      <c r="P617" s="1054" t="str">
        <f>IF(ISNUMBER(O617),IF(O617=100%,"CUMPLIDA",IF(AND(ISNUMBER(L617),ISNUMBER(CGR!$Q$4)), IF(L617&lt;CGR!$Q$4,"INCUMPLIDA","PROCESO"), "VERIFICAR FECHA")),"SIN VALOR AVANCE")</f>
        <v>CUMPLIDA</v>
      </c>
      <c r="Q617" s="1039" t="s">
        <v>1006</v>
      </c>
    </row>
    <row r="618" spans="1:17" ht="159" customHeight="1" x14ac:dyDescent="0.25">
      <c r="A618" s="737" t="s">
        <v>16</v>
      </c>
      <c r="B618" s="799" t="s">
        <v>8</v>
      </c>
      <c r="C618" s="1113"/>
      <c r="D618" s="1113" t="s">
        <v>984</v>
      </c>
      <c r="E618" s="1114"/>
      <c r="F618" s="1055" t="s">
        <v>1018</v>
      </c>
      <c r="G618" s="1055" t="s">
        <v>1025</v>
      </c>
      <c r="H618" s="1055" t="s">
        <v>1026</v>
      </c>
      <c r="I618" s="925" t="s">
        <v>1027</v>
      </c>
      <c r="J618" s="709">
        <v>1</v>
      </c>
      <c r="K618" s="800">
        <v>45108</v>
      </c>
      <c r="L618" s="710">
        <v>45138</v>
      </c>
      <c r="M618" s="711">
        <f t="shared" ref="M618" si="35">(L618-K618)/7</f>
        <v>4.2857142857142856</v>
      </c>
      <c r="N618" s="712">
        <v>0</v>
      </c>
      <c r="O618" s="408">
        <f t="shared" ref="O618" si="36">N618/J618</f>
        <v>0</v>
      </c>
      <c r="P618" s="1054" t="str">
        <f>IF(ISNUMBER(O618),IF(O618=100%,"CUMPLIDA",IF(AND(ISNUMBER(L618),ISNUMBER(CGR!$Q$4)), IF(L618&lt;CGR!$Q$4,"INCUMPLIDA","PROCESO"), "VERIFICAR FECHA")),"SIN VALOR AVANCE")</f>
        <v>PROCESO</v>
      </c>
      <c r="Q618" s="1039" t="s">
        <v>1006</v>
      </c>
    </row>
    <row r="619" spans="1:17" ht="105.6" x14ac:dyDescent="0.25">
      <c r="A619" s="46" t="s">
        <v>14</v>
      </c>
      <c r="B619" s="47" t="s">
        <v>17</v>
      </c>
      <c r="C619" s="1204" t="s">
        <v>1366</v>
      </c>
      <c r="D619" s="1204" t="s">
        <v>1367</v>
      </c>
      <c r="E619" s="1031" t="s">
        <v>1368</v>
      </c>
      <c r="F619" s="1130" t="s">
        <v>1369</v>
      </c>
      <c r="G619" s="1031" t="s">
        <v>1370</v>
      </c>
      <c r="H619" s="1031" t="s">
        <v>1371</v>
      </c>
      <c r="I619" s="1031" t="s">
        <v>1372</v>
      </c>
      <c r="J619" s="48">
        <v>4</v>
      </c>
      <c r="K619" s="569">
        <v>43101</v>
      </c>
      <c r="L619" s="569">
        <v>43465</v>
      </c>
      <c r="M619" s="840">
        <f t="shared" ref="M619:M677" si="37">(L619-K619)/7</f>
        <v>52</v>
      </c>
      <c r="N619" s="841">
        <v>1</v>
      </c>
      <c r="O619" s="841">
        <f t="shared" ref="O619:O682" si="38">N619</f>
        <v>1</v>
      </c>
      <c r="P619" s="1037" t="str">
        <f>IF(ISNUMBER(O619),IF(O619=100%,"CUMPLIDA",IF(AND(ISNUMBER(L619),ISNUMBER(ITRC!$Q$5)), IF(L619&lt;ITRC!$Q$5,"INCUMPLIDA","PROCESO"), "VERIFICAR FECHA")),"SIN VALOR AVANCE")</f>
        <v>CUMPLIDA</v>
      </c>
      <c r="Q619" s="1035" t="s">
        <v>1373</v>
      </c>
    </row>
    <row r="620" spans="1:17" ht="120" x14ac:dyDescent="0.25">
      <c r="A620" s="46" t="s">
        <v>14</v>
      </c>
      <c r="B620" s="47" t="s">
        <v>17</v>
      </c>
      <c r="C620" s="1204"/>
      <c r="D620" s="1204"/>
      <c r="E620" s="1031" t="s">
        <v>1374</v>
      </c>
      <c r="F620" s="1130"/>
      <c r="G620" s="1031" t="s">
        <v>1375</v>
      </c>
      <c r="H620" s="1031" t="s">
        <v>1376</v>
      </c>
      <c r="I620" s="1031" t="s">
        <v>1377</v>
      </c>
      <c r="J620" s="48">
        <v>10</v>
      </c>
      <c r="K620" s="569">
        <v>43101</v>
      </c>
      <c r="L620" s="569">
        <v>43465</v>
      </c>
      <c r="M620" s="840">
        <f t="shared" si="37"/>
        <v>52</v>
      </c>
      <c r="N620" s="841">
        <v>1</v>
      </c>
      <c r="O620" s="841">
        <f t="shared" si="38"/>
        <v>1</v>
      </c>
      <c r="P620" s="1037" t="str">
        <f>IF(ISNUMBER(O620),IF(O620=100%,"CUMPLIDA",IF(AND(ISNUMBER(L620),ISNUMBER(ITRC!$Q$5)), IF(L620&lt;ITRC!$Q$5,"INCUMPLIDA","PROCESO"), "VERIFICAR FECHA")),"SIN VALOR AVANCE")</f>
        <v>CUMPLIDA</v>
      </c>
      <c r="Q620" s="1035" t="s">
        <v>1373</v>
      </c>
    </row>
    <row r="621" spans="1:17" ht="105.6" x14ac:dyDescent="0.25">
      <c r="A621" s="46" t="s">
        <v>14</v>
      </c>
      <c r="B621" s="47" t="s">
        <v>17</v>
      </c>
      <c r="C621" s="1204"/>
      <c r="D621" s="1204"/>
      <c r="E621" s="1031" t="s">
        <v>1378</v>
      </c>
      <c r="F621" s="1130"/>
      <c r="G621" s="1031" t="s">
        <v>1379</v>
      </c>
      <c r="H621" s="1031" t="s">
        <v>1380</v>
      </c>
      <c r="I621" s="1031" t="s">
        <v>1381</v>
      </c>
      <c r="J621" s="49" t="s">
        <v>1382</v>
      </c>
      <c r="K621" s="569">
        <v>43009</v>
      </c>
      <c r="L621" s="569">
        <v>43465</v>
      </c>
      <c r="M621" s="840">
        <f t="shared" si="37"/>
        <v>65.142857142857139</v>
      </c>
      <c r="N621" s="841">
        <v>1</v>
      </c>
      <c r="O621" s="841">
        <f t="shared" si="38"/>
        <v>1</v>
      </c>
      <c r="P621" s="1037" t="str">
        <f>IF(ISNUMBER(O621),IF(O621=100%,"CUMPLIDA",IF(AND(ISNUMBER(L621),ISNUMBER(ITRC!$Q$5)), IF(L621&lt;ITRC!$Q$5,"INCUMPLIDA","PROCESO"), "VERIFICAR FECHA")),"SIN VALOR AVANCE")</f>
        <v>CUMPLIDA</v>
      </c>
      <c r="Q621" s="1035" t="s">
        <v>1373</v>
      </c>
    </row>
    <row r="622" spans="1:17" ht="90.6" x14ac:dyDescent="0.25">
      <c r="A622" s="46" t="s">
        <v>14</v>
      </c>
      <c r="B622" s="47" t="s">
        <v>17</v>
      </c>
      <c r="C622" s="1204"/>
      <c r="D622" s="1204"/>
      <c r="E622" s="1031" t="s">
        <v>1383</v>
      </c>
      <c r="F622" s="1130"/>
      <c r="G622" s="1031" t="s">
        <v>1384</v>
      </c>
      <c r="H622" s="1031" t="s">
        <v>1385</v>
      </c>
      <c r="I622" s="1031" t="s">
        <v>1386</v>
      </c>
      <c r="J622" s="841">
        <v>1</v>
      </c>
      <c r="K622" s="569">
        <v>43018</v>
      </c>
      <c r="L622" s="569">
        <v>43383</v>
      </c>
      <c r="M622" s="840">
        <f>(L622-K622)/7</f>
        <v>52.142857142857146</v>
      </c>
      <c r="N622" s="841">
        <v>1</v>
      </c>
      <c r="O622" s="841">
        <f t="shared" si="38"/>
        <v>1</v>
      </c>
      <c r="P622" s="1037" t="str">
        <f>IF(ISNUMBER(O622),IF(O622=100%,"CUMPLIDA",IF(AND(ISNUMBER(L622),ISNUMBER(ITRC!$Q$5)), IF(L622&lt;ITRC!$Q$5,"INCUMPLIDA","PROCESO"), "VERIFICAR FECHA")),"SIN VALOR AVANCE")</f>
        <v>CUMPLIDA</v>
      </c>
      <c r="Q622" s="1035" t="s">
        <v>1387</v>
      </c>
    </row>
    <row r="623" spans="1:17" ht="90.6" x14ac:dyDescent="0.25">
      <c r="A623" s="46" t="s">
        <v>14</v>
      </c>
      <c r="B623" s="47" t="s">
        <v>17</v>
      </c>
      <c r="C623" s="1204"/>
      <c r="D623" s="1204"/>
      <c r="E623" s="1031" t="s">
        <v>1388</v>
      </c>
      <c r="F623" s="1130"/>
      <c r="G623" s="1031" t="s">
        <v>1389</v>
      </c>
      <c r="H623" s="1031" t="s">
        <v>1390</v>
      </c>
      <c r="I623" s="1031" t="s">
        <v>1391</v>
      </c>
      <c r="J623" s="841">
        <v>0.05</v>
      </c>
      <c r="K623" s="569">
        <v>43040</v>
      </c>
      <c r="L623" s="569">
        <v>43434</v>
      </c>
      <c r="M623" s="840">
        <f t="shared" si="37"/>
        <v>56.285714285714285</v>
      </c>
      <c r="N623" s="841">
        <v>1</v>
      </c>
      <c r="O623" s="841">
        <f t="shared" si="38"/>
        <v>1</v>
      </c>
      <c r="P623" s="1037" t="str">
        <f>IF(ISNUMBER(O623),IF(O623=100%,"CUMPLIDA",IF(AND(ISNUMBER(L623),ISNUMBER(ITRC!$Q$5)), IF(L623&lt;ITRC!$Q$5,"INCUMPLIDA","PROCESO"), "VERIFICAR FECHA")),"SIN VALOR AVANCE")</f>
        <v>CUMPLIDA</v>
      </c>
      <c r="Q623" s="1035" t="s">
        <v>1392</v>
      </c>
    </row>
    <row r="624" spans="1:17" ht="90.6" x14ac:dyDescent="0.25">
      <c r="A624" s="46" t="s">
        <v>14</v>
      </c>
      <c r="B624" s="47" t="s">
        <v>17</v>
      </c>
      <c r="C624" s="1204"/>
      <c r="D624" s="1204"/>
      <c r="E624" s="1031" t="s">
        <v>1393</v>
      </c>
      <c r="F624" s="1130"/>
      <c r="G624" s="1031" t="s">
        <v>1394</v>
      </c>
      <c r="H624" s="1031" t="s">
        <v>1395</v>
      </c>
      <c r="I624" s="1031" t="s">
        <v>1396</v>
      </c>
      <c r="J624" s="48">
        <v>1</v>
      </c>
      <c r="K624" s="569">
        <v>43040</v>
      </c>
      <c r="L624" s="569">
        <v>43099</v>
      </c>
      <c r="M624" s="840">
        <f t="shared" si="37"/>
        <v>8.4285714285714288</v>
      </c>
      <c r="N624" s="841">
        <v>1</v>
      </c>
      <c r="O624" s="841">
        <f t="shared" si="38"/>
        <v>1</v>
      </c>
      <c r="P624" s="1037" t="str">
        <f>IF(ISNUMBER(O624),IF(O624=100%,"CUMPLIDA",IF(AND(ISNUMBER(L624),ISNUMBER(ITRC!$Q$5)), IF(L624&lt;ITRC!$Q$5,"INCUMPLIDA","PROCESO"), "VERIFICAR FECHA")),"SIN VALOR AVANCE")</f>
        <v>CUMPLIDA</v>
      </c>
      <c r="Q624" s="1035" t="s">
        <v>1397</v>
      </c>
    </row>
    <row r="625" spans="1:17" ht="90" x14ac:dyDescent="0.25">
      <c r="A625" s="46" t="s">
        <v>14</v>
      </c>
      <c r="B625" s="47" t="s">
        <v>17</v>
      </c>
      <c r="C625" s="1204"/>
      <c r="D625" s="1204"/>
      <c r="E625" s="1031" t="s">
        <v>1398</v>
      </c>
      <c r="F625" s="1130"/>
      <c r="G625" s="1031" t="s">
        <v>1399</v>
      </c>
      <c r="H625" s="1031" t="s">
        <v>1400</v>
      </c>
      <c r="I625" s="1031" t="s">
        <v>1401</v>
      </c>
      <c r="J625" s="48">
        <v>3</v>
      </c>
      <c r="K625" s="569">
        <v>43059</v>
      </c>
      <c r="L625" s="569">
        <v>43190</v>
      </c>
      <c r="M625" s="840">
        <f t="shared" si="37"/>
        <v>18.714285714285715</v>
      </c>
      <c r="N625" s="841">
        <v>1</v>
      </c>
      <c r="O625" s="841">
        <f t="shared" si="38"/>
        <v>1</v>
      </c>
      <c r="P625" s="1037" t="str">
        <f>IF(ISNUMBER(O625),IF(O625=100%,"CUMPLIDA",IF(AND(ISNUMBER(L625),ISNUMBER(ITRC!$Q$5)), IF(L625&lt;ITRC!$Q$5,"INCUMPLIDA","PROCESO"), "VERIFICAR FECHA")),"SIN VALOR AVANCE")</f>
        <v>CUMPLIDA</v>
      </c>
      <c r="Q625" s="1035" t="s">
        <v>1402</v>
      </c>
    </row>
    <row r="626" spans="1:17" ht="75" x14ac:dyDescent="0.25">
      <c r="A626" s="46" t="s">
        <v>14</v>
      </c>
      <c r="B626" s="47" t="s">
        <v>17</v>
      </c>
      <c r="C626" s="1204"/>
      <c r="D626" s="1204"/>
      <c r="E626" s="1031" t="s">
        <v>1403</v>
      </c>
      <c r="F626" s="1130"/>
      <c r="G626" s="1031" t="s">
        <v>1404</v>
      </c>
      <c r="H626" s="1031" t="s">
        <v>1405</v>
      </c>
      <c r="I626" s="1031" t="s">
        <v>1406</v>
      </c>
      <c r="J626" s="48">
        <v>1</v>
      </c>
      <c r="K626" s="569">
        <v>43031</v>
      </c>
      <c r="L626" s="569">
        <v>43035</v>
      </c>
      <c r="M626" s="840">
        <f t="shared" si="37"/>
        <v>0.5714285714285714</v>
      </c>
      <c r="N626" s="841">
        <v>1</v>
      </c>
      <c r="O626" s="841">
        <f t="shared" si="38"/>
        <v>1</v>
      </c>
      <c r="P626" s="1037" t="str">
        <f>IF(ISNUMBER(O626),IF(O626=100%,"CUMPLIDA",IF(AND(ISNUMBER(L626),ISNUMBER(ITRC!$Q$5)), IF(L626&lt;ITRC!$Q$5,"INCUMPLIDA","PROCESO"), "VERIFICAR FECHA")),"SIN VALOR AVANCE")</f>
        <v>CUMPLIDA</v>
      </c>
      <c r="Q626" s="1035" t="s">
        <v>1402</v>
      </c>
    </row>
    <row r="627" spans="1:17" ht="75.599999999999994" x14ac:dyDescent="0.25">
      <c r="A627" s="46" t="s">
        <v>14</v>
      </c>
      <c r="B627" s="47" t="s">
        <v>17</v>
      </c>
      <c r="C627" s="1204"/>
      <c r="D627" s="1204"/>
      <c r="E627" s="1031" t="s">
        <v>1407</v>
      </c>
      <c r="F627" s="1130"/>
      <c r="G627" s="1031" t="s">
        <v>1408</v>
      </c>
      <c r="H627" s="1031" t="s">
        <v>1409</v>
      </c>
      <c r="I627" s="1031" t="s">
        <v>1410</v>
      </c>
      <c r="J627" s="48">
        <v>2</v>
      </c>
      <c r="K627" s="569">
        <v>43101</v>
      </c>
      <c r="L627" s="569">
        <v>43311</v>
      </c>
      <c r="M627" s="840">
        <f t="shared" si="37"/>
        <v>30</v>
      </c>
      <c r="N627" s="841">
        <v>1</v>
      </c>
      <c r="O627" s="841">
        <f t="shared" si="38"/>
        <v>1</v>
      </c>
      <c r="P627" s="1037" t="str">
        <f>IF(ISNUMBER(O627),IF(O627=100%,"CUMPLIDA",IF(AND(ISNUMBER(L627),ISNUMBER(ITRC!$Q$5)), IF(L627&lt;ITRC!$Q$5,"INCUMPLIDA","PROCESO"), "VERIFICAR FECHA")),"SIN VALOR AVANCE")</f>
        <v>CUMPLIDA</v>
      </c>
      <c r="Q627" s="1035" t="s">
        <v>1411</v>
      </c>
    </row>
    <row r="628" spans="1:17" ht="150" x14ac:dyDescent="0.25">
      <c r="A628" s="46" t="s">
        <v>14</v>
      </c>
      <c r="B628" s="47" t="s">
        <v>17</v>
      </c>
      <c r="C628" s="1204" t="s">
        <v>1412</v>
      </c>
      <c r="D628" s="1204" t="s">
        <v>1413</v>
      </c>
      <c r="E628" s="1130" t="s">
        <v>1414</v>
      </c>
      <c r="F628" s="1130" t="s">
        <v>1415</v>
      </c>
      <c r="G628" s="1031" t="s">
        <v>1416</v>
      </c>
      <c r="H628" s="1031" t="s">
        <v>1417</v>
      </c>
      <c r="I628" s="1031" t="s">
        <v>1418</v>
      </c>
      <c r="J628" s="48">
        <v>5</v>
      </c>
      <c r="K628" s="569">
        <v>43101</v>
      </c>
      <c r="L628" s="569">
        <v>43465</v>
      </c>
      <c r="M628" s="840">
        <f t="shared" si="37"/>
        <v>52</v>
      </c>
      <c r="N628" s="841">
        <v>1</v>
      </c>
      <c r="O628" s="841">
        <f t="shared" si="38"/>
        <v>1</v>
      </c>
      <c r="P628" s="1037" t="str">
        <f>IF(ISNUMBER(O628),IF(O628=100%,"CUMPLIDA",IF(AND(ISNUMBER(L628),ISNUMBER(ITRC!$Q$5)), IF(L628&lt;ITRC!$Q$5,"INCUMPLIDA","PROCESO"), "VERIFICAR FECHA")),"SIN VALOR AVANCE")</f>
        <v>CUMPLIDA</v>
      </c>
      <c r="Q628" s="1035" t="s">
        <v>1373</v>
      </c>
    </row>
    <row r="629" spans="1:17" ht="90.6" x14ac:dyDescent="0.25">
      <c r="A629" s="46" t="s">
        <v>14</v>
      </c>
      <c r="B629" s="47" t="s">
        <v>17</v>
      </c>
      <c r="C629" s="1204"/>
      <c r="D629" s="1204"/>
      <c r="E629" s="1130"/>
      <c r="F629" s="1130"/>
      <c r="G629" s="1031" t="s">
        <v>1419</v>
      </c>
      <c r="H629" s="1031" t="s">
        <v>1417</v>
      </c>
      <c r="I629" s="1031" t="s">
        <v>1420</v>
      </c>
      <c r="J629" s="841">
        <v>1</v>
      </c>
      <c r="K629" s="569">
        <v>43040</v>
      </c>
      <c r="L629" s="569">
        <v>43281</v>
      </c>
      <c r="M629" s="840">
        <f t="shared" si="37"/>
        <v>34.428571428571431</v>
      </c>
      <c r="N629" s="841">
        <v>1</v>
      </c>
      <c r="O629" s="841">
        <f t="shared" si="38"/>
        <v>1</v>
      </c>
      <c r="P629" s="1037" t="str">
        <f>IF(ISNUMBER(O629),IF(O629=100%,"CUMPLIDA",IF(AND(ISNUMBER(L629),ISNUMBER(ITRC!$Q$5)), IF(L629&lt;ITRC!$Q$5,"INCUMPLIDA","PROCESO"), "VERIFICAR FECHA")),"SIN VALOR AVANCE")</f>
        <v>CUMPLIDA</v>
      </c>
      <c r="Q629" s="1035" t="s">
        <v>1421</v>
      </c>
    </row>
    <row r="630" spans="1:17" ht="90.6" x14ac:dyDescent="0.25">
      <c r="A630" s="46" t="s">
        <v>14</v>
      </c>
      <c r="B630" s="47" t="s">
        <v>17</v>
      </c>
      <c r="C630" s="1204"/>
      <c r="D630" s="1204"/>
      <c r="E630" s="1130"/>
      <c r="F630" s="1130"/>
      <c r="G630" s="1031" t="s">
        <v>1422</v>
      </c>
      <c r="H630" s="1031" t="s">
        <v>1423</v>
      </c>
      <c r="I630" s="1031" t="s">
        <v>1424</v>
      </c>
      <c r="J630" s="48">
        <v>20</v>
      </c>
      <c r="K630" s="569">
        <v>43101</v>
      </c>
      <c r="L630" s="569">
        <v>43465</v>
      </c>
      <c r="M630" s="840">
        <f t="shared" si="37"/>
        <v>52</v>
      </c>
      <c r="N630" s="841">
        <v>1</v>
      </c>
      <c r="O630" s="841">
        <f t="shared" si="38"/>
        <v>1</v>
      </c>
      <c r="P630" s="1037" t="str">
        <f>IF(ISNUMBER(O630),IF(O630=100%,"CUMPLIDA",IF(AND(ISNUMBER(L630),ISNUMBER(ITRC!$Q$5)), IF(L630&lt;ITRC!$Q$5,"INCUMPLIDA","PROCESO"), "VERIFICAR FECHA")),"SIN VALOR AVANCE")</f>
        <v>CUMPLIDA</v>
      </c>
      <c r="Q630" s="1035" t="s">
        <v>1421</v>
      </c>
    </row>
    <row r="631" spans="1:17" ht="105.6" x14ac:dyDescent="0.25">
      <c r="A631" s="46" t="s">
        <v>14</v>
      </c>
      <c r="B631" s="47" t="s">
        <v>17</v>
      </c>
      <c r="C631" s="1204"/>
      <c r="D631" s="1204"/>
      <c r="E631" s="1130" t="s">
        <v>1425</v>
      </c>
      <c r="F631" s="1130"/>
      <c r="G631" s="1031" t="s">
        <v>1426</v>
      </c>
      <c r="H631" s="1031" t="s">
        <v>1427</v>
      </c>
      <c r="I631" s="1031" t="s">
        <v>1428</v>
      </c>
      <c r="J631" s="48">
        <v>1</v>
      </c>
      <c r="K631" s="569">
        <v>43028</v>
      </c>
      <c r="L631" s="569">
        <v>43059</v>
      </c>
      <c r="M631" s="840">
        <f t="shared" si="37"/>
        <v>4.4285714285714288</v>
      </c>
      <c r="N631" s="841">
        <v>1</v>
      </c>
      <c r="O631" s="841">
        <f t="shared" si="38"/>
        <v>1</v>
      </c>
      <c r="P631" s="1037" t="str">
        <f>IF(ISNUMBER(O631),IF(O631=100%,"CUMPLIDA",IF(AND(ISNUMBER(L631),ISNUMBER(ITRC!$Q$5)), IF(L631&lt;ITRC!$Q$5,"INCUMPLIDA","PROCESO"), "VERIFICAR FECHA")),"SIN VALOR AVANCE")</f>
        <v>CUMPLIDA</v>
      </c>
      <c r="Q631" s="1035" t="s">
        <v>1373</v>
      </c>
    </row>
    <row r="632" spans="1:17" ht="135" x14ac:dyDescent="0.25">
      <c r="A632" s="46" t="s">
        <v>14</v>
      </c>
      <c r="B632" s="47" t="s">
        <v>17</v>
      </c>
      <c r="C632" s="1204"/>
      <c r="D632" s="1204"/>
      <c r="E632" s="1130"/>
      <c r="F632" s="1130"/>
      <c r="G632" s="1031" t="s">
        <v>1429</v>
      </c>
      <c r="H632" s="1031" t="s">
        <v>1430</v>
      </c>
      <c r="I632" s="1031" t="s">
        <v>1431</v>
      </c>
      <c r="J632" s="48">
        <v>1</v>
      </c>
      <c r="K632" s="569">
        <v>42979</v>
      </c>
      <c r="L632" s="569">
        <v>43099</v>
      </c>
      <c r="M632" s="840">
        <f t="shared" si="37"/>
        <v>17.142857142857142</v>
      </c>
      <c r="N632" s="841">
        <v>1</v>
      </c>
      <c r="O632" s="841">
        <f t="shared" si="38"/>
        <v>1</v>
      </c>
      <c r="P632" s="1037" t="str">
        <f>IF(ISNUMBER(O632),IF(O632=100%,"CUMPLIDA",IF(AND(ISNUMBER(L632),ISNUMBER(ITRC!$Q$5)), IF(L632&lt;ITRC!$Q$5,"INCUMPLIDA","PROCESO"), "VERIFICAR FECHA")),"SIN VALOR AVANCE")</f>
        <v>CUMPLIDA</v>
      </c>
      <c r="Q632" s="1035" t="s">
        <v>1432</v>
      </c>
    </row>
    <row r="633" spans="1:17" ht="105.6" x14ac:dyDescent="0.25">
      <c r="A633" s="46" t="s">
        <v>14</v>
      </c>
      <c r="B633" s="47" t="s">
        <v>17</v>
      </c>
      <c r="C633" s="1204"/>
      <c r="D633" s="1204"/>
      <c r="E633" s="1130"/>
      <c r="F633" s="1130"/>
      <c r="G633" s="1031" t="s">
        <v>1433</v>
      </c>
      <c r="H633" s="1031" t="s">
        <v>1434</v>
      </c>
      <c r="I633" s="1031" t="s">
        <v>1435</v>
      </c>
      <c r="J633" s="48">
        <v>1</v>
      </c>
      <c r="K633" s="569">
        <v>43020</v>
      </c>
      <c r="L633" s="569">
        <v>43038</v>
      </c>
      <c r="M633" s="840">
        <f t="shared" si="37"/>
        <v>2.5714285714285716</v>
      </c>
      <c r="N633" s="841">
        <v>1</v>
      </c>
      <c r="O633" s="841">
        <f t="shared" si="38"/>
        <v>1</v>
      </c>
      <c r="P633" s="1037" t="str">
        <f>IF(ISNUMBER(O633),IF(O633=100%,"CUMPLIDA",IF(AND(ISNUMBER(L633),ISNUMBER(ITRC!$Q$5)), IF(L633&lt;ITRC!$Q$5,"INCUMPLIDA","PROCESO"), "VERIFICAR FECHA")),"SIN VALOR AVANCE")</f>
        <v>CUMPLIDA</v>
      </c>
      <c r="Q633" s="1035" t="s">
        <v>1436</v>
      </c>
    </row>
    <row r="634" spans="1:17" ht="105.6" x14ac:dyDescent="0.25">
      <c r="A634" s="46" t="s">
        <v>14</v>
      </c>
      <c r="B634" s="47" t="s">
        <v>17</v>
      </c>
      <c r="C634" s="1204"/>
      <c r="D634" s="1204"/>
      <c r="E634" s="1130" t="s">
        <v>1437</v>
      </c>
      <c r="F634" s="1130"/>
      <c r="G634" s="1031" t="s">
        <v>1438</v>
      </c>
      <c r="H634" s="1031" t="s">
        <v>1439</v>
      </c>
      <c r="I634" s="1031" t="s">
        <v>1435</v>
      </c>
      <c r="J634" s="48">
        <v>1</v>
      </c>
      <c r="K634" s="569">
        <v>43040</v>
      </c>
      <c r="L634" s="569">
        <v>43069</v>
      </c>
      <c r="M634" s="840">
        <f t="shared" si="37"/>
        <v>4.1428571428571432</v>
      </c>
      <c r="N634" s="841">
        <v>1</v>
      </c>
      <c r="O634" s="841">
        <f t="shared" si="38"/>
        <v>1</v>
      </c>
      <c r="P634" s="1037" t="str">
        <f>IF(ISNUMBER(O634),IF(O634=100%,"CUMPLIDA",IF(AND(ISNUMBER(L634),ISNUMBER(ITRC!$Q$5)), IF(L634&lt;ITRC!$Q$5,"INCUMPLIDA","PROCESO"), "VERIFICAR FECHA")),"SIN VALOR AVANCE")</f>
        <v>CUMPLIDA</v>
      </c>
      <c r="Q634" s="1035" t="s">
        <v>1373</v>
      </c>
    </row>
    <row r="635" spans="1:17" ht="105.6" x14ac:dyDescent="0.25">
      <c r="A635" s="46" t="s">
        <v>14</v>
      </c>
      <c r="B635" s="47" t="s">
        <v>17</v>
      </c>
      <c r="C635" s="1204"/>
      <c r="D635" s="1204"/>
      <c r="E635" s="1130"/>
      <c r="F635" s="1130"/>
      <c r="G635" s="1031" t="s">
        <v>1440</v>
      </c>
      <c r="H635" s="1031" t="s">
        <v>1439</v>
      </c>
      <c r="I635" s="1031" t="s">
        <v>1441</v>
      </c>
      <c r="J635" s="48">
        <v>1</v>
      </c>
      <c r="K635" s="569">
        <v>42979</v>
      </c>
      <c r="L635" s="569">
        <v>43038</v>
      </c>
      <c r="M635" s="840">
        <f t="shared" si="37"/>
        <v>8.4285714285714288</v>
      </c>
      <c r="N635" s="841">
        <v>1</v>
      </c>
      <c r="O635" s="841">
        <f t="shared" si="38"/>
        <v>1</v>
      </c>
      <c r="P635" s="1037" t="str">
        <f>IF(ISNUMBER(O635),IF(O635=100%,"CUMPLIDA",IF(AND(ISNUMBER(L635),ISNUMBER(ITRC!$Q$5)), IF(L635&lt;ITRC!$Q$5,"INCUMPLIDA","PROCESO"), "VERIFICAR FECHA")),"SIN VALOR AVANCE")</f>
        <v>CUMPLIDA</v>
      </c>
      <c r="Q635" s="1035" t="s">
        <v>1373</v>
      </c>
    </row>
    <row r="636" spans="1:17" ht="105.6" x14ac:dyDescent="0.25">
      <c r="A636" s="46" t="s">
        <v>14</v>
      </c>
      <c r="B636" s="47" t="s">
        <v>17</v>
      </c>
      <c r="C636" s="1204"/>
      <c r="D636" s="1204"/>
      <c r="E636" s="1130"/>
      <c r="F636" s="1130"/>
      <c r="G636" s="1192" t="s">
        <v>1442</v>
      </c>
      <c r="H636" s="1130" t="s">
        <v>1443</v>
      </c>
      <c r="I636" s="1031" t="s">
        <v>1444</v>
      </c>
      <c r="J636" s="48">
        <v>1</v>
      </c>
      <c r="K636" s="569">
        <v>43021</v>
      </c>
      <c r="L636" s="569">
        <v>43039</v>
      </c>
      <c r="M636" s="840">
        <f t="shared" si="37"/>
        <v>2.5714285714285716</v>
      </c>
      <c r="N636" s="841">
        <v>1</v>
      </c>
      <c r="O636" s="841">
        <f t="shared" si="38"/>
        <v>1</v>
      </c>
      <c r="P636" s="1037" t="str">
        <f>IF(ISNUMBER(O636),IF(O636=100%,"CUMPLIDA",IF(AND(ISNUMBER(L636),ISNUMBER(ITRC!$Q$5)), IF(L636&lt;ITRC!$Q$5,"INCUMPLIDA","PROCESO"), "VERIFICAR FECHA")),"SIN VALOR AVANCE")</f>
        <v>CUMPLIDA</v>
      </c>
      <c r="Q636" s="1035" t="s">
        <v>1373</v>
      </c>
    </row>
    <row r="637" spans="1:17" ht="105.6" x14ac:dyDescent="0.25">
      <c r="A637" s="46" t="s">
        <v>14</v>
      </c>
      <c r="B637" s="47" t="s">
        <v>17</v>
      </c>
      <c r="C637" s="1204"/>
      <c r="D637" s="1204"/>
      <c r="E637" s="1130" t="s">
        <v>1445</v>
      </c>
      <c r="F637" s="1130"/>
      <c r="G637" s="1192"/>
      <c r="H637" s="1130"/>
      <c r="I637" s="1031" t="s">
        <v>1446</v>
      </c>
      <c r="J637" s="48">
        <v>1</v>
      </c>
      <c r="K637" s="569">
        <v>43040</v>
      </c>
      <c r="L637" s="569">
        <v>43100</v>
      </c>
      <c r="M637" s="840">
        <f t="shared" si="37"/>
        <v>8.5714285714285712</v>
      </c>
      <c r="N637" s="841">
        <v>1</v>
      </c>
      <c r="O637" s="841">
        <f t="shared" si="38"/>
        <v>1</v>
      </c>
      <c r="P637" s="1037" t="str">
        <f>IF(ISNUMBER(O637),IF(O637=100%,"CUMPLIDA",IF(AND(ISNUMBER(L637),ISNUMBER(ITRC!$Q$5)), IF(L637&lt;ITRC!$Q$5,"INCUMPLIDA","PROCESO"), "VERIFICAR FECHA")),"SIN VALOR AVANCE")</f>
        <v>CUMPLIDA</v>
      </c>
      <c r="Q637" s="1035" t="s">
        <v>1447</v>
      </c>
    </row>
    <row r="638" spans="1:17" ht="105.6" x14ac:dyDescent="0.25">
      <c r="A638" s="46" t="s">
        <v>14</v>
      </c>
      <c r="B638" s="47" t="s">
        <v>17</v>
      </c>
      <c r="C638" s="1204"/>
      <c r="D638" s="1204"/>
      <c r="E638" s="1130"/>
      <c r="F638" s="1130"/>
      <c r="G638" s="1031" t="s">
        <v>1448</v>
      </c>
      <c r="H638" s="1031" t="s">
        <v>1449</v>
      </c>
      <c r="I638" s="1031" t="s">
        <v>1450</v>
      </c>
      <c r="J638" s="48">
        <v>1</v>
      </c>
      <c r="K638" s="569">
        <v>43009</v>
      </c>
      <c r="L638" s="569">
        <v>43830</v>
      </c>
      <c r="M638" s="840">
        <f t="shared" si="37"/>
        <v>117.28571428571429</v>
      </c>
      <c r="N638" s="841">
        <v>1</v>
      </c>
      <c r="O638" s="841">
        <f t="shared" si="38"/>
        <v>1</v>
      </c>
      <c r="P638" s="1037" t="str">
        <f>IF(ISNUMBER(O638),IF(O638=100%,"CUMPLIDA",IF(AND(ISNUMBER(L638),ISNUMBER(ITRC!$Q$5)), IF(L638&lt;ITRC!$Q$5,"INCUMPLIDA","PROCESO"), "VERIFICAR FECHA")),"SIN VALOR AVANCE")</f>
        <v>CUMPLIDA</v>
      </c>
      <c r="Q638" s="1035" t="s">
        <v>1447</v>
      </c>
    </row>
    <row r="639" spans="1:17" ht="105.6" x14ac:dyDescent="0.25">
      <c r="A639" s="46" t="s">
        <v>14</v>
      </c>
      <c r="B639" s="47" t="s">
        <v>17</v>
      </c>
      <c r="C639" s="1204"/>
      <c r="D639" s="1204"/>
      <c r="E639" s="1130"/>
      <c r="F639" s="1130"/>
      <c r="G639" s="1031" t="s">
        <v>1451</v>
      </c>
      <c r="H639" s="1031" t="s">
        <v>1452</v>
      </c>
      <c r="I639" s="1031" t="s">
        <v>1453</v>
      </c>
      <c r="J639" s="48">
        <v>1</v>
      </c>
      <c r="K639" s="569">
        <v>44013</v>
      </c>
      <c r="L639" s="569">
        <v>44195</v>
      </c>
      <c r="M639" s="840">
        <f t="shared" si="37"/>
        <v>26</v>
      </c>
      <c r="N639" s="841">
        <v>1</v>
      </c>
      <c r="O639" s="841">
        <f t="shared" si="38"/>
        <v>1</v>
      </c>
      <c r="P639" s="1037" t="str">
        <f>IF(ISNUMBER(O639),IF(O639=100%,"CUMPLIDA",IF(AND(ISNUMBER(L639),ISNUMBER(ITRC!$Q$5)), IF(L639&lt;ITRC!$Q$5,"INCUMPLIDA","PROCESO"), "VERIFICAR FECHA")),"SIN VALOR AVANCE")</f>
        <v>CUMPLIDA</v>
      </c>
      <c r="Q639" s="1035" t="s">
        <v>1447</v>
      </c>
    </row>
    <row r="640" spans="1:17" ht="165.6" x14ac:dyDescent="0.25">
      <c r="A640" s="46" t="s">
        <v>14</v>
      </c>
      <c r="B640" s="47" t="s">
        <v>17</v>
      </c>
      <c r="C640" s="1204"/>
      <c r="D640" s="1204"/>
      <c r="E640" s="1130" t="s">
        <v>1454</v>
      </c>
      <c r="F640" s="1130"/>
      <c r="G640" s="1031" t="s">
        <v>1455</v>
      </c>
      <c r="H640" s="1031" t="s">
        <v>1456</v>
      </c>
      <c r="I640" s="1031" t="s">
        <v>1457</v>
      </c>
      <c r="J640" s="48">
        <v>1</v>
      </c>
      <c r="K640" s="569">
        <v>44773</v>
      </c>
      <c r="L640" s="569">
        <v>45382</v>
      </c>
      <c r="M640" s="840">
        <f t="shared" si="37"/>
        <v>87</v>
      </c>
      <c r="N640" s="841">
        <v>0.18</v>
      </c>
      <c r="O640" s="841">
        <f t="shared" si="38"/>
        <v>0.18</v>
      </c>
      <c r="P640" s="1037" t="str">
        <f>IF(ISNUMBER(O640),IF(O640=100%,"CUMPLIDA",IF(AND(ISNUMBER(L640),ISNUMBER(ITRC!$Q$5)), IF(L640&lt;ITRC!$Q$5,"INCUMPLIDA","PROCESO"), "VERIFICAR FECHA")),"SIN VALOR AVANCE")</f>
        <v>PROCESO</v>
      </c>
      <c r="Q640" s="1035" t="s">
        <v>1458</v>
      </c>
    </row>
    <row r="641" spans="1:17" ht="195.6" x14ac:dyDescent="0.25">
      <c r="A641" s="46" t="s">
        <v>14</v>
      </c>
      <c r="B641" s="47" t="s">
        <v>17</v>
      </c>
      <c r="C641" s="1204"/>
      <c r="D641" s="1204"/>
      <c r="E641" s="1130"/>
      <c r="F641" s="1130"/>
      <c r="G641" s="1031" t="s">
        <v>1459</v>
      </c>
      <c r="H641" s="1031" t="s">
        <v>1456</v>
      </c>
      <c r="I641" s="1031" t="s">
        <v>1460</v>
      </c>
      <c r="J641" s="48">
        <v>1</v>
      </c>
      <c r="K641" s="569">
        <v>44926</v>
      </c>
      <c r="L641" s="569">
        <v>45838</v>
      </c>
      <c r="M641" s="840">
        <f t="shared" si="37"/>
        <v>130.28571428571428</v>
      </c>
      <c r="N641" s="841">
        <v>0</v>
      </c>
      <c r="O641" s="841">
        <f t="shared" si="38"/>
        <v>0</v>
      </c>
      <c r="P641" s="1037" t="str">
        <f>IF(ISNUMBER(O641),IF(O641=100%,"CUMPLIDA",IF(AND(ISNUMBER(L641),ISNUMBER(ITRC!$Q$5)), IF(L641&lt;ITRC!$Q$5,"INCUMPLIDA","PROCESO"), "VERIFICAR FECHA")),"SIN VALOR AVANCE")</f>
        <v>PROCESO</v>
      </c>
      <c r="Q641" s="1035" t="s">
        <v>1461</v>
      </c>
    </row>
    <row r="642" spans="1:17" ht="195.6" x14ac:dyDescent="0.25">
      <c r="A642" s="46" t="s">
        <v>14</v>
      </c>
      <c r="B642" s="47" t="s">
        <v>17</v>
      </c>
      <c r="C642" s="1204"/>
      <c r="D642" s="1204"/>
      <c r="E642" s="1130" t="s">
        <v>1463</v>
      </c>
      <c r="F642" s="1130"/>
      <c r="G642" s="1031" t="s">
        <v>1464</v>
      </c>
      <c r="H642" s="1031" t="s">
        <v>1456</v>
      </c>
      <c r="I642" s="1031" t="s">
        <v>1465</v>
      </c>
      <c r="J642" s="48">
        <v>1</v>
      </c>
      <c r="K642" s="569">
        <v>45292</v>
      </c>
      <c r="L642" s="569">
        <v>46022</v>
      </c>
      <c r="M642" s="840">
        <f t="shared" si="37"/>
        <v>104.28571428571429</v>
      </c>
      <c r="N642" s="841">
        <v>0</v>
      </c>
      <c r="O642" s="841">
        <f t="shared" si="38"/>
        <v>0</v>
      </c>
      <c r="P642" s="1037" t="str">
        <f>IF(ISNUMBER(O642),IF(O642=100%,"CUMPLIDA",IF(AND(ISNUMBER(L642),ISNUMBER(ITRC!$Q$5)), IF(L642&lt;ITRC!$Q$5,"INCUMPLIDA","PROCESO"), "VERIFICAR FECHA")),"SIN VALOR AVANCE")</f>
        <v>PROCESO</v>
      </c>
      <c r="Q642" s="1035" t="s">
        <v>1461</v>
      </c>
    </row>
    <row r="643" spans="1:17" ht="120.6" x14ac:dyDescent="0.25">
      <c r="A643" s="46" t="s">
        <v>14</v>
      </c>
      <c r="B643" s="47" t="s">
        <v>17</v>
      </c>
      <c r="C643" s="1204"/>
      <c r="D643" s="1204"/>
      <c r="E643" s="1130"/>
      <c r="F643" s="1130"/>
      <c r="G643" s="1031" t="s">
        <v>1466</v>
      </c>
      <c r="H643" s="1031" t="s">
        <v>1467</v>
      </c>
      <c r="I643" s="1031" t="s">
        <v>1468</v>
      </c>
      <c r="J643" s="48">
        <v>3</v>
      </c>
      <c r="K643" s="569">
        <v>43009</v>
      </c>
      <c r="L643" s="569">
        <v>43374</v>
      </c>
      <c r="M643" s="840">
        <f t="shared" si="37"/>
        <v>52.142857142857146</v>
      </c>
      <c r="N643" s="841">
        <v>1</v>
      </c>
      <c r="O643" s="841">
        <f t="shared" si="38"/>
        <v>1</v>
      </c>
      <c r="P643" s="1037" t="str">
        <f>IF(ISNUMBER(O643),IF(O643=100%,"CUMPLIDA",IF(AND(ISNUMBER(L643),ISNUMBER(ITRC!$Q$5)), IF(L643&lt;ITRC!$Q$5,"INCUMPLIDA","PROCESO"), "VERIFICAR FECHA")),"SIN VALOR AVANCE")</f>
        <v>CUMPLIDA</v>
      </c>
      <c r="Q643" s="1035" t="s">
        <v>1469</v>
      </c>
    </row>
    <row r="644" spans="1:17" ht="105.6" x14ac:dyDescent="0.25">
      <c r="A644" s="46" t="s">
        <v>14</v>
      </c>
      <c r="B644" s="47" t="s">
        <v>17</v>
      </c>
      <c r="C644" s="1204"/>
      <c r="D644" s="1204"/>
      <c r="E644" s="1130"/>
      <c r="F644" s="1130"/>
      <c r="G644" s="1031" t="s">
        <v>1470</v>
      </c>
      <c r="H644" s="1031" t="s">
        <v>1471</v>
      </c>
      <c r="I644" s="1031" t="s">
        <v>1472</v>
      </c>
      <c r="J644" s="48">
        <v>1</v>
      </c>
      <c r="K644" s="569">
        <v>42948</v>
      </c>
      <c r="L644" s="569">
        <v>43100</v>
      </c>
      <c r="M644" s="840">
        <f t="shared" si="37"/>
        <v>21.714285714285715</v>
      </c>
      <c r="N644" s="841">
        <v>1</v>
      </c>
      <c r="O644" s="841">
        <f t="shared" si="38"/>
        <v>1</v>
      </c>
      <c r="P644" s="1037" t="str">
        <f>IF(ISNUMBER(O644),IF(O644=100%,"CUMPLIDA",IF(AND(ISNUMBER(L644),ISNUMBER(ITRC!$Q$5)), IF(L644&lt;ITRC!$Q$5,"INCUMPLIDA","PROCESO"), "VERIFICAR FECHA")),"SIN VALOR AVANCE")</f>
        <v>CUMPLIDA</v>
      </c>
      <c r="Q644" s="1035" t="s">
        <v>1473</v>
      </c>
    </row>
    <row r="645" spans="1:17" ht="90.6" x14ac:dyDescent="0.25">
      <c r="A645" s="46" t="s">
        <v>14</v>
      </c>
      <c r="B645" s="47" t="s">
        <v>17</v>
      </c>
      <c r="C645" s="1204"/>
      <c r="D645" s="1204"/>
      <c r="E645" s="1130"/>
      <c r="F645" s="1130"/>
      <c r="G645" s="1031" t="s">
        <v>1474</v>
      </c>
      <c r="H645" s="1031" t="s">
        <v>1475</v>
      </c>
      <c r="I645" s="1031" t="s">
        <v>280</v>
      </c>
      <c r="J645" s="48">
        <v>1</v>
      </c>
      <c r="K645" s="569">
        <v>42979</v>
      </c>
      <c r="L645" s="569">
        <v>43344</v>
      </c>
      <c r="M645" s="840">
        <f t="shared" si="37"/>
        <v>52.142857142857146</v>
      </c>
      <c r="N645" s="841">
        <v>1</v>
      </c>
      <c r="O645" s="841">
        <f t="shared" si="38"/>
        <v>1</v>
      </c>
      <c r="P645" s="1037" t="str">
        <f>IF(ISNUMBER(O645),IF(O645=100%,"CUMPLIDA",IF(AND(ISNUMBER(L645),ISNUMBER(ITRC!$Q$5)), IF(L645&lt;ITRC!$Q$5,"INCUMPLIDA","PROCESO"), "VERIFICAR FECHA")),"SIN VALOR AVANCE")</f>
        <v>CUMPLIDA</v>
      </c>
      <c r="Q645" s="1035" t="s">
        <v>1476</v>
      </c>
    </row>
    <row r="646" spans="1:17" ht="90.6" x14ac:dyDescent="0.25">
      <c r="A646" s="46" t="s">
        <v>14</v>
      </c>
      <c r="B646" s="47" t="s">
        <v>17</v>
      </c>
      <c r="C646" s="1204"/>
      <c r="D646" s="1204"/>
      <c r="E646" s="1130"/>
      <c r="F646" s="1130"/>
      <c r="G646" s="1031" t="s">
        <v>1477</v>
      </c>
      <c r="H646" s="1031" t="s">
        <v>1478</v>
      </c>
      <c r="I646" s="1031" t="s">
        <v>1479</v>
      </c>
      <c r="J646" s="841">
        <v>1</v>
      </c>
      <c r="K646" s="569">
        <v>43101</v>
      </c>
      <c r="L646" s="569">
        <v>43465</v>
      </c>
      <c r="M646" s="840">
        <f t="shared" si="37"/>
        <v>52</v>
      </c>
      <c r="N646" s="841">
        <v>1</v>
      </c>
      <c r="O646" s="841">
        <f t="shared" si="38"/>
        <v>1</v>
      </c>
      <c r="P646" s="1037" t="str">
        <f>IF(ISNUMBER(O646),IF(O646=100%,"CUMPLIDA",IF(AND(ISNUMBER(L646),ISNUMBER(ITRC!$Q$5)), IF(L646&lt;ITRC!$Q$5,"INCUMPLIDA","PROCESO"), "VERIFICAR FECHA")),"SIN VALOR AVANCE")</f>
        <v>CUMPLIDA</v>
      </c>
      <c r="Q646" s="1035" t="s">
        <v>1480</v>
      </c>
    </row>
    <row r="647" spans="1:17" ht="90.6" x14ac:dyDescent="0.25">
      <c r="A647" s="46" t="s">
        <v>14</v>
      </c>
      <c r="B647" s="47" t="s">
        <v>17</v>
      </c>
      <c r="C647" s="1204"/>
      <c r="D647" s="1204"/>
      <c r="E647" s="1130"/>
      <c r="F647" s="1130"/>
      <c r="G647" s="1031" t="s">
        <v>1481</v>
      </c>
      <c r="H647" s="1031" t="s">
        <v>1482</v>
      </c>
      <c r="I647" s="1031" t="s">
        <v>1483</v>
      </c>
      <c r="J647" s="48">
        <v>6</v>
      </c>
      <c r="K647" s="569">
        <v>43009</v>
      </c>
      <c r="L647" s="569">
        <v>43374</v>
      </c>
      <c r="M647" s="840">
        <f t="shared" si="37"/>
        <v>52.142857142857146</v>
      </c>
      <c r="N647" s="841">
        <v>1</v>
      </c>
      <c r="O647" s="841">
        <f t="shared" si="38"/>
        <v>1</v>
      </c>
      <c r="P647" s="1037" t="str">
        <f>IF(ISNUMBER(O647),IF(O647=100%,"CUMPLIDA",IF(AND(ISNUMBER(L647),ISNUMBER(ITRC!$Q$5)), IF(L647&lt;ITRC!$Q$5,"INCUMPLIDA","PROCESO"), "VERIFICAR FECHA")),"SIN VALOR AVANCE")</f>
        <v>CUMPLIDA</v>
      </c>
      <c r="Q647" s="1035" t="s">
        <v>1484</v>
      </c>
    </row>
    <row r="648" spans="1:17" ht="105.6" x14ac:dyDescent="0.25">
      <c r="A648" s="46" t="s">
        <v>14</v>
      </c>
      <c r="B648" s="47" t="s">
        <v>17</v>
      </c>
      <c r="C648" s="1204"/>
      <c r="D648" s="1204"/>
      <c r="E648" s="1130"/>
      <c r="F648" s="1130"/>
      <c r="G648" s="1031" t="s">
        <v>1485</v>
      </c>
      <c r="H648" s="1031" t="s">
        <v>1439</v>
      </c>
      <c r="I648" s="1031" t="s">
        <v>1486</v>
      </c>
      <c r="J648" s="841">
        <v>1</v>
      </c>
      <c r="K648" s="569">
        <v>43344</v>
      </c>
      <c r="L648" s="569">
        <v>43830</v>
      </c>
      <c r="M648" s="840">
        <f t="shared" si="37"/>
        <v>69.428571428571431</v>
      </c>
      <c r="N648" s="841">
        <v>1</v>
      </c>
      <c r="O648" s="841">
        <f t="shared" si="38"/>
        <v>1</v>
      </c>
      <c r="P648" s="1037" t="str">
        <f>IF(ISNUMBER(O648),IF(O648=100%,"CUMPLIDA",IF(AND(ISNUMBER(L648),ISNUMBER(ITRC!$Q$5)), IF(L648&lt;ITRC!$Q$5,"INCUMPLIDA","PROCESO"), "VERIFICAR FECHA")),"SIN VALOR AVANCE")</f>
        <v>CUMPLIDA</v>
      </c>
      <c r="Q648" s="1035" t="s">
        <v>1373</v>
      </c>
    </row>
    <row r="649" spans="1:17" ht="105.6" x14ac:dyDescent="0.25">
      <c r="A649" s="46" t="s">
        <v>14</v>
      </c>
      <c r="B649" s="47" t="s">
        <v>17</v>
      </c>
      <c r="C649" s="1204" t="s">
        <v>1487</v>
      </c>
      <c r="D649" s="1204" t="s">
        <v>1488</v>
      </c>
      <c r="E649" s="1130" t="s">
        <v>1489</v>
      </c>
      <c r="F649" s="1130" t="s">
        <v>1490</v>
      </c>
      <c r="G649" s="1031" t="s">
        <v>1491</v>
      </c>
      <c r="H649" s="1031" t="s">
        <v>1492</v>
      </c>
      <c r="I649" s="1031" t="s">
        <v>1493</v>
      </c>
      <c r="J649" s="357">
        <v>6432363831</v>
      </c>
      <c r="K649" s="569">
        <v>43040</v>
      </c>
      <c r="L649" s="569">
        <v>44316</v>
      </c>
      <c r="M649" s="840">
        <f t="shared" si="37"/>
        <v>182.28571428571428</v>
      </c>
      <c r="N649" s="841">
        <v>1</v>
      </c>
      <c r="O649" s="841">
        <f t="shared" si="38"/>
        <v>1</v>
      </c>
      <c r="P649" s="1037" t="str">
        <f>IF(ISNUMBER(O649),IF(O649=100%,"CUMPLIDA",IF(AND(ISNUMBER(L649),ISNUMBER(ITRC!$Q$5)), IF(L649&lt;ITRC!$Q$5,"INCUMPLIDA","PROCESO"), "VERIFICAR FECHA")),"SIN VALOR AVANCE")</f>
        <v>CUMPLIDA</v>
      </c>
      <c r="Q649" s="1035" t="s">
        <v>1494</v>
      </c>
    </row>
    <row r="650" spans="1:17" ht="105.6" x14ac:dyDescent="0.25">
      <c r="A650" s="46" t="s">
        <v>14</v>
      </c>
      <c r="B650" s="47" t="s">
        <v>17</v>
      </c>
      <c r="C650" s="1204"/>
      <c r="D650" s="1204"/>
      <c r="E650" s="1130"/>
      <c r="F650" s="1130"/>
      <c r="G650" s="1031" t="s">
        <v>1495</v>
      </c>
      <c r="H650" s="1031" t="s">
        <v>1492</v>
      </c>
      <c r="I650" s="1031" t="s">
        <v>1493</v>
      </c>
      <c r="J650" s="357">
        <v>43631471</v>
      </c>
      <c r="K650" s="569">
        <v>43040</v>
      </c>
      <c r="L650" s="569">
        <v>43434</v>
      </c>
      <c r="M650" s="840">
        <f t="shared" si="37"/>
        <v>56.285714285714285</v>
      </c>
      <c r="N650" s="841">
        <v>1</v>
      </c>
      <c r="O650" s="841">
        <f t="shared" si="38"/>
        <v>1</v>
      </c>
      <c r="P650" s="1037" t="str">
        <f>IF(ISNUMBER(O650),IF(O650=100%,"CUMPLIDA",IF(AND(ISNUMBER(L650),ISNUMBER(ITRC!$Q$5)), IF(L650&lt;ITRC!$Q$5,"INCUMPLIDA","PROCESO"), "VERIFICAR FECHA")),"SIN VALOR AVANCE")</f>
        <v>CUMPLIDA</v>
      </c>
      <c r="Q650" s="1035" t="s">
        <v>1496</v>
      </c>
    </row>
    <row r="651" spans="1:17" ht="120.6" x14ac:dyDescent="0.25">
      <c r="A651" s="46" t="s">
        <v>14</v>
      </c>
      <c r="B651" s="47" t="s">
        <v>17</v>
      </c>
      <c r="C651" s="1204"/>
      <c r="D651" s="1204"/>
      <c r="E651" s="1130"/>
      <c r="F651" s="1130"/>
      <c r="G651" s="1031" t="s">
        <v>3176</v>
      </c>
      <c r="H651" s="1031" t="s">
        <v>1492</v>
      </c>
      <c r="I651" s="1031" t="s">
        <v>1493</v>
      </c>
      <c r="J651" s="357">
        <v>11623780528.950001</v>
      </c>
      <c r="K651" s="569">
        <v>43040</v>
      </c>
      <c r="L651" s="569">
        <v>45291</v>
      </c>
      <c r="M651" s="840">
        <f t="shared" si="37"/>
        <v>321.57142857142856</v>
      </c>
      <c r="N651" s="841">
        <v>0.9929</v>
      </c>
      <c r="O651" s="841">
        <f t="shared" si="38"/>
        <v>0.9929</v>
      </c>
      <c r="P651" s="1037" t="str">
        <f>IF(ISNUMBER(O651),IF(O651=100%,"CUMPLIDA",IF(AND(ISNUMBER(L651),ISNUMBER(ITRC!$Q$5)), IF(L651&lt;ITRC!$Q$5,"INCUMPLIDA","PROCESO"), "VERIFICAR FECHA")),"SIN VALOR AVANCE")</f>
        <v>PROCESO</v>
      </c>
      <c r="Q651" s="1035" t="s">
        <v>1497</v>
      </c>
    </row>
    <row r="652" spans="1:17" ht="105.6" x14ac:dyDescent="0.25">
      <c r="A652" s="46" t="s">
        <v>14</v>
      </c>
      <c r="B652" s="47" t="s">
        <v>17</v>
      </c>
      <c r="C652" s="1204"/>
      <c r="D652" s="1204"/>
      <c r="E652" s="1130"/>
      <c r="F652" s="1130"/>
      <c r="G652" s="1031" t="s">
        <v>3177</v>
      </c>
      <c r="H652" s="1031" t="s">
        <v>1492</v>
      </c>
      <c r="I652" s="1031" t="s">
        <v>1493</v>
      </c>
      <c r="J652" s="357">
        <v>1251159219</v>
      </c>
      <c r="K652" s="569">
        <v>43040</v>
      </c>
      <c r="L652" s="569">
        <v>45504</v>
      </c>
      <c r="M652" s="840">
        <f t="shared" si="37"/>
        <v>352</v>
      </c>
      <c r="N652" s="841">
        <v>0.871</v>
      </c>
      <c r="O652" s="841">
        <f t="shared" si="38"/>
        <v>0.871</v>
      </c>
      <c r="P652" s="1037" t="str">
        <f>IF(ISNUMBER(O652),IF(O652=100%,"CUMPLIDA",IF(AND(ISNUMBER(L652),ISNUMBER(ITRC!$Q$5)), IF(L652&lt;ITRC!$Q$5,"INCUMPLIDA","PROCESO"), "VERIFICAR FECHA")),"SIN VALOR AVANCE")</f>
        <v>PROCESO</v>
      </c>
      <c r="Q652" s="1035" t="s">
        <v>1498</v>
      </c>
    </row>
    <row r="653" spans="1:17" ht="105.6" x14ac:dyDescent="0.25">
      <c r="A653" s="46" t="s">
        <v>14</v>
      </c>
      <c r="B653" s="47" t="s">
        <v>17</v>
      </c>
      <c r="C653" s="1204"/>
      <c r="D653" s="1204"/>
      <c r="E653" s="1130"/>
      <c r="F653" s="1130"/>
      <c r="G653" s="1031" t="s">
        <v>1499</v>
      </c>
      <c r="H653" s="1031" t="s">
        <v>1500</v>
      </c>
      <c r="I653" s="1031" t="s">
        <v>1501</v>
      </c>
      <c r="J653" s="48">
        <v>42</v>
      </c>
      <c r="K653" s="569">
        <v>42948</v>
      </c>
      <c r="L653" s="569">
        <v>43100</v>
      </c>
      <c r="M653" s="840">
        <f t="shared" si="37"/>
        <v>21.714285714285715</v>
      </c>
      <c r="N653" s="841">
        <v>1</v>
      </c>
      <c r="O653" s="841">
        <f t="shared" si="38"/>
        <v>1</v>
      </c>
      <c r="P653" s="1037" t="str">
        <f>IF(ISNUMBER(O653),IF(O653=100%,"CUMPLIDA",IF(AND(ISNUMBER(L653),ISNUMBER(ITRC!$Q$5)), IF(L653&lt;ITRC!$Q$5,"INCUMPLIDA","PROCESO"), "VERIFICAR FECHA")),"SIN VALOR AVANCE")</f>
        <v>CUMPLIDA</v>
      </c>
      <c r="Q653" s="1035" t="s">
        <v>1373</v>
      </c>
    </row>
    <row r="654" spans="1:17" ht="105.6" x14ac:dyDescent="0.25">
      <c r="A654" s="46" t="s">
        <v>14</v>
      </c>
      <c r="B654" s="47" t="s">
        <v>17</v>
      </c>
      <c r="C654" s="1204"/>
      <c r="D654" s="1204"/>
      <c r="E654" s="1130"/>
      <c r="F654" s="1130"/>
      <c r="G654" s="1031" t="s">
        <v>1502</v>
      </c>
      <c r="H654" s="1031" t="s">
        <v>1503</v>
      </c>
      <c r="I654" s="1031" t="s">
        <v>1504</v>
      </c>
      <c r="J654" s="48">
        <v>42</v>
      </c>
      <c r="K654" s="569">
        <v>42948</v>
      </c>
      <c r="L654" s="569">
        <v>43281</v>
      </c>
      <c r="M654" s="840">
        <f t="shared" si="37"/>
        <v>47.571428571428569</v>
      </c>
      <c r="N654" s="841">
        <v>1</v>
      </c>
      <c r="O654" s="841">
        <f t="shared" si="38"/>
        <v>1</v>
      </c>
      <c r="P654" s="1037" t="str">
        <f>IF(ISNUMBER(O654),IF(O654=100%,"CUMPLIDA",IF(AND(ISNUMBER(L654),ISNUMBER(ITRC!$Q$5)), IF(L654&lt;ITRC!$Q$5,"INCUMPLIDA","PROCESO"), "VERIFICAR FECHA")),"SIN VALOR AVANCE")</f>
        <v>CUMPLIDA</v>
      </c>
      <c r="Q654" s="1035" t="s">
        <v>1373</v>
      </c>
    </row>
    <row r="655" spans="1:17" ht="90.6" x14ac:dyDescent="0.25">
      <c r="A655" s="46" t="s">
        <v>14</v>
      </c>
      <c r="B655" s="47" t="s">
        <v>17</v>
      </c>
      <c r="C655" s="1204"/>
      <c r="D655" s="1204"/>
      <c r="E655" s="1130"/>
      <c r="F655" s="1130"/>
      <c r="G655" s="1031" t="s">
        <v>1505</v>
      </c>
      <c r="H655" s="1031" t="s">
        <v>1506</v>
      </c>
      <c r="I655" s="1031" t="s">
        <v>1507</v>
      </c>
      <c r="J655" s="841">
        <v>1</v>
      </c>
      <c r="K655" s="569">
        <v>43101</v>
      </c>
      <c r="L655" s="569">
        <v>43465</v>
      </c>
      <c r="M655" s="840">
        <f t="shared" si="37"/>
        <v>52</v>
      </c>
      <c r="N655" s="841">
        <v>1</v>
      </c>
      <c r="O655" s="841">
        <f t="shared" si="38"/>
        <v>1</v>
      </c>
      <c r="P655" s="1037" t="str">
        <f>IF(ISNUMBER(O655),IF(O655=100%,"CUMPLIDA",IF(AND(ISNUMBER(L655),ISNUMBER(ITRC!$Q$5)), IF(L655&lt;ITRC!$Q$5,"INCUMPLIDA","PROCESO"), "VERIFICAR FECHA")),"SIN VALOR AVANCE")</f>
        <v>CUMPLIDA</v>
      </c>
      <c r="Q655" s="1035" t="s">
        <v>1508</v>
      </c>
    </row>
    <row r="656" spans="1:17" ht="225.6" x14ac:dyDescent="0.25">
      <c r="A656" s="46" t="s">
        <v>14</v>
      </c>
      <c r="B656" s="47" t="s">
        <v>17</v>
      </c>
      <c r="C656" s="1204" t="s">
        <v>1509</v>
      </c>
      <c r="D656" s="1204" t="s">
        <v>1510</v>
      </c>
      <c r="E656" s="1031" t="s">
        <v>1511</v>
      </c>
      <c r="F656" s="1130" t="s">
        <v>1512</v>
      </c>
      <c r="G656" s="1031" t="s">
        <v>1513</v>
      </c>
      <c r="H656" s="1031" t="s">
        <v>1514</v>
      </c>
      <c r="I656" s="1031" t="s">
        <v>1515</v>
      </c>
      <c r="J656" s="841">
        <v>0.3</v>
      </c>
      <c r="K656" s="569">
        <v>44061</v>
      </c>
      <c r="L656" s="569">
        <v>44196</v>
      </c>
      <c r="M656" s="840">
        <f t="shared" si="37"/>
        <v>19.285714285714285</v>
      </c>
      <c r="N656" s="841">
        <v>1</v>
      </c>
      <c r="O656" s="841">
        <f t="shared" si="38"/>
        <v>1</v>
      </c>
      <c r="P656" s="1037" t="str">
        <f>IF(ISNUMBER(O656),IF(O656=100%,"CUMPLIDA",IF(AND(ISNUMBER(L656),ISNUMBER(ITRC!$Q$5)), IF(L656&lt;ITRC!$Q$5,"INCUMPLIDA","PROCESO"), "VERIFICAR FECHA")),"SIN VALOR AVANCE")</f>
        <v>CUMPLIDA</v>
      </c>
      <c r="Q656" s="1035" t="s">
        <v>1516</v>
      </c>
    </row>
    <row r="657" spans="1:17" ht="120.6" x14ac:dyDescent="0.25">
      <c r="A657" s="46" t="s">
        <v>14</v>
      </c>
      <c r="B657" s="47" t="s">
        <v>17</v>
      </c>
      <c r="C657" s="1204"/>
      <c r="D657" s="1204"/>
      <c r="E657" s="1031" t="s">
        <v>1517</v>
      </c>
      <c r="F657" s="1130"/>
      <c r="G657" s="1031" t="s">
        <v>1518</v>
      </c>
      <c r="H657" s="1031" t="s">
        <v>1519</v>
      </c>
      <c r="I657" s="1031" t="s">
        <v>1520</v>
      </c>
      <c r="J657" s="841">
        <v>1</v>
      </c>
      <c r="K657" s="569">
        <v>44061</v>
      </c>
      <c r="L657" s="569">
        <v>44196</v>
      </c>
      <c r="M657" s="840">
        <f t="shared" si="37"/>
        <v>19.285714285714285</v>
      </c>
      <c r="N657" s="841">
        <v>1</v>
      </c>
      <c r="O657" s="841">
        <f t="shared" si="38"/>
        <v>1</v>
      </c>
      <c r="P657" s="1037" t="str">
        <f>IF(ISNUMBER(O657),IF(O657=100%,"CUMPLIDA",IF(AND(ISNUMBER(L657),ISNUMBER(ITRC!$Q$5)), IF(L657&lt;ITRC!$Q$5,"INCUMPLIDA","PROCESO"), "VERIFICAR FECHA")),"SIN VALOR AVANCE")</f>
        <v>CUMPLIDA</v>
      </c>
      <c r="Q657" s="1035" t="s">
        <v>1521</v>
      </c>
    </row>
    <row r="658" spans="1:17" ht="120.6" x14ac:dyDescent="0.25">
      <c r="A658" s="46" t="s">
        <v>14</v>
      </c>
      <c r="B658" s="47" t="s">
        <v>17</v>
      </c>
      <c r="C658" s="1204"/>
      <c r="D658" s="1204"/>
      <c r="E658" s="1031" t="s">
        <v>1522</v>
      </c>
      <c r="F658" s="1130"/>
      <c r="G658" s="1031" t="s">
        <v>1523</v>
      </c>
      <c r="H658" s="1031" t="s">
        <v>1524</v>
      </c>
      <c r="I658" s="1031" t="s">
        <v>1525</v>
      </c>
      <c r="J658" s="48">
        <v>5</v>
      </c>
      <c r="K658" s="569">
        <v>44061</v>
      </c>
      <c r="L658" s="569">
        <v>44196</v>
      </c>
      <c r="M658" s="840">
        <f t="shared" si="37"/>
        <v>19.285714285714285</v>
      </c>
      <c r="N658" s="841">
        <v>1</v>
      </c>
      <c r="O658" s="841">
        <f t="shared" si="38"/>
        <v>1</v>
      </c>
      <c r="P658" s="1037" t="str">
        <f>IF(ISNUMBER(O658),IF(O658=100%,"CUMPLIDA",IF(AND(ISNUMBER(L658),ISNUMBER(ITRC!$Q$5)), IF(L658&lt;ITRC!$Q$5,"INCUMPLIDA","PROCESO"), "VERIFICAR FECHA")),"SIN VALOR AVANCE")</f>
        <v>CUMPLIDA</v>
      </c>
      <c r="Q658" s="1035" t="s">
        <v>1521</v>
      </c>
    </row>
    <row r="659" spans="1:17" ht="120.6" x14ac:dyDescent="0.25">
      <c r="A659" s="46" t="s">
        <v>14</v>
      </c>
      <c r="B659" s="47" t="s">
        <v>17</v>
      </c>
      <c r="C659" s="1204"/>
      <c r="D659" s="1204"/>
      <c r="E659" s="1130" t="s">
        <v>1526</v>
      </c>
      <c r="F659" s="1130"/>
      <c r="G659" s="1031" t="s">
        <v>1527</v>
      </c>
      <c r="H659" s="1031" t="s">
        <v>1528</v>
      </c>
      <c r="I659" s="1031" t="s">
        <v>1529</v>
      </c>
      <c r="J659" s="48">
        <v>5</v>
      </c>
      <c r="K659" s="569">
        <v>44061</v>
      </c>
      <c r="L659" s="569">
        <v>44196</v>
      </c>
      <c r="M659" s="840">
        <f t="shared" si="37"/>
        <v>19.285714285714285</v>
      </c>
      <c r="N659" s="841">
        <v>1</v>
      </c>
      <c r="O659" s="841">
        <f t="shared" si="38"/>
        <v>1</v>
      </c>
      <c r="P659" s="1037" t="str">
        <f>IF(ISNUMBER(O659),IF(O659=100%,"CUMPLIDA",IF(AND(ISNUMBER(L659),ISNUMBER(ITRC!$Q$5)), IF(L659&lt;ITRC!$Q$5,"INCUMPLIDA","PROCESO"), "VERIFICAR FECHA")),"SIN VALOR AVANCE")</f>
        <v>CUMPLIDA</v>
      </c>
      <c r="Q659" s="1035" t="s">
        <v>1521</v>
      </c>
    </row>
    <row r="660" spans="1:17" ht="120.6" x14ac:dyDescent="0.25">
      <c r="A660" s="46" t="s">
        <v>14</v>
      </c>
      <c r="B660" s="47" t="s">
        <v>17</v>
      </c>
      <c r="C660" s="1204"/>
      <c r="D660" s="1204"/>
      <c r="E660" s="1130"/>
      <c r="F660" s="1130"/>
      <c r="G660" s="1031" t="s">
        <v>1530</v>
      </c>
      <c r="H660" s="1031" t="s">
        <v>1531</v>
      </c>
      <c r="I660" s="1031" t="s">
        <v>1532</v>
      </c>
      <c r="J660" s="48">
        <v>1</v>
      </c>
      <c r="K660" s="569">
        <v>44064</v>
      </c>
      <c r="L660" s="569">
        <v>44196</v>
      </c>
      <c r="M660" s="840">
        <f t="shared" si="37"/>
        <v>18.857142857142858</v>
      </c>
      <c r="N660" s="841">
        <v>1</v>
      </c>
      <c r="O660" s="841">
        <f t="shared" si="38"/>
        <v>1</v>
      </c>
      <c r="P660" s="1037" t="str">
        <f>IF(ISNUMBER(O660),IF(O660=100%,"CUMPLIDA",IF(AND(ISNUMBER(L660),ISNUMBER(ITRC!$Q$5)), IF(L660&lt;ITRC!$Q$5,"INCUMPLIDA","PROCESO"), "VERIFICAR FECHA")),"SIN VALOR AVANCE")</f>
        <v>CUMPLIDA</v>
      </c>
      <c r="Q660" s="1035" t="s">
        <v>1521</v>
      </c>
    </row>
    <row r="661" spans="1:17" ht="120.6" x14ac:dyDescent="0.25">
      <c r="A661" s="46" t="s">
        <v>14</v>
      </c>
      <c r="B661" s="47" t="s">
        <v>17</v>
      </c>
      <c r="C661" s="1204"/>
      <c r="D661" s="1204"/>
      <c r="E661" s="1130"/>
      <c r="F661" s="1130"/>
      <c r="G661" s="1031" t="s">
        <v>1533</v>
      </c>
      <c r="H661" s="1031" t="s">
        <v>1534</v>
      </c>
      <c r="I661" s="1031" t="s">
        <v>1535</v>
      </c>
      <c r="J661" s="48">
        <v>1</v>
      </c>
      <c r="K661" s="569">
        <v>44082</v>
      </c>
      <c r="L661" s="569">
        <v>44135</v>
      </c>
      <c r="M661" s="840">
        <f t="shared" si="37"/>
        <v>7.5714285714285712</v>
      </c>
      <c r="N661" s="841">
        <v>1</v>
      </c>
      <c r="O661" s="841">
        <f t="shared" si="38"/>
        <v>1</v>
      </c>
      <c r="P661" s="1037" t="str">
        <f>IF(ISNUMBER(O661),IF(O661=100%,"CUMPLIDA",IF(AND(ISNUMBER(L661),ISNUMBER(ITRC!$Q$5)), IF(L661&lt;ITRC!$Q$5,"INCUMPLIDA","PROCESO"), "VERIFICAR FECHA")),"SIN VALOR AVANCE")</f>
        <v>CUMPLIDA</v>
      </c>
      <c r="Q661" s="1035" t="s">
        <v>1521</v>
      </c>
    </row>
    <row r="662" spans="1:17" ht="270" x14ac:dyDescent="0.25">
      <c r="A662" s="46" t="s">
        <v>14</v>
      </c>
      <c r="B662" s="47" t="s">
        <v>17</v>
      </c>
      <c r="C662" s="1204" t="s">
        <v>1536</v>
      </c>
      <c r="D662" s="1204" t="s">
        <v>1537</v>
      </c>
      <c r="E662" s="1130" t="s">
        <v>1538</v>
      </c>
      <c r="F662" s="1130" t="s">
        <v>1539</v>
      </c>
      <c r="G662" s="1031" t="s">
        <v>1540</v>
      </c>
      <c r="H662" s="1031" t="s">
        <v>1541</v>
      </c>
      <c r="I662" s="1031" t="s">
        <v>1542</v>
      </c>
      <c r="J662" s="48">
        <v>8</v>
      </c>
      <c r="K662" s="569">
        <v>44317</v>
      </c>
      <c r="L662" s="569">
        <v>44561</v>
      </c>
      <c r="M662" s="840">
        <f t="shared" si="37"/>
        <v>34.857142857142854</v>
      </c>
      <c r="N662" s="841">
        <v>1</v>
      </c>
      <c r="O662" s="841">
        <f t="shared" si="38"/>
        <v>1</v>
      </c>
      <c r="P662" s="1037" t="str">
        <f>IF(ISNUMBER(O662),IF(O662=100%,"CUMPLIDA",IF(AND(ISNUMBER(L662),ISNUMBER(ITRC!$Q$5)), IF(L662&lt;ITRC!$Q$5,"INCUMPLIDA","PROCESO"), "VERIFICAR FECHA")),"SIN VALOR AVANCE")</f>
        <v>CUMPLIDA</v>
      </c>
      <c r="Q662" s="1035" t="s">
        <v>1543</v>
      </c>
    </row>
    <row r="663" spans="1:17" ht="135.6" x14ac:dyDescent="0.25">
      <c r="A663" s="46" t="s">
        <v>14</v>
      </c>
      <c r="B663" s="47" t="s">
        <v>17</v>
      </c>
      <c r="C663" s="1204"/>
      <c r="D663" s="1204"/>
      <c r="E663" s="1130"/>
      <c r="F663" s="1130"/>
      <c r="G663" s="1031" t="s">
        <v>1544</v>
      </c>
      <c r="H663" s="1031" t="s">
        <v>1545</v>
      </c>
      <c r="I663" s="1031" t="s">
        <v>1546</v>
      </c>
      <c r="J663" s="48">
        <v>8</v>
      </c>
      <c r="K663" s="569">
        <v>44317</v>
      </c>
      <c r="L663" s="569">
        <v>44561</v>
      </c>
      <c r="M663" s="840">
        <f t="shared" si="37"/>
        <v>34.857142857142854</v>
      </c>
      <c r="N663" s="841">
        <v>1</v>
      </c>
      <c r="O663" s="841">
        <f t="shared" si="38"/>
        <v>1</v>
      </c>
      <c r="P663" s="1037" t="str">
        <f>IF(ISNUMBER(O663),IF(O663=100%,"CUMPLIDA",IF(AND(ISNUMBER(L663),ISNUMBER(ITRC!$Q$5)), IF(L663&lt;ITRC!$Q$5,"INCUMPLIDA","PROCESO"), "VERIFICAR FECHA")),"SIN VALOR AVANCE")</f>
        <v>CUMPLIDA</v>
      </c>
      <c r="Q663" s="1035" t="s">
        <v>1547</v>
      </c>
    </row>
    <row r="664" spans="1:17" ht="270" x14ac:dyDescent="0.25">
      <c r="A664" s="46" t="s">
        <v>14</v>
      </c>
      <c r="B664" s="47" t="s">
        <v>17</v>
      </c>
      <c r="C664" s="1204"/>
      <c r="D664" s="1204"/>
      <c r="E664" s="1130"/>
      <c r="F664" s="1130"/>
      <c r="G664" s="1031" t="s">
        <v>1548</v>
      </c>
      <c r="H664" s="1031" t="s">
        <v>1549</v>
      </c>
      <c r="I664" s="1031" t="s">
        <v>1550</v>
      </c>
      <c r="J664" s="48">
        <v>8</v>
      </c>
      <c r="K664" s="569">
        <v>44317</v>
      </c>
      <c r="L664" s="569">
        <v>44561</v>
      </c>
      <c r="M664" s="840">
        <f t="shared" si="37"/>
        <v>34.857142857142854</v>
      </c>
      <c r="N664" s="841">
        <v>1</v>
      </c>
      <c r="O664" s="841">
        <f t="shared" si="38"/>
        <v>1</v>
      </c>
      <c r="P664" s="1037" t="str">
        <f>IF(ISNUMBER(O664),IF(O664=100%,"CUMPLIDA",IF(AND(ISNUMBER(L664),ISNUMBER(ITRC!$Q$5)), IF(L664&lt;ITRC!$Q$5,"INCUMPLIDA","PROCESO"), "VERIFICAR FECHA")),"SIN VALOR AVANCE")</f>
        <v>CUMPLIDA</v>
      </c>
      <c r="Q664" s="1035" t="s">
        <v>1547</v>
      </c>
    </row>
    <row r="665" spans="1:17" ht="135.6" x14ac:dyDescent="0.25">
      <c r="A665" s="46" t="s">
        <v>14</v>
      </c>
      <c r="B665" s="47" t="s">
        <v>17</v>
      </c>
      <c r="C665" s="1204"/>
      <c r="D665" s="1204"/>
      <c r="E665" s="1130"/>
      <c r="F665" s="1130"/>
      <c r="G665" s="1031" t="s">
        <v>1551</v>
      </c>
      <c r="H665" s="1031" t="s">
        <v>1552</v>
      </c>
      <c r="I665" s="1031" t="s">
        <v>1553</v>
      </c>
      <c r="J665" s="48">
        <v>2</v>
      </c>
      <c r="K665" s="569">
        <v>44317</v>
      </c>
      <c r="L665" s="569">
        <v>44560</v>
      </c>
      <c r="M665" s="840">
        <f t="shared" si="37"/>
        <v>34.714285714285715</v>
      </c>
      <c r="N665" s="841">
        <v>1</v>
      </c>
      <c r="O665" s="841">
        <f t="shared" si="38"/>
        <v>1</v>
      </c>
      <c r="P665" s="1037" t="str">
        <f>IF(ISNUMBER(O665),IF(O665=100%,"CUMPLIDA",IF(AND(ISNUMBER(L665),ISNUMBER(ITRC!$Q$5)), IF(L665&lt;ITRC!$Q$5,"INCUMPLIDA","PROCESO"), "VERIFICAR FECHA")),"SIN VALOR AVANCE")</f>
        <v>CUMPLIDA</v>
      </c>
      <c r="Q665" s="1035" t="s">
        <v>1547</v>
      </c>
    </row>
    <row r="666" spans="1:17" ht="135.6" x14ac:dyDescent="0.25">
      <c r="A666" s="46" t="s">
        <v>14</v>
      </c>
      <c r="B666" s="47" t="s">
        <v>17</v>
      </c>
      <c r="C666" s="1204"/>
      <c r="D666" s="1204"/>
      <c r="E666" s="1130" t="s">
        <v>1554</v>
      </c>
      <c r="F666" s="1130"/>
      <c r="G666" s="1031" t="s">
        <v>1555</v>
      </c>
      <c r="H666" s="1031" t="s">
        <v>1556</v>
      </c>
      <c r="I666" s="1031" t="s">
        <v>1051</v>
      </c>
      <c r="J666" s="48">
        <v>1</v>
      </c>
      <c r="K666" s="569">
        <v>44317</v>
      </c>
      <c r="L666" s="569">
        <v>44347</v>
      </c>
      <c r="M666" s="840">
        <f t="shared" si="37"/>
        <v>4.2857142857142856</v>
      </c>
      <c r="N666" s="841">
        <v>1</v>
      </c>
      <c r="O666" s="841">
        <f t="shared" si="38"/>
        <v>1</v>
      </c>
      <c r="P666" s="1037" t="str">
        <f>IF(ISNUMBER(O666),IF(O666=100%,"CUMPLIDA",IF(AND(ISNUMBER(L666),ISNUMBER(ITRC!$Q$5)), IF(L666&lt;ITRC!$Q$5,"INCUMPLIDA","PROCESO"), "VERIFICAR FECHA")),"SIN VALOR AVANCE")</f>
        <v>CUMPLIDA</v>
      </c>
      <c r="Q666" s="1035" t="s">
        <v>1547</v>
      </c>
    </row>
    <row r="667" spans="1:17" ht="135.6" x14ac:dyDescent="0.25">
      <c r="A667" s="46" t="s">
        <v>14</v>
      </c>
      <c r="B667" s="47" t="s">
        <v>17</v>
      </c>
      <c r="C667" s="1204"/>
      <c r="D667" s="1204"/>
      <c r="E667" s="1130"/>
      <c r="F667" s="1130"/>
      <c r="G667" s="1031" t="s">
        <v>1557</v>
      </c>
      <c r="H667" s="1031" t="s">
        <v>1558</v>
      </c>
      <c r="I667" s="1031" t="s">
        <v>1559</v>
      </c>
      <c r="J667" s="48">
        <v>1</v>
      </c>
      <c r="K667" s="569">
        <v>44348</v>
      </c>
      <c r="L667" s="569">
        <v>44377</v>
      </c>
      <c r="M667" s="840">
        <f t="shared" si="37"/>
        <v>4.1428571428571432</v>
      </c>
      <c r="N667" s="841">
        <v>1</v>
      </c>
      <c r="O667" s="841">
        <f t="shared" si="38"/>
        <v>1</v>
      </c>
      <c r="P667" s="1037" t="str">
        <f>IF(ISNUMBER(O667),IF(O667=100%,"CUMPLIDA",IF(AND(ISNUMBER(L667),ISNUMBER(ITRC!$Q$5)), IF(L667&lt;ITRC!$Q$5,"INCUMPLIDA","PROCESO"), "VERIFICAR FECHA")),"SIN VALOR AVANCE")</f>
        <v>CUMPLIDA</v>
      </c>
      <c r="Q667" s="1035" t="s">
        <v>1547</v>
      </c>
    </row>
    <row r="668" spans="1:17" ht="135.6" x14ac:dyDescent="0.25">
      <c r="A668" s="46" t="s">
        <v>14</v>
      </c>
      <c r="B668" s="47" t="s">
        <v>17</v>
      </c>
      <c r="C668" s="1204"/>
      <c r="D668" s="1204"/>
      <c r="E668" s="1130"/>
      <c r="F668" s="1130"/>
      <c r="G668" s="1031" t="s">
        <v>1560</v>
      </c>
      <c r="H668" s="1031" t="s">
        <v>1561</v>
      </c>
      <c r="I668" s="1031" t="s">
        <v>1559</v>
      </c>
      <c r="J668" s="48">
        <v>1</v>
      </c>
      <c r="K668" s="569">
        <v>44348</v>
      </c>
      <c r="L668" s="569">
        <v>44407</v>
      </c>
      <c r="M668" s="840">
        <f t="shared" si="37"/>
        <v>8.4285714285714288</v>
      </c>
      <c r="N668" s="841">
        <v>1</v>
      </c>
      <c r="O668" s="841">
        <f t="shared" si="38"/>
        <v>1</v>
      </c>
      <c r="P668" s="1037" t="str">
        <f>IF(ISNUMBER(O668),IF(O668=100%,"CUMPLIDA",IF(AND(ISNUMBER(L668),ISNUMBER(ITRC!$Q$5)), IF(L668&lt;ITRC!$Q$5,"INCUMPLIDA","PROCESO"), "VERIFICAR FECHA")),"SIN VALOR AVANCE")</f>
        <v>CUMPLIDA</v>
      </c>
      <c r="Q668" s="1035" t="s">
        <v>1547</v>
      </c>
    </row>
    <row r="669" spans="1:17" ht="90.6" x14ac:dyDescent="0.25">
      <c r="A669" s="46" t="s">
        <v>14</v>
      </c>
      <c r="B669" s="47" t="s">
        <v>17</v>
      </c>
      <c r="C669" s="1204" t="s">
        <v>1562</v>
      </c>
      <c r="D669" s="1204" t="s">
        <v>1367</v>
      </c>
      <c r="E669" s="1130" t="s">
        <v>1563</v>
      </c>
      <c r="F669" s="1130" t="s">
        <v>1564</v>
      </c>
      <c r="G669" s="1031" t="s">
        <v>1565</v>
      </c>
      <c r="H669" s="1031" t="s">
        <v>1566</v>
      </c>
      <c r="I669" s="1031" t="s">
        <v>1567</v>
      </c>
      <c r="J669" s="48">
        <v>1</v>
      </c>
      <c r="K669" s="569">
        <v>44454</v>
      </c>
      <c r="L669" s="569">
        <v>44561</v>
      </c>
      <c r="M669" s="840">
        <f t="shared" si="37"/>
        <v>15.285714285714286</v>
      </c>
      <c r="N669" s="841">
        <v>1</v>
      </c>
      <c r="O669" s="841">
        <f t="shared" si="38"/>
        <v>1</v>
      </c>
      <c r="P669" s="1037" t="str">
        <f>IF(ISNUMBER(O669),IF(O669=100%,"CUMPLIDA",IF(AND(ISNUMBER(L669),ISNUMBER(ITRC!$Q$5)), IF(L669&lt;ITRC!$Q$5,"INCUMPLIDA","PROCESO"), "VERIFICAR FECHA")),"SIN VALOR AVANCE")</f>
        <v>CUMPLIDA</v>
      </c>
      <c r="Q669" s="1035" t="s">
        <v>4045</v>
      </c>
    </row>
    <row r="670" spans="1:17" ht="135" x14ac:dyDescent="0.25">
      <c r="A670" s="46" t="s">
        <v>14</v>
      </c>
      <c r="B670" s="47" t="s">
        <v>17</v>
      </c>
      <c r="C670" s="1204"/>
      <c r="D670" s="1204"/>
      <c r="E670" s="1130"/>
      <c r="F670" s="1130"/>
      <c r="G670" s="1031" t="s">
        <v>1568</v>
      </c>
      <c r="H670" s="1031" t="s">
        <v>1569</v>
      </c>
      <c r="I670" s="1031" t="s">
        <v>1570</v>
      </c>
      <c r="J670" s="48">
        <v>3</v>
      </c>
      <c r="K670" s="569">
        <v>44470</v>
      </c>
      <c r="L670" s="569">
        <v>44865</v>
      </c>
      <c r="M670" s="840">
        <f t="shared" si="37"/>
        <v>56.428571428571431</v>
      </c>
      <c r="N670" s="841">
        <v>1</v>
      </c>
      <c r="O670" s="841">
        <f t="shared" si="38"/>
        <v>1</v>
      </c>
      <c r="P670" s="1037" t="str">
        <f>IF(ISNUMBER(O670),IF(O670=100%,"CUMPLIDA",IF(AND(ISNUMBER(L670),ISNUMBER(ITRC!$Q$5)), IF(L670&lt;ITRC!$Q$5,"INCUMPLIDA","PROCESO"), "VERIFICAR FECHA")),"SIN VALOR AVANCE")</f>
        <v>CUMPLIDA</v>
      </c>
      <c r="Q670" s="1035" t="s">
        <v>4045</v>
      </c>
    </row>
    <row r="671" spans="1:17" ht="210.6" x14ac:dyDescent="0.25">
      <c r="A671" s="46" t="s">
        <v>14</v>
      </c>
      <c r="B671" s="47" t="s">
        <v>17</v>
      </c>
      <c r="C671" s="1204"/>
      <c r="D671" s="1204"/>
      <c r="E671" s="1130"/>
      <c r="F671" s="1130"/>
      <c r="G671" s="1130" t="s">
        <v>1571</v>
      </c>
      <c r="H671" s="1031" t="s">
        <v>1250</v>
      </c>
      <c r="I671" s="1031" t="s">
        <v>473</v>
      </c>
      <c r="J671" s="48">
        <v>1</v>
      </c>
      <c r="K671" s="569">
        <v>44197</v>
      </c>
      <c r="L671" s="569">
        <v>44561</v>
      </c>
      <c r="M671" s="840">
        <f t="shared" si="37"/>
        <v>52</v>
      </c>
      <c r="N671" s="841">
        <v>1</v>
      </c>
      <c r="O671" s="841">
        <f t="shared" si="38"/>
        <v>1</v>
      </c>
      <c r="P671" s="1037" t="str">
        <f>IF(ISNUMBER(O671),IF(O671=100%,"CUMPLIDA",IF(AND(ISNUMBER(L671),ISNUMBER(ITRC!$Q$5)), IF(L671&lt;ITRC!$Q$5,"INCUMPLIDA","PROCESO"), "VERIFICAR FECHA")),"SIN VALOR AVANCE")</f>
        <v>CUMPLIDA</v>
      </c>
      <c r="Q671" s="1035" t="s">
        <v>4046</v>
      </c>
    </row>
    <row r="672" spans="1:17" ht="105.6" x14ac:dyDescent="0.25">
      <c r="A672" s="46" t="s">
        <v>14</v>
      </c>
      <c r="B672" s="47" t="s">
        <v>17</v>
      </c>
      <c r="C672" s="1204"/>
      <c r="D672" s="1204"/>
      <c r="E672" s="1130"/>
      <c r="F672" s="1130"/>
      <c r="G672" s="1130"/>
      <c r="H672" s="1031" t="s">
        <v>3181</v>
      </c>
      <c r="I672" s="1031" t="s">
        <v>351</v>
      </c>
      <c r="J672" s="48">
        <v>1</v>
      </c>
      <c r="K672" s="569">
        <v>44774</v>
      </c>
      <c r="L672" s="569">
        <v>45289</v>
      </c>
      <c r="M672" s="840">
        <f t="shared" si="37"/>
        <v>73.571428571428569</v>
      </c>
      <c r="N672" s="841">
        <v>0.28000000000000003</v>
      </c>
      <c r="O672" s="841">
        <f t="shared" si="38"/>
        <v>0.28000000000000003</v>
      </c>
      <c r="P672" s="1037" t="str">
        <f>IF(ISNUMBER(O672),IF(O672=100%,"CUMPLIDA",IF(AND(ISNUMBER(L672),ISNUMBER(ITRC!$Q$5)), IF(L672&lt;ITRC!$Q$5,"INCUMPLIDA","PROCESO"), "VERIFICAR FECHA")),"SIN VALOR AVANCE")</f>
        <v>PROCESO</v>
      </c>
      <c r="Q672" s="1035" t="s">
        <v>4047</v>
      </c>
    </row>
    <row r="673" spans="1:17" ht="210.6" x14ac:dyDescent="0.25">
      <c r="A673" s="46" t="s">
        <v>14</v>
      </c>
      <c r="B673" s="47" t="s">
        <v>17</v>
      </c>
      <c r="C673" s="1204"/>
      <c r="D673" s="1204"/>
      <c r="E673" s="1130"/>
      <c r="F673" s="1130"/>
      <c r="G673" s="1130"/>
      <c r="H673" s="1130" t="s">
        <v>479</v>
      </c>
      <c r="I673" s="1031" t="s">
        <v>1573</v>
      </c>
      <c r="J673" s="48">
        <v>1</v>
      </c>
      <c r="K673" s="569">
        <v>45292</v>
      </c>
      <c r="L673" s="569">
        <v>45504</v>
      </c>
      <c r="M673" s="840">
        <f t="shared" si="37"/>
        <v>30.285714285714285</v>
      </c>
      <c r="N673" s="841">
        <v>0</v>
      </c>
      <c r="O673" s="841">
        <f>N673</f>
        <v>0</v>
      </c>
      <c r="P673" s="1037" t="str">
        <f>IF(ISNUMBER(O673),IF(O673=100%,"CUMPLIDA",IF(AND(ISNUMBER(L673),ISNUMBER(ITRC!$Q$5)), IF(L673&lt;ITRC!$Q$5,"INCUMPLIDA","PROCESO"), "VERIFICAR FECHA")),"SIN VALOR AVANCE")</f>
        <v>PROCESO</v>
      </c>
      <c r="Q673" s="1035" t="s">
        <v>4048</v>
      </c>
    </row>
    <row r="674" spans="1:17" ht="210.6" x14ac:dyDescent="0.25">
      <c r="A674" s="46" t="s">
        <v>14</v>
      </c>
      <c r="B674" s="47" t="s">
        <v>17</v>
      </c>
      <c r="C674" s="1204"/>
      <c r="D674" s="1204"/>
      <c r="E674" s="1130"/>
      <c r="F674" s="1130"/>
      <c r="G674" s="1130"/>
      <c r="H674" s="1130"/>
      <c r="I674" s="1031" t="s">
        <v>1574</v>
      </c>
      <c r="J674" s="48">
        <v>4</v>
      </c>
      <c r="K674" s="569">
        <v>45505</v>
      </c>
      <c r="L674" s="569">
        <v>45869</v>
      </c>
      <c r="M674" s="840">
        <f t="shared" si="37"/>
        <v>52</v>
      </c>
      <c r="N674" s="841">
        <v>0</v>
      </c>
      <c r="O674" s="841">
        <f t="shared" si="38"/>
        <v>0</v>
      </c>
      <c r="P674" s="1037" t="str">
        <f>IF(ISNUMBER(O674),IF(O674=100%,"CUMPLIDA",IF(AND(ISNUMBER(L674),ISNUMBER(ITRC!$Q$5)), IF(L674&lt;ITRC!$Q$5,"INCUMPLIDA","PROCESO"), "VERIFICAR FECHA")),"SIN VALOR AVANCE")</f>
        <v>PROCESO</v>
      </c>
      <c r="Q674" s="1035" t="s">
        <v>4048</v>
      </c>
    </row>
    <row r="675" spans="1:17" ht="210.6" x14ac:dyDescent="0.25">
      <c r="A675" s="46" t="s">
        <v>14</v>
      </c>
      <c r="B675" s="47" t="s">
        <v>17</v>
      </c>
      <c r="C675" s="1204"/>
      <c r="D675" s="1204"/>
      <c r="E675" s="1130"/>
      <c r="F675" s="1130"/>
      <c r="G675" s="1130"/>
      <c r="H675" s="1031" t="s">
        <v>1575</v>
      </c>
      <c r="I675" s="1031" t="s">
        <v>1576</v>
      </c>
      <c r="J675" s="48">
        <v>1</v>
      </c>
      <c r="K675" s="569">
        <v>45870</v>
      </c>
      <c r="L675" s="569">
        <v>46022</v>
      </c>
      <c r="M675" s="840">
        <f t="shared" si="37"/>
        <v>21.714285714285715</v>
      </c>
      <c r="N675" s="841">
        <v>0</v>
      </c>
      <c r="O675" s="841">
        <f t="shared" si="38"/>
        <v>0</v>
      </c>
      <c r="P675" s="1037" t="str">
        <f>IF(ISNUMBER(O675),IF(O675=100%,"CUMPLIDA",IF(AND(ISNUMBER(L675),ISNUMBER(ITRC!$Q$5)), IF(L675&lt;ITRC!$Q$5,"INCUMPLIDA","PROCESO"), "VERIFICAR FECHA")),"SIN VALOR AVANCE")</f>
        <v>PROCESO</v>
      </c>
      <c r="Q675" s="1035" t="s">
        <v>4048</v>
      </c>
    </row>
    <row r="676" spans="1:17" ht="210.6" x14ac:dyDescent="0.25">
      <c r="A676" s="46" t="s">
        <v>14</v>
      </c>
      <c r="B676" s="47" t="s">
        <v>17</v>
      </c>
      <c r="C676" s="1204"/>
      <c r="D676" s="1204"/>
      <c r="E676" s="1130"/>
      <c r="F676" s="1130"/>
      <c r="G676" s="1031" t="s">
        <v>1577</v>
      </c>
      <c r="H676" s="1031" t="s">
        <v>1578</v>
      </c>
      <c r="I676" s="1031" t="s">
        <v>1567</v>
      </c>
      <c r="J676" s="48">
        <v>1</v>
      </c>
      <c r="K676" s="569">
        <v>44454</v>
      </c>
      <c r="L676" s="569">
        <v>44561</v>
      </c>
      <c r="M676" s="840">
        <f t="shared" si="37"/>
        <v>15.285714285714286</v>
      </c>
      <c r="N676" s="841">
        <v>1</v>
      </c>
      <c r="O676" s="841">
        <f t="shared" si="38"/>
        <v>1</v>
      </c>
      <c r="P676" s="1037" t="str">
        <f>IF(ISNUMBER(O676),IF(O676=100%,"CUMPLIDA",IF(AND(ISNUMBER(L676),ISNUMBER(ITRC!$Q$5)), IF(L676&lt;ITRC!$Q$5,"INCUMPLIDA","PROCESO"), "VERIFICAR FECHA")),"SIN VALOR AVANCE")</f>
        <v>CUMPLIDA</v>
      </c>
      <c r="Q676" s="1035" t="s">
        <v>4046</v>
      </c>
    </row>
    <row r="677" spans="1:17" ht="195" x14ac:dyDescent="0.25">
      <c r="A677" s="46" t="s">
        <v>14</v>
      </c>
      <c r="B677" s="47" t="s">
        <v>17</v>
      </c>
      <c r="C677" s="1204"/>
      <c r="D677" s="1204"/>
      <c r="E677" s="1130"/>
      <c r="F677" s="1130"/>
      <c r="G677" s="1031" t="s">
        <v>1579</v>
      </c>
      <c r="H677" s="1031" t="s">
        <v>1580</v>
      </c>
      <c r="I677" s="1031" t="s">
        <v>1570</v>
      </c>
      <c r="J677" s="48">
        <v>3</v>
      </c>
      <c r="K677" s="569">
        <v>44470</v>
      </c>
      <c r="L677" s="569">
        <v>44865</v>
      </c>
      <c r="M677" s="840">
        <f t="shared" si="37"/>
        <v>56.428571428571431</v>
      </c>
      <c r="N677" s="841">
        <v>1</v>
      </c>
      <c r="O677" s="841">
        <f t="shared" si="38"/>
        <v>1</v>
      </c>
      <c r="P677" s="1037" t="str">
        <f>IF(ISNUMBER(O677),IF(O677=100%,"CUMPLIDA",IF(AND(ISNUMBER(L677),ISNUMBER(ITRC!$Q$5)), IF(L677&lt;ITRC!$Q$5,"INCUMPLIDA","PROCESO"), "VERIFICAR FECHA")),"SIN VALOR AVANCE")</f>
        <v>CUMPLIDA</v>
      </c>
      <c r="Q677" s="1035" t="s">
        <v>4045</v>
      </c>
    </row>
    <row r="678" spans="1:17" ht="138.6" x14ac:dyDescent="0.25">
      <c r="A678" s="46" t="s">
        <v>14</v>
      </c>
      <c r="B678" s="47" t="s">
        <v>17</v>
      </c>
      <c r="C678" s="1204"/>
      <c r="D678" s="1204"/>
      <c r="E678" s="1130"/>
      <c r="F678" s="1130"/>
      <c r="G678" s="1031" t="s">
        <v>1581</v>
      </c>
      <c r="H678" s="1031" t="s">
        <v>1582</v>
      </c>
      <c r="I678" s="1031" t="s">
        <v>1583</v>
      </c>
      <c r="J678" s="48">
        <v>6</v>
      </c>
      <c r="K678" s="569">
        <v>44470</v>
      </c>
      <c r="L678" s="569">
        <v>44651</v>
      </c>
      <c r="M678" s="840">
        <f t="shared" ref="M678:M741" si="39">(L678-K678)/7</f>
        <v>25.857142857142858</v>
      </c>
      <c r="N678" s="841">
        <v>1</v>
      </c>
      <c r="O678" s="841">
        <f t="shared" si="38"/>
        <v>1</v>
      </c>
      <c r="P678" s="1037" t="str">
        <f>IF(ISNUMBER(O678),IF(O678=100%,"CUMPLIDA",IF(AND(ISNUMBER(L678),ISNUMBER(ITRC!$Q$5)), IF(L678&lt;ITRC!$Q$5,"INCUMPLIDA","PROCESO"), "VERIFICAR FECHA")),"SIN VALOR AVANCE")</f>
        <v>CUMPLIDA</v>
      </c>
      <c r="Q678" s="1035" t="s">
        <v>4045</v>
      </c>
    </row>
    <row r="679" spans="1:17" ht="165" x14ac:dyDescent="0.25">
      <c r="A679" s="46" t="s">
        <v>14</v>
      </c>
      <c r="B679" s="47" t="s">
        <v>17</v>
      </c>
      <c r="C679" s="1204"/>
      <c r="D679" s="1204"/>
      <c r="E679" s="1130"/>
      <c r="F679" s="1130"/>
      <c r="G679" s="1031" t="s">
        <v>1584</v>
      </c>
      <c r="H679" s="1031" t="s">
        <v>1585</v>
      </c>
      <c r="I679" s="1031" t="s">
        <v>1586</v>
      </c>
      <c r="J679" s="48">
        <v>1</v>
      </c>
      <c r="K679" s="569">
        <v>44470</v>
      </c>
      <c r="L679" s="569">
        <v>44742</v>
      </c>
      <c r="M679" s="840">
        <f t="shared" si="39"/>
        <v>38.857142857142854</v>
      </c>
      <c r="N679" s="841">
        <v>1</v>
      </c>
      <c r="O679" s="841">
        <f t="shared" si="38"/>
        <v>1</v>
      </c>
      <c r="P679" s="1037" t="str">
        <f>IF(ISNUMBER(O679),IF(O679=100%,"CUMPLIDA",IF(AND(ISNUMBER(L679),ISNUMBER(ITRC!$Q$5)), IF(L679&lt;ITRC!$Q$5,"INCUMPLIDA","PROCESO"), "VERIFICAR FECHA")),"SIN VALOR AVANCE")</f>
        <v>CUMPLIDA</v>
      </c>
      <c r="Q679" s="1035" t="s">
        <v>4049</v>
      </c>
    </row>
    <row r="680" spans="1:17" ht="90.6" x14ac:dyDescent="0.25">
      <c r="A680" s="46" t="s">
        <v>14</v>
      </c>
      <c r="B680" s="47" t="s">
        <v>17</v>
      </c>
      <c r="C680" s="1204"/>
      <c r="D680" s="1204"/>
      <c r="E680" s="1130"/>
      <c r="F680" s="1130"/>
      <c r="G680" s="1031" t="s">
        <v>1587</v>
      </c>
      <c r="H680" s="1031" t="s">
        <v>1588</v>
      </c>
      <c r="I680" s="1031" t="s">
        <v>1567</v>
      </c>
      <c r="J680" s="48">
        <v>1</v>
      </c>
      <c r="K680" s="569">
        <v>44454</v>
      </c>
      <c r="L680" s="569">
        <v>44561</v>
      </c>
      <c r="M680" s="840">
        <f t="shared" si="39"/>
        <v>15.285714285714286</v>
      </c>
      <c r="N680" s="841">
        <v>1</v>
      </c>
      <c r="O680" s="841">
        <f t="shared" si="38"/>
        <v>1</v>
      </c>
      <c r="P680" s="1037" t="str">
        <f>IF(ISNUMBER(O680),IF(O680=100%,"CUMPLIDA",IF(AND(ISNUMBER(L680),ISNUMBER(ITRC!$Q$5)), IF(L680&lt;ITRC!$Q$5,"INCUMPLIDA","PROCESO"), "VERIFICAR FECHA")),"SIN VALOR AVANCE")</f>
        <v>CUMPLIDA</v>
      </c>
      <c r="Q680" s="1035" t="s">
        <v>4045</v>
      </c>
    </row>
    <row r="681" spans="1:17" ht="90.6" x14ac:dyDescent="0.25">
      <c r="A681" s="46" t="s">
        <v>14</v>
      </c>
      <c r="B681" s="47" t="s">
        <v>17</v>
      </c>
      <c r="C681" s="1204"/>
      <c r="D681" s="1204"/>
      <c r="E681" s="1130"/>
      <c r="F681" s="1130"/>
      <c r="G681" s="1031" t="s">
        <v>1589</v>
      </c>
      <c r="H681" s="1031" t="s">
        <v>1590</v>
      </c>
      <c r="I681" s="1031" t="s">
        <v>1567</v>
      </c>
      <c r="J681" s="48">
        <v>1</v>
      </c>
      <c r="K681" s="569">
        <v>44454</v>
      </c>
      <c r="L681" s="569">
        <v>44561</v>
      </c>
      <c r="M681" s="840">
        <f t="shared" si="39"/>
        <v>15.285714285714286</v>
      </c>
      <c r="N681" s="841">
        <v>1</v>
      </c>
      <c r="O681" s="841">
        <f t="shared" si="38"/>
        <v>1</v>
      </c>
      <c r="P681" s="1037" t="str">
        <f>IF(ISNUMBER(O681),IF(O681=100%,"CUMPLIDA",IF(AND(ISNUMBER(L681),ISNUMBER(ITRC!$Q$5)), IF(L681&lt;ITRC!$Q$5,"INCUMPLIDA","PROCESO"), "VERIFICAR FECHA")),"SIN VALOR AVANCE")</f>
        <v>CUMPLIDA</v>
      </c>
      <c r="Q681" s="1035" t="s">
        <v>4045</v>
      </c>
    </row>
    <row r="682" spans="1:17" ht="90.6" x14ac:dyDescent="0.25">
      <c r="A682" s="46" t="s">
        <v>14</v>
      </c>
      <c r="B682" s="47" t="s">
        <v>17</v>
      </c>
      <c r="C682" s="1204" t="s">
        <v>1591</v>
      </c>
      <c r="D682" s="1204" t="s">
        <v>1592</v>
      </c>
      <c r="E682" s="1130" t="s">
        <v>1593</v>
      </c>
      <c r="F682" s="1130" t="s">
        <v>1594</v>
      </c>
      <c r="G682" s="1031" t="s">
        <v>1595</v>
      </c>
      <c r="H682" s="1031" t="s">
        <v>1596</v>
      </c>
      <c r="I682" s="1031" t="s">
        <v>1597</v>
      </c>
      <c r="J682" s="48">
        <v>1</v>
      </c>
      <c r="K682" s="569">
        <v>44621</v>
      </c>
      <c r="L682" s="569">
        <v>44651</v>
      </c>
      <c r="M682" s="840">
        <f t="shared" si="39"/>
        <v>4.2857142857142856</v>
      </c>
      <c r="N682" s="841">
        <v>1</v>
      </c>
      <c r="O682" s="841">
        <f t="shared" si="38"/>
        <v>1</v>
      </c>
      <c r="P682" s="1037" t="str">
        <f>IF(ISNUMBER(O682),IF(O682=100%,"CUMPLIDA",IF(AND(ISNUMBER(L682),ISNUMBER(ITRC!$Q$5)), IF(L682&lt;ITRC!$Q$5,"INCUMPLIDA","PROCESO"), "VERIFICAR FECHA")),"SIN VALOR AVANCE")</f>
        <v>CUMPLIDA</v>
      </c>
      <c r="Q682" s="1035" t="s">
        <v>1598</v>
      </c>
    </row>
    <row r="683" spans="1:17" ht="90.6" x14ac:dyDescent="0.25">
      <c r="A683" s="46" t="s">
        <v>14</v>
      </c>
      <c r="B683" s="47" t="s">
        <v>17</v>
      </c>
      <c r="C683" s="1204"/>
      <c r="D683" s="1204"/>
      <c r="E683" s="1130"/>
      <c r="F683" s="1130"/>
      <c r="G683" s="1031" t="s">
        <v>1599</v>
      </c>
      <c r="H683" s="1031" t="s">
        <v>1600</v>
      </c>
      <c r="I683" s="1031" t="s">
        <v>1601</v>
      </c>
      <c r="J683" s="841">
        <v>1</v>
      </c>
      <c r="K683" s="569">
        <v>44621</v>
      </c>
      <c r="L683" s="569">
        <v>44895</v>
      </c>
      <c r="M683" s="840">
        <f t="shared" si="39"/>
        <v>39.142857142857146</v>
      </c>
      <c r="N683" s="841">
        <v>1</v>
      </c>
      <c r="O683" s="841">
        <f t="shared" ref="O683:O746" si="40">N683</f>
        <v>1</v>
      </c>
      <c r="P683" s="1037" t="str">
        <f>IF(ISNUMBER(O683),IF(O683=100%,"CUMPLIDA",IF(AND(ISNUMBER(L683),ISNUMBER(ITRC!$Q$5)), IF(L683&lt;ITRC!$Q$5,"INCUMPLIDA","PROCESO"), "VERIFICAR FECHA")),"SIN VALOR AVANCE")</f>
        <v>CUMPLIDA</v>
      </c>
      <c r="Q683" s="1035" t="s">
        <v>1598</v>
      </c>
    </row>
    <row r="684" spans="1:17" ht="90" x14ac:dyDescent="0.25">
      <c r="A684" s="46" t="s">
        <v>14</v>
      </c>
      <c r="B684" s="47" t="s">
        <v>17</v>
      </c>
      <c r="C684" s="1204"/>
      <c r="D684" s="1204"/>
      <c r="E684" s="1130"/>
      <c r="F684" s="1130"/>
      <c r="G684" s="1031" t="s">
        <v>1602</v>
      </c>
      <c r="H684" s="1031" t="s">
        <v>1603</v>
      </c>
      <c r="I684" s="1031" t="s">
        <v>1604</v>
      </c>
      <c r="J684" s="48">
        <v>1</v>
      </c>
      <c r="K684" s="569">
        <v>44652</v>
      </c>
      <c r="L684" s="569">
        <v>44712</v>
      </c>
      <c r="M684" s="840">
        <f t="shared" si="39"/>
        <v>8.5714285714285712</v>
      </c>
      <c r="N684" s="841">
        <v>1</v>
      </c>
      <c r="O684" s="841">
        <f t="shared" si="40"/>
        <v>1</v>
      </c>
      <c r="P684" s="1037" t="str">
        <f>IF(ISNUMBER(O684),IF(O684=100%,"CUMPLIDA",IF(AND(ISNUMBER(L684),ISNUMBER(ITRC!$Q$5)), IF(L684&lt;ITRC!$Q$5,"INCUMPLIDA","PROCESO"), "VERIFICAR FECHA")),"SIN VALOR AVANCE")</f>
        <v>CUMPLIDA</v>
      </c>
      <c r="Q684" s="1035" t="s">
        <v>1605</v>
      </c>
    </row>
    <row r="685" spans="1:17" ht="105" x14ac:dyDescent="0.25">
      <c r="A685" s="46" t="s">
        <v>14</v>
      </c>
      <c r="B685" s="47" t="s">
        <v>17</v>
      </c>
      <c r="C685" s="1204"/>
      <c r="D685" s="1204"/>
      <c r="E685" s="1130"/>
      <c r="F685" s="1130"/>
      <c r="G685" s="1031" t="s">
        <v>1606</v>
      </c>
      <c r="H685" s="1031" t="s">
        <v>1607</v>
      </c>
      <c r="I685" s="1031" t="s">
        <v>1604</v>
      </c>
      <c r="J685" s="48">
        <v>1</v>
      </c>
      <c r="K685" s="569">
        <v>44682</v>
      </c>
      <c r="L685" s="569">
        <v>44712</v>
      </c>
      <c r="M685" s="840">
        <f t="shared" si="39"/>
        <v>4.2857142857142856</v>
      </c>
      <c r="N685" s="841">
        <v>1</v>
      </c>
      <c r="O685" s="841">
        <f t="shared" si="40"/>
        <v>1</v>
      </c>
      <c r="P685" s="1037" t="str">
        <f>IF(ISNUMBER(O685),IF(O685=100%,"CUMPLIDA",IF(AND(ISNUMBER(L685),ISNUMBER(ITRC!$Q$5)), IF(L685&lt;ITRC!$Q$5,"INCUMPLIDA","PROCESO"), "VERIFICAR FECHA")),"SIN VALOR AVANCE")</f>
        <v>CUMPLIDA</v>
      </c>
      <c r="Q685" s="1035" t="s">
        <v>1605</v>
      </c>
    </row>
    <row r="686" spans="1:17" ht="60.6" x14ac:dyDescent="0.25">
      <c r="A686" s="46" t="s">
        <v>14</v>
      </c>
      <c r="B686" s="47" t="s">
        <v>17</v>
      </c>
      <c r="C686" s="1204"/>
      <c r="D686" s="1204"/>
      <c r="E686" s="1130"/>
      <c r="F686" s="1130"/>
      <c r="G686" s="1031" t="s">
        <v>1608</v>
      </c>
      <c r="H686" s="1031" t="s">
        <v>1609</v>
      </c>
      <c r="I686" s="1031" t="s">
        <v>1610</v>
      </c>
      <c r="J686" s="48">
        <v>1</v>
      </c>
      <c r="K686" s="569">
        <v>44621</v>
      </c>
      <c r="L686" s="569">
        <v>44804</v>
      </c>
      <c r="M686" s="840">
        <f t="shared" si="39"/>
        <v>26.142857142857142</v>
      </c>
      <c r="N686" s="841">
        <v>1</v>
      </c>
      <c r="O686" s="841">
        <f t="shared" si="40"/>
        <v>1</v>
      </c>
      <c r="P686" s="1037" t="str">
        <f>IF(ISNUMBER(O686),IF(O686=100%,"CUMPLIDA",IF(AND(ISNUMBER(L686),ISNUMBER(ITRC!$Q$5)), IF(L686&lt;ITRC!$Q$5,"INCUMPLIDA","PROCESO"), "VERIFICAR FECHA")),"SIN VALOR AVANCE")</f>
        <v>CUMPLIDA</v>
      </c>
      <c r="Q686" s="1035" t="s">
        <v>1611</v>
      </c>
    </row>
    <row r="687" spans="1:17" ht="60.6" x14ac:dyDescent="0.25">
      <c r="A687" s="46" t="s">
        <v>14</v>
      </c>
      <c r="B687" s="47" t="s">
        <v>17</v>
      </c>
      <c r="C687" s="1204"/>
      <c r="D687" s="1204"/>
      <c r="E687" s="1130"/>
      <c r="F687" s="1130"/>
      <c r="G687" s="1031" t="s">
        <v>1612</v>
      </c>
      <c r="H687" s="1031" t="s">
        <v>1613</v>
      </c>
      <c r="I687" s="1031" t="s">
        <v>1614</v>
      </c>
      <c r="J687" s="48">
        <v>1</v>
      </c>
      <c r="K687" s="569">
        <v>44621</v>
      </c>
      <c r="L687" s="569">
        <v>44681</v>
      </c>
      <c r="M687" s="840">
        <f t="shared" si="39"/>
        <v>8.5714285714285712</v>
      </c>
      <c r="N687" s="841">
        <v>1</v>
      </c>
      <c r="O687" s="841">
        <f t="shared" si="40"/>
        <v>1</v>
      </c>
      <c r="P687" s="1037" t="str">
        <f>IF(ISNUMBER(O687),IF(O687=100%,"CUMPLIDA",IF(AND(ISNUMBER(L687),ISNUMBER(ITRC!$Q$5)), IF(L687&lt;ITRC!$Q$5,"INCUMPLIDA","PROCESO"), "VERIFICAR FECHA")),"SIN VALOR AVANCE")</f>
        <v>CUMPLIDA</v>
      </c>
      <c r="Q687" s="1035" t="s">
        <v>1611</v>
      </c>
    </row>
    <row r="688" spans="1:17" ht="120.6" x14ac:dyDescent="0.25">
      <c r="A688" s="46" t="s">
        <v>14</v>
      </c>
      <c r="B688" s="47" t="s">
        <v>17</v>
      </c>
      <c r="C688" s="1204"/>
      <c r="D688" s="1204"/>
      <c r="E688" s="1130"/>
      <c r="F688" s="1130"/>
      <c r="G688" s="1031" t="s">
        <v>1615</v>
      </c>
      <c r="H688" s="1031" t="s">
        <v>1616</v>
      </c>
      <c r="I688" s="50" t="s">
        <v>1617</v>
      </c>
      <c r="J688" s="48">
        <v>24</v>
      </c>
      <c r="K688" s="569">
        <v>44621</v>
      </c>
      <c r="L688" s="569">
        <v>44804</v>
      </c>
      <c r="M688" s="840">
        <f t="shared" si="39"/>
        <v>26.142857142857142</v>
      </c>
      <c r="N688" s="841">
        <v>1</v>
      </c>
      <c r="O688" s="841">
        <f t="shared" si="40"/>
        <v>1</v>
      </c>
      <c r="P688" s="1037" t="str">
        <f>IF(ISNUMBER(O688),IF(O688=100%,"CUMPLIDA",IF(AND(ISNUMBER(L688),ISNUMBER(ITRC!$Q$5)), IF(L688&lt;ITRC!$Q$5,"INCUMPLIDA","PROCESO"), "VERIFICAR FECHA")),"SIN VALOR AVANCE")</f>
        <v>CUMPLIDA</v>
      </c>
      <c r="Q688" s="1035" t="s">
        <v>1618</v>
      </c>
    </row>
    <row r="689" spans="1:17" ht="90.6" x14ac:dyDescent="0.25">
      <c r="A689" s="46" t="s">
        <v>14</v>
      </c>
      <c r="B689" s="47" t="s">
        <v>17</v>
      </c>
      <c r="C689" s="1204"/>
      <c r="D689" s="1204"/>
      <c r="E689" s="1130"/>
      <c r="F689" s="1130"/>
      <c r="G689" s="1031" t="s">
        <v>1619</v>
      </c>
      <c r="H689" s="1031" t="s">
        <v>1620</v>
      </c>
      <c r="I689" s="1031" t="s">
        <v>1396</v>
      </c>
      <c r="J689" s="48">
        <v>1</v>
      </c>
      <c r="K689" s="569">
        <v>44621</v>
      </c>
      <c r="L689" s="569">
        <v>44681</v>
      </c>
      <c r="M689" s="840">
        <f t="shared" si="39"/>
        <v>8.5714285714285712</v>
      </c>
      <c r="N689" s="841">
        <v>1</v>
      </c>
      <c r="O689" s="841">
        <f t="shared" si="40"/>
        <v>1</v>
      </c>
      <c r="P689" s="1037" t="str">
        <f>IF(ISNUMBER(O689),IF(O689=100%,"CUMPLIDA",IF(AND(ISNUMBER(L689),ISNUMBER(ITRC!$Q$5)), IF(L689&lt;ITRC!$Q$5,"INCUMPLIDA","PROCESO"), "VERIFICAR FECHA")),"SIN VALOR AVANCE")</f>
        <v>CUMPLIDA</v>
      </c>
      <c r="Q689" s="1035" t="s">
        <v>1598</v>
      </c>
    </row>
    <row r="690" spans="1:17" ht="120.6" x14ac:dyDescent="0.25">
      <c r="A690" s="46" t="s">
        <v>14</v>
      </c>
      <c r="B690" s="47" t="s">
        <v>17</v>
      </c>
      <c r="C690" s="1204"/>
      <c r="D690" s="1204"/>
      <c r="E690" s="1130"/>
      <c r="F690" s="1130"/>
      <c r="G690" s="1031" t="s">
        <v>1621</v>
      </c>
      <c r="H690" s="1031" t="s">
        <v>1622</v>
      </c>
      <c r="I690" s="1031" t="s">
        <v>1623</v>
      </c>
      <c r="J690" s="48">
        <v>8</v>
      </c>
      <c r="K690" s="569">
        <v>44621</v>
      </c>
      <c r="L690" s="569">
        <v>44803</v>
      </c>
      <c r="M690" s="840">
        <f t="shared" si="39"/>
        <v>26</v>
      </c>
      <c r="N690" s="841">
        <v>1</v>
      </c>
      <c r="O690" s="841">
        <f t="shared" si="40"/>
        <v>1</v>
      </c>
      <c r="P690" s="1037" t="str">
        <f>IF(ISNUMBER(O690),IF(O690=100%,"CUMPLIDA",IF(AND(ISNUMBER(L690),ISNUMBER(ITRC!$Q$5)), IF(L690&lt;ITRC!$Q$5,"INCUMPLIDA","PROCESO"), "VERIFICAR FECHA")),"SIN VALOR AVANCE")</f>
        <v>CUMPLIDA</v>
      </c>
      <c r="Q690" s="1035" t="s">
        <v>1618</v>
      </c>
    </row>
    <row r="691" spans="1:17" ht="105.6" x14ac:dyDescent="0.25">
      <c r="A691" s="46" t="s">
        <v>14</v>
      </c>
      <c r="B691" s="47" t="s">
        <v>17</v>
      </c>
      <c r="C691" s="1204"/>
      <c r="D691" s="1204"/>
      <c r="E691" s="1130"/>
      <c r="F691" s="1130"/>
      <c r="G691" s="1031" t="s">
        <v>1624</v>
      </c>
      <c r="H691" s="1031" t="s">
        <v>1625</v>
      </c>
      <c r="I691" s="50" t="s">
        <v>1626</v>
      </c>
      <c r="J691" s="48">
        <v>2</v>
      </c>
      <c r="K691" s="569">
        <v>44621</v>
      </c>
      <c r="L691" s="569">
        <v>44712</v>
      </c>
      <c r="M691" s="840">
        <f t="shared" si="39"/>
        <v>13</v>
      </c>
      <c r="N691" s="841">
        <v>1</v>
      </c>
      <c r="O691" s="841">
        <f t="shared" si="40"/>
        <v>1</v>
      </c>
      <c r="P691" s="1037" t="str">
        <f>IF(ISNUMBER(O691),IF(O691=100%,"CUMPLIDA",IF(AND(ISNUMBER(L691),ISNUMBER(ITRC!$Q$5)), IF(L691&lt;ITRC!$Q$5,"INCUMPLIDA","PROCESO"), "VERIFICAR FECHA")),"SIN VALOR AVANCE")</f>
        <v>CUMPLIDA</v>
      </c>
      <c r="Q691" s="1035" t="s">
        <v>1627</v>
      </c>
    </row>
    <row r="692" spans="1:17" ht="60.6" x14ac:dyDescent="0.25">
      <c r="A692" s="46" t="s">
        <v>14</v>
      </c>
      <c r="B692" s="47" t="s">
        <v>17</v>
      </c>
      <c r="C692" s="1204"/>
      <c r="D692" s="1204"/>
      <c r="E692" s="1130"/>
      <c r="F692" s="1130"/>
      <c r="G692" s="1031" t="s">
        <v>1628</v>
      </c>
      <c r="H692" s="1031" t="s">
        <v>1629</v>
      </c>
      <c r="I692" s="50" t="s">
        <v>1630</v>
      </c>
      <c r="J692" s="48">
        <v>2</v>
      </c>
      <c r="K692" s="569">
        <v>44607</v>
      </c>
      <c r="L692" s="569">
        <v>44910</v>
      </c>
      <c r="M692" s="840">
        <f t="shared" si="39"/>
        <v>43.285714285714285</v>
      </c>
      <c r="N692" s="841">
        <v>1</v>
      </c>
      <c r="O692" s="841">
        <f t="shared" si="40"/>
        <v>1</v>
      </c>
      <c r="P692" s="1037" t="str">
        <f>IF(ISNUMBER(O692),IF(O692=100%,"CUMPLIDA",IF(AND(ISNUMBER(L692),ISNUMBER(ITRC!$Q$5)), IF(L692&lt;ITRC!$Q$5,"INCUMPLIDA","PROCESO"), "VERIFICAR FECHA")),"SIN VALOR AVANCE")</f>
        <v>CUMPLIDA</v>
      </c>
      <c r="Q692" s="1035" t="s">
        <v>1631</v>
      </c>
    </row>
    <row r="693" spans="1:17" ht="120.6" x14ac:dyDescent="0.25">
      <c r="A693" s="51" t="s">
        <v>21</v>
      </c>
      <c r="B693" s="52" t="s">
        <v>17</v>
      </c>
      <c r="C693" s="1204" t="s">
        <v>1632</v>
      </c>
      <c r="D693" s="1204" t="s">
        <v>1510</v>
      </c>
      <c r="E693" s="1130" t="s">
        <v>1633</v>
      </c>
      <c r="F693" s="1130" t="s">
        <v>1634</v>
      </c>
      <c r="G693" s="1031" t="s">
        <v>1635</v>
      </c>
      <c r="H693" s="1031" t="s">
        <v>1636</v>
      </c>
      <c r="I693" s="1031" t="s">
        <v>1637</v>
      </c>
      <c r="J693" s="839">
        <v>1</v>
      </c>
      <c r="K693" s="569">
        <v>43130</v>
      </c>
      <c r="L693" s="569">
        <v>43169</v>
      </c>
      <c r="M693" s="840">
        <f t="shared" si="39"/>
        <v>5.5714285714285712</v>
      </c>
      <c r="N693" s="841">
        <v>1</v>
      </c>
      <c r="O693" s="841">
        <f t="shared" si="40"/>
        <v>1</v>
      </c>
      <c r="P693" s="1037" t="str">
        <f>IF(ISNUMBER(O693),IF(O693=100%,"CUMPLIDA",IF(AND(ISNUMBER(L693),ISNUMBER(ITRC!$Q$5)), IF(L693&lt;ITRC!$Q$5,"INCUMPLIDA","PROCESO"), "VERIFICAR FECHA")),"SIN VALOR AVANCE")</f>
        <v>CUMPLIDA</v>
      </c>
      <c r="Q693" s="1035" t="s">
        <v>1638</v>
      </c>
    </row>
    <row r="694" spans="1:17" ht="180.6" x14ac:dyDescent="0.25">
      <c r="A694" s="51" t="s">
        <v>21</v>
      </c>
      <c r="B694" s="52" t="s">
        <v>17</v>
      </c>
      <c r="C694" s="1204"/>
      <c r="D694" s="1204"/>
      <c r="E694" s="1130"/>
      <c r="F694" s="1130"/>
      <c r="G694" s="1031" t="s">
        <v>1639</v>
      </c>
      <c r="H694" s="1031" t="s">
        <v>1640</v>
      </c>
      <c r="I694" s="1031" t="s">
        <v>1641</v>
      </c>
      <c r="J694" s="839">
        <v>1</v>
      </c>
      <c r="K694" s="569">
        <v>42826</v>
      </c>
      <c r="L694" s="569">
        <v>42931</v>
      </c>
      <c r="M694" s="840">
        <f t="shared" si="39"/>
        <v>15</v>
      </c>
      <c r="N694" s="841">
        <v>1</v>
      </c>
      <c r="O694" s="841">
        <f t="shared" si="40"/>
        <v>1</v>
      </c>
      <c r="P694" s="1037" t="str">
        <f>IF(ISNUMBER(O694),IF(O694=100%,"CUMPLIDA",IF(AND(ISNUMBER(L694),ISNUMBER(ITRC!$Q$5)), IF(L694&lt;ITRC!$Q$5,"INCUMPLIDA","PROCESO"), "VERIFICAR FECHA")),"SIN VALOR AVANCE")</f>
        <v>CUMPLIDA</v>
      </c>
      <c r="Q694" s="1035" t="s">
        <v>1642</v>
      </c>
    </row>
    <row r="695" spans="1:17" ht="105.6" x14ac:dyDescent="0.25">
      <c r="A695" s="51" t="s">
        <v>21</v>
      </c>
      <c r="B695" s="52" t="s">
        <v>17</v>
      </c>
      <c r="C695" s="1204"/>
      <c r="D695" s="1204"/>
      <c r="E695" s="1130" t="s">
        <v>1643</v>
      </c>
      <c r="F695" s="1130"/>
      <c r="G695" s="1031" t="s">
        <v>1644</v>
      </c>
      <c r="H695" s="1031" t="s">
        <v>1645</v>
      </c>
      <c r="I695" s="1031" t="s">
        <v>1646</v>
      </c>
      <c r="J695" s="839">
        <v>1</v>
      </c>
      <c r="K695" s="569">
        <v>42979</v>
      </c>
      <c r="L695" s="569">
        <v>43039</v>
      </c>
      <c r="M695" s="840">
        <f t="shared" si="39"/>
        <v>8.5714285714285712</v>
      </c>
      <c r="N695" s="841">
        <v>1</v>
      </c>
      <c r="O695" s="841">
        <f t="shared" si="40"/>
        <v>1</v>
      </c>
      <c r="P695" s="1037" t="str">
        <f>IF(ISNUMBER(O695),IF(O695=100%,"CUMPLIDA",IF(AND(ISNUMBER(L695),ISNUMBER(ITRC!$Q$5)), IF(L695&lt;ITRC!$Q$5,"INCUMPLIDA","PROCESO"), "VERIFICAR FECHA")),"SIN VALOR AVANCE")</f>
        <v>CUMPLIDA</v>
      </c>
      <c r="Q695" s="1035" t="s">
        <v>1647</v>
      </c>
    </row>
    <row r="696" spans="1:17" ht="180.6" x14ac:dyDescent="0.25">
      <c r="A696" s="51" t="s">
        <v>21</v>
      </c>
      <c r="B696" s="52" t="s">
        <v>17</v>
      </c>
      <c r="C696" s="1204"/>
      <c r="D696" s="1204"/>
      <c r="E696" s="1130"/>
      <c r="F696" s="1130"/>
      <c r="G696" s="1031" t="s">
        <v>1648</v>
      </c>
      <c r="H696" s="1031" t="s">
        <v>1649</v>
      </c>
      <c r="I696" s="1031" t="s">
        <v>1641</v>
      </c>
      <c r="J696" s="839">
        <v>1</v>
      </c>
      <c r="K696" s="569">
        <v>42675</v>
      </c>
      <c r="L696" s="569">
        <v>42704</v>
      </c>
      <c r="M696" s="840">
        <f t="shared" si="39"/>
        <v>4.1428571428571432</v>
      </c>
      <c r="N696" s="841">
        <v>1</v>
      </c>
      <c r="O696" s="841">
        <f t="shared" si="40"/>
        <v>1</v>
      </c>
      <c r="P696" s="1037" t="str">
        <f>IF(ISNUMBER(O696),IF(O696=100%,"CUMPLIDA",IF(AND(ISNUMBER(L696),ISNUMBER(ITRC!$Q$5)), IF(L696&lt;ITRC!$Q$5,"INCUMPLIDA","PROCESO"), "VERIFICAR FECHA")),"SIN VALOR AVANCE")</f>
        <v>CUMPLIDA</v>
      </c>
      <c r="Q696" s="1035" t="s">
        <v>1642</v>
      </c>
    </row>
    <row r="697" spans="1:17" ht="105.6" x14ac:dyDescent="0.25">
      <c r="A697" s="51" t="s">
        <v>21</v>
      </c>
      <c r="B697" s="52" t="s">
        <v>17</v>
      </c>
      <c r="C697" s="1204"/>
      <c r="D697" s="1204"/>
      <c r="E697" s="1130" t="s">
        <v>1650</v>
      </c>
      <c r="F697" s="1130"/>
      <c r="G697" s="1031" t="s">
        <v>1651</v>
      </c>
      <c r="H697" s="1031" t="s">
        <v>1652</v>
      </c>
      <c r="I697" s="1031" t="s">
        <v>1641</v>
      </c>
      <c r="J697" s="839">
        <v>1</v>
      </c>
      <c r="K697" s="569">
        <v>42675</v>
      </c>
      <c r="L697" s="569">
        <v>42704</v>
      </c>
      <c r="M697" s="840">
        <f t="shared" si="39"/>
        <v>4.1428571428571432</v>
      </c>
      <c r="N697" s="841">
        <v>1</v>
      </c>
      <c r="O697" s="841">
        <f t="shared" si="40"/>
        <v>1</v>
      </c>
      <c r="P697" s="1037" t="str">
        <f>IF(ISNUMBER(O697),IF(O697=100%,"CUMPLIDA",IF(AND(ISNUMBER(L697),ISNUMBER(ITRC!$Q$5)), IF(L697&lt;ITRC!$Q$5,"INCUMPLIDA","PROCESO"), "VERIFICAR FECHA")),"SIN VALOR AVANCE")</f>
        <v>CUMPLIDA</v>
      </c>
      <c r="Q697" s="1035" t="s">
        <v>1647</v>
      </c>
    </row>
    <row r="698" spans="1:17" ht="120.6" x14ac:dyDescent="0.25">
      <c r="A698" s="51" t="s">
        <v>21</v>
      </c>
      <c r="B698" s="52" t="s">
        <v>17</v>
      </c>
      <c r="C698" s="1204"/>
      <c r="D698" s="1204"/>
      <c r="E698" s="1130"/>
      <c r="F698" s="1130"/>
      <c r="G698" s="1031" t="s">
        <v>1653</v>
      </c>
      <c r="H698" s="1031" t="s">
        <v>1654</v>
      </c>
      <c r="I698" s="1031" t="s">
        <v>1655</v>
      </c>
      <c r="J698" s="839">
        <v>1</v>
      </c>
      <c r="K698" s="569">
        <v>43027</v>
      </c>
      <c r="L698" s="569">
        <v>43027</v>
      </c>
      <c r="M698" s="840">
        <f t="shared" si="39"/>
        <v>0</v>
      </c>
      <c r="N698" s="841">
        <v>1</v>
      </c>
      <c r="O698" s="841">
        <f t="shared" si="40"/>
        <v>1</v>
      </c>
      <c r="P698" s="1037" t="str">
        <f>IF(ISNUMBER(O698),IF(O698=100%,"CUMPLIDA",IF(AND(ISNUMBER(L698),ISNUMBER(ITRC!$Q$5)), IF(L698&lt;ITRC!$Q$5,"INCUMPLIDA","PROCESO"), "VERIFICAR FECHA")),"SIN VALOR AVANCE")</f>
        <v>CUMPLIDA</v>
      </c>
      <c r="Q698" s="1035" t="s">
        <v>1656</v>
      </c>
    </row>
    <row r="699" spans="1:17" ht="105.6" x14ac:dyDescent="0.25">
      <c r="A699" s="51" t="s">
        <v>21</v>
      </c>
      <c r="B699" s="52" t="s">
        <v>17</v>
      </c>
      <c r="C699" s="1204"/>
      <c r="D699" s="1204"/>
      <c r="E699" s="1130"/>
      <c r="F699" s="1130"/>
      <c r="G699" s="1031" t="s">
        <v>1657</v>
      </c>
      <c r="H699" s="1031" t="s">
        <v>1658</v>
      </c>
      <c r="I699" s="1031" t="s">
        <v>1659</v>
      </c>
      <c r="J699" s="1030" t="s">
        <v>1660</v>
      </c>
      <c r="K699" s="569">
        <v>43101</v>
      </c>
      <c r="L699" s="569">
        <v>43465</v>
      </c>
      <c r="M699" s="840">
        <f t="shared" si="39"/>
        <v>52</v>
      </c>
      <c r="N699" s="841">
        <v>1</v>
      </c>
      <c r="O699" s="841">
        <f t="shared" si="40"/>
        <v>1</v>
      </c>
      <c r="P699" s="1037" t="str">
        <f>IF(ISNUMBER(O699),IF(O699=100%,"CUMPLIDA",IF(AND(ISNUMBER(L699),ISNUMBER(ITRC!$Q$5)), IF(L699&lt;ITRC!$Q$5,"INCUMPLIDA","PROCESO"), "VERIFICAR FECHA")),"SIN VALOR AVANCE")</f>
        <v>CUMPLIDA</v>
      </c>
      <c r="Q699" s="1035" t="s">
        <v>1647</v>
      </c>
    </row>
    <row r="700" spans="1:17" ht="105.6" x14ac:dyDescent="0.25">
      <c r="A700" s="51" t="s">
        <v>21</v>
      </c>
      <c r="B700" s="52" t="s">
        <v>17</v>
      </c>
      <c r="C700" s="1204"/>
      <c r="D700" s="1204"/>
      <c r="E700" s="1130" t="s">
        <v>1661</v>
      </c>
      <c r="F700" s="1130"/>
      <c r="G700" s="1031" t="s">
        <v>1662</v>
      </c>
      <c r="H700" s="1031" t="s">
        <v>1663</v>
      </c>
      <c r="I700" s="1031" t="s">
        <v>1664</v>
      </c>
      <c r="J700" s="839">
        <v>1</v>
      </c>
      <c r="K700" s="569">
        <v>43101</v>
      </c>
      <c r="L700" s="569">
        <v>44135</v>
      </c>
      <c r="M700" s="840">
        <f t="shared" si="39"/>
        <v>147.71428571428572</v>
      </c>
      <c r="N700" s="841">
        <v>1</v>
      </c>
      <c r="O700" s="841">
        <f t="shared" si="40"/>
        <v>1</v>
      </c>
      <c r="P700" s="1037" t="str">
        <f>IF(ISNUMBER(O700),IF(O700=100%,"CUMPLIDA",IF(AND(ISNUMBER(L700),ISNUMBER(ITRC!$Q$5)), IF(L700&lt;ITRC!$Q$5,"INCUMPLIDA","PROCESO"), "VERIFICAR FECHA")),"SIN VALOR AVANCE")</f>
        <v>CUMPLIDA</v>
      </c>
      <c r="Q700" s="1035" t="s">
        <v>1665</v>
      </c>
    </row>
    <row r="701" spans="1:17" ht="105.6" x14ac:dyDescent="0.25">
      <c r="A701" s="51" t="s">
        <v>21</v>
      </c>
      <c r="B701" s="52" t="s">
        <v>17</v>
      </c>
      <c r="C701" s="1204"/>
      <c r="D701" s="1204"/>
      <c r="E701" s="1130"/>
      <c r="F701" s="1130"/>
      <c r="G701" s="1031" t="s">
        <v>1666</v>
      </c>
      <c r="H701" s="1031" t="s">
        <v>1667</v>
      </c>
      <c r="I701" s="1031" t="s">
        <v>1668</v>
      </c>
      <c r="J701" s="839">
        <v>1</v>
      </c>
      <c r="K701" s="569">
        <v>43102</v>
      </c>
      <c r="L701" s="569">
        <v>43404</v>
      </c>
      <c r="M701" s="840">
        <f t="shared" si="39"/>
        <v>43.142857142857146</v>
      </c>
      <c r="N701" s="841">
        <v>1</v>
      </c>
      <c r="O701" s="841">
        <f t="shared" si="40"/>
        <v>1</v>
      </c>
      <c r="P701" s="1037" t="str">
        <f>IF(ISNUMBER(O701),IF(O701=100%,"CUMPLIDA",IF(AND(ISNUMBER(L701),ISNUMBER(ITRC!$Q$5)), IF(L701&lt;ITRC!$Q$5,"INCUMPLIDA","PROCESO"), "VERIFICAR FECHA")),"SIN VALOR AVANCE")</f>
        <v>CUMPLIDA</v>
      </c>
      <c r="Q701" s="1035" t="s">
        <v>1647</v>
      </c>
    </row>
    <row r="702" spans="1:17" ht="105.6" x14ac:dyDescent="0.25">
      <c r="A702" s="51" t="s">
        <v>21</v>
      </c>
      <c r="B702" s="52" t="s">
        <v>17</v>
      </c>
      <c r="C702" s="1204"/>
      <c r="D702" s="1204"/>
      <c r="E702" s="1130"/>
      <c r="F702" s="1130"/>
      <c r="G702" s="1031" t="s">
        <v>1669</v>
      </c>
      <c r="H702" s="1031" t="s">
        <v>1670</v>
      </c>
      <c r="I702" s="1031" t="s">
        <v>1668</v>
      </c>
      <c r="J702" s="839">
        <v>1</v>
      </c>
      <c r="K702" s="569">
        <v>43102</v>
      </c>
      <c r="L702" s="569">
        <v>43404</v>
      </c>
      <c r="M702" s="840">
        <f t="shared" si="39"/>
        <v>43.142857142857146</v>
      </c>
      <c r="N702" s="841">
        <v>1</v>
      </c>
      <c r="O702" s="841">
        <f t="shared" si="40"/>
        <v>1</v>
      </c>
      <c r="P702" s="1037" t="str">
        <f>IF(ISNUMBER(O702),IF(O702=100%,"CUMPLIDA",IF(AND(ISNUMBER(L702),ISNUMBER(ITRC!$Q$5)), IF(L702&lt;ITRC!$Q$5,"INCUMPLIDA","PROCESO"), "VERIFICAR FECHA")),"SIN VALOR AVANCE")</f>
        <v>CUMPLIDA</v>
      </c>
      <c r="Q702" s="1035" t="s">
        <v>1671</v>
      </c>
    </row>
    <row r="703" spans="1:17" ht="105.6" x14ac:dyDescent="0.25">
      <c r="A703" s="51" t="s">
        <v>21</v>
      </c>
      <c r="B703" s="52" t="s">
        <v>17</v>
      </c>
      <c r="C703" s="1204"/>
      <c r="D703" s="1204"/>
      <c r="E703" s="1130" t="s">
        <v>1672</v>
      </c>
      <c r="F703" s="1130"/>
      <c r="G703" s="1031" t="s">
        <v>1673</v>
      </c>
      <c r="H703" s="1031" t="s">
        <v>1674</v>
      </c>
      <c r="I703" s="1031" t="s">
        <v>1675</v>
      </c>
      <c r="J703" s="839">
        <v>1</v>
      </c>
      <c r="K703" s="569">
        <v>43313</v>
      </c>
      <c r="L703" s="569">
        <v>44651</v>
      </c>
      <c r="M703" s="840">
        <f t="shared" si="39"/>
        <v>191.14285714285714</v>
      </c>
      <c r="N703" s="841">
        <v>1</v>
      </c>
      <c r="O703" s="841">
        <f t="shared" si="40"/>
        <v>1</v>
      </c>
      <c r="P703" s="1037" t="str">
        <f>IF(ISNUMBER(O703),IF(O703=100%,"CUMPLIDA",IF(AND(ISNUMBER(L703),ISNUMBER(ITRC!$Q$5)), IF(L703&lt;ITRC!$Q$5,"INCUMPLIDA","PROCESO"), "VERIFICAR FECHA")),"SIN VALOR AVANCE")</f>
        <v>CUMPLIDA</v>
      </c>
      <c r="Q703" s="1035" t="s">
        <v>1665</v>
      </c>
    </row>
    <row r="704" spans="1:17" ht="270.60000000000002" x14ac:dyDescent="0.25">
      <c r="A704" s="51" t="s">
        <v>21</v>
      </c>
      <c r="B704" s="52" t="s">
        <v>17</v>
      </c>
      <c r="C704" s="1204"/>
      <c r="D704" s="1204"/>
      <c r="E704" s="1130"/>
      <c r="F704" s="1130"/>
      <c r="G704" s="1130" t="s">
        <v>1676</v>
      </c>
      <c r="H704" s="1031" t="s">
        <v>1677</v>
      </c>
      <c r="I704" s="1031" t="s">
        <v>1678</v>
      </c>
      <c r="J704" s="839">
        <v>1</v>
      </c>
      <c r="K704" s="569">
        <v>43647</v>
      </c>
      <c r="L704" s="569">
        <v>43676</v>
      </c>
      <c r="M704" s="840">
        <f t="shared" si="39"/>
        <v>4.1428571428571432</v>
      </c>
      <c r="N704" s="841">
        <v>1</v>
      </c>
      <c r="O704" s="841">
        <f t="shared" si="40"/>
        <v>1</v>
      </c>
      <c r="P704" s="1037" t="str">
        <f>IF(ISNUMBER(O704),IF(O704=100%,"CUMPLIDA",IF(AND(ISNUMBER(L704),ISNUMBER(ITRC!$Q$5)), IF(L704&lt;ITRC!$Q$5,"INCUMPLIDA","PROCESO"), "VERIFICAR FECHA")),"SIN VALOR AVANCE")</f>
        <v>CUMPLIDA</v>
      </c>
      <c r="Q704" s="1035" t="s">
        <v>1679</v>
      </c>
    </row>
    <row r="705" spans="1:17" ht="270.60000000000002" x14ac:dyDescent="0.25">
      <c r="A705" s="51" t="s">
        <v>21</v>
      </c>
      <c r="B705" s="52" t="s">
        <v>17</v>
      </c>
      <c r="C705" s="1204"/>
      <c r="D705" s="1204"/>
      <c r="E705" s="1130"/>
      <c r="F705" s="1130"/>
      <c r="G705" s="1130"/>
      <c r="H705" s="1031" t="s">
        <v>1680</v>
      </c>
      <c r="I705" s="1031" t="s">
        <v>1681</v>
      </c>
      <c r="J705" s="839">
        <v>1</v>
      </c>
      <c r="K705" s="569">
        <v>43678</v>
      </c>
      <c r="L705" s="569">
        <v>44680</v>
      </c>
      <c r="M705" s="840">
        <f t="shared" si="39"/>
        <v>143.14285714285714</v>
      </c>
      <c r="N705" s="841">
        <v>1</v>
      </c>
      <c r="O705" s="841">
        <f t="shared" si="40"/>
        <v>1</v>
      </c>
      <c r="P705" s="1037" t="str">
        <f>IF(ISNUMBER(O705),IF(O705=100%,"CUMPLIDA",IF(AND(ISNUMBER(L705),ISNUMBER(ITRC!$Q$5)), IF(L705&lt;ITRC!$Q$5,"INCUMPLIDA","PROCESO"), "VERIFICAR FECHA")),"SIN VALOR AVANCE")</f>
        <v>CUMPLIDA</v>
      </c>
      <c r="Q705" s="1035" t="s">
        <v>1679</v>
      </c>
    </row>
    <row r="706" spans="1:17" ht="120.6" x14ac:dyDescent="0.25">
      <c r="A706" s="51" t="s">
        <v>21</v>
      </c>
      <c r="B706" s="52" t="s">
        <v>17</v>
      </c>
      <c r="C706" s="1204"/>
      <c r="D706" s="1204"/>
      <c r="E706" s="1130" t="s">
        <v>1682</v>
      </c>
      <c r="F706" s="1130"/>
      <c r="G706" s="1031" t="s">
        <v>3486</v>
      </c>
      <c r="H706" s="1031" t="s">
        <v>1683</v>
      </c>
      <c r="I706" s="1031" t="s">
        <v>1681</v>
      </c>
      <c r="J706" s="839">
        <v>1</v>
      </c>
      <c r="K706" s="569">
        <v>43922</v>
      </c>
      <c r="L706" s="569">
        <v>45199</v>
      </c>
      <c r="M706" s="840">
        <f t="shared" si="39"/>
        <v>182.42857142857142</v>
      </c>
      <c r="N706" s="841">
        <v>0.8</v>
      </c>
      <c r="O706" s="841">
        <f t="shared" si="40"/>
        <v>0.8</v>
      </c>
      <c r="P706" s="1037" t="str">
        <f>IF(ISNUMBER(O706),IF(O706=100%,"CUMPLIDA",IF(AND(ISNUMBER(L706),ISNUMBER(ITRC!$Q$5)), IF(L706&lt;ITRC!$Q$5,"INCUMPLIDA","PROCESO"), "VERIFICAR FECHA")),"SIN VALOR AVANCE")</f>
        <v>PROCESO</v>
      </c>
      <c r="Q706" s="1035" t="s">
        <v>1684</v>
      </c>
    </row>
    <row r="707" spans="1:17" ht="120.6" x14ac:dyDescent="0.25">
      <c r="A707" s="51" t="s">
        <v>21</v>
      </c>
      <c r="B707" s="52" t="s">
        <v>17</v>
      </c>
      <c r="C707" s="1204"/>
      <c r="D707" s="1204"/>
      <c r="E707" s="1130"/>
      <c r="F707" s="1130"/>
      <c r="G707" s="1031" t="s">
        <v>1685</v>
      </c>
      <c r="H707" s="1031" t="s">
        <v>1686</v>
      </c>
      <c r="I707" s="1031" t="s">
        <v>1687</v>
      </c>
      <c r="J707" s="839">
        <v>1</v>
      </c>
      <c r="K707" s="569">
        <v>43132</v>
      </c>
      <c r="L707" s="569">
        <v>43159</v>
      </c>
      <c r="M707" s="840">
        <f t="shared" si="39"/>
        <v>3.8571428571428572</v>
      </c>
      <c r="N707" s="841">
        <v>1</v>
      </c>
      <c r="O707" s="841">
        <f t="shared" si="40"/>
        <v>1</v>
      </c>
      <c r="P707" s="1037" t="str">
        <f>IF(ISNUMBER(O707),IF(O707=100%,"CUMPLIDA",IF(AND(ISNUMBER(L707),ISNUMBER(ITRC!$Q$5)), IF(L707&lt;ITRC!$Q$5,"INCUMPLIDA","PROCESO"), "VERIFICAR FECHA")),"SIN VALOR AVANCE")</f>
        <v>CUMPLIDA</v>
      </c>
      <c r="Q707" s="1035" t="s">
        <v>1684</v>
      </c>
    </row>
    <row r="708" spans="1:17" ht="135" x14ac:dyDescent="0.25">
      <c r="A708" s="51" t="s">
        <v>21</v>
      </c>
      <c r="B708" s="52" t="s">
        <v>17</v>
      </c>
      <c r="C708" s="1204"/>
      <c r="D708" s="1204"/>
      <c r="E708" s="1130"/>
      <c r="F708" s="1130"/>
      <c r="G708" s="1031" t="s">
        <v>1688</v>
      </c>
      <c r="H708" s="1031" t="s">
        <v>1689</v>
      </c>
      <c r="I708" s="1031" t="s">
        <v>1690</v>
      </c>
      <c r="J708" s="839">
        <v>2</v>
      </c>
      <c r="K708" s="569">
        <v>43132</v>
      </c>
      <c r="L708" s="569">
        <v>43677</v>
      </c>
      <c r="M708" s="840">
        <f t="shared" si="39"/>
        <v>77.857142857142861</v>
      </c>
      <c r="N708" s="841">
        <v>1</v>
      </c>
      <c r="O708" s="841">
        <f t="shared" si="40"/>
        <v>1</v>
      </c>
      <c r="P708" s="1037" t="str">
        <f>IF(ISNUMBER(O708),IF(O708=100%,"CUMPLIDA",IF(AND(ISNUMBER(L708),ISNUMBER(ITRC!$Q$5)), IF(L708&lt;ITRC!$Q$5,"INCUMPLIDA","PROCESO"), "VERIFICAR FECHA")),"SIN VALOR AVANCE")</f>
        <v>CUMPLIDA</v>
      </c>
      <c r="Q708" s="1035" t="s">
        <v>1665</v>
      </c>
    </row>
    <row r="709" spans="1:17" ht="120.6" x14ac:dyDescent="0.25">
      <c r="A709" s="51" t="s">
        <v>21</v>
      </c>
      <c r="B709" s="52" t="s">
        <v>17</v>
      </c>
      <c r="C709" s="1204"/>
      <c r="D709" s="1204"/>
      <c r="E709" s="1130" t="s">
        <v>1691</v>
      </c>
      <c r="F709" s="1130"/>
      <c r="G709" s="1031" t="s">
        <v>1692</v>
      </c>
      <c r="H709" s="1031" t="s">
        <v>1693</v>
      </c>
      <c r="I709" s="1031" t="s">
        <v>1694</v>
      </c>
      <c r="J709" s="839">
        <v>2</v>
      </c>
      <c r="K709" s="569">
        <v>43101</v>
      </c>
      <c r="L709" s="569">
        <v>43496</v>
      </c>
      <c r="M709" s="840">
        <f t="shared" si="39"/>
        <v>56.428571428571431</v>
      </c>
      <c r="N709" s="841">
        <v>1</v>
      </c>
      <c r="O709" s="841">
        <f t="shared" si="40"/>
        <v>1</v>
      </c>
      <c r="P709" s="1037" t="str">
        <f>IF(ISNUMBER(O709),IF(O709=100%,"CUMPLIDA",IF(AND(ISNUMBER(L709),ISNUMBER(ITRC!$Q$5)), IF(L709&lt;ITRC!$Q$5,"INCUMPLIDA","PROCESO"), "VERIFICAR FECHA")),"SIN VALOR AVANCE")</f>
        <v>CUMPLIDA</v>
      </c>
      <c r="Q709" s="1035" t="s">
        <v>1656</v>
      </c>
    </row>
    <row r="710" spans="1:17" ht="90.6" x14ac:dyDescent="0.25">
      <c r="A710" s="51" t="s">
        <v>21</v>
      </c>
      <c r="B710" s="52" t="s">
        <v>17</v>
      </c>
      <c r="C710" s="1204"/>
      <c r="D710" s="1204"/>
      <c r="E710" s="1130"/>
      <c r="F710" s="1130"/>
      <c r="G710" s="1031" t="s">
        <v>1695</v>
      </c>
      <c r="H710" s="1031" t="s">
        <v>1696</v>
      </c>
      <c r="I710" s="1031" t="s">
        <v>1697</v>
      </c>
      <c r="J710" s="839">
        <v>1</v>
      </c>
      <c r="K710" s="569">
        <v>43101</v>
      </c>
      <c r="L710" s="569">
        <v>43159</v>
      </c>
      <c r="M710" s="840">
        <f t="shared" si="39"/>
        <v>8.2857142857142865</v>
      </c>
      <c r="N710" s="841">
        <v>1</v>
      </c>
      <c r="O710" s="841">
        <f t="shared" si="40"/>
        <v>1</v>
      </c>
      <c r="P710" s="1037" t="str">
        <f>IF(ISNUMBER(O710),IF(O710=100%,"CUMPLIDA",IF(AND(ISNUMBER(L710),ISNUMBER(ITRC!$Q$5)), IF(L710&lt;ITRC!$Q$5,"INCUMPLIDA","PROCESO"), "VERIFICAR FECHA")),"SIN VALOR AVANCE")</f>
        <v>CUMPLIDA</v>
      </c>
      <c r="Q710" s="1035" t="s">
        <v>1698</v>
      </c>
    </row>
    <row r="711" spans="1:17" ht="105.6" x14ac:dyDescent="0.25">
      <c r="A711" s="51" t="s">
        <v>21</v>
      </c>
      <c r="B711" s="52" t="s">
        <v>17</v>
      </c>
      <c r="C711" s="1204"/>
      <c r="D711" s="1204"/>
      <c r="E711" s="1130"/>
      <c r="F711" s="1130"/>
      <c r="G711" s="1031" t="s">
        <v>1699</v>
      </c>
      <c r="H711" s="1031" t="s">
        <v>1700</v>
      </c>
      <c r="I711" s="1031" t="s">
        <v>1701</v>
      </c>
      <c r="J711" s="839">
        <v>1</v>
      </c>
      <c r="K711" s="569">
        <v>43101</v>
      </c>
      <c r="L711" s="569">
        <v>44165</v>
      </c>
      <c r="M711" s="840">
        <f t="shared" si="39"/>
        <v>152</v>
      </c>
      <c r="N711" s="841">
        <v>1</v>
      </c>
      <c r="O711" s="841">
        <f t="shared" si="40"/>
        <v>1</v>
      </c>
      <c r="P711" s="1037" t="str">
        <f>IF(ISNUMBER(O711),IF(O711=100%,"CUMPLIDA",IF(AND(ISNUMBER(L711),ISNUMBER(ITRC!$Q$5)), IF(L711&lt;ITRC!$Q$5,"INCUMPLIDA","PROCESO"), "VERIFICAR FECHA")),"SIN VALOR AVANCE")</f>
        <v>CUMPLIDA</v>
      </c>
      <c r="Q711" s="1035" t="s">
        <v>1665</v>
      </c>
    </row>
    <row r="712" spans="1:17" ht="120.6" x14ac:dyDescent="0.25">
      <c r="A712" s="51" t="s">
        <v>21</v>
      </c>
      <c r="B712" s="52" t="s">
        <v>17</v>
      </c>
      <c r="C712" s="1205" t="s">
        <v>1702</v>
      </c>
      <c r="D712" s="1205" t="s">
        <v>1367</v>
      </c>
      <c r="E712" s="1213" t="s">
        <v>1703</v>
      </c>
      <c r="F712" s="1213" t="s">
        <v>1704</v>
      </c>
      <c r="G712" s="1130" t="s">
        <v>1705</v>
      </c>
      <c r="H712" s="1031" t="s">
        <v>1706</v>
      </c>
      <c r="I712" s="1031" t="s">
        <v>1707</v>
      </c>
      <c r="J712" s="48">
        <v>1</v>
      </c>
      <c r="K712" s="569">
        <v>44440</v>
      </c>
      <c r="L712" s="569">
        <v>44530</v>
      </c>
      <c r="M712" s="840">
        <f t="shared" si="39"/>
        <v>12.857142857142858</v>
      </c>
      <c r="N712" s="841">
        <v>1</v>
      </c>
      <c r="O712" s="841">
        <f t="shared" si="40"/>
        <v>1</v>
      </c>
      <c r="P712" s="1037" t="str">
        <f>IF(ISNUMBER(O712),IF(O712=100%,"CUMPLIDA",IF(AND(ISNUMBER(L712),ISNUMBER(ITRC!$Q$5)), IF(L712&lt;ITRC!$Q$5,"INCUMPLIDA","PROCESO"), "VERIFICAR FECHA")),"SIN VALOR AVANCE")</f>
        <v>CUMPLIDA</v>
      </c>
      <c r="Q712" s="1035" t="s">
        <v>1684</v>
      </c>
    </row>
    <row r="713" spans="1:17" ht="90.6" x14ac:dyDescent="0.25">
      <c r="A713" s="51" t="s">
        <v>21</v>
      </c>
      <c r="B713" s="52" t="s">
        <v>17</v>
      </c>
      <c r="C713" s="1205"/>
      <c r="D713" s="1205"/>
      <c r="E713" s="1213"/>
      <c r="F713" s="1213"/>
      <c r="G713" s="1130"/>
      <c r="H713" s="1031" t="s">
        <v>1708</v>
      </c>
      <c r="I713" s="1031" t="s">
        <v>1709</v>
      </c>
      <c r="J713" s="48">
        <v>1</v>
      </c>
      <c r="K713" s="569">
        <v>44531</v>
      </c>
      <c r="L713" s="569">
        <v>44561</v>
      </c>
      <c r="M713" s="840">
        <f t="shared" si="39"/>
        <v>4.2857142857142856</v>
      </c>
      <c r="N713" s="841">
        <v>1</v>
      </c>
      <c r="O713" s="841">
        <f t="shared" si="40"/>
        <v>1</v>
      </c>
      <c r="P713" s="1037" t="str">
        <f>IF(ISNUMBER(O713),IF(O713=100%,"CUMPLIDA",IF(AND(ISNUMBER(L713),ISNUMBER(ITRC!$Q$5)), IF(L713&lt;ITRC!$Q$5,"INCUMPLIDA","PROCESO"), "VERIFICAR FECHA")),"SIN VALOR AVANCE")</f>
        <v>CUMPLIDA</v>
      </c>
      <c r="Q713" s="1035" t="s">
        <v>1710</v>
      </c>
    </row>
    <row r="714" spans="1:17" ht="90.6" x14ac:dyDescent="0.25">
      <c r="A714" s="51" t="s">
        <v>21</v>
      </c>
      <c r="B714" s="52" t="s">
        <v>17</v>
      </c>
      <c r="C714" s="1205"/>
      <c r="D714" s="1205"/>
      <c r="E714" s="1213"/>
      <c r="F714" s="1213"/>
      <c r="G714" s="1130" t="s">
        <v>1711</v>
      </c>
      <c r="H714" s="1031" t="s">
        <v>1712</v>
      </c>
      <c r="I714" s="1031" t="s">
        <v>1713</v>
      </c>
      <c r="J714" s="48">
        <v>1</v>
      </c>
      <c r="K714" s="569">
        <v>44531</v>
      </c>
      <c r="L714" s="569">
        <v>44712</v>
      </c>
      <c r="M714" s="840">
        <f t="shared" si="39"/>
        <v>25.857142857142858</v>
      </c>
      <c r="N714" s="841">
        <v>1</v>
      </c>
      <c r="O714" s="841">
        <f t="shared" si="40"/>
        <v>1</v>
      </c>
      <c r="P714" s="1037" t="str">
        <f>IF(ISNUMBER(O714),IF(O714=100%,"CUMPLIDA",IF(AND(ISNUMBER(L714),ISNUMBER(ITRC!$Q$5)), IF(L714&lt;ITRC!$Q$5,"INCUMPLIDA","PROCESO"), "VERIFICAR FECHA")),"SIN VALOR AVANCE")</f>
        <v>CUMPLIDA</v>
      </c>
      <c r="Q714" s="1035" t="s">
        <v>1710</v>
      </c>
    </row>
    <row r="715" spans="1:17" ht="90.6" x14ac:dyDescent="0.25">
      <c r="A715" s="51" t="s">
        <v>21</v>
      </c>
      <c r="B715" s="52" t="s">
        <v>17</v>
      </c>
      <c r="C715" s="1205"/>
      <c r="D715" s="1205"/>
      <c r="E715" s="1213" t="s">
        <v>1714</v>
      </c>
      <c r="F715" s="1213"/>
      <c r="G715" s="1130"/>
      <c r="H715" s="1031" t="s">
        <v>3195</v>
      </c>
      <c r="I715" s="1031" t="s">
        <v>1715</v>
      </c>
      <c r="J715" s="48">
        <v>1</v>
      </c>
      <c r="K715" s="569">
        <v>44713</v>
      </c>
      <c r="L715" s="569">
        <v>45289</v>
      </c>
      <c r="M715" s="840">
        <f t="shared" si="39"/>
        <v>82.285714285714292</v>
      </c>
      <c r="N715" s="841">
        <v>0.78</v>
      </c>
      <c r="O715" s="841">
        <f t="shared" si="40"/>
        <v>0.78</v>
      </c>
      <c r="P715" s="1037" t="str">
        <f>IF(ISNUMBER(O715),IF(O715=100%,"CUMPLIDA",IF(AND(ISNUMBER(L715),ISNUMBER(ITRC!$Q$5)), IF(L715&lt;ITRC!$Q$5,"INCUMPLIDA","PROCESO"), "VERIFICAR FECHA")),"SIN VALOR AVANCE")</f>
        <v>PROCESO</v>
      </c>
      <c r="Q715" s="1035" t="s">
        <v>1710</v>
      </c>
    </row>
    <row r="716" spans="1:17" ht="90.6" x14ac:dyDescent="0.25">
      <c r="A716" s="51" t="s">
        <v>21</v>
      </c>
      <c r="B716" s="52" t="s">
        <v>17</v>
      </c>
      <c r="C716" s="1205"/>
      <c r="D716" s="1205"/>
      <c r="E716" s="1213"/>
      <c r="F716" s="1213"/>
      <c r="G716" s="1031" t="s">
        <v>1716</v>
      </c>
      <c r="H716" s="1031" t="s">
        <v>1717</v>
      </c>
      <c r="I716" s="1031" t="s">
        <v>1718</v>
      </c>
      <c r="J716" s="48">
        <v>6</v>
      </c>
      <c r="K716" s="569">
        <v>44805</v>
      </c>
      <c r="L716" s="569">
        <v>45289</v>
      </c>
      <c r="M716" s="840">
        <f t="shared" si="39"/>
        <v>69.142857142857139</v>
      </c>
      <c r="N716" s="841">
        <v>0.17</v>
      </c>
      <c r="O716" s="841">
        <f t="shared" si="40"/>
        <v>0.17</v>
      </c>
      <c r="P716" s="1037" t="str">
        <f>IF(ISNUMBER(O716),IF(O716=100%,"CUMPLIDA",IF(AND(ISNUMBER(L716),ISNUMBER(ITRC!$Q$5)), IF(L716&lt;ITRC!$Q$5,"INCUMPLIDA","PROCESO"), "VERIFICAR FECHA")),"SIN VALOR AVANCE")</f>
        <v>PROCESO</v>
      </c>
      <c r="Q716" s="1035" t="s">
        <v>1710</v>
      </c>
    </row>
    <row r="717" spans="1:17" ht="105.6" x14ac:dyDescent="0.25">
      <c r="A717" s="51" t="s">
        <v>21</v>
      </c>
      <c r="B717" s="52" t="s">
        <v>17</v>
      </c>
      <c r="C717" s="1205"/>
      <c r="D717" s="1205"/>
      <c r="E717" s="1213"/>
      <c r="F717" s="1213"/>
      <c r="G717" s="1130" t="s">
        <v>1719</v>
      </c>
      <c r="H717" s="1031" t="s">
        <v>1706</v>
      </c>
      <c r="I717" s="1031" t="s">
        <v>1707</v>
      </c>
      <c r="J717" s="48">
        <v>1</v>
      </c>
      <c r="K717" s="569">
        <v>44440</v>
      </c>
      <c r="L717" s="569">
        <v>44530</v>
      </c>
      <c r="M717" s="840">
        <f t="shared" si="39"/>
        <v>12.857142857142858</v>
      </c>
      <c r="N717" s="841">
        <v>1</v>
      </c>
      <c r="O717" s="841">
        <f t="shared" si="40"/>
        <v>1</v>
      </c>
      <c r="P717" s="1037" t="str">
        <f>IF(ISNUMBER(O717),IF(O717=100%,"CUMPLIDA",IF(AND(ISNUMBER(L717),ISNUMBER(ITRC!$Q$5)), IF(L717&lt;ITRC!$Q$5,"INCUMPLIDA","PROCESO"), "VERIFICAR FECHA")),"SIN VALOR AVANCE")</f>
        <v>CUMPLIDA</v>
      </c>
      <c r="Q717" s="1035" t="s">
        <v>1720</v>
      </c>
    </row>
    <row r="718" spans="1:17" ht="90.6" x14ac:dyDescent="0.25">
      <c r="A718" s="51" t="s">
        <v>21</v>
      </c>
      <c r="B718" s="52" t="s">
        <v>17</v>
      </c>
      <c r="C718" s="1205"/>
      <c r="D718" s="1205"/>
      <c r="E718" s="1213" t="s">
        <v>1721</v>
      </c>
      <c r="F718" s="1213"/>
      <c r="G718" s="1130"/>
      <c r="H718" s="1031" t="s">
        <v>1708</v>
      </c>
      <c r="I718" s="1031" t="s">
        <v>1709</v>
      </c>
      <c r="J718" s="48">
        <v>1</v>
      </c>
      <c r="K718" s="569">
        <v>44531</v>
      </c>
      <c r="L718" s="569">
        <v>44561</v>
      </c>
      <c r="M718" s="840">
        <f t="shared" si="39"/>
        <v>4.2857142857142856</v>
      </c>
      <c r="N718" s="841">
        <v>1</v>
      </c>
      <c r="O718" s="841">
        <f t="shared" si="40"/>
        <v>1</v>
      </c>
      <c r="P718" s="1037" t="str">
        <f>IF(ISNUMBER(O718),IF(O718=100%,"CUMPLIDA",IF(AND(ISNUMBER(L718),ISNUMBER(ITRC!$Q$5)), IF(L718&lt;ITRC!$Q$5,"INCUMPLIDA","PROCESO"), "VERIFICAR FECHA")),"SIN VALOR AVANCE")</f>
        <v>CUMPLIDA</v>
      </c>
      <c r="Q718" s="1035" t="s">
        <v>1710</v>
      </c>
    </row>
    <row r="719" spans="1:17" ht="105.6" x14ac:dyDescent="0.25">
      <c r="A719" s="51" t="s">
        <v>21</v>
      </c>
      <c r="B719" s="52" t="s">
        <v>17</v>
      </c>
      <c r="C719" s="1205"/>
      <c r="D719" s="1205"/>
      <c r="E719" s="1213"/>
      <c r="F719" s="1213"/>
      <c r="G719" s="1130" t="s">
        <v>1722</v>
      </c>
      <c r="H719" s="1031" t="s">
        <v>1706</v>
      </c>
      <c r="I719" s="1031" t="s">
        <v>1707</v>
      </c>
      <c r="J719" s="48">
        <v>1</v>
      </c>
      <c r="K719" s="569">
        <v>44440</v>
      </c>
      <c r="L719" s="569">
        <v>44530</v>
      </c>
      <c r="M719" s="840">
        <f t="shared" si="39"/>
        <v>12.857142857142858</v>
      </c>
      <c r="N719" s="841">
        <v>1</v>
      </c>
      <c r="O719" s="841">
        <f t="shared" si="40"/>
        <v>1</v>
      </c>
      <c r="P719" s="1037" t="str">
        <f>IF(ISNUMBER(O719),IF(O719=100%,"CUMPLIDA",IF(AND(ISNUMBER(L719),ISNUMBER(ITRC!$Q$5)), IF(L719&lt;ITRC!$Q$5,"INCUMPLIDA","PROCESO"), "VERIFICAR FECHA")),"SIN VALOR AVANCE")</f>
        <v>CUMPLIDA</v>
      </c>
      <c r="Q719" s="1035" t="s">
        <v>1720</v>
      </c>
    </row>
    <row r="720" spans="1:17" ht="90.6" x14ac:dyDescent="0.25">
      <c r="A720" s="51" t="s">
        <v>21</v>
      </c>
      <c r="B720" s="52" t="s">
        <v>17</v>
      </c>
      <c r="C720" s="1205"/>
      <c r="D720" s="1205"/>
      <c r="E720" s="1213"/>
      <c r="F720" s="1213"/>
      <c r="G720" s="1130"/>
      <c r="H720" s="1031" t="s">
        <v>1708</v>
      </c>
      <c r="I720" s="1031" t="s">
        <v>1709</v>
      </c>
      <c r="J720" s="48">
        <v>1</v>
      </c>
      <c r="K720" s="569">
        <v>44531</v>
      </c>
      <c r="L720" s="569">
        <v>44561</v>
      </c>
      <c r="M720" s="840">
        <f t="shared" si="39"/>
        <v>4.2857142857142856</v>
      </c>
      <c r="N720" s="841">
        <v>1</v>
      </c>
      <c r="O720" s="841">
        <f t="shared" si="40"/>
        <v>1</v>
      </c>
      <c r="P720" s="1037" t="str">
        <f>IF(ISNUMBER(O720),IF(O720=100%,"CUMPLIDA",IF(AND(ISNUMBER(L720),ISNUMBER(ITRC!$Q$5)), IF(L720&lt;ITRC!$Q$5,"INCUMPLIDA","PROCESO"), "VERIFICAR FECHA")),"SIN VALOR AVANCE")</f>
        <v>CUMPLIDA</v>
      </c>
      <c r="Q720" s="1035" t="s">
        <v>1710</v>
      </c>
    </row>
    <row r="721" spans="1:17" ht="135" x14ac:dyDescent="0.25">
      <c r="A721" s="51" t="s">
        <v>21</v>
      </c>
      <c r="B721" s="52" t="s">
        <v>17</v>
      </c>
      <c r="C721" s="1205"/>
      <c r="D721" s="1205"/>
      <c r="E721" s="1213" t="s">
        <v>1723</v>
      </c>
      <c r="F721" s="1213"/>
      <c r="G721" s="1031" t="s">
        <v>1724</v>
      </c>
      <c r="H721" s="1031" t="s">
        <v>1725</v>
      </c>
      <c r="I721" s="1031" t="s">
        <v>1726</v>
      </c>
      <c r="J721" s="48">
        <v>1</v>
      </c>
      <c r="K721" s="569">
        <v>44440</v>
      </c>
      <c r="L721" s="569">
        <v>44651</v>
      </c>
      <c r="M721" s="840">
        <f t="shared" si="39"/>
        <v>30.142857142857142</v>
      </c>
      <c r="N721" s="841">
        <v>1</v>
      </c>
      <c r="O721" s="841">
        <f t="shared" si="40"/>
        <v>1</v>
      </c>
      <c r="P721" s="1037" t="str">
        <f>IF(ISNUMBER(O721),IF(O721=100%,"CUMPLIDA",IF(AND(ISNUMBER(L721),ISNUMBER(ITRC!$Q$5)), IF(L721&lt;ITRC!$Q$5,"INCUMPLIDA","PROCESO"), "VERIFICAR FECHA")),"SIN VALOR AVANCE")</f>
        <v>CUMPLIDA</v>
      </c>
      <c r="Q721" s="1035" t="s">
        <v>1727</v>
      </c>
    </row>
    <row r="722" spans="1:17" ht="90.6" x14ac:dyDescent="0.25">
      <c r="A722" s="51" t="s">
        <v>21</v>
      </c>
      <c r="B722" s="52" t="s">
        <v>17</v>
      </c>
      <c r="C722" s="1205"/>
      <c r="D722" s="1205"/>
      <c r="E722" s="1213"/>
      <c r="F722" s="1213"/>
      <c r="G722" s="1130" t="s">
        <v>1728</v>
      </c>
      <c r="H722" s="1031" t="s">
        <v>1729</v>
      </c>
      <c r="I722" s="1031" t="s">
        <v>1707</v>
      </c>
      <c r="J722" s="48">
        <v>1</v>
      </c>
      <c r="K722" s="569">
        <v>44440</v>
      </c>
      <c r="L722" s="569">
        <v>44592</v>
      </c>
      <c r="M722" s="840">
        <f t="shared" si="39"/>
        <v>21.714285714285715</v>
      </c>
      <c r="N722" s="841">
        <v>1</v>
      </c>
      <c r="O722" s="841">
        <f t="shared" si="40"/>
        <v>1</v>
      </c>
      <c r="P722" s="1037" t="str">
        <f>IF(ISNUMBER(O722),IF(O722=100%,"CUMPLIDA",IF(AND(ISNUMBER(L722),ISNUMBER(ITRC!$Q$5)), IF(L722&lt;ITRC!$Q$5,"INCUMPLIDA","PROCESO"), "VERIFICAR FECHA")),"SIN VALOR AVANCE")</f>
        <v>CUMPLIDA</v>
      </c>
      <c r="Q722" s="1035" t="s">
        <v>1710</v>
      </c>
    </row>
    <row r="723" spans="1:17" ht="90.6" x14ac:dyDescent="0.25">
      <c r="A723" s="51" t="s">
        <v>21</v>
      </c>
      <c r="B723" s="52" t="s">
        <v>17</v>
      </c>
      <c r="C723" s="1205"/>
      <c r="D723" s="1205"/>
      <c r="E723" s="1213"/>
      <c r="F723" s="1213"/>
      <c r="G723" s="1130"/>
      <c r="H723" s="1031" t="s">
        <v>1730</v>
      </c>
      <c r="I723" s="1031" t="s">
        <v>1709</v>
      </c>
      <c r="J723" s="48">
        <v>1</v>
      </c>
      <c r="K723" s="569">
        <v>44593</v>
      </c>
      <c r="L723" s="569">
        <v>44621</v>
      </c>
      <c r="M723" s="840">
        <f t="shared" si="39"/>
        <v>4</v>
      </c>
      <c r="N723" s="841">
        <v>1</v>
      </c>
      <c r="O723" s="841">
        <f t="shared" si="40"/>
        <v>1</v>
      </c>
      <c r="P723" s="1037" t="str">
        <f>IF(ISNUMBER(O723),IF(O723=100%,"CUMPLIDA",IF(AND(ISNUMBER(L723),ISNUMBER(ITRC!$Q$5)), IF(L723&lt;ITRC!$Q$5,"INCUMPLIDA","PROCESO"), "VERIFICAR FECHA")),"SIN VALOR AVANCE")</f>
        <v>CUMPLIDA</v>
      </c>
      <c r="Q723" s="1035" t="s">
        <v>1710</v>
      </c>
    </row>
    <row r="724" spans="1:17" ht="60" x14ac:dyDescent="0.25">
      <c r="A724" s="51" t="s">
        <v>20</v>
      </c>
      <c r="B724" s="52" t="s">
        <v>17</v>
      </c>
      <c r="C724" s="1204" t="s">
        <v>1943</v>
      </c>
      <c r="D724" s="1204" t="s">
        <v>1865</v>
      </c>
      <c r="E724" s="1130" t="s">
        <v>1944</v>
      </c>
      <c r="F724" s="1130" t="s">
        <v>1945</v>
      </c>
      <c r="G724" s="1031" t="s">
        <v>1946</v>
      </c>
      <c r="H724" s="1031" t="s">
        <v>1947</v>
      </c>
      <c r="I724" s="1031" t="s">
        <v>1948</v>
      </c>
      <c r="J724" s="839">
        <v>1</v>
      </c>
      <c r="K724" s="569">
        <v>44593</v>
      </c>
      <c r="L724" s="569">
        <v>44743</v>
      </c>
      <c r="M724" s="840">
        <f t="shared" si="39"/>
        <v>21.428571428571427</v>
      </c>
      <c r="N724" s="841">
        <v>1</v>
      </c>
      <c r="O724" s="841">
        <f t="shared" si="40"/>
        <v>1</v>
      </c>
      <c r="P724" s="1037" t="str">
        <f>IF(ISNUMBER(O724),IF(O724=100%,"CUMPLIDA",IF(AND(ISNUMBER(L724),ISNUMBER(ITRC!$Q$5)), IF(L724&lt;ITRC!$Q$5,"INCUMPLIDA","PROCESO"), "VERIFICAR FECHA")),"SIN VALOR AVANCE")</f>
        <v>CUMPLIDA</v>
      </c>
      <c r="Q724" s="1035" t="s">
        <v>1949</v>
      </c>
    </row>
    <row r="725" spans="1:17" ht="75" x14ac:dyDescent="0.25">
      <c r="A725" s="51" t="s">
        <v>20</v>
      </c>
      <c r="B725" s="52" t="s">
        <v>17</v>
      </c>
      <c r="C725" s="1204"/>
      <c r="D725" s="1204"/>
      <c r="E725" s="1130"/>
      <c r="F725" s="1130"/>
      <c r="G725" s="1031" t="s">
        <v>1950</v>
      </c>
      <c r="H725" s="1031" t="s">
        <v>1951</v>
      </c>
      <c r="I725" s="1031" t="s">
        <v>1952</v>
      </c>
      <c r="J725" s="839">
        <v>1</v>
      </c>
      <c r="K725" s="569">
        <v>44756</v>
      </c>
      <c r="L725" s="569">
        <v>44926</v>
      </c>
      <c r="M725" s="840">
        <f t="shared" si="39"/>
        <v>24.285714285714285</v>
      </c>
      <c r="N725" s="841">
        <v>1</v>
      </c>
      <c r="O725" s="841">
        <f t="shared" si="40"/>
        <v>1</v>
      </c>
      <c r="P725" s="1037" t="str">
        <f>IF(ISNUMBER(O725),IF(O725=100%,"CUMPLIDA",IF(AND(ISNUMBER(L725),ISNUMBER(ITRC!$Q$5)), IF(L725&lt;ITRC!$Q$5,"INCUMPLIDA","PROCESO"), "VERIFICAR FECHA")),"SIN VALOR AVANCE")</f>
        <v>CUMPLIDA</v>
      </c>
      <c r="Q725" s="1035" t="s">
        <v>1949</v>
      </c>
    </row>
    <row r="726" spans="1:17" ht="60" x14ac:dyDescent="0.25">
      <c r="A726" s="51" t="s">
        <v>20</v>
      </c>
      <c r="B726" s="52" t="s">
        <v>17</v>
      </c>
      <c r="C726" s="1204"/>
      <c r="D726" s="1204"/>
      <c r="E726" s="1130"/>
      <c r="F726" s="1130"/>
      <c r="G726" s="1031" t="s">
        <v>1953</v>
      </c>
      <c r="H726" s="1031" t="s">
        <v>1954</v>
      </c>
      <c r="I726" s="1031" t="s">
        <v>1955</v>
      </c>
      <c r="J726" s="839">
        <v>4</v>
      </c>
      <c r="K726" s="569">
        <v>44593</v>
      </c>
      <c r="L726" s="569">
        <v>44957</v>
      </c>
      <c r="M726" s="840">
        <f t="shared" si="39"/>
        <v>52</v>
      </c>
      <c r="N726" s="841">
        <v>1</v>
      </c>
      <c r="O726" s="841">
        <f t="shared" si="40"/>
        <v>1</v>
      </c>
      <c r="P726" s="1037" t="str">
        <f>IF(ISNUMBER(O726),IF(O726=100%,"CUMPLIDA",IF(AND(ISNUMBER(L726),ISNUMBER(ITRC!$Q$5)), IF(L726&lt;ITRC!$Q$5,"INCUMPLIDA","PROCESO"), "VERIFICAR FECHA")),"SIN VALOR AVANCE")</f>
        <v>CUMPLIDA</v>
      </c>
      <c r="Q726" s="1035" t="s">
        <v>1949</v>
      </c>
    </row>
    <row r="727" spans="1:17" ht="60" x14ac:dyDescent="0.25">
      <c r="A727" s="51" t="s">
        <v>20</v>
      </c>
      <c r="B727" s="52" t="s">
        <v>17</v>
      </c>
      <c r="C727" s="1204"/>
      <c r="D727" s="1204"/>
      <c r="E727" s="1130"/>
      <c r="F727" s="1130"/>
      <c r="G727" s="1031" t="s">
        <v>1956</v>
      </c>
      <c r="H727" s="1031" t="s">
        <v>1957</v>
      </c>
      <c r="I727" s="1031" t="s">
        <v>1958</v>
      </c>
      <c r="J727" s="839">
        <v>1</v>
      </c>
      <c r="K727" s="569">
        <v>44562</v>
      </c>
      <c r="L727" s="569">
        <v>44651</v>
      </c>
      <c r="M727" s="840">
        <f t="shared" si="39"/>
        <v>12.714285714285714</v>
      </c>
      <c r="N727" s="841">
        <v>1</v>
      </c>
      <c r="O727" s="841">
        <f t="shared" si="40"/>
        <v>1</v>
      </c>
      <c r="P727" s="1037" t="str">
        <f>IF(ISNUMBER(O727),IF(O727=100%,"CUMPLIDA",IF(AND(ISNUMBER(L727),ISNUMBER(ITRC!$Q$5)), IF(L727&lt;ITRC!$Q$5,"INCUMPLIDA","PROCESO"), "VERIFICAR FECHA")),"SIN VALOR AVANCE")</f>
        <v>CUMPLIDA</v>
      </c>
      <c r="Q727" s="1035" t="s">
        <v>1949</v>
      </c>
    </row>
    <row r="728" spans="1:17" ht="60" x14ac:dyDescent="0.25">
      <c r="A728" s="51" t="s">
        <v>20</v>
      </c>
      <c r="B728" s="52" t="s">
        <v>17</v>
      </c>
      <c r="C728" s="1204"/>
      <c r="D728" s="1204"/>
      <c r="E728" s="1130"/>
      <c r="F728" s="1130"/>
      <c r="G728" s="1031" t="s">
        <v>1959</v>
      </c>
      <c r="H728" s="1031" t="s">
        <v>1960</v>
      </c>
      <c r="I728" s="1031" t="s">
        <v>1958</v>
      </c>
      <c r="J728" s="839">
        <v>1</v>
      </c>
      <c r="K728" s="569">
        <v>44562</v>
      </c>
      <c r="L728" s="569">
        <v>44651</v>
      </c>
      <c r="M728" s="840">
        <f t="shared" si="39"/>
        <v>12.714285714285714</v>
      </c>
      <c r="N728" s="841">
        <v>1</v>
      </c>
      <c r="O728" s="841">
        <f t="shared" si="40"/>
        <v>1</v>
      </c>
      <c r="P728" s="1037" t="str">
        <f>IF(ISNUMBER(O728),IF(O728=100%,"CUMPLIDA",IF(AND(ISNUMBER(L728),ISNUMBER(ITRC!$Q$5)), IF(L728&lt;ITRC!$Q$5,"INCUMPLIDA","PROCESO"), "VERIFICAR FECHA")),"SIN VALOR AVANCE")</f>
        <v>CUMPLIDA</v>
      </c>
      <c r="Q728" s="1035" t="s">
        <v>1949</v>
      </c>
    </row>
    <row r="729" spans="1:17" ht="45.6" x14ac:dyDescent="0.25">
      <c r="A729" s="51" t="s">
        <v>20</v>
      </c>
      <c r="B729" s="52" t="s">
        <v>17</v>
      </c>
      <c r="C729" s="1204"/>
      <c r="D729" s="1204"/>
      <c r="E729" s="1130"/>
      <c r="F729" s="1130"/>
      <c r="G729" s="1031" t="s">
        <v>1961</v>
      </c>
      <c r="H729" s="1031" t="s">
        <v>1962</v>
      </c>
      <c r="I729" s="1031" t="s">
        <v>1963</v>
      </c>
      <c r="J729" s="839">
        <v>3</v>
      </c>
      <c r="K729" s="569">
        <v>44593</v>
      </c>
      <c r="L729" s="569">
        <v>44742</v>
      </c>
      <c r="M729" s="840">
        <f t="shared" si="39"/>
        <v>21.285714285714285</v>
      </c>
      <c r="N729" s="841">
        <v>1</v>
      </c>
      <c r="O729" s="841">
        <f t="shared" si="40"/>
        <v>1</v>
      </c>
      <c r="P729" s="1037" t="str">
        <f>IF(ISNUMBER(O729),IF(O729=100%,"CUMPLIDA",IF(AND(ISNUMBER(L729),ISNUMBER(ITRC!$Q$5)), IF(L729&lt;ITRC!$Q$5,"INCUMPLIDA","PROCESO"), "VERIFICAR FECHA")),"SIN VALOR AVANCE")</f>
        <v>CUMPLIDA</v>
      </c>
      <c r="Q729" s="1035" t="s">
        <v>1949</v>
      </c>
    </row>
    <row r="730" spans="1:17" ht="60" x14ac:dyDescent="0.25">
      <c r="A730" s="51" t="s">
        <v>20</v>
      </c>
      <c r="B730" s="52" t="s">
        <v>17</v>
      </c>
      <c r="C730" s="1204"/>
      <c r="D730" s="1204"/>
      <c r="E730" s="1130"/>
      <c r="F730" s="1130"/>
      <c r="G730" s="1031" t="s">
        <v>1964</v>
      </c>
      <c r="H730" s="1031" t="s">
        <v>1965</v>
      </c>
      <c r="I730" s="1031" t="s">
        <v>1966</v>
      </c>
      <c r="J730" s="839">
        <v>1</v>
      </c>
      <c r="K730" s="569">
        <v>44562</v>
      </c>
      <c r="L730" s="569">
        <v>44592</v>
      </c>
      <c r="M730" s="840">
        <f t="shared" si="39"/>
        <v>4.2857142857142856</v>
      </c>
      <c r="N730" s="841">
        <v>1</v>
      </c>
      <c r="O730" s="841">
        <f t="shared" si="40"/>
        <v>1</v>
      </c>
      <c r="P730" s="1037" t="str">
        <f>IF(ISNUMBER(O730),IF(O730=100%,"CUMPLIDA",IF(AND(ISNUMBER(L730),ISNUMBER(ITRC!$Q$5)), IF(L730&lt;ITRC!$Q$5,"INCUMPLIDA","PROCESO"), "VERIFICAR FECHA")),"SIN VALOR AVANCE")</f>
        <v>CUMPLIDA</v>
      </c>
      <c r="Q730" s="1035" t="s">
        <v>1949</v>
      </c>
    </row>
    <row r="731" spans="1:17" ht="60" x14ac:dyDescent="0.25">
      <c r="A731" s="51" t="s">
        <v>20</v>
      </c>
      <c r="B731" s="52" t="s">
        <v>17</v>
      </c>
      <c r="C731" s="1204"/>
      <c r="D731" s="1204"/>
      <c r="E731" s="1130"/>
      <c r="F731" s="1130"/>
      <c r="G731" s="1031" t="s">
        <v>1967</v>
      </c>
      <c r="H731" s="1031" t="s">
        <v>1968</v>
      </c>
      <c r="I731" s="1031" t="s">
        <v>1969</v>
      </c>
      <c r="J731" s="839">
        <v>3</v>
      </c>
      <c r="K731" s="569">
        <v>44566</v>
      </c>
      <c r="L731" s="569">
        <v>45046</v>
      </c>
      <c r="M731" s="840">
        <f t="shared" si="39"/>
        <v>68.571428571428569</v>
      </c>
      <c r="N731" s="841">
        <v>1</v>
      </c>
      <c r="O731" s="841">
        <f t="shared" si="40"/>
        <v>1</v>
      </c>
      <c r="P731" s="1037" t="str">
        <f>IF(ISNUMBER(O731),IF(O731=100%,"CUMPLIDA",IF(AND(ISNUMBER(L731),ISNUMBER(ITRC!$Q$5)), IF(L731&lt;ITRC!$Q$5,"INCUMPLIDA","PROCESO"), "VERIFICAR FECHA")),"SIN VALOR AVANCE")</f>
        <v>CUMPLIDA</v>
      </c>
      <c r="Q731" s="1035" t="s">
        <v>1949</v>
      </c>
    </row>
    <row r="732" spans="1:17" ht="75" x14ac:dyDescent="0.25">
      <c r="A732" s="51" t="s">
        <v>20</v>
      </c>
      <c r="B732" s="52" t="s">
        <v>17</v>
      </c>
      <c r="C732" s="1204" t="s">
        <v>1970</v>
      </c>
      <c r="D732" s="1204" t="s">
        <v>1865</v>
      </c>
      <c r="E732" s="1130" t="s">
        <v>1971</v>
      </c>
      <c r="F732" s="1130" t="s">
        <v>1972</v>
      </c>
      <c r="G732" s="1031" t="s">
        <v>1973</v>
      </c>
      <c r="H732" s="1031" t="s">
        <v>1974</v>
      </c>
      <c r="I732" s="1031" t="s">
        <v>1975</v>
      </c>
      <c r="J732" s="839">
        <v>1</v>
      </c>
      <c r="K732" s="569">
        <v>44621</v>
      </c>
      <c r="L732" s="569">
        <v>44666</v>
      </c>
      <c r="M732" s="840">
        <f t="shared" si="39"/>
        <v>6.4285714285714288</v>
      </c>
      <c r="N732" s="841">
        <v>1</v>
      </c>
      <c r="O732" s="841">
        <f t="shared" si="40"/>
        <v>1</v>
      </c>
      <c r="P732" s="1037" t="str">
        <f>IF(ISNUMBER(O732),IF(O732=100%,"CUMPLIDA",IF(AND(ISNUMBER(L732),ISNUMBER(ITRC!$Q$5)), IF(L732&lt;ITRC!$Q$5,"INCUMPLIDA","PROCESO"), "VERIFICAR FECHA")),"SIN VALOR AVANCE")</f>
        <v>CUMPLIDA</v>
      </c>
      <c r="Q732" s="1035" t="s">
        <v>1976</v>
      </c>
    </row>
    <row r="733" spans="1:17" ht="105" x14ac:dyDescent="0.25">
      <c r="A733" s="51" t="s">
        <v>20</v>
      </c>
      <c r="B733" s="52" t="s">
        <v>17</v>
      </c>
      <c r="C733" s="1204"/>
      <c r="D733" s="1204"/>
      <c r="E733" s="1130"/>
      <c r="F733" s="1130"/>
      <c r="G733" s="1031" t="s">
        <v>1977</v>
      </c>
      <c r="H733" s="1031" t="s">
        <v>1978</v>
      </c>
      <c r="I733" s="1031" t="s">
        <v>1979</v>
      </c>
      <c r="J733" s="839">
        <v>2</v>
      </c>
      <c r="K733" s="569">
        <v>44681</v>
      </c>
      <c r="L733" s="569">
        <v>44864</v>
      </c>
      <c r="M733" s="840">
        <f t="shared" si="39"/>
        <v>26.142857142857142</v>
      </c>
      <c r="N733" s="841">
        <v>1</v>
      </c>
      <c r="O733" s="841">
        <f t="shared" si="40"/>
        <v>1</v>
      </c>
      <c r="P733" s="1037" t="str">
        <f>IF(ISNUMBER(O733),IF(O733=100%,"CUMPLIDA",IF(AND(ISNUMBER(L733),ISNUMBER(ITRC!$Q$5)), IF(L733&lt;ITRC!$Q$5,"INCUMPLIDA","PROCESO"), "VERIFICAR FECHA")),"SIN VALOR AVANCE")</f>
        <v>CUMPLIDA</v>
      </c>
      <c r="Q733" s="1035" t="s">
        <v>1976</v>
      </c>
    </row>
    <row r="734" spans="1:17" ht="75" x14ac:dyDescent="0.25">
      <c r="A734" s="51" t="s">
        <v>20</v>
      </c>
      <c r="B734" s="52" t="s">
        <v>17</v>
      </c>
      <c r="C734" s="1204"/>
      <c r="D734" s="1204"/>
      <c r="E734" s="1130"/>
      <c r="F734" s="1130"/>
      <c r="G734" s="1031" t="s">
        <v>1980</v>
      </c>
      <c r="H734" s="1031" t="s">
        <v>1981</v>
      </c>
      <c r="I734" s="1031" t="s">
        <v>1982</v>
      </c>
      <c r="J734" s="839">
        <v>1</v>
      </c>
      <c r="K734" s="569">
        <v>44612</v>
      </c>
      <c r="L734" s="569">
        <v>44711</v>
      </c>
      <c r="M734" s="840">
        <f t="shared" si="39"/>
        <v>14.142857142857142</v>
      </c>
      <c r="N734" s="841">
        <v>1</v>
      </c>
      <c r="O734" s="841">
        <f t="shared" si="40"/>
        <v>1</v>
      </c>
      <c r="P734" s="1037" t="str">
        <f>IF(ISNUMBER(O734),IF(O734=100%,"CUMPLIDA",IF(AND(ISNUMBER(L734),ISNUMBER(ITRC!$Q$5)), IF(L734&lt;ITRC!$Q$5,"INCUMPLIDA","PROCESO"), "VERIFICAR FECHA")),"SIN VALOR AVANCE")</f>
        <v>CUMPLIDA</v>
      </c>
      <c r="Q734" s="1035" t="s">
        <v>1983</v>
      </c>
    </row>
    <row r="735" spans="1:17" ht="90" x14ac:dyDescent="0.25">
      <c r="A735" s="51" t="s">
        <v>20</v>
      </c>
      <c r="B735" s="52" t="s">
        <v>17</v>
      </c>
      <c r="C735" s="1204"/>
      <c r="D735" s="1204"/>
      <c r="E735" s="1130"/>
      <c r="F735" s="1130"/>
      <c r="G735" s="1031" t="s">
        <v>1984</v>
      </c>
      <c r="H735" s="1031" t="s">
        <v>1985</v>
      </c>
      <c r="I735" s="1031" t="s">
        <v>1986</v>
      </c>
      <c r="J735" s="839">
        <v>9</v>
      </c>
      <c r="K735" s="569">
        <v>44713</v>
      </c>
      <c r="L735" s="569">
        <v>44804</v>
      </c>
      <c r="M735" s="840">
        <f t="shared" si="39"/>
        <v>13</v>
      </c>
      <c r="N735" s="841">
        <v>1</v>
      </c>
      <c r="O735" s="841">
        <f t="shared" si="40"/>
        <v>1</v>
      </c>
      <c r="P735" s="1037" t="str">
        <f>IF(ISNUMBER(O735),IF(O735=100%,"CUMPLIDA",IF(AND(ISNUMBER(L735),ISNUMBER(ITRC!$Q$5)), IF(L735&lt;ITRC!$Q$5,"INCUMPLIDA","PROCESO"), "VERIFICAR FECHA")),"SIN VALOR AVANCE")</f>
        <v>CUMPLIDA</v>
      </c>
      <c r="Q735" s="1035" t="s">
        <v>1987</v>
      </c>
    </row>
    <row r="736" spans="1:17" ht="90.6" x14ac:dyDescent="0.25">
      <c r="A736" s="51" t="s">
        <v>20</v>
      </c>
      <c r="B736" s="52" t="s">
        <v>17</v>
      </c>
      <c r="C736" s="1204"/>
      <c r="D736" s="1204"/>
      <c r="E736" s="1130"/>
      <c r="F736" s="1130"/>
      <c r="G736" s="1031" t="s">
        <v>1988</v>
      </c>
      <c r="H736" s="1031" t="s">
        <v>1989</v>
      </c>
      <c r="I736" s="1031" t="s">
        <v>1979</v>
      </c>
      <c r="J736" s="839">
        <v>2</v>
      </c>
      <c r="K736" s="569">
        <v>44681</v>
      </c>
      <c r="L736" s="569">
        <v>44788</v>
      </c>
      <c r="M736" s="840">
        <f t="shared" si="39"/>
        <v>15.285714285714286</v>
      </c>
      <c r="N736" s="841">
        <v>1</v>
      </c>
      <c r="O736" s="841">
        <f t="shared" si="40"/>
        <v>1</v>
      </c>
      <c r="P736" s="1037" t="str">
        <f>IF(ISNUMBER(O736),IF(O736=100%,"CUMPLIDA",IF(AND(ISNUMBER(L736),ISNUMBER(ITRC!$Q$5)), IF(L736&lt;ITRC!$Q$5,"INCUMPLIDA","PROCESO"), "VERIFICAR FECHA")),"SIN VALOR AVANCE")</f>
        <v>CUMPLIDA</v>
      </c>
      <c r="Q736" s="1035" t="s">
        <v>1990</v>
      </c>
    </row>
    <row r="737" spans="1:17" ht="90.6" x14ac:dyDescent="0.25">
      <c r="A737" s="51" t="s">
        <v>20</v>
      </c>
      <c r="B737" s="52" t="s">
        <v>17</v>
      </c>
      <c r="C737" s="1204"/>
      <c r="D737" s="1204"/>
      <c r="E737" s="1130" t="s">
        <v>1991</v>
      </c>
      <c r="F737" s="1130"/>
      <c r="G737" s="1031" t="s">
        <v>1992</v>
      </c>
      <c r="H737" s="1031" t="s">
        <v>1993</v>
      </c>
      <c r="I737" s="1031" t="s">
        <v>1994</v>
      </c>
      <c r="J737" s="839">
        <v>1</v>
      </c>
      <c r="K737" s="569">
        <v>44602</v>
      </c>
      <c r="L737" s="569">
        <v>44635</v>
      </c>
      <c r="M737" s="840">
        <f t="shared" si="39"/>
        <v>4.7142857142857144</v>
      </c>
      <c r="N737" s="841">
        <v>1</v>
      </c>
      <c r="O737" s="841">
        <f t="shared" si="40"/>
        <v>1</v>
      </c>
      <c r="P737" s="1037" t="str">
        <f>IF(ISNUMBER(O737),IF(O737=100%,"CUMPLIDA",IF(AND(ISNUMBER(L737),ISNUMBER(ITRC!$Q$5)), IF(L737&lt;ITRC!$Q$5,"INCUMPLIDA","PROCESO"), "VERIFICAR FECHA")),"SIN VALOR AVANCE")</f>
        <v>CUMPLIDA</v>
      </c>
      <c r="Q737" s="1035" t="s">
        <v>1995</v>
      </c>
    </row>
    <row r="738" spans="1:17" ht="45.6" x14ac:dyDescent="0.25">
      <c r="A738" s="51" t="s">
        <v>20</v>
      </c>
      <c r="B738" s="52" t="s">
        <v>17</v>
      </c>
      <c r="C738" s="1204"/>
      <c r="D738" s="1204"/>
      <c r="E738" s="1130"/>
      <c r="F738" s="1130"/>
      <c r="G738" s="1031" t="s">
        <v>1996</v>
      </c>
      <c r="H738" s="1031" t="s">
        <v>1997</v>
      </c>
      <c r="I738" s="1031" t="s">
        <v>1998</v>
      </c>
      <c r="J738" s="839">
        <v>1</v>
      </c>
      <c r="K738" s="569">
        <v>44636</v>
      </c>
      <c r="L738" s="569">
        <v>44895</v>
      </c>
      <c r="M738" s="840">
        <f t="shared" si="39"/>
        <v>37</v>
      </c>
      <c r="N738" s="841">
        <v>1</v>
      </c>
      <c r="O738" s="841">
        <f t="shared" si="40"/>
        <v>1</v>
      </c>
      <c r="P738" s="1037" t="str">
        <f>IF(ISNUMBER(O738),IF(O738=100%,"CUMPLIDA",IF(AND(ISNUMBER(L738),ISNUMBER(ITRC!$Q$5)), IF(L738&lt;ITRC!$Q$5,"INCUMPLIDA","PROCESO"), "VERIFICAR FECHA")),"SIN VALOR AVANCE")</f>
        <v>CUMPLIDA</v>
      </c>
      <c r="Q738" s="1035" t="s">
        <v>1999</v>
      </c>
    </row>
    <row r="739" spans="1:17" ht="75" x14ac:dyDescent="0.25">
      <c r="A739" s="51" t="s">
        <v>20</v>
      </c>
      <c r="B739" s="52" t="s">
        <v>17</v>
      </c>
      <c r="C739" s="1204"/>
      <c r="D739" s="1204"/>
      <c r="E739" s="1130"/>
      <c r="F739" s="1130"/>
      <c r="G739" s="1031" t="s">
        <v>2000</v>
      </c>
      <c r="H739" s="1031" t="s">
        <v>2001</v>
      </c>
      <c r="I739" s="1031" t="s">
        <v>2002</v>
      </c>
      <c r="J739" s="839">
        <v>2</v>
      </c>
      <c r="K739" s="569">
        <v>44757</v>
      </c>
      <c r="L739" s="569">
        <v>44972</v>
      </c>
      <c r="M739" s="840">
        <f t="shared" si="39"/>
        <v>30.714285714285715</v>
      </c>
      <c r="N739" s="841">
        <v>1</v>
      </c>
      <c r="O739" s="841">
        <f t="shared" si="40"/>
        <v>1</v>
      </c>
      <c r="P739" s="1037" t="str">
        <f>IF(ISNUMBER(O739),IF(O739=100%,"CUMPLIDA",IF(AND(ISNUMBER(L739),ISNUMBER(ITRC!$Q$5)), IF(L739&lt;ITRC!$Q$5,"INCUMPLIDA","PROCESO"), "VERIFICAR FECHA")),"SIN VALOR AVANCE")</f>
        <v>CUMPLIDA</v>
      </c>
      <c r="Q739" s="1035" t="s">
        <v>1976</v>
      </c>
    </row>
    <row r="740" spans="1:17" ht="120.6" x14ac:dyDescent="0.25">
      <c r="A740" s="51" t="s">
        <v>20</v>
      </c>
      <c r="B740" s="52" t="s">
        <v>17</v>
      </c>
      <c r="C740" s="1204"/>
      <c r="D740" s="1204"/>
      <c r="E740" s="1130"/>
      <c r="F740" s="1130"/>
      <c r="G740" s="1031" t="s">
        <v>2003</v>
      </c>
      <c r="H740" s="1031" t="s">
        <v>2004</v>
      </c>
      <c r="I740" s="1031" t="s">
        <v>2005</v>
      </c>
      <c r="J740" s="839">
        <v>9</v>
      </c>
      <c r="K740" s="569">
        <v>44773</v>
      </c>
      <c r="L740" s="569">
        <v>44834</v>
      </c>
      <c r="M740" s="840">
        <f t="shared" si="39"/>
        <v>8.7142857142857135</v>
      </c>
      <c r="N740" s="841">
        <v>1</v>
      </c>
      <c r="O740" s="841">
        <f t="shared" si="40"/>
        <v>1</v>
      </c>
      <c r="P740" s="1037" t="str">
        <f>IF(ISNUMBER(O740),IF(O740=100%,"CUMPLIDA",IF(AND(ISNUMBER(L740),ISNUMBER(ITRC!$Q$5)), IF(L740&lt;ITRC!$Q$5,"INCUMPLIDA","PROCESO"), "VERIFICAR FECHA")),"SIN VALOR AVANCE")</f>
        <v>CUMPLIDA</v>
      </c>
      <c r="Q740" s="1035" t="s">
        <v>2006</v>
      </c>
    </row>
    <row r="741" spans="1:17" ht="75" x14ac:dyDescent="0.25">
      <c r="A741" s="51" t="s">
        <v>20</v>
      </c>
      <c r="B741" s="52" t="s">
        <v>17</v>
      </c>
      <c r="C741" s="1204"/>
      <c r="D741" s="1204"/>
      <c r="E741" s="1130"/>
      <c r="F741" s="1130"/>
      <c r="G741" s="1031" t="s">
        <v>2007</v>
      </c>
      <c r="H741" s="1031" t="s">
        <v>2008</v>
      </c>
      <c r="I741" s="1031" t="s">
        <v>2009</v>
      </c>
      <c r="J741" s="839">
        <v>2</v>
      </c>
      <c r="K741" s="569">
        <v>44621</v>
      </c>
      <c r="L741" s="569">
        <v>44712</v>
      </c>
      <c r="M741" s="840">
        <f t="shared" si="39"/>
        <v>13</v>
      </c>
      <c r="N741" s="841">
        <v>1</v>
      </c>
      <c r="O741" s="841">
        <f t="shared" si="40"/>
        <v>1</v>
      </c>
      <c r="P741" s="1037" t="str">
        <f>IF(ISNUMBER(O741),IF(O741=100%,"CUMPLIDA",IF(AND(ISNUMBER(L741),ISNUMBER(ITRC!$Q$5)), IF(L741&lt;ITRC!$Q$5,"INCUMPLIDA","PROCESO"), "VERIFICAR FECHA")),"SIN VALOR AVANCE")</f>
        <v>CUMPLIDA</v>
      </c>
      <c r="Q741" s="1035" t="s">
        <v>1976</v>
      </c>
    </row>
    <row r="742" spans="1:17" ht="60" x14ac:dyDescent="0.25">
      <c r="A742" s="51" t="s">
        <v>20</v>
      </c>
      <c r="B742" s="52" t="s">
        <v>17</v>
      </c>
      <c r="C742" s="1204"/>
      <c r="D742" s="1204"/>
      <c r="E742" s="1130"/>
      <c r="F742" s="1130"/>
      <c r="G742" s="1031" t="s">
        <v>2010</v>
      </c>
      <c r="H742" s="1031" t="s">
        <v>2011</v>
      </c>
      <c r="I742" s="1031" t="s">
        <v>2012</v>
      </c>
      <c r="J742" s="839">
        <v>1</v>
      </c>
      <c r="K742" s="569">
        <v>44621</v>
      </c>
      <c r="L742" s="569">
        <v>44666</v>
      </c>
      <c r="M742" s="840">
        <f t="shared" ref="M742:M805" si="41">(L742-K742)/7</f>
        <v>6.4285714285714288</v>
      </c>
      <c r="N742" s="841">
        <v>1</v>
      </c>
      <c r="O742" s="841">
        <f t="shared" si="40"/>
        <v>1</v>
      </c>
      <c r="P742" s="1037" t="str">
        <f>IF(ISNUMBER(O742),IF(O742=100%,"CUMPLIDA",IF(AND(ISNUMBER(L742),ISNUMBER(ITRC!$Q$5)), IF(L742&lt;ITRC!$Q$5,"INCUMPLIDA","PROCESO"), "VERIFICAR FECHA")),"SIN VALOR AVANCE")</f>
        <v>CUMPLIDA</v>
      </c>
      <c r="Q742" s="1035" t="s">
        <v>1976</v>
      </c>
    </row>
    <row r="743" spans="1:17" ht="120.6" x14ac:dyDescent="0.25">
      <c r="A743" s="51" t="s">
        <v>13</v>
      </c>
      <c r="B743" s="52" t="s">
        <v>17</v>
      </c>
      <c r="C743" s="1204" t="s">
        <v>2454</v>
      </c>
      <c r="D743" s="1204" t="s">
        <v>1367</v>
      </c>
      <c r="E743" s="1130" t="s">
        <v>2455</v>
      </c>
      <c r="F743" s="1130" t="s">
        <v>2456</v>
      </c>
      <c r="G743" s="1031" t="s">
        <v>2457</v>
      </c>
      <c r="H743" s="1031" t="s">
        <v>2458</v>
      </c>
      <c r="I743" s="1031" t="s">
        <v>2459</v>
      </c>
      <c r="J743" s="48">
        <v>1</v>
      </c>
      <c r="K743" s="569">
        <v>43862</v>
      </c>
      <c r="L743" s="569">
        <v>43920</v>
      </c>
      <c r="M743" s="840">
        <f t="shared" si="41"/>
        <v>8.2857142857142865</v>
      </c>
      <c r="N743" s="841">
        <v>1</v>
      </c>
      <c r="O743" s="841">
        <f t="shared" si="40"/>
        <v>1</v>
      </c>
      <c r="P743" s="1037" t="str">
        <f>IF(ISNUMBER(O743),IF(O743=100%,"CUMPLIDA",IF(AND(ISNUMBER(L743),ISNUMBER(ITRC!$Q$5)), IF(L743&lt;ITRC!$Q$5,"INCUMPLIDA","PROCESO"), "VERIFICAR FECHA")),"SIN VALOR AVANCE")</f>
        <v>CUMPLIDA</v>
      </c>
      <c r="Q743" s="1035" t="s">
        <v>2460</v>
      </c>
    </row>
    <row r="744" spans="1:17" ht="105.6" x14ac:dyDescent="0.25">
      <c r="A744" s="51" t="s">
        <v>13</v>
      </c>
      <c r="B744" s="52" t="s">
        <v>17</v>
      </c>
      <c r="C744" s="1204"/>
      <c r="D744" s="1204"/>
      <c r="E744" s="1130"/>
      <c r="F744" s="1130"/>
      <c r="G744" s="1031" t="s">
        <v>2461</v>
      </c>
      <c r="H744" s="1031" t="s">
        <v>2462</v>
      </c>
      <c r="I744" s="1031" t="s">
        <v>2463</v>
      </c>
      <c r="J744" s="48">
        <v>1</v>
      </c>
      <c r="K744" s="569">
        <v>43862</v>
      </c>
      <c r="L744" s="569">
        <v>43981</v>
      </c>
      <c r="M744" s="840">
        <f t="shared" si="41"/>
        <v>17</v>
      </c>
      <c r="N744" s="841">
        <v>1</v>
      </c>
      <c r="O744" s="841">
        <f t="shared" si="40"/>
        <v>1</v>
      </c>
      <c r="P744" s="1037" t="str">
        <f>IF(ISNUMBER(O744),IF(O744=100%,"CUMPLIDA",IF(AND(ISNUMBER(L744),ISNUMBER(ITRC!$Q$5)), IF(L744&lt;ITRC!$Q$5,"INCUMPLIDA","PROCESO"), "VERIFICAR FECHA")),"SIN VALOR AVANCE")</f>
        <v>CUMPLIDA</v>
      </c>
      <c r="Q744" s="1035" t="s">
        <v>2464</v>
      </c>
    </row>
    <row r="745" spans="1:17" ht="105.6" x14ac:dyDescent="0.25">
      <c r="A745" s="51" t="s">
        <v>13</v>
      </c>
      <c r="B745" s="52" t="s">
        <v>17</v>
      </c>
      <c r="C745" s="1204"/>
      <c r="D745" s="1204"/>
      <c r="E745" s="1130"/>
      <c r="F745" s="1130"/>
      <c r="G745" s="1130" t="s">
        <v>2465</v>
      </c>
      <c r="H745" s="1031" t="s">
        <v>2466</v>
      </c>
      <c r="I745" s="1031" t="s">
        <v>2146</v>
      </c>
      <c r="J745" s="48">
        <v>1</v>
      </c>
      <c r="K745" s="569">
        <v>43891</v>
      </c>
      <c r="L745" s="569">
        <v>44119</v>
      </c>
      <c r="M745" s="840">
        <f t="shared" si="41"/>
        <v>32.571428571428569</v>
      </c>
      <c r="N745" s="841">
        <v>1</v>
      </c>
      <c r="O745" s="841">
        <f t="shared" si="40"/>
        <v>1</v>
      </c>
      <c r="P745" s="1037" t="str">
        <f>IF(ISNUMBER(O745),IF(O745=100%,"CUMPLIDA",IF(AND(ISNUMBER(L745),ISNUMBER(ITRC!$Q$5)), IF(L745&lt;ITRC!$Q$5,"INCUMPLIDA","PROCESO"), "VERIFICAR FECHA")),"SIN VALOR AVANCE")</f>
        <v>CUMPLIDA</v>
      </c>
      <c r="Q745" s="1035" t="s">
        <v>2467</v>
      </c>
    </row>
    <row r="746" spans="1:17" ht="150.6" x14ac:dyDescent="0.25">
      <c r="A746" s="51" t="s">
        <v>13</v>
      </c>
      <c r="B746" s="52" t="s">
        <v>17</v>
      </c>
      <c r="C746" s="1204"/>
      <c r="D746" s="1204"/>
      <c r="E746" s="1130"/>
      <c r="F746" s="1130"/>
      <c r="G746" s="1130"/>
      <c r="H746" s="1031" t="s">
        <v>2468</v>
      </c>
      <c r="I746" s="1031" t="s">
        <v>2142</v>
      </c>
      <c r="J746" s="48">
        <v>1</v>
      </c>
      <c r="K746" s="569">
        <v>44120</v>
      </c>
      <c r="L746" s="569">
        <v>44151</v>
      </c>
      <c r="M746" s="840">
        <f t="shared" si="41"/>
        <v>4.4285714285714288</v>
      </c>
      <c r="N746" s="841">
        <v>1</v>
      </c>
      <c r="O746" s="841">
        <f t="shared" si="40"/>
        <v>1</v>
      </c>
      <c r="P746" s="1037" t="str">
        <f>IF(ISNUMBER(O746),IF(O746=100%,"CUMPLIDA",IF(AND(ISNUMBER(L746),ISNUMBER(ITRC!$Q$5)), IF(L746&lt;ITRC!$Q$5,"INCUMPLIDA","PROCESO"), "VERIFICAR FECHA")),"SIN VALOR AVANCE")</f>
        <v>CUMPLIDA</v>
      </c>
      <c r="Q746" s="1035" t="s">
        <v>2469</v>
      </c>
    </row>
    <row r="747" spans="1:17" ht="90.6" x14ac:dyDescent="0.25">
      <c r="A747" s="51" t="s">
        <v>13</v>
      </c>
      <c r="B747" s="52" t="s">
        <v>17</v>
      </c>
      <c r="C747" s="1204"/>
      <c r="D747" s="1204"/>
      <c r="E747" s="1130" t="s">
        <v>2470</v>
      </c>
      <c r="F747" s="1130"/>
      <c r="G747" s="1130"/>
      <c r="H747" s="1031" t="s">
        <v>2471</v>
      </c>
      <c r="I747" s="1031" t="s">
        <v>2157</v>
      </c>
      <c r="J747" s="48">
        <v>1</v>
      </c>
      <c r="K747" s="569">
        <v>44152</v>
      </c>
      <c r="L747" s="569">
        <v>44243</v>
      </c>
      <c r="M747" s="840">
        <f t="shared" si="41"/>
        <v>13</v>
      </c>
      <c r="N747" s="841">
        <v>1</v>
      </c>
      <c r="O747" s="841">
        <f t="shared" ref="O747:O810" si="42">N747</f>
        <v>1</v>
      </c>
      <c r="P747" s="1037" t="str">
        <f>IF(ISNUMBER(O747),IF(O747=100%,"CUMPLIDA",IF(AND(ISNUMBER(L747),ISNUMBER(ITRC!$Q$5)), IF(L747&lt;ITRC!$Q$5,"INCUMPLIDA","PROCESO"), "VERIFICAR FECHA")),"SIN VALOR AVANCE")</f>
        <v>CUMPLIDA</v>
      </c>
      <c r="Q747" s="1035" t="s">
        <v>2472</v>
      </c>
    </row>
    <row r="748" spans="1:17" ht="90.6" x14ac:dyDescent="0.25">
      <c r="A748" s="51" t="s">
        <v>13</v>
      </c>
      <c r="B748" s="52" t="s">
        <v>17</v>
      </c>
      <c r="C748" s="1204"/>
      <c r="D748" s="1204"/>
      <c r="E748" s="1130"/>
      <c r="F748" s="1130"/>
      <c r="G748" s="1130"/>
      <c r="H748" s="1031" t="s">
        <v>2473</v>
      </c>
      <c r="I748" s="1031" t="s">
        <v>2142</v>
      </c>
      <c r="J748" s="48">
        <v>3</v>
      </c>
      <c r="K748" s="569">
        <v>44272</v>
      </c>
      <c r="L748" s="569">
        <v>44561</v>
      </c>
      <c r="M748" s="840">
        <f t="shared" si="41"/>
        <v>41.285714285714285</v>
      </c>
      <c r="N748" s="841">
        <v>1</v>
      </c>
      <c r="O748" s="841">
        <f t="shared" si="42"/>
        <v>1</v>
      </c>
      <c r="P748" s="1037" t="str">
        <f>IF(ISNUMBER(O748),IF(O748=100%,"CUMPLIDA",IF(AND(ISNUMBER(L748),ISNUMBER(ITRC!$Q$5)), IF(L748&lt;ITRC!$Q$5,"INCUMPLIDA","PROCESO"), "VERIFICAR FECHA")),"SIN VALOR AVANCE")</f>
        <v>CUMPLIDA</v>
      </c>
      <c r="Q748" s="1035" t="s">
        <v>2472</v>
      </c>
    </row>
    <row r="749" spans="1:17" ht="150.6" x14ac:dyDescent="0.25">
      <c r="A749" s="51" t="s">
        <v>13</v>
      </c>
      <c r="B749" s="52" t="s">
        <v>17</v>
      </c>
      <c r="C749" s="1204"/>
      <c r="D749" s="1204"/>
      <c r="E749" s="1130"/>
      <c r="F749" s="1130"/>
      <c r="G749" s="1130"/>
      <c r="H749" s="1031" t="s">
        <v>2474</v>
      </c>
      <c r="I749" s="1031" t="s">
        <v>2475</v>
      </c>
      <c r="J749" s="48">
        <v>1</v>
      </c>
      <c r="K749" s="569">
        <v>44272</v>
      </c>
      <c r="L749" s="569">
        <v>44712</v>
      </c>
      <c r="M749" s="840">
        <f t="shared" si="41"/>
        <v>62.857142857142854</v>
      </c>
      <c r="N749" s="841">
        <v>1</v>
      </c>
      <c r="O749" s="841">
        <f t="shared" si="42"/>
        <v>1</v>
      </c>
      <c r="P749" s="1037" t="str">
        <f>IF(ISNUMBER(O749),IF(O749=100%,"CUMPLIDA",IF(AND(ISNUMBER(L749),ISNUMBER(ITRC!$Q$5)), IF(L749&lt;ITRC!$Q$5,"INCUMPLIDA","PROCESO"), "VERIFICAR FECHA")),"SIN VALOR AVANCE")</f>
        <v>CUMPLIDA</v>
      </c>
      <c r="Q749" s="1035" t="s">
        <v>2469</v>
      </c>
    </row>
    <row r="750" spans="1:17" ht="165.6" x14ac:dyDescent="0.25">
      <c r="A750" s="51" t="s">
        <v>13</v>
      </c>
      <c r="B750" s="52" t="s">
        <v>17</v>
      </c>
      <c r="C750" s="1204"/>
      <c r="D750" s="1204"/>
      <c r="E750" s="1130"/>
      <c r="F750" s="1130"/>
      <c r="G750" s="1031" t="s">
        <v>2476</v>
      </c>
      <c r="H750" s="1031" t="s">
        <v>2477</v>
      </c>
      <c r="I750" s="1031" t="s">
        <v>2478</v>
      </c>
      <c r="J750" s="48">
        <v>1</v>
      </c>
      <c r="K750" s="569">
        <v>43891</v>
      </c>
      <c r="L750" s="569">
        <v>43920</v>
      </c>
      <c r="M750" s="840">
        <f t="shared" si="41"/>
        <v>4.1428571428571432</v>
      </c>
      <c r="N750" s="841">
        <v>1</v>
      </c>
      <c r="O750" s="841">
        <f t="shared" si="42"/>
        <v>1</v>
      </c>
      <c r="P750" s="1037" t="str">
        <f>IF(ISNUMBER(O750),IF(O750=100%,"CUMPLIDA",IF(AND(ISNUMBER(L750),ISNUMBER(ITRC!$Q$5)), IF(L750&lt;ITRC!$Q$5,"INCUMPLIDA","PROCESO"), "VERIFICAR FECHA")),"SIN VALOR AVANCE")</f>
        <v>CUMPLIDA</v>
      </c>
      <c r="Q750" s="1035" t="s">
        <v>2479</v>
      </c>
    </row>
    <row r="751" spans="1:17" ht="105.6" x14ac:dyDescent="0.25">
      <c r="A751" s="51" t="s">
        <v>13</v>
      </c>
      <c r="B751" s="52" t="s">
        <v>17</v>
      </c>
      <c r="C751" s="1204"/>
      <c r="D751" s="1204"/>
      <c r="E751" s="1130" t="s">
        <v>2480</v>
      </c>
      <c r="F751" s="1130"/>
      <c r="G751" s="1031" t="s">
        <v>2481</v>
      </c>
      <c r="H751" s="1031" t="s">
        <v>2482</v>
      </c>
      <c r="I751" s="1031" t="s">
        <v>2483</v>
      </c>
      <c r="J751" s="48">
        <v>1</v>
      </c>
      <c r="K751" s="569">
        <v>43922</v>
      </c>
      <c r="L751" s="569">
        <v>43981</v>
      </c>
      <c r="M751" s="840">
        <f t="shared" si="41"/>
        <v>8.4285714285714288</v>
      </c>
      <c r="N751" s="841">
        <v>1</v>
      </c>
      <c r="O751" s="841">
        <f t="shared" si="42"/>
        <v>1</v>
      </c>
      <c r="P751" s="1037" t="str">
        <f>IF(ISNUMBER(O751),IF(O751=100%,"CUMPLIDA",IF(AND(ISNUMBER(L751),ISNUMBER(ITRC!$Q$5)), IF(L751&lt;ITRC!$Q$5,"INCUMPLIDA","PROCESO"), "VERIFICAR FECHA")),"SIN VALOR AVANCE")</f>
        <v>CUMPLIDA</v>
      </c>
      <c r="Q751" s="1035" t="s">
        <v>2467</v>
      </c>
    </row>
    <row r="752" spans="1:17" ht="105.6" x14ac:dyDescent="0.25">
      <c r="A752" s="51" t="s">
        <v>13</v>
      </c>
      <c r="B752" s="52" t="s">
        <v>17</v>
      </c>
      <c r="C752" s="1204"/>
      <c r="D752" s="1204"/>
      <c r="E752" s="1130"/>
      <c r="F752" s="1130"/>
      <c r="G752" s="1031" t="s">
        <v>2484</v>
      </c>
      <c r="H752" s="1031" t="s">
        <v>2485</v>
      </c>
      <c r="I752" s="1031" t="s">
        <v>2486</v>
      </c>
      <c r="J752" s="48">
        <v>4</v>
      </c>
      <c r="K752" s="569">
        <v>43862</v>
      </c>
      <c r="L752" s="569">
        <v>44196</v>
      </c>
      <c r="M752" s="840">
        <f t="shared" si="41"/>
        <v>47.714285714285715</v>
      </c>
      <c r="N752" s="841">
        <v>1</v>
      </c>
      <c r="O752" s="841">
        <f t="shared" si="42"/>
        <v>1</v>
      </c>
      <c r="P752" s="1037" t="str">
        <f>IF(ISNUMBER(O752),IF(O752=100%,"CUMPLIDA",IF(AND(ISNUMBER(L752),ISNUMBER(ITRC!$Q$5)), IF(L752&lt;ITRC!$Q$5,"INCUMPLIDA","PROCESO"), "VERIFICAR FECHA")),"SIN VALOR AVANCE")</f>
        <v>CUMPLIDA</v>
      </c>
      <c r="Q752" s="1035" t="s">
        <v>185</v>
      </c>
    </row>
    <row r="753" spans="1:17" ht="120.6" x14ac:dyDescent="0.25">
      <c r="A753" s="51" t="s">
        <v>13</v>
      </c>
      <c r="B753" s="52" t="s">
        <v>17</v>
      </c>
      <c r="C753" s="1204"/>
      <c r="D753" s="1204"/>
      <c r="E753" s="1130"/>
      <c r="F753" s="1130"/>
      <c r="G753" s="1031" t="s">
        <v>2487</v>
      </c>
      <c r="H753" s="1031" t="s">
        <v>2488</v>
      </c>
      <c r="I753" s="1031" t="s">
        <v>1170</v>
      </c>
      <c r="J753" s="48">
        <v>1</v>
      </c>
      <c r="K753" s="569">
        <v>43891</v>
      </c>
      <c r="L753" s="569">
        <v>44196</v>
      </c>
      <c r="M753" s="840">
        <f t="shared" si="41"/>
        <v>43.571428571428569</v>
      </c>
      <c r="N753" s="841">
        <v>1</v>
      </c>
      <c r="O753" s="841">
        <f t="shared" si="42"/>
        <v>1</v>
      </c>
      <c r="P753" s="1037" t="str">
        <f>IF(ISNUMBER(O753),IF(O753=100%,"CUMPLIDA",IF(AND(ISNUMBER(L753),ISNUMBER(ITRC!$Q$5)), IF(L753&lt;ITRC!$Q$5,"INCUMPLIDA","PROCESO"), "VERIFICAR FECHA")),"SIN VALOR AVANCE")</f>
        <v>CUMPLIDA</v>
      </c>
      <c r="Q753" s="1035" t="s">
        <v>2489</v>
      </c>
    </row>
    <row r="754" spans="1:17" ht="105.6" x14ac:dyDescent="0.25">
      <c r="A754" s="51" t="s">
        <v>13</v>
      </c>
      <c r="B754" s="52" t="s">
        <v>17</v>
      </c>
      <c r="C754" s="1204"/>
      <c r="D754" s="1204"/>
      <c r="E754" s="1130"/>
      <c r="F754" s="1130"/>
      <c r="G754" s="1031" t="s">
        <v>2490</v>
      </c>
      <c r="H754" s="1031" t="s">
        <v>2491</v>
      </c>
      <c r="I754" s="1031" t="s">
        <v>2492</v>
      </c>
      <c r="J754" s="48">
        <v>1</v>
      </c>
      <c r="K754" s="569">
        <v>43862</v>
      </c>
      <c r="L754" s="569">
        <v>44012</v>
      </c>
      <c r="M754" s="840">
        <f t="shared" si="41"/>
        <v>21.428571428571427</v>
      </c>
      <c r="N754" s="841">
        <v>1</v>
      </c>
      <c r="O754" s="841">
        <f t="shared" si="42"/>
        <v>1</v>
      </c>
      <c r="P754" s="1037" t="str">
        <f>IF(ISNUMBER(O754),IF(O754=100%,"CUMPLIDA",IF(AND(ISNUMBER(L754),ISNUMBER(ITRC!$Q$5)), IF(L754&lt;ITRC!$Q$5,"INCUMPLIDA","PROCESO"), "VERIFICAR FECHA")),"SIN VALOR AVANCE")</f>
        <v>CUMPLIDA</v>
      </c>
      <c r="Q754" s="1035" t="s">
        <v>185</v>
      </c>
    </row>
    <row r="755" spans="1:17" ht="150.6" x14ac:dyDescent="0.25">
      <c r="A755" s="51" t="s">
        <v>13</v>
      </c>
      <c r="B755" s="52" t="s">
        <v>17</v>
      </c>
      <c r="C755" s="1204" t="s">
        <v>2493</v>
      </c>
      <c r="D755" s="1204" t="s">
        <v>1510</v>
      </c>
      <c r="E755" s="1130" t="s">
        <v>2494</v>
      </c>
      <c r="F755" s="1130" t="s">
        <v>2495</v>
      </c>
      <c r="G755" s="1130" t="s">
        <v>2496</v>
      </c>
      <c r="H755" s="1031" t="s">
        <v>2497</v>
      </c>
      <c r="I755" s="1031" t="s">
        <v>2498</v>
      </c>
      <c r="J755" s="48">
        <v>1</v>
      </c>
      <c r="K755" s="569">
        <v>43800</v>
      </c>
      <c r="L755" s="569">
        <v>44012</v>
      </c>
      <c r="M755" s="840">
        <f t="shared" si="41"/>
        <v>30.285714285714285</v>
      </c>
      <c r="N755" s="841">
        <v>1</v>
      </c>
      <c r="O755" s="841">
        <f t="shared" si="42"/>
        <v>1</v>
      </c>
      <c r="P755" s="1037" t="str">
        <f>IF(ISNUMBER(O755),IF(O755=100%,"CUMPLIDA",IF(AND(ISNUMBER(L755),ISNUMBER(ITRC!$Q$5)), IF(L755&lt;ITRC!$Q$5,"INCUMPLIDA","PROCESO"), "VERIFICAR FECHA")),"SIN VALOR AVANCE")</f>
        <v>CUMPLIDA</v>
      </c>
      <c r="Q755" s="1035" t="s">
        <v>2499</v>
      </c>
    </row>
    <row r="756" spans="1:17" ht="150.6" x14ac:dyDescent="0.25">
      <c r="A756" s="51" t="s">
        <v>13</v>
      </c>
      <c r="B756" s="52" t="s">
        <v>17</v>
      </c>
      <c r="C756" s="1204"/>
      <c r="D756" s="1204"/>
      <c r="E756" s="1130"/>
      <c r="F756" s="1130"/>
      <c r="G756" s="1130"/>
      <c r="H756" s="1031" t="s">
        <v>2500</v>
      </c>
      <c r="I756" s="1031" t="s">
        <v>95</v>
      </c>
      <c r="J756" s="48">
        <v>1</v>
      </c>
      <c r="K756" s="569">
        <v>44013</v>
      </c>
      <c r="L756" s="569">
        <v>44196</v>
      </c>
      <c r="M756" s="840">
        <f t="shared" si="41"/>
        <v>26.142857142857142</v>
      </c>
      <c r="N756" s="841">
        <v>1</v>
      </c>
      <c r="O756" s="841">
        <f t="shared" si="42"/>
        <v>1</v>
      </c>
      <c r="P756" s="1037" t="str">
        <f>IF(ISNUMBER(O756),IF(O756=100%,"CUMPLIDA",IF(AND(ISNUMBER(L756),ISNUMBER(ITRC!$Q$5)), IF(L756&lt;ITRC!$Q$5,"INCUMPLIDA","PROCESO"), "VERIFICAR FECHA")),"SIN VALOR AVANCE")</f>
        <v>CUMPLIDA</v>
      </c>
      <c r="Q756" s="1035" t="s">
        <v>2499</v>
      </c>
    </row>
    <row r="757" spans="1:17" ht="150.6" x14ac:dyDescent="0.25">
      <c r="A757" s="51" t="s">
        <v>13</v>
      </c>
      <c r="B757" s="52" t="s">
        <v>17</v>
      </c>
      <c r="C757" s="1204"/>
      <c r="D757" s="1204"/>
      <c r="E757" s="1130"/>
      <c r="F757" s="1130"/>
      <c r="G757" s="1130"/>
      <c r="H757" s="1031" t="s">
        <v>2501</v>
      </c>
      <c r="I757" s="1031" t="s">
        <v>473</v>
      </c>
      <c r="J757" s="48">
        <v>1</v>
      </c>
      <c r="K757" s="569">
        <v>44197</v>
      </c>
      <c r="L757" s="569">
        <v>44773</v>
      </c>
      <c r="M757" s="840">
        <f t="shared" si="41"/>
        <v>82.285714285714292</v>
      </c>
      <c r="N757" s="841">
        <v>1</v>
      </c>
      <c r="O757" s="841">
        <f t="shared" si="42"/>
        <v>1</v>
      </c>
      <c r="P757" s="1037" t="str">
        <f>IF(ISNUMBER(O757),IF(O757=100%,"CUMPLIDA",IF(AND(ISNUMBER(L757),ISNUMBER(ITRC!$Q$5)), IF(L757&lt;ITRC!$Q$5,"INCUMPLIDA","PROCESO"), "VERIFICAR FECHA")),"SIN VALOR AVANCE")</f>
        <v>CUMPLIDA</v>
      </c>
      <c r="Q757" s="1035" t="s">
        <v>2499</v>
      </c>
    </row>
    <row r="758" spans="1:17" ht="150.6" x14ac:dyDescent="0.25">
      <c r="A758" s="51" t="s">
        <v>13</v>
      </c>
      <c r="B758" s="52" t="s">
        <v>17</v>
      </c>
      <c r="C758" s="1204"/>
      <c r="D758" s="1204"/>
      <c r="E758" s="1130"/>
      <c r="F758" s="1130"/>
      <c r="G758" s="1130"/>
      <c r="H758" s="1031" t="s">
        <v>2312</v>
      </c>
      <c r="I758" s="1031" t="s">
        <v>2213</v>
      </c>
      <c r="J758" s="48">
        <v>4</v>
      </c>
      <c r="K758" s="569">
        <v>44927</v>
      </c>
      <c r="L758" s="569">
        <v>45291</v>
      </c>
      <c r="M758" s="840">
        <f t="shared" si="41"/>
        <v>52</v>
      </c>
      <c r="N758" s="841">
        <v>0</v>
      </c>
      <c r="O758" s="841">
        <f t="shared" si="42"/>
        <v>0</v>
      </c>
      <c r="P758" s="1037" t="str">
        <f>IF(ISNUMBER(O758),IF(O758=100%,"CUMPLIDA",IF(AND(ISNUMBER(L758),ISNUMBER(ITRC!$Q$5)), IF(L758&lt;ITRC!$Q$5,"INCUMPLIDA","PROCESO"), "VERIFICAR FECHA")),"SIN VALOR AVANCE")</f>
        <v>PROCESO</v>
      </c>
      <c r="Q758" s="1035" t="s">
        <v>2499</v>
      </c>
    </row>
    <row r="759" spans="1:17" ht="150.6" x14ac:dyDescent="0.25">
      <c r="A759" s="51" t="s">
        <v>13</v>
      </c>
      <c r="B759" s="52" t="s">
        <v>17</v>
      </c>
      <c r="C759" s="1204"/>
      <c r="D759" s="1204"/>
      <c r="E759" s="1130"/>
      <c r="F759" s="1130"/>
      <c r="G759" s="1130"/>
      <c r="H759" s="1031" t="s">
        <v>3651</v>
      </c>
      <c r="I759" s="1031" t="s">
        <v>399</v>
      </c>
      <c r="J759" s="48">
        <v>1</v>
      </c>
      <c r="K759" s="569">
        <v>45292</v>
      </c>
      <c r="L759" s="569">
        <v>45657</v>
      </c>
      <c r="M759" s="840">
        <f t="shared" si="41"/>
        <v>52.142857142857146</v>
      </c>
      <c r="N759" s="841">
        <v>0</v>
      </c>
      <c r="O759" s="841">
        <f t="shared" si="42"/>
        <v>0</v>
      </c>
      <c r="P759" s="1037" t="str">
        <f>IF(ISNUMBER(O759),IF(O759=100%,"CUMPLIDA",IF(AND(ISNUMBER(L759),ISNUMBER(ITRC!$Q$5)), IF(L759&lt;ITRC!$Q$5,"INCUMPLIDA","PROCESO"), "VERIFICAR FECHA")),"SIN VALOR AVANCE")</f>
        <v>PROCESO</v>
      </c>
      <c r="Q759" s="1035" t="s">
        <v>2499</v>
      </c>
    </row>
    <row r="760" spans="1:17" ht="135.6" x14ac:dyDescent="0.25">
      <c r="A760" s="51" t="s">
        <v>13</v>
      </c>
      <c r="B760" s="52" t="s">
        <v>17</v>
      </c>
      <c r="C760" s="1204"/>
      <c r="D760" s="1204"/>
      <c r="E760" s="1130"/>
      <c r="F760" s="1130"/>
      <c r="G760" s="1130" t="s">
        <v>2502</v>
      </c>
      <c r="H760" s="1031" t="s">
        <v>2503</v>
      </c>
      <c r="I760" s="1031" t="s">
        <v>2504</v>
      </c>
      <c r="J760" s="48">
        <v>1</v>
      </c>
      <c r="K760" s="569">
        <v>43831</v>
      </c>
      <c r="L760" s="569">
        <v>43876</v>
      </c>
      <c r="M760" s="840">
        <f t="shared" si="41"/>
        <v>6.4285714285714288</v>
      </c>
      <c r="N760" s="841">
        <v>1</v>
      </c>
      <c r="O760" s="841">
        <f t="shared" si="42"/>
        <v>1</v>
      </c>
      <c r="P760" s="1037" t="str">
        <f>IF(ISNUMBER(O760),IF(O760=100%,"CUMPLIDA",IF(AND(ISNUMBER(L760),ISNUMBER(ITRC!$Q$5)), IF(L760&lt;ITRC!$Q$5,"INCUMPLIDA","PROCESO"), "VERIFICAR FECHA")),"SIN VALOR AVANCE")</f>
        <v>CUMPLIDA</v>
      </c>
      <c r="Q760" s="1035" t="s">
        <v>2505</v>
      </c>
    </row>
    <row r="761" spans="1:17" ht="150.6" x14ac:dyDescent="0.25">
      <c r="A761" s="51" t="s">
        <v>13</v>
      </c>
      <c r="B761" s="52" t="s">
        <v>17</v>
      </c>
      <c r="C761" s="1204"/>
      <c r="D761" s="1204"/>
      <c r="E761" s="1130" t="s">
        <v>2506</v>
      </c>
      <c r="F761" s="1130"/>
      <c r="G761" s="1130"/>
      <c r="H761" s="1031" t="s">
        <v>2503</v>
      </c>
      <c r="I761" s="1031" t="s">
        <v>2507</v>
      </c>
      <c r="J761" s="48">
        <v>1</v>
      </c>
      <c r="K761" s="569">
        <v>43877</v>
      </c>
      <c r="L761" s="569">
        <v>43905</v>
      </c>
      <c r="M761" s="840">
        <f t="shared" si="41"/>
        <v>4</v>
      </c>
      <c r="N761" s="841">
        <v>1</v>
      </c>
      <c r="O761" s="841">
        <f t="shared" si="42"/>
        <v>1</v>
      </c>
      <c r="P761" s="1037" t="str">
        <f>IF(ISNUMBER(O761),IF(O761=100%,"CUMPLIDA",IF(AND(ISNUMBER(L761),ISNUMBER(ITRC!$Q$5)), IF(L761&lt;ITRC!$Q$5,"INCUMPLIDA","PROCESO"), "VERIFICAR FECHA")),"SIN VALOR AVANCE")</f>
        <v>CUMPLIDA</v>
      </c>
      <c r="Q761" s="1035" t="s">
        <v>2508</v>
      </c>
    </row>
    <row r="762" spans="1:17" ht="135.6" x14ac:dyDescent="0.25">
      <c r="A762" s="51" t="s">
        <v>13</v>
      </c>
      <c r="B762" s="52" t="s">
        <v>17</v>
      </c>
      <c r="C762" s="1204"/>
      <c r="D762" s="1204"/>
      <c r="E762" s="1130"/>
      <c r="F762" s="1130"/>
      <c r="G762" s="1031" t="s">
        <v>2509</v>
      </c>
      <c r="H762" s="1031" t="s">
        <v>2510</v>
      </c>
      <c r="I762" s="1031" t="s">
        <v>2511</v>
      </c>
      <c r="J762" s="48">
        <v>1</v>
      </c>
      <c r="K762" s="569">
        <v>43831</v>
      </c>
      <c r="L762" s="569">
        <v>44742</v>
      </c>
      <c r="M762" s="840">
        <f t="shared" si="41"/>
        <v>130.14285714285714</v>
      </c>
      <c r="N762" s="841">
        <v>1</v>
      </c>
      <c r="O762" s="841">
        <f t="shared" si="42"/>
        <v>1</v>
      </c>
      <c r="P762" s="1037" t="str">
        <f>IF(ISNUMBER(O762),IF(O762=100%,"CUMPLIDA",IF(AND(ISNUMBER(L762),ISNUMBER(ITRC!$Q$5)), IF(L762&lt;ITRC!$Q$5,"INCUMPLIDA","PROCESO"), "VERIFICAR FECHA")),"SIN VALOR AVANCE")</f>
        <v>CUMPLIDA</v>
      </c>
      <c r="Q762" s="1035" t="s">
        <v>2505</v>
      </c>
    </row>
    <row r="763" spans="1:17" ht="150.6" x14ac:dyDescent="0.25">
      <c r="A763" s="51" t="s">
        <v>13</v>
      </c>
      <c r="B763" s="52" t="s">
        <v>17</v>
      </c>
      <c r="C763" s="1204"/>
      <c r="D763" s="1204"/>
      <c r="E763" s="1130"/>
      <c r="F763" s="1130"/>
      <c r="G763" s="1130" t="s">
        <v>2512</v>
      </c>
      <c r="H763" s="1031" t="s">
        <v>2513</v>
      </c>
      <c r="I763" s="1031" t="s">
        <v>1170</v>
      </c>
      <c r="J763" s="48">
        <v>1</v>
      </c>
      <c r="K763" s="569">
        <v>43831</v>
      </c>
      <c r="L763" s="569">
        <v>43889</v>
      </c>
      <c r="M763" s="840">
        <f t="shared" si="41"/>
        <v>8.2857142857142865</v>
      </c>
      <c r="N763" s="841">
        <v>1</v>
      </c>
      <c r="O763" s="841">
        <f t="shared" si="42"/>
        <v>1</v>
      </c>
      <c r="P763" s="1037" t="str">
        <f>IF(ISNUMBER(O763),IF(O763=100%,"CUMPLIDA",IF(AND(ISNUMBER(L763),ISNUMBER(ITRC!$Q$5)), IF(L763&lt;ITRC!$Q$5,"INCUMPLIDA","PROCESO"), "VERIFICAR FECHA")),"SIN VALOR AVANCE")</f>
        <v>CUMPLIDA</v>
      </c>
      <c r="Q763" s="1035" t="s">
        <v>2508</v>
      </c>
    </row>
    <row r="764" spans="1:17" ht="165.6" x14ac:dyDescent="0.25">
      <c r="A764" s="51" t="s">
        <v>13</v>
      </c>
      <c r="B764" s="52" t="s">
        <v>17</v>
      </c>
      <c r="C764" s="1204"/>
      <c r="D764" s="1204"/>
      <c r="E764" s="1130"/>
      <c r="F764" s="1130"/>
      <c r="G764" s="1130"/>
      <c r="H764" s="1031" t="s">
        <v>2514</v>
      </c>
      <c r="I764" s="1031" t="s">
        <v>2515</v>
      </c>
      <c r="J764" s="48">
        <v>4</v>
      </c>
      <c r="K764" s="569">
        <v>43891</v>
      </c>
      <c r="L764" s="569">
        <v>44012</v>
      </c>
      <c r="M764" s="840">
        <f t="shared" si="41"/>
        <v>17.285714285714285</v>
      </c>
      <c r="N764" s="841">
        <v>1</v>
      </c>
      <c r="O764" s="841">
        <f t="shared" si="42"/>
        <v>1</v>
      </c>
      <c r="P764" s="1037" t="str">
        <f>IF(ISNUMBER(O764),IF(O764=100%,"CUMPLIDA",IF(AND(ISNUMBER(L764),ISNUMBER(ITRC!$Q$5)), IF(L764&lt;ITRC!$Q$5,"INCUMPLIDA","PROCESO"), "VERIFICAR FECHA")),"SIN VALOR AVANCE")</f>
        <v>CUMPLIDA</v>
      </c>
      <c r="Q764" s="1035" t="s">
        <v>2516</v>
      </c>
    </row>
    <row r="765" spans="1:17" ht="150.6" x14ac:dyDescent="0.25">
      <c r="A765" s="51" t="s">
        <v>13</v>
      </c>
      <c r="B765" s="52" t="s">
        <v>17</v>
      </c>
      <c r="C765" s="1204"/>
      <c r="D765" s="1204"/>
      <c r="E765" s="1130"/>
      <c r="F765" s="1130"/>
      <c r="G765" s="1031" t="s">
        <v>2517</v>
      </c>
      <c r="H765" s="1031" t="s">
        <v>2518</v>
      </c>
      <c r="I765" s="1031" t="s">
        <v>1051</v>
      </c>
      <c r="J765" s="48">
        <v>1</v>
      </c>
      <c r="K765" s="569">
        <v>43831</v>
      </c>
      <c r="L765" s="569">
        <v>43861</v>
      </c>
      <c r="M765" s="840">
        <f t="shared" si="41"/>
        <v>4.2857142857142856</v>
      </c>
      <c r="N765" s="841">
        <v>1</v>
      </c>
      <c r="O765" s="841">
        <f t="shared" si="42"/>
        <v>1</v>
      </c>
      <c r="P765" s="1037" t="str">
        <f>IF(ISNUMBER(O765),IF(O765=100%,"CUMPLIDA",IF(AND(ISNUMBER(L765),ISNUMBER(ITRC!$Q$5)), IF(L765&lt;ITRC!$Q$5,"INCUMPLIDA","PROCESO"), "VERIFICAR FECHA")),"SIN VALOR AVANCE")</f>
        <v>CUMPLIDA</v>
      </c>
      <c r="Q765" s="1035" t="s">
        <v>2508</v>
      </c>
    </row>
    <row r="766" spans="1:17" ht="165.6" x14ac:dyDescent="0.25">
      <c r="A766" s="51" t="s">
        <v>13</v>
      </c>
      <c r="B766" s="52" t="s">
        <v>17</v>
      </c>
      <c r="C766" s="1204"/>
      <c r="D766" s="1204"/>
      <c r="E766" s="1130" t="s">
        <v>2519</v>
      </c>
      <c r="F766" s="1130"/>
      <c r="G766" s="1031" t="s">
        <v>2520</v>
      </c>
      <c r="H766" s="1031" t="s">
        <v>2521</v>
      </c>
      <c r="I766" s="1031" t="s">
        <v>2522</v>
      </c>
      <c r="J766" s="48">
        <v>4</v>
      </c>
      <c r="K766" s="569">
        <v>43891</v>
      </c>
      <c r="L766" s="569">
        <v>44012</v>
      </c>
      <c r="M766" s="840">
        <f t="shared" si="41"/>
        <v>17.285714285714285</v>
      </c>
      <c r="N766" s="841">
        <v>1</v>
      </c>
      <c r="O766" s="841">
        <f t="shared" si="42"/>
        <v>1</v>
      </c>
      <c r="P766" s="1037" t="str">
        <f>IF(ISNUMBER(O766),IF(O766=100%,"CUMPLIDA",IF(AND(ISNUMBER(L766),ISNUMBER(ITRC!$Q$5)), IF(L766&lt;ITRC!$Q$5,"INCUMPLIDA","PROCESO"), "VERIFICAR FECHA")),"SIN VALOR AVANCE")</f>
        <v>CUMPLIDA</v>
      </c>
      <c r="Q766" s="1035" t="s">
        <v>2523</v>
      </c>
    </row>
    <row r="767" spans="1:17" ht="165.6" x14ac:dyDescent="0.25">
      <c r="A767" s="51" t="s">
        <v>13</v>
      </c>
      <c r="B767" s="52" t="s">
        <v>17</v>
      </c>
      <c r="C767" s="1204"/>
      <c r="D767" s="1204"/>
      <c r="E767" s="1130"/>
      <c r="F767" s="1130"/>
      <c r="G767" s="1031" t="s">
        <v>2524</v>
      </c>
      <c r="H767" s="1031" t="s">
        <v>2525</v>
      </c>
      <c r="I767" s="1031" t="s">
        <v>2515</v>
      </c>
      <c r="J767" s="48">
        <v>4</v>
      </c>
      <c r="K767" s="569">
        <v>43891</v>
      </c>
      <c r="L767" s="569">
        <v>44012</v>
      </c>
      <c r="M767" s="840">
        <f t="shared" si="41"/>
        <v>17.285714285714285</v>
      </c>
      <c r="N767" s="841">
        <v>1</v>
      </c>
      <c r="O767" s="841">
        <f t="shared" si="42"/>
        <v>1</v>
      </c>
      <c r="P767" s="1037" t="str">
        <f>IF(ISNUMBER(O767),IF(O767=100%,"CUMPLIDA",IF(AND(ISNUMBER(L767),ISNUMBER(ITRC!$Q$5)), IF(L767&lt;ITRC!$Q$5,"INCUMPLIDA","PROCESO"), "VERIFICAR FECHA")),"SIN VALOR AVANCE")</f>
        <v>CUMPLIDA</v>
      </c>
      <c r="Q767" s="1035" t="s">
        <v>2523</v>
      </c>
    </row>
    <row r="768" spans="1:17" ht="135.6" x14ac:dyDescent="0.25">
      <c r="A768" s="51" t="s">
        <v>13</v>
      </c>
      <c r="B768" s="52" t="s">
        <v>17</v>
      </c>
      <c r="C768" s="1204"/>
      <c r="D768" s="1204"/>
      <c r="E768" s="1130"/>
      <c r="F768" s="1130"/>
      <c r="G768" s="1130" t="s">
        <v>2526</v>
      </c>
      <c r="H768" s="1031" t="s">
        <v>2527</v>
      </c>
      <c r="I768" s="1031" t="s">
        <v>2528</v>
      </c>
      <c r="J768" s="48">
        <v>1</v>
      </c>
      <c r="K768" s="569">
        <v>43831</v>
      </c>
      <c r="L768" s="569">
        <v>43860</v>
      </c>
      <c r="M768" s="840">
        <f t="shared" si="41"/>
        <v>4.1428571428571432</v>
      </c>
      <c r="N768" s="841">
        <v>1</v>
      </c>
      <c r="O768" s="841">
        <f t="shared" si="42"/>
        <v>1</v>
      </c>
      <c r="P768" s="1037" t="str">
        <f>IF(ISNUMBER(O768),IF(O768=100%,"CUMPLIDA",IF(AND(ISNUMBER(L768),ISNUMBER(ITRC!$Q$5)), IF(L768&lt;ITRC!$Q$5,"INCUMPLIDA","PROCESO"), "VERIFICAR FECHA")),"SIN VALOR AVANCE")</f>
        <v>CUMPLIDA</v>
      </c>
      <c r="Q768" s="1035" t="s">
        <v>2529</v>
      </c>
    </row>
    <row r="769" spans="1:17" ht="165.6" x14ac:dyDescent="0.25">
      <c r="A769" s="51" t="s">
        <v>13</v>
      </c>
      <c r="B769" s="52" t="s">
        <v>17</v>
      </c>
      <c r="C769" s="1204"/>
      <c r="D769" s="1204"/>
      <c r="E769" s="1130"/>
      <c r="F769" s="1130"/>
      <c r="G769" s="1130"/>
      <c r="H769" s="1031" t="s">
        <v>2527</v>
      </c>
      <c r="I769" s="1031" t="s">
        <v>2530</v>
      </c>
      <c r="J769" s="48">
        <v>1</v>
      </c>
      <c r="K769" s="569">
        <v>43862</v>
      </c>
      <c r="L769" s="569">
        <v>43889</v>
      </c>
      <c r="M769" s="840">
        <f t="shared" si="41"/>
        <v>3.8571428571428572</v>
      </c>
      <c r="N769" s="841">
        <v>1</v>
      </c>
      <c r="O769" s="841">
        <f t="shared" si="42"/>
        <v>1</v>
      </c>
      <c r="P769" s="1037" t="str">
        <f>IF(ISNUMBER(O769),IF(O769=100%,"CUMPLIDA",IF(AND(ISNUMBER(L769),ISNUMBER(ITRC!$Q$5)), IF(L769&lt;ITRC!$Q$5,"INCUMPLIDA","PROCESO"), "VERIFICAR FECHA")),"SIN VALOR AVANCE")</f>
        <v>CUMPLIDA</v>
      </c>
      <c r="Q769" s="1035" t="s">
        <v>2531</v>
      </c>
    </row>
    <row r="770" spans="1:17" ht="150.6" x14ac:dyDescent="0.25">
      <c r="A770" s="51" t="s">
        <v>13</v>
      </c>
      <c r="B770" s="52" t="s">
        <v>17</v>
      </c>
      <c r="C770" s="1204"/>
      <c r="D770" s="1204"/>
      <c r="E770" s="1130"/>
      <c r="F770" s="1130"/>
      <c r="G770" s="1130"/>
      <c r="H770" s="1031" t="s">
        <v>2527</v>
      </c>
      <c r="I770" s="1031" t="s">
        <v>2532</v>
      </c>
      <c r="J770" s="48">
        <v>1</v>
      </c>
      <c r="K770" s="569">
        <v>43862</v>
      </c>
      <c r="L770" s="569">
        <v>43889</v>
      </c>
      <c r="M770" s="840">
        <f t="shared" si="41"/>
        <v>3.8571428571428572</v>
      </c>
      <c r="N770" s="841">
        <v>1</v>
      </c>
      <c r="O770" s="841">
        <f t="shared" si="42"/>
        <v>1</v>
      </c>
      <c r="P770" s="1037" t="str">
        <f>IF(ISNUMBER(O770),IF(O770=100%,"CUMPLIDA",IF(AND(ISNUMBER(L770),ISNUMBER(ITRC!$Q$5)), IF(L770&lt;ITRC!$Q$5,"INCUMPLIDA","PROCESO"), "VERIFICAR FECHA")),"SIN VALOR AVANCE")</f>
        <v>CUMPLIDA</v>
      </c>
      <c r="Q770" s="1035" t="s">
        <v>2533</v>
      </c>
    </row>
    <row r="771" spans="1:17" ht="150" x14ac:dyDescent="0.25">
      <c r="A771" s="51" t="s">
        <v>13</v>
      </c>
      <c r="B771" s="52" t="s">
        <v>17</v>
      </c>
      <c r="C771" s="1204"/>
      <c r="D771" s="1204"/>
      <c r="E771" s="1130" t="s">
        <v>2534</v>
      </c>
      <c r="F771" s="1130"/>
      <c r="G771" s="1130"/>
      <c r="H771" s="1031" t="s">
        <v>2535</v>
      </c>
      <c r="I771" s="1031" t="s">
        <v>1051</v>
      </c>
      <c r="J771" s="48">
        <v>1</v>
      </c>
      <c r="K771" s="569">
        <v>43831</v>
      </c>
      <c r="L771" s="569">
        <v>43889</v>
      </c>
      <c r="M771" s="840">
        <f t="shared" si="41"/>
        <v>8.2857142857142865</v>
      </c>
      <c r="N771" s="841">
        <v>1</v>
      </c>
      <c r="O771" s="841">
        <f t="shared" si="42"/>
        <v>1</v>
      </c>
      <c r="P771" s="1037" t="str">
        <f>IF(ISNUMBER(O771),IF(O771=100%,"CUMPLIDA",IF(AND(ISNUMBER(L771),ISNUMBER(ITRC!$Q$5)), IF(L771&lt;ITRC!$Q$5,"INCUMPLIDA","PROCESO"), "VERIFICAR FECHA")),"SIN VALOR AVANCE")</f>
        <v>CUMPLIDA</v>
      </c>
      <c r="Q771" s="1035" t="s">
        <v>2529</v>
      </c>
    </row>
    <row r="772" spans="1:17" ht="135.6" x14ac:dyDescent="0.25">
      <c r="A772" s="51" t="s">
        <v>13</v>
      </c>
      <c r="B772" s="52" t="s">
        <v>17</v>
      </c>
      <c r="C772" s="1204"/>
      <c r="D772" s="1204"/>
      <c r="E772" s="1130"/>
      <c r="F772" s="1130"/>
      <c r="G772" s="1130"/>
      <c r="H772" s="1031" t="s">
        <v>2536</v>
      </c>
      <c r="I772" s="1031" t="s">
        <v>2537</v>
      </c>
      <c r="J772" s="48">
        <v>1</v>
      </c>
      <c r="K772" s="569">
        <v>43891</v>
      </c>
      <c r="L772" s="569">
        <v>44012</v>
      </c>
      <c r="M772" s="840">
        <f t="shared" si="41"/>
        <v>17.285714285714285</v>
      </c>
      <c r="N772" s="841">
        <v>1</v>
      </c>
      <c r="O772" s="841">
        <f t="shared" si="42"/>
        <v>1</v>
      </c>
      <c r="P772" s="1037" t="str">
        <f>IF(ISNUMBER(O772),IF(O772=100%,"CUMPLIDA",IF(AND(ISNUMBER(L772),ISNUMBER(ITRC!$Q$5)), IF(L772&lt;ITRC!$Q$5,"INCUMPLIDA","PROCESO"), "VERIFICAR FECHA")),"SIN VALOR AVANCE")</f>
        <v>CUMPLIDA</v>
      </c>
      <c r="Q772" s="1035" t="s">
        <v>2529</v>
      </c>
    </row>
    <row r="773" spans="1:17" ht="135.6" x14ac:dyDescent="0.25">
      <c r="A773" s="51" t="s">
        <v>13</v>
      </c>
      <c r="B773" s="52" t="s">
        <v>17</v>
      </c>
      <c r="C773" s="1204"/>
      <c r="D773" s="1204"/>
      <c r="E773" s="1130"/>
      <c r="F773" s="1130"/>
      <c r="G773" s="1130"/>
      <c r="H773" s="1031" t="s">
        <v>2536</v>
      </c>
      <c r="I773" s="1031" t="s">
        <v>2538</v>
      </c>
      <c r="J773" s="48">
        <v>1</v>
      </c>
      <c r="K773" s="569">
        <v>44013</v>
      </c>
      <c r="L773" s="569">
        <v>44073</v>
      </c>
      <c r="M773" s="840">
        <f t="shared" si="41"/>
        <v>8.5714285714285712</v>
      </c>
      <c r="N773" s="841">
        <v>1</v>
      </c>
      <c r="O773" s="841">
        <f t="shared" si="42"/>
        <v>1</v>
      </c>
      <c r="P773" s="1037" t="str">
        <f>IF(ISNUMBER(O773),IF(O773=100%,"CUMPLIDA",IF(AND(ISNUMBER(L773),ISNUMBER(ITRC!$Q$5)), IF(L773&lt;ITRC!$Q$5,"INCUMPLIDA","PROCESO"), "VERIFICAR FECHA")),"SIN VALOR AVANCE")</f>
        <v>CUMPLIDA</v>
      </c>
      <c r="Q773" s="1035" t="s">
        <v>2529</v>
      </c>
    </row>
    <row r="774" spans="1:17" ht="135.6" x14ac:dyDescent="0.25">
      <c r="A774" s="51" t="s">
        <v>13</v>
      </c>
      <c r="B774" s="52" t="s">
        <v>17</v>
      </c>
      <c r="C774" s="1204"/>
      <c r="D774" s="1204"/>
      <c r="E774" s="1130"/>
      <c r="F774" s="1130"/>
      <c r="G774" s="1130" t="s">
        <v>2539</v>
      </c>
      <c r="H774" s="1031" t="s">
        <v>2540</v>
      </c>
      <c r="I774" s="1031" t="s">
        <v>2541</v>
      </c>
      <c r="J774" s="48">
        <v>1</v>
      </c>
      <c r="K774" s="569">
        <v>43831</v>
      </c>
      <c r="L774" s="569">
        <v>43889</v>
      </c>
      <c r="M774" s="840">
        <f t="shared" si="41"/>
        <v>8.2857142857142865</v>
      </c>
      <c r="N774" s="841">
        <v>1</v>
      </c>
      <c r="O774" s="841">
        <f t="shared" si="42"/>
        <v>1</v>
      </c>
      <c r="P774" s="1037" t="str">
        <f>IF(ISNUMBER(O774),IF(O774=100%,"CUMPLIDA",IF(AND(ISNUMBER(L774),ISNUMBER(ITRC!$Q$5)), IF(L774&lt;ITRC!$Q$5,"INCUMPLIDA","PROCESO"), "VERIFICAR FECHA")),"SIN VALOR AVANCE")</f>
        <v>CUMPLIDA</v>
      </c>
      <c r="Q774" s="1035" t="s">
        <v>2529</v>
      </c>
    </row>
    <row r="775" spans="1:17" ht="135.6" x14ac:dyDescent="0.25">
      <c r="A775" s="51" t="s">
        <v>13</v>
      </c>
      <c r="B775" s="52" t="s">
        <v>17</v>
      </c>
      <c r="C775" s="1204"/>
      <c r="D775" s="1204"/>
      <c r="E775" s="1130"/>
      <c r="F775" s="1130"/>
      <c r="G775" s="1130"/>
      <c r="H775" s="1031" t="s">
        <v>2542</v>
      </c>
      <c r="I775" s="1031" t="s">
        <v>2543</v>
      </c>
      <c r="J775" s="48">
        <v>1</v>
      </c>
      <c r="K775" s="569">
        <v>43891</v>
      </c>
      <c r="L775" s="569">
        <v>44012</v>
      </c>
      <c r="M775" s="840">
        <f t="shared" si="41"/>
        <v>17.285714285714285</v>
      </c>
      <c r="N775" s="841">
        <v>1</v>
      </c>
      <c r="O775" s="841">
        <f t="shared" si="42"/>
        <v>1</v>
      </c>
      <c r="P775" s="1037" t="str">
        <f>IF(ISNUMBER(O775),IF(O775=100%,"CUMPLIDA",IF(AND(ISNUMBER(L775),ISNUMBER(ITRC!$Q$5)), IF(L775&lt;ITRC!$Q$5,"INCUMPLIDA","PROCESO"), "VERIFICAR FECHA")),"SIN VALOR AVANCE")</f>
        <v>CUMPLIDA</v>
      </c>
      <c r="Q775" s="1035" t="s">
        <v>2544</v>
      </c>
    </row>
    <row r="776" spans="1:17" ht="105" x14ac:dyDescent="0.25">
      <c r="A776" s="51" t="s">
        <v>13</v>
      </c>
      <c r="B776" s="52" t="s">
        <v>17</v>
      </c>
      <c r="C776" s="1204" t="s">
        <v>2545</v>
      </c>
      <c r="D776" s="1204" t="s">
        <v>1510</v>
      </c>
      <c r="E776" s="1031" t="s">
        <v>2546</v>
      </c>
      <c r="F776" s="1130" t="s">
        <v>2547</v>
      </c>
      <c r="G776" s="1031" t="s">
        <v>2548</v>
      </c>
      <c r="H776" s="1031" t="s">
        <v>2549</v>
      </c>
      <c r="I776" s="1031" t="s">
        <v>102</v>
      </c>
      <c r="J776" s="48">
        <v>1</v>
      </c>
      <c r="K776" s="569">
        <v>43983</v>
      </c>
      <c r="L776" s="569">
        <v>44074</v>
      </c>
      <c r="M776" s="840">
        <f t="shared" si="41"/>
        <v>13</v>
      </c>
      <c r="N776" s="841">
        <v>1</v>
      </c>
      <c r="O776" s="841">
        <f t="shared" si="42"/>
        <v>1</v>
      </c>
      <c r="P776" s="1037" t="str">
        <f>IF(ISNUMBER(O776),IF(O776=100%,"CUMPLIDA",IF(AND(ISNUMBER(L776),ISNUMBER(ITRC!$Q$5)), IF(L776&lt;ITRC!$Q$5,"INCUMPLIDA","PROCESO"), "VERIFICAR FECHA")),"SIN VALOR AVANCE")</f>
        <v>CUMPLIDA</v>
      </c>
      <c r="Q776" s="1035" t="s">
        <v>2550</v>
      </c>
    </row>
    <row r="777" spans="1:17" ht="240.6" x14ac:dyDescent="0.25">
      <c r="A777" s="51" t="s">
        <v>13</v>
      </c>
      <c r="B777" s="52" t="s">
        <v>17</v>
      </c>
      <c r="C777" s="1204"/>
      <c r="D777" s="1204"/>
      <c r="E777" s="1130" t="s">
        <v>2551</v>
      </c>
      <c r="F777" s="1130"/>
      <c r="G777" s="1031" t="s">
        <v>2552</v>
      </c>
      <c r="H777" s="1031" t="s">
        <v>2553</v>
      </c>
      <c r="I777" s="1031" t="s">
        <v>2554</v>
      </c>
      <c r="J777" s="48">
        <v>2</v>
      </c>
      <c r="K777" s="569">
        <v>44075</v>
      </c>
      <c r="L777" s="569">
        <v>44228</v>
      </c>
      <c r="M777" s="840">
        <f t="shared" si="41"/>
        <v>21.857142857142858</v>
      </c>
      <c r="N777" s="841">
        <v>1</v>
      </c>
      <c r="O777" s="841">
        <f t="shared" si="42"/>
        <v>1</v>
      </c>
      <c r="P777" s="1037" t="str">
        <f>IF(ISNUMBER(O777),IF(O777=100%,"CUMPLIDA",IF(AND(ISNUMBER(L777),ISNUMBER(ITRC!$Q$5)), IF(L777&lt;ITRC!$Q$5,"INCUMPLIDA","PROCESO"), "VERIFICAR FECHA")),"SIN VALOR AVANCE")</f>
        <v>CUMPLIDA</v>
      </c>
      <c r="Q777" s="1035" t="s">
        <v>2555</v>
      </c>
    </row>
    <row r="778" spans="1:17" ht="105" x14ac:dyDescent="0.25">
      <c r="A778" s="51" t="s">
        <v>13</v>
      </c>
      <c r="B778" s="52" t="s">
        <v>17</v>
      </c>
      <c r="C778" s="1204"/>
      <c r="D778" s="1204"/>
      <c r="E778" s="1130"/>
      <c r="F778" s="1130"/>
      <c r="G778" s="1031" t="s">
        <v>2556</v>
      </c>
      <c r="H778" s="1031" t="s">
        <v>2557</v>
      </c>
      <c r="I778" s="1031" t="s">
        <v>2558</v>
      </c>
      <c r="J778" s="48">
        <v>1</v>
      </c>
      <c r="K778" s="569">
        <v>44105</v>
      </c>
      <c r="L778" s="569">
        <v>44196</v>
      </c>
      <c r="M778" s="840">
        <f t="shared" si="41"/>
        <v>13</v>
      </c>
      <c r="N778" s="841">
        <v>1</v>
      </c>
      <c r="O778" s="841">
        <f t="shared" si="42"/>
        <v>1</v>
      </c>
      <c r="P778" s="1037" t="str">
        <f>IF(ISNUMBER(O778),IF(O778=100%,"CUMPLIDA",IF(AND(ISNUMBER(L778),ISNUMBER(ITRC!$Q$5)), IF(L778&lt;ITRC!$Q$5,"INCUMPLIDA","PROCESO"), "VERIFICAR FECHA")),"SIN VALOR AVANCE")</f>
        <v>CUMPLIDA</v>
      </c>
      <c r="Q778" s="1035" t="s">
        <v>2550</v>
      </c>
    </row>
    <row r="779" spans="1:17" ht="90.6" x14ac:dyDescent="0.25">
      <c r="A779" s="51" t="s">
        <v>13</v>
      </c>
      <c r="B779" s="52" t="s">
        <v>17</v>
      </c>
      <c r="C779" s="1204"/>
      <c r="D779" s="1204"/>
      <c r="E779" s="1130" t="s">
        <v>2559</v>
      </c>
      <c r="F779" s="1130"/>
      <c r="G779" s="1031" t="s">
        <v>2560</v>
      </c>
      <c r="H779" s="1031" t="s">
        <v>2561</v>
      </c>
      <c r="I779" s="1031" t="s">
        <v>2562</v>
      </c>
      <c r="J779" s="48">
        <v>1</v>
      </c>
      <c r="K779" s="569">
        <v>44197</v>
      </c>
      <c r="L779" s="569">
        <v>44530</v>
      </c>
      <c r="M779" s="840">
        <f t="shared" si="41"/>
        <v>47.571428571428569</v>
      </c>
      <c r="N779" s="841">
        <v>1</v>
      </c>
      <c r="O779" s="841">
        <f t="shared" si="42"/>
        <v>1</v>
      </c>
      <c r="P779" s="1037" t="str">
        <f>IF(ISNUMBER(O779),IF(O779=100%,"CUMPLIDA",IF(AND(ISNUMBER(L779),ISNUMBER(ITRC!$Q$5)), IF(L779&lt;ITRC!$Q$5,"INCUMPLIDA","PROCESO"), "VERIFICAR FECHA")),"SIN VALOR AVANCE")</f>
        <v>CUMPLIDA</v>
      </c>
      <c r="Q779" s="1035" t="s">
        <v>2550</v>
      </c>
    </row>
    <row r="780" spans="1:17" ht="120.6" x14ac:dyDescent="0.25">
      <c r="A780" s="51" t="s">
        <v>13</v>
      </c>
      <c r="B780" s="52" t="s">
        <v>17</v>
      </c>
      <c r="C780" s="1204"/>
      <c r="D780" s="1204"/>
      <c r="E780" s="1130"/>
      <c r="F780" s="1130"/>
      <c r="G780" s="1031" t="s">
        <v>2563</v>
      </c>
      <c r="H780" s="1031" t="s">
        <v>2564</v>
      </c>
      <c r="I780" s="1031" t="s">
        <v>2565</v>
      </c>
      <c r="J780" s="48">
        <v>1</v>
      </c>
      <c r="K780" s="569">
        <v>44013</v>
      </c>
      <c r="L780" s="569">
        <v>44195</v>
      </c>
      <c r="M780" s="840">
        <f t="shared" si="41"/>
        <v>26</v>
      </c>
      <c r="N780" s="841">
        <v>1</v>
      </c>
      <c r="O780" s="841">
        <f t="shared" si="42"/>
        <v>1</v>
      </c>
      <c r="P780" s="1037" t="str">
        <f>IF(ISNUMBER(O780),IF(O780=100%,"CUMPLIDA",IF(AND(ISNUMBER(L780),ISNUMBER(ITRC!$Q$5)), IF(L780&lt;ITRC!$Q$5,"INCUMPLIDA","PROCESO"), "VERIFICAR FECHA")),"SIN VALOR AVANCE")</f>
        <v>CUMPLIDA</v>
      </c>
      <c r="Q780" s="1035" t="s">
        <v>2566</v>
      </c>
    </row>
    <row r="781" spans="1:17" ht="210.6" x14ac:dyDescent="0.25">
      <c r="A781" s="51" t="s">
        <v>13</v>
      </c>
      <c r="B781" s="52" t="s">
        <v>17</v>
      </c>
      <c r="C781" s="1204"/>
      <c r="D781" s="1204"/>
      <c r="E781" s="1130" t="s">
        <v>2567</v>
      </c>
      <c r="F781" s="1130"/>
      <c r="G781" s="1130" t="s">
        <v>3495</v>
      </c>
      <c r="H781" s="1031" t="s">
        <v>2497</v>
      </c>
      <c r="I781" s="1031" t="s">
        <v>2498</v>
      </c>
      <c r="J781" s="48">
        <v>1</v>
      </c>
      <c r="K781" s="569">
        <v>43800</v>
      </c>
      <c r="L781" s="569">
        <v>44012</v>
      </c>
      <c r="M781" s="840">
        <f t="shared" si="41"/>
        <v>30.285714285714285</v>
      </c>
      <c r="N781" s="841">
        <v>1</v>
      </c>
      <c r="O781" s="841">
        <f t="shared" si="42"/>
        <v>1</v>
      </c>
      <c r="P781" s="1037" t="str">
        <f>IF(ISNUMBER(O781),IF(O781=100%,"CUMPLIDA",IF(AND(ISNUMBER(L781),ISNUMBER(ITRC!$Q$5)), IF(L781&lt;ITRC!$Q$5,"INCUMPLIDA","PROCESO"), "VERIFICAR FECHA")),"SIN VALOR AVANCE")</f>
        <v>CUMPLIDA</v>
      </c>
      <c r="Q781" s="1035" t="s">
        <v>2568</v>
      </c>
    </row>
    <row r="782" spans="1:17" ht="210.6" x14ac:dyDescent="0.25">
      <c r="A782" s="51" t="s">
        <v>13</v>
      </c>
      <c r="B782" s="52" t="s">
        <v>17</v>
      </c>
      <c r="C782" s="1204"/>
      <c r="D782" s="1204"/>
      <c r="E782" s="1130"/>
      <c r="F782" s="1130"/>
      <c r="G782" s="1130"/>
      <c r="H782" s="1031" t="s">
        <v>2500</v>
      </c>
      <c r="I782" s="1031" t="s">
        <v>95</v>
      </c>
      <c r="J782" s="48">
        <v>1</v>
      </c>
      <c r="K782" s="569">
        <v>44013</v>
      </c>
      <c r="L782" s="569">
        <v>44196</v>
      </c>
      <c r="M782" s="840">
        <f t="shared" si="41"/>
        <v>26.142857142857142</v>
      </c>
      <c r="N782" s="841">
        <v>1</v>
      </c>
      <c r="O782" s="841">
        <f t="shared" si="42"/>
        <v>1</v>
      </c>
      <c r="P782" s="1037" t="str">
        <f>IF(ISNUMBER(O782),IF(O782=100%,"CUMPLIDA",IF(AND(ISNUMBER(L782),ISNUMBER(ITRC!$Q$5)), IF(L782&lt;ITRC!$Q$5,"INCUMPLIDA","PROCESO"), "VERIFICAR FECHA")),"SIN VALOR AVANCE")</f>
        <v>CUMPLIDA</v>
      </c>
      <c r="Q782" s="1035" t="s">
        <v>2568</v>
      </c>
    </row>
    <row r="783" spans="1:17" ht="210.6" x14ac:dyDescent="0.25">
      <c r="A783" s="51" t="s">
        <v>13</v>
      </c>
      <c r="B783" s="52" t="s">
        <v>17</v>
      </c>
      <c r="C783" s="1204"/>
      <c r="D783" s="1204"/>
      <c r="E783" s="1130" t="s">
        <v>2569</v>
      </c>
      <c r="F783" s="1130"/>
      <c r="G783" s="1130"/>
      <c r="H783" s="1031" t="s">
        <v>2501</v>
      </c>
      <c r="I783" s="1031" t="s">
        <v>473</v>
      </c>
      <c r="J783" s="48">
        <v>1</v>
      </c>
      <c r="K783" s="569">
        <v>44197</v>
      </c>
      <c r="L783" s="569">
        <v>44773</v>
      </c>
      <c r="M783" s="840">
        <f t="shared" si="41"/>
        <v>82.285714285714292</v>
      </c>
      <c r="N783" s="841">
        <v>1</v>
      </c>
      <c r="O783" s="841">
        <f t="shared" si="42"/>
        <v>1</v>
      </c>
      <c r="P783" s="1037" t="str">
        <f>IF(ISNUMBER(O783),IF(O783=100%,"CUMPLIDA",IF(AND(ISNUMBER(L783),ISNUMBER(ITRC!$Q$5)), IF(L783&lt;ITRC!$Q$5,"INCUMPLIDA","PROCESO"), "VERIFICAR FECHA")),"SIN VALOR AVANCE")</f>
        <v>CUMPLIDA</v>
      </c>
      <c r="Q783" s="1035" t="s">
        <v>2568</v>
      </c>
    </row>
    <row r="784" spans="1:17" ht="210.6" x14ac:dyDescent="0.25">
      <c r="A784" s="51" t="s">
        <v>13</v>
      </c>
      <c r="B784" s="52" t="s">
        <v>17</v>
      </c>
      <c r="C784" s="1204"/>
      <c r="D784" s="1204"/>
      <c r="E784" s="1130"/>
      <c r="F784" s="1130"/>
      <c r="G784" s="1130"/>
      <c r="H784" s="1031" t="s">
        <v>2312</v>
      </c>
      <c r="I784" s="1031" t="s">
        <v>2213</v>
      </c>
      <c r="J784" s="48">
        <v>4</v>
      </c>
      <c r="K784" s="569">
        <v>44927</v>
      </c>
      <c r="L784" s="569">
        <v>45291</v>
      </c>
      <c r="M784" s="840">
        <f t="shared" si="41"/>
        <v>52</v>
      </c>
      <c r="N784" s="841">
        <v>0</v>
      </c>
      <c r="O784" s="841">
        <f t="shared" si="42"/>
        <v>0</v>
      </c>
      <c r="P784" s="1037" t="str">
        <f>IF(ISNUMBER(O784),IF(O784=100%,"CUMPLIDA",IF(AND(ISNUMBER(L784),ISNUMBER(ITRC!$Q$5)), IF(L784&lt;ITRC!$Q$5,"INCUMPLIDA","PROCESO"), "VERIFICAR FECHA")),"SIN VALOR AVANCE")</f>
        <v>PROCESO</v>
      </c>
      <c r="Q784" s="1035" t="s">
        <v>2568</v>
      </c>
    </row>
    <row r="785" spans="1:17" ht="210.6" x14ac:dyDescent="0.25">
      <c r="A785" s="51" t="s">
        <v>13</v>
      </c>
      <c r="B785" s="52" t="s">
        <v>17</v>
      </c>
      <c r="C785" s="1204"/>
      <c r="D785" s="1204"/>
      <c r="E785" s="1130"/>
      <c r="F785" s="1130"/>
      <c r="G785" s="1130"/>
      <c r="H785" s="1031" t="s">
        <v>3651</v>
      </c>
      <c r="I785" s="1031" t="s">
        <v>399</v>
      </c>
      <c r="J785" s="48">
        <v>1</v>
      </c>
      <c r="K785" s="569">
        <v>45292</v>
      </c>
      <c r="L785" s="569">
        <v>45657</v>
      </c>
      <c r="M785" s="840">
        <f t="shared" si="41"/>
        <v>52.142857142857146</v>
      </c>
      <c r="N785" s="841">
        <v>0</v>
      </c>
      <c r="O785" s="841">
        <f t="shared" si="42"/>
        <v>0</v>
      </c>
      <c r="P785" s="1037" t="str">
        <f>IF(ISNUMBER(O785),IF(O785=100%,"CUMPLIDA",IF(AND(ISNUMBER(L785),ISNUMBER(ITRC!$Q$5)), IF(L785&lt;ITRC!$Q$5,"INCUMPLIDA","PROCESO"), "VERIFICAR FECHA")),"SIN VALOR AVANCE")</f>
        <v>PROCESO</v>
      </c>
      <c r="Q785" s="1035" t="s">
        <v>2568</v>
      </c>
    </row>
    <row r="786" spans="1:17" ht="105.6" x14ac:dyDescent="0.25">
      <c r="A786" s="51" t="s">
        <v>13</v>
      </c>
      <c r="B786" s="52" t="s">
        <v>17</v>
      </c>
      <c r="C786" s="1204"/>
      <c r="D786" s="1204"/>
      <c r="E786" s="1130" t="s">
        <v>2570</v>
      </c>
      <c r="F786" s="1130"/>
      <c r="G786" s="1031" t="s">
        <v>3496</v>
      </c>
      <c r="H786" s="1031" t="s">
        <v>2571</v>
      </c>
      <c r="I786" s="1031" t="s">
        <v>219</v>
      </c>
      <c r="J786" s="48">
        <v>1</v>
      </c>
      <c r="K786" s="569">
        <v>43831</v>
      </c>
      <c r="L786" s="569">
        <v>44043</v>
      </c>
      <c r="M786" s="840">
        <f t="shared" si="41"/>
        <v>30.285714285714285</v>
      </c>
      <c r="N786" s="841">
        <v>1</v>
      </c>
      <c r="O786" s="841">
        <f t="shared" si="42"/>
        <v>1</v>
      </c>
      <c r="P786" s="1037" t="str">
        <f>IF(ISNUMBER(O786),IF(O786=100%,"CUMPLIDA",IF(AND(ISNUMBER(L786),ISNUMBER(ITRC!$Q$5)), IF(L786&lt;ITRC!$Q$5,"INCUMPLIDA","PROCESO"), "VERIFICAR FECHA")),"SIN VALOR AVANCE")</f>
        <v>CUMPLIDA</v>
      </c>
      <c r="Q786" s="1035" t="s">
        <v>185</v>
      </c>
    </row>
    <row r="787" spans="1:17" ht="165.6" x14ac:dyDescent="0.25">
      <c r="A787" s="51" t="s">
        <v>13</v>
      </c>
      <c r="B787" s="52" t="s">
        <v>17</v>
      </c>
      <c r="C787" s="1204"/>
      <c r="D787" s="1204"/>
      <c r="E787" s="1130"/>
      <c r="F787" s="1130"/>
      <c r="G787" s="1031" t="s">
        <v>3497</v>
      </c>
      <c r="H787" s="1031" t="s">
        <v>2572</v>
      </c>
      <c r="I787" s="1031" t="s">
        <v>2511</v>
      </c>
      <c r="J787" s="48">
        <v>1</v>
      </c>
      <c r="K787" s="569">
        <v>43831</v>
      </c>
      <c r="L787" s="569">
        <v>44742</v>
      </c>
      <c r="M787" s="840">
        <f t="shared" si="41"/>
        <v>130.14285714285714</v>
      </c>
      <c r="N787" s="841">
        <v>1</v>
      </c>
      <c r="O787" s="841">
        <f t="shared" si="42"/>
        <v>1</v>
      </c>
      <c r="P787" s="1037" t="str">
        <f>IF(ISNUMBER(O787),IF(O787=100%,"CUMPLIDA",IF(AND(ISNUMBER(L787),ISNUMBER(ITRC!$Q$5)), IF(L787&lt;ITRC!$Q$5,"INCUMPLIDA","PROCESO"), "VERIFICAR FECHA")),"SIN VALOR AVANCE")</f>
        <v>CUMPLIDA</v>
      </c>
      <c r="Q787" s="1035" t="s">
        <v>2573</v>
      </c>
    </row>
    <row r="788" spans="1:17" ht="105.6" x14ac:dyDescent="0.25">
      <c r="A788" s="51" t="s">
        <v>13</v>
      </c>
      <c r="B788" s="52" t="s">
        <v>17</v>
      </c>
      <c r="C788" s="1204"/>
      <c r="D788" s="1204"/>
      <c r="E788" s="1130" t="s">
        <v>2574</v>
      </c>
      <c r="F788" s="1130"/>
      <c r="G788" s="1031" t="s">
        <v>3498</v>
      </c>
      <c r="H788" s="1031" t="s">
        <v>2575</v>
      </c>
      <c r="I788" s="1031" t="s">
        <v>2576</v>
      </c>
      <c r="J788" s="48">
        <v>1</v>
      </c>
      <c r="K788" s="569">
        <v>43936</v>
      </c>
      <c r="L788" s="569">
        <v>44043</v>
      </c>
      <c r="M788" s="840">
        <f t="shared" si="41"/>
        <v>15.285714285714286</v>
      </c>
      <c r="N788" s="841">
        <v>1</v>
      </c>
      <c r="O788" s="841">
        <f t="shared" si="42"/>
        <v>1</v>
      </c>
      <c r="P788" s="1037" t="str">
        <f>IF(ISNUMBER(O788),IF(O788=100%,"CUMPLIDA",IF(AND(ISNUMBER(L788),ISNUMBER(ITRC!$Q$5)), IF(L788&lt;ITRC!$Q$5,"INCUMPLIDA","PROCESO"), "VERIFICAR FECHA")),"SIN VALOR AVANCE")</f>
        <v>CUMPLIDA</v>
      </c>
      <c r="Q788" s="1035" t="s">
        <v>185</v>
      </c>
    </row>
    <row r="789" spans="1:17" ht="165.6" x14ac:dyDescent="0.25">
      <c r="A789" s="51" t="s">
        <v>13</v>
      </c>
      <c r="B789" s="52" t="s">
        <v>17</v>
      </c>
      <c r="C789" s="1204"/>
      <c r="D789" s="1204"/>
      <c r="E789" s="1130"/>
      <c r="F789" s="1130"/>
      <c r="G789" s="1031" t="s">
        <v>3499</v>
      </c>
      <c r="H789" s="1031" t="s">
        <v>2577</v>
      </c>
      <c r="I789" s="1031" t="s">
        <v>2578</v>
      </c>
      <c r="J789" s="48">
        <v>1</v>
      </c>
      <c r="K789" s="569">
        <v>43936</v>
      </c>
      <c r="L789" s="569">
        <v>43982</v>
      </c>
      <c r="M789" s="840">
        <f t="shared" si="41"/>
        <v>6.5714285714285712</v>
      </c>
      <c r="N789" s="841">
        <v>1</v>
      </c>
      <c r="O789" s="841">
        <f t="shared" si="42"/>
        <v>1</v>
      </c>
      <c r="P789" s="1037" t="str">
        <f>IF(ISNUMBER(O789),IF(O789=100%,"CUMPLIDA",IF(AND(ISNUMBER(L789),ISNUMBER(ITRC!$Q$5)), IF(L789&lt;ITRC!$Q$5,"INCUMPLIDA","PROCESO"), "VERIFICAR FECHA")),"SIN VALOR AVANCE")</f>
        <v>CUMPLIDA</v>
      </c>
      <c r="Q789" s="1035" t="s">
        <v>2579</v>
      </c>
    </row>
    <row r="790" spans="1:17" ht="150.6" x14ac:dyDescent="0.25">
      <c r="A790" s="51" t="s">
        <v>13</v>
      </c>
      <c r="B790" s="52" t="s">
        <v>17</v>
      </c>
      <c r="C790" s="1204" t="s">
        <v>2580</v>
      </c>
      <c r="D790" s="1204" t="s">
        <v>1367</v>
      </c>
      <c r="E790" s="1130" t="s">
        <v>2581</v>
      </c>
      <c r="F790" s="1130" t="s">
        <v>2582</v>
      </c>
      <c r="G790" s="1031" t="s">
        <v>2583</v>
      </c>
      <c r="H790" s="1031" t="s">
        <v>2584</v>
      </c>
      <c r="I790" s="1031" t="s">
        <v>2585</v>
      </c>
      <c r="J790" s="48">
        <v>40</v>
      </c>
      <c r="K790" s="569">
        <v>44256</v>
      </c>
      <c r="L790" s="569">
        <v>44834</v>
      </c>
      <c r="M790" s="840">
        <f t="shared" si="41"/>
        <v>82.571428571428569</v>
      </c>
      <c r="N790" s="841">
        <v>1</v>
      </c>
      <c r="O790" s="841">
        <f t="shared" si="42"/>
        <v>1</v>
      </c>
      <c r="P790" s="1037" t="str">
        <f>IF(ISNUMBER(O790),IF(O790=100%,"CUMPLIDA",IF(AND(ISNUMBER(L790),ISNUMBER(ITRC!$Q$5)), IF(L790&lt;ITRC!$Q$5,"INCUMPLIDA","PROCESO"), "VERIFICAR FECHA")),"SIN VALOR AVANCE")</f>
        <v>CUMPLIDA</v>
      </c>
      <c r="Q790" s="1035" t="s">
        <v>2586</v>
      </c>
    </row>
    <row r="791" spans="1:17" ht="135.6" x14ac:dyDescent="0.25">
      <c r="A791" s="51" t="s">
        <v>13</v>
      </c>
      <c r="B791" s="52" t="s">
        <v>17</v>
      </c>
      <c r="C791" s="1204"/>
      <c r="D791" s="1204"/>
      <c r="E791" s="1130"/>
      <c r="F791" s="1130"/>
      <c r="G791" s="1031" t="s">
        <v>2587</v>
      </c>
      <c r="H791" s="1031" t="s">
        <v>2588</v>
      </c>
      <c r="I791" s="1031" t="s">
        <v>2589</v>
      </c>
      <c r="J791" s="48">
        <v>1</v>
      </c>
      <c r="K791" s="569">
        <v>44075</v>
      </c>
      <c r="L791" s="569">
        <v>44926</v>
      </c>
      <c r="M791" s="840">
        <f t="shared" si="41"/>
        <v>121.57142857142857</v>
      </c>
      <c r="N791" s="841">
        <v>1</v>
      </c>
      <c r="O791" s="841">
        <f t="shared" si="42"/>
        <v>1</v>
      </c>
      <c r="P791" s="1037" t="str">
        <f>IF(ISNUMBER(O791),IF(O791=100%,"CUMPLIDA",IF(AND(ISNUMBER(L791),ISNUMBER(ITRC!$Q$5)), IF(L791&lt;ITRC!$Q$5,"INCUMPLIDA","PROCESO"), "VERIFICAR FECHA")),"SIN VALOR AVANCE")</f>
        <v>CUMPLIDA</v>
      </c>
      <c r="Q791" s="1035" t="s">
        <v>2590</v>
      </c>
    </row>
    <row r="792" spans="1:17" ht="135.6" x14ac:dyDescent="0.25">
      <c r="A792" s="51" t="s">
        <v>13</v>
      </c>
      <c r="B792" s="52" t="s">
        <v>17</v>
      </c>
      <c r="C792" s="1204"/>
      <c r="D792" s="1204"/>
      <c r="E792" s="1130"/>
      <c r="F792" s="1130"/>
      <c r="G792" s="1031" t="s">
        <v>2591</v>
      </c>
      <c r="H792" s="1031" t="s">
        <v>2592</v>
      </c>
      <c r="I792" s="1031" t="s">
        <v>2593</v>
      </c>
      <c r="J792" s="48">
        <v>1</v>
      </c>
      <c r="K792" s="569">
        <v>44136</v>
      </c>
      <c r="L792" s="569">
        <v>44286</v>
      </c>
      <c r="M792" s="840">
        <f t="shared" si="41"/>
        <v>21.428571428571427</v>
      </c>
      <c r="N792" s="841">
        <v>1</v>
      </c>
      <c r="O792" s="841">
        <f t="shared" si="42"/>
        <v>1</v>
      </c>
      <c r="P792" s="1037" t="str">
        <f>IF(ISNUMBER(O792),IF(O792=100%,"CUMPLIDA",IF(AND(ISNUMBER(L792),ISNUMBER(ITRC!$Q$5)), IF(L792&lt;ITRC!$Q$5,"INCUMPLIDA","PROCESO"), "VERIFICAR FECHA")),"SIN VALOR AVANCE")</f>
        <v>CUMPLIDA</v>
      </c>
      <c r="Q792" s="1035" t="s">
        <v>2594</v>
      </c>
    </row>
    <row r="793" spans="1:17" ht="135.6" x14ac:dyDescent="0.25">
      <c r="A793" s="51" t="s">
        <v>13</v>
      </c>
      <c r="B793" s="52" t="s">
        <v>17</v>
      </c>
      <c r="C793" s="1204"/>
      <c r="D793" s="1204"/>
      <c r="E793" s="1130"/>
      <c r="F793" s="1130"/>
      <c r="G793" s="1031" t="s">
        <v>2595</v>
      </c>
      <c r="H793" s="1031" t="s">
        <v>2596</v>
      </c>
      <c r="I793" s="1031" t="s">
        <v>2597</v>
      </c>
      <c r="J793" s="48">
        <v>1</v>
      </c>
      <c r="K793" s="569">
        <v>44044</v>
      </c>
      <c r="L793" s="569">
        <v>44196</v>
      </c>
      <c r="M793" s="840">
        <f t="shared" si="41"/>
        <v>21.714285714285715</v>
      </c>
      <c r="N793" s="841">
        <v>1</v>
      </c>
      <c r="O793" s="841">
        <f t="shared" si="42"/>
        <v>1</v>
      </c>
      <c r="P793" s="1037" t="str">
        <f>IF(ISNUMBER(O793),IF(O793=100%,"CUMPLIDA",IF(AND(ISNUMBER(L793),ISNUMBER(ITRC!$Q$5)), IF(L793&lt;ITRC!$Q$5,"INCUMPLIDA","PROCESO"), "VERIFICAR FECHA")),"SIN VALOR AVANCE")</f>
        <v>CUMPLIDA</v>
      </c>
      <c r="Q793" s="1035" t="s">
        <v>2590</v>
      </c>
    </row>
    <row r="794" spans="1:17" ht="135.6" x14ac:dyDescent="0.25">
      <c r="A794" s="51" t="s">
        <v>13</v>
      </c>
      <c r="B794" s="52" t="s">
        <v>17</v>
      </c>
      <c r="C794" s="1204"/>
      <c r="D794" s="1204"/>
      <c r="E794" s="1130"/>
      <c r="F794" s="1130"/>
      <c r="G794" s="1031" t="s">
        <v>2598</v>
      </c>
      <c r="H794" s="1031" t="s">
        <v>2599</v>
      </c>
      <c r="I794" s="1031" t="s">
        <v>2600</v>
      </c>
      <c r="J794" s="48">
        <v>2</v>
      </c>
      <c r="K794" s="569">
        <v>44197</v>
      </c>
      <c r="L794" s="569">
        <v>44926</v>
      </c>
      <c r="M794" s="840">
        <f t="shared" si="41"/>
        <v>104.14285714285714</v>
      </c>
      <c r="N794" s="841">
        <v>1</v>
      </c>
      <c r="O794" s="841">
        <f t="shared" si="42"/>
        <v>1</v>
      </c>
      <c r="P794" s="1037" t="str">
        <f>IF(ISNUMBER(O794),IF(O794=100%,"CUMPLIDA",IF(AND(ISNUMBER(L794),ISNUMBER(ITRC!$Q$5)), IF(L794&lt;ITRC!$Q$5,"INCUMPLIDA","PROCESO"), "VERIFICAR FECHA")),"SIN VALOR AVANCE")</f>
        <v>CUMPLIDA</v>
      </c>
      <c r="Q794" s="1035" t="s">
        <v>2590</v>
      </c>
    </row>
    <row r="795" spans="1:17" ht="135.6" x14ac:dyDescent="0.25">
      <c r="A795" s="51" t="s">
        <v>13</v>
      </c>
      <c r="B795" s="52" t="s">
        <v>17</v>
      </c>
      <c r="C795" s="1204"/>
      <c r="D795" s="1204"/>
      <c r="E795" s="1130"/>
      <c r="F795" s="1130"/>
      <c r="G795" s="1130" t="s">
        <v>2601</v>
      </c>
      <c r="H795" s="1031" t="s">
        <v>2602</v>
      </c>
      <c r="I795" s="1031" t="s">
        <v>2603</v>
      </c>
      <c r="J795" s="48">
        <v>1</v>
      </c>
      <c r="K795" s="569">
        <v>44378</v>
      </c>
      <c r="L795" s="569">
        <v>44408</v>
      </c>
      <c r="M795" s="840">
        <f t="shared" si="41"/>
        <v>4.2857142857142856</v>
      </c>
      <c r="N795" s="841">
        <v>1</v>
      </c>
      <c r="O795" s="841">
        <f t="shared" si="42"/>
        <v>1</v>
      </c>
      <c r="P795" s="1037" t="str">
        <f>IF(ISNUMBER(O795),IF(O795=100%,"CUMPLIDA",IF(AND(ISNUMBER(L795),ISNUMBER(ITRC!$Q$5)), IF(L795&lt;ITRC!$Q$5,"INCUMPLIDA","PROCESO"), "VERIFICAR FECHA")),"SIN VALOR AVANCE")</f>
        <v>CUMPLIDA</v>
      </c>
      <c r="Q795" s="1035" t="s">
        <v>2590</v>
      </c>
    </row>
    <row r="796" spans="1:17" ht="135.6" x14ac:dyDescent="0.25">
      <c r="A796" s="51" t="s">
        <v>13</v>
      </c>
      <c r="B796" s="52" t="s">
        <v>17</v>
      </c>
      <c r="C796" s="1204"/>
      <c r="D796" s="1204"/>
      <c r="E796" s="1130" t="s">
        <v>2604</v>
      </c>
      <c r="F796" s="1130"/>
      <c r="G796" s="1130"/>
      <c r="H796" s="1031" t="s">
        <v>2602</v>
      </c>
      <c r="I796" s="1031" t="s">
        <v>2605</v>
      </c>
      <c r="J796" s="48">
        <v>1</v>
      </c>
      <c r="K796" s="569">
        <v>44409</v>
      </c>
      <c r="L796" s="569">
        <v>44561</v>
      </c>
      <c r="M796" s="840">
        <f t="shared" si="41"/>
        <v>21.714285714285715</v>
      </c>
      <c r="N796" s="841">
        <v>1</v>
      </c>
      <c r="O796" s="841">
        <f t="shared" si="42"/>
        <v>1</v>
      </c>
      <c r="P796" s="1037" t="str">
        <f>IF(ISNUMBER(O796),IF(O796=100%,"CUMPLIDA",IF(AND(ISNUMBER(L796),ISNUMBER(ITRC!$Q$5)), IF(L796&lt;ITRC!$Q$5,"INCUMPLIDA","PROCESO"), "VERIFICAR FECHA")),"SIN VALOR AVANCE")</f>
        <v>CUMPLIDA</v>
      </c>
      <c r="Q796" s="1035" t="s">
        <v>2590</v>
      </c>
    </row>
    <row r="797" spans="1:17" ht="135.6" x14ac:dyDescent="0.25">
      <c r="A797" s="51" t="s">
        <v>13</v>
      </c>
      <c r="B797" s="52" t="s">
        <v>17</v>
      </c>
      <c r="C797" s="1204"/>
      <c r="D797" s="1204"/>
      <c r="E797" s="1130"/>
      <c r="F797" s="1130"/>
      <c r="G797" s="1130"/>
      <c r="H797" s="1031" t="s">
        <v>2602</v>
      </c>
      <c r="I797" s="1031" t="s">
        <v>2606</v>
      </c>
      <c r="J797" s="48">
        <v>1</v>
      </c>
      <c r="K797" s="569">
        <v>44743</v>
      </c>
      <c r="L797" s="569">
        <v>44773</v>
      </c>
      <c r="M797" s="840">
        <f t="shared" si="41"/>
        <v>4.2857142857142856</v>
      </c>
      <c r="N797" s="841">
        <v>1</v>
      </c>
      <c r="O797" s="841">
        <f t="shared" si="42"/>
        <v>1</v>
      </c>
      <c r="P797" s="1037" t="str">
        <f>IF(ISNUMBER(O797),IF(O797=100%,"CUMPLIDA",IF(AND(ISNUMBER(L797),ISNUMBER(ITRC!$Q$5)), IF(L797&lt;ITRC!$Q$5,"INCUMPLIDA","PROCESO"), "VERIFICAR FECHA")),"SIN VALOR AVANCE")</f>
        <v>CUMPLIDA</v>
      </c>
      <c r="Q797" s="1035" t="s">
        <v>2590</v>
      </c>
    </row>
    <row r="798" spans="1:17" ht="135.6" x14ac:dyDescent="0.25">
      <c r="A798" s="51" t="s">
        <v>13</v>
      </c>
      <c r="B798" s="52" t="s">
        <v>17</v>
      </c>
      <c r="C798" s="1204"/>
      <c r="D798" s="1204"/>
      <c r="E798" s="1130"/>
      <c r="F798" s="1130"/>
      <c r="G798" s="1130"/>
      <c r="H798" s="1031" t="s">
        <v>2602</v>
      </c>
      <c r="I798" s="1031" t="s">
        <v>2605</v>
      </c>
      <c r="J798" s="48">
        <v>1</v>
      </c>
      <c r="K798" s="569">
        <v>44774</v>
      </c>
      <c r="L798" s="569">
        <v>44926</v>
      </c>
      <c r="M798" s="840">
        <f t="shared" si="41"/>
        <v>21.714285714285715</v>
      </c>
      <c r="N798" s="841">
        <v>1</v>
      </c>
      <c r="O798" s="841">
        <f t="shared" si="42"/>
        <v>1</v>
      </c>
      <c r="P798" s="1037" t="str">
        <f>IF(ISNUMBER(O798),IF(O798=100%,"CUMPLIDA",IF(AND(ISNUMBER(L798),ISNUMBER(ITRC!$Q$5)), IF(L798&lt;ITRC!$Q$5,"INCUMPLIDA","PROCESO"), "VERIFICAR FECHA")),"SIN VALOR AVANCE")</f>
        <v>CUMPLIDA</v>
      </c>
      <c r="Q798" s="1035" t="s">
        <v>2590</v>
      </c>
    </row>
    <row r="799" spans="1:17" ht="135.6" x14ac:dyDescent="0.25">
      <c r="A799" s="51" t="s">
        <v>13</v>
      </c>
      <c r="B799" s="52" t="s">
        <v>17</v>
      </c>
      <c r="C799" s="1204"/>
      <c r="D799" s="1204"/>
      <c r="E799" s="1130"/>
      <c r="F799" s="1130"/>
      <c r="G799" s="1031" t="s">
        <v>2607</v>
      </c>
      <c r="H799" s="1031" t="s">
        <v>2608</v>
      </c>
      <c r="I799" s="1031" t="s">
        <v>2609</v>
      </c>
      <c r="J799" s="48">
        <v>1</v>
      </c>
      <c r="K799" s="569">
        <v>43800</v>
      </c>
      <c r="L799" s="569">
        <v>44316</v>
      </c>
      <c r="M799" s="840">
        <f t="shared" si="41"/>
        <v>73.714285714285708</v>
      </c>
      <c r="N799" s="841">
        <v>1</v>
      </c>
      <c r="O799" s="841">
        <f t="shared" si="42"/>
        <v>1</v>
      </c>
      <c r="P799" s="1037" t="str">
        <f>IF(ISNUMBER(O799),IF(O799=100%,"CUMPLIDA",IF(AND(ISNUMBER(L799),ISNUMBER(ITRC!$Q$5)), IF(L799&lt;ITRC!$Q$5,"INCUMPLIDA","PROCESO"), "VERIFICAR FECHA")),"SIN VALOR AVANCE")</f>
        <v>CUMPLIDA</v>
      </c>
      <c r="Q799" s="1035" t="s">
        <v>2594</v>
      </c>
    </row>
    <row r="800" spans="1:17" ht="90.6" x14ac:dyDescent="0.25">
      <c r="A800" s="51" t="s">
        <v>13</v>
      </c>
      <c r="B800" s="52" t="s">
        <v>17</v>
      </c>
      <c r="C800" s="1204"/>
      <c r="D800" s="1204"/>
      <c r="E800" s="1130"/>
      <c r="F800" s="1130"/>
      <c r="G800" s="1130" t="s">
        <v>2610</v>
      </c>
      <c r="H800" s="1031" t="s">
        <v>2611</v>
      </c>
      <c r="I800" s="1031" t="s">
        <v>2612</v>
      </c>
      <c r="J800" s="48">
        <v>4</v>
      </c>
      <c r="K800" s="569">
        <v>44197</v>
      </c>
      <c r="L800" s="569">
        <v>44926</v>
      </c>
      <c r="M800" s="840">
        <f t="shared" si="41"/>
        <v>104.14285714285714</v>
      </c>
      <c r="N800" s="841">
        <v>1</v>
      </c>
      <c r="O800" s="841">
        <f t="shared" si="42"/>
        <v>1</v>
      </c>
      <c r="P800" s="1037" t="str">
        <f>IF(ISNUMBER(O800),IF(O800=100%,"CUMPLIDA",IF(AND(ISNUMBER(L800),ISNUMBER(ITRC!$Q$5)), IF(L800&lt;ITRC!$Q$5,"INCUMPLIDA","PROCESO"), "VERIFICAR FECHA")),"SIN VALOR AVANCE")</f>
        <v>CUMPLIDA</v>
      </c>
      <c r="Q800" s="1035" t="s">
        <v>2613</v>
      </c>
    </row>
    <row r="801" spans="1:17" ht="150.6" x14ac:dyDescent="0.25">
      <c r="A801" s="51" t="s">
        <v>13</v>
      </c>
      <c r="B801" s="52" t="s">
        <v>17</v>
      </c>
      <c r="C801" s="1204"/>
      <c r="D801" s="1204"/>
      <c r="E801" s="1130"/>
      <c r="F801" s="1130"/>
      <c r="G801" s="1130"/>
      <c r="H801" s="1031" t="s">
        <v>2611</v>
      </c>
      <c r="I801" s="1031" t="s">
        <v>2612</v>
      </c>
      <c r="J801" s="48">
        <v>2</v>
      </c>
      <c r="K801" s="569">
        <v>44197</v>
      </c>
      <c r="L801" s="569">
        <v>44561</v>
      </c>
      <c r="M801" s="840">
        <f t="shared" si="41"/>
        <v>52</v>
      </c>
      <c r="N801" s="841">
        <v>1</v>
      </c>
      <c r="O801" s="841">
        <f t="shared" si="42"/>
        <v>1</v>
      </c>
      <c r="P801" s="1037" t="str">
        <f>IF(ISNUMBER(O801),IF(O801=100%,"CUMPLIDA",IF(AND(ISNUMBER(L801),ISNUMBER(ITRC!$Q$5)), IF(L801&lt;ITRC!$Q$5,"INCUMPLIDA","PROCESO"), "VERIFICAR FECHA")),"SIN VALOR AVANCE")</f>
        <v>CUMPLIDA</v>
      </c>
      <c r="Q801" s="1035" t="s">
        <v>2614</v>
      </c>
    </row>
    <row r="802" spans="1:17" ht="135.6" x14ac:dyDescent="0.25">
      <c r="A802" s="51" t="s">
        <v>13</v>
      </c>
      <c r="B802" s="52" t="s">
        <v>17</v>
      </c>
      <c r="C802" s="1204"/>
      <c r="D802" s="1204"/>
      <c r="E802" s="1130" t="s">
        <v>2615</v>
      </c>
      <c r="F802" s="1130"/>
      <c r="G802" s="1130"/>
      <c r="H802" s="1031" t="s">
        <v>2611</v>
      </c>
      <c r="I802" s="1031" t="s">
        <v>2612</v>
      </c>
      <c r="J802" s="48">
        <v>2</v>
      </c>
      <c r="K802" s="569">
        <v>44197</v>
      </c>
      <c r="L802" s="569">
        <v>44561</v>
      </c>
      <c r="M802" s="840">
        <f t="shared" si="41"/>
        <v>52</v>
      </c>
      <c r="N802" s="841">
        <v>1</v>
      </c>
      <c r="O802" s="841">
        <f t="shared" si="42"/>
        <v>1</v>
      </c>
      <c r="P802" s="1037" t="str">
        <f>IF(ISNUMBER(O802),IF(O802=100%,"CUMPLIDA",IF(AND(ISNUMBER(L802),ISNUMBER(ITRC!$Q$5)), IF(L802&lt;ITRC!$Q$5,"INCUMPLIDA","PROCESO"), "VERIFICAR FECHA")),"SIN VALOR AVANCE")</f>
        <v>CUMPLIDA</v>
      </c>
      <c r="Q802" s="1035" t="s">
        <v>2616</v>
      </c>
    </row>
    <row r="803" spans="1:17" ht="135.6" x14ac:dyDescent="0.25">
      <c r="A803" s="51" t="s">
        <v>13</v>
      </c>
      <c r="B803" s="52" t="s">
        <v>17</v>
      </c>
      <c r="C803" s="1204"/>
      <c r="D803" s="1204"/>
      <c r="E803" s="1130"/>
      <c r="F803" s="1130"/>
      <c r="G803" s="1130"/>
      <c r="H803" s="1031" t="s">
        <v>2611</v>
      </c>
      <c r="I803" s="1031" t="s">
        <v>2612</v>
      </c>
      <c r="J803" s="48">
        <v>2</v>
      </c>
      <c r="K803" s="569">
        <v>44197</v>
      </c>
      <c r="L803" s="569">
        <v>44561</v>
      </c>
      <c r="M803" s="840">
        <f t="shared" si="41"/>
        <v>52</v>
      </c>
      <c r="N803" s="841">
        <v>1</v>
      </c>
      <c r="O803" s="841">
        <f t="shared" si="42"/>
        <v>1</v>
      </c>
      <c r="P803" s="1037" t="str">
        <f>IF(ISNUMBER(O803),IF(O803=100%,"CUMPLIDA",IF(AND(ISNUMBER(L803),ISNUMBER(ITRC!$Q$5)), IF(L803&lt;ITRC!$Q$5,"INCUMPLIDA","PROCESO"), "VERIFICAR FECHA")),"SIN VALOR AVANCE")</f>
        <v>CUMPLIDA</v>
      </c>
      <c r="Q803" s="1035" t="s">
        <v>2617</v>
      </c>
    </row>
    <row r="804" spans="1:17" ht="135.6" x14ac:dyDescent="0.25">
      <c r="A804" s="51" t="s">
        <v>13</v>
      </c>
      <c r="B804" s="52" t="s">
        <v>17</v>
      </c>
      <c r="C804" s="1204"/>
      <c r="D804" s="1204"/>
      <c r="E804" s="1130"/>
      <c r="F804" s="1130"/>
      <c r="G804" s="1031" t="s">
        <v>2618</v>
      </c>
      <c r="H804" s="1031" t="s">
        <v>2619</v>
      </c>
      <c r="I804" s="1031" t="s">
        <v>2609</v>
      </c>
      <c r="J804" s="48">
        <v>1</v>
      </c>
      <c r="K804" s="569">
        <v>43800</v>
      </c>
      <c r="L804" s="569">
        <v>44316</v>
      </c>
      <c r="M804" s="840">
        <f t="shared" si="41"/>
        <v>73.714285714285708</v>
      </c>
      <c r="N804" s="841">
        <v>1</v>
      </c>
      <c r="O804" s="841">
        <f t="shared" si="42"/>
        <v>1</v>
      </c>
      <c r="P804" s="1037" t="str">
        <f>IF(ISNUMBER(O804),IF(O804=100%,"CUMPLIDA",IF(AND(ISNUMBER(L804),ISNUMBER(ITRC!$Q$5)), IF(L804&lt;ITRC!$Q$5,"INCUMPLIDA","PROCESO"), "VERIFICAR FECHA")),"SIN VALOR AVANCE")</f>
        <v>CUMPLIDA</v>
      </c>
      <c r="Q804" s="1035" t="s">
        <v>2594</v>
      </c>
    </row>
    <row r="805" spans="1:17" ht="135.6" x14ac:dyDescent="0.25">
      <c r="A805" s="51" t="s">
        <v>13</v>
      </c>
      <c r="B805" s="52" t="s">
        <v>17</v>
      </c>
      <c r="C805" s="1204"/>
      <c r="D805" s="1204"/>
      <c r="E805" s="1130"/>
      <c r="F805" s="1130"/>
      <c r="G805" s="1031" t="s">
        <v>2620</v>
      </c>
      <c r="H805" s="1031" t="s">
        <v>2621</v>
      </c>
      <c r="I805" s="1031" t="s">
        <v>2609</v>
      </c>
      <c r="J805" s="48">
        <v>1</v>
      </c>
      <c r="K805" s="569">
        <v>43800</v>
      </c>
      <c r="L805" s="569">
        <v>44377</v>
      </c>
      <c r="M805" s="840">
        <f t="shared" si="41"/>
        <v>82.428571428571431</v>
      </c>
      <c r="N805" s="841">
        <v>1</v>
      </c>
      <c r="O805" s="841">
        <f t="shared" si="42"/>
        <v>1</v>
      </c>
      <c r="P805" s="1037" t="str">
        <f>IF(ISNUMBER(O805),IF(O805=100%,"CUMPLIDA",IF(AND(ISNUMBER(L805),ISNUMBER(ITRC!$Q$5)), IF(L805&lt;ITRC!$Q$5,"INCUMPLIDA","PROCESO"), "VERIFICAR FECHA")),"SIN VALOR AVANCE")</f>
        <v>CUMPLIDA</v>
      </c>
      <c r="Q805" s="1035" t="s">
        <v>2594</v>
      </c>
    </row>
    <row r="806" spans="1:17" ht="135.6" x14ac:dyDescent="0.25">
      <c r="A806" s="51" t="s">
        <v>13</v>
      </c>
      <c r="B806" s="52" t="s">
        <v>17</v>
      </c>
      <c r="C806" s="1204"/>
      <c r="D806" s="1204"/>
      <c r="E806" s="1130"/>
      <c r="F806" s="1130"/>
      <c r="G806" s="1130" t="s">
        <v>2622</v>
      </c>
      <c r="H806" s="1031" t="s">
        <v>2623</v>
      </c>
      <c r="I806" s="1031" t="s">
        <v>2609</v>
      </c>
      <c r="J806" s="48">
        <v>1</v>
      </c>
      <c r="K806" s="569">
        <v>43800</v>
      </c>
      <c r="L806" s="569">
        <v>44377</v>
      </c>
      <c r="M806" s="840">
        <f t="shared" ref="M806:M871" si="43">(L806-K806)/7</f>
        <v>82.428571428571431</v>
      </c>
      <c r="N806" s="841">
        <v>1</v>
      </c>
      <c r="O806" s="841">
        <f t="shared" si="42"/>
        <v>1</v>
      </c>
      <c r="P806" s="1037" t="str">
        <f>IF(ISNUMBER(O806),IF(O806=100%,"CUMPLIDA",IF(AND(ISNUMBER(L806),ISNUMBER(ITRC!$Q$5)), IF(L806&lt;ITRC!$Q$5,"INCUMPLIDA","PROCESO"), "VERIFICAR FECHA")),"SIN VALOR AVANCE")</f>
        <v>CUMPLIDA</v>
      </c>
      <c r="Q806" s="1035" t="s">
        <v>2594</v>
      </c>
    </row>
    <row r="807" spans="1:17" ht="135.6" x14ac:dyDescent="0.25">
      <c r="A807" s="51" t="s">
        <v>13</v>
      </c>
      <c r="B807" s="52" t="s">
        <v>17</v>
      </c>
      <c r="C807" s="1204"/>
      <c r="D807" s="1204"/>
      <c r="E807" s="1130"/>
      <c r="F807" s="1130"/>
      <c r="G807" s="1130"/>
      <c r="H807" s="1031" t="s">
        <v>2624</v>
      </c>
      <c r="I807" s="1031" t="s">
        <v>2609</v>
      </c>
      <c r="J807" s="48">
        <v>1</v>
      </c>
      <c r="K807" s="569">
        <v>43800</v>
      </c>
      <c r="L807" s="569">
        <v>44377</v>
      </c>
      <c r="M807" s="840">
        <f t="shared" si="43"/>
        <v>82.428571428571431</v>
      </c>
      <c r="N807" s="841">
        <v>1</v>
      </c>
      <c r="O807" s="841">
        <f t="shared" si="42"/>
        <v>1</v>
      </c>
      <c r="P807" s="1037" t="str">
        <f>IF(ISNUMBER(O807),IF(O807=100%,"CUMPLIDA",IF(AND(ISNUMBER(L807),ISNUMBER(ITRC!$Q$5)), IF(L807&lt;ITRC!$Q$5,"INCUMPLIDA","PROCESO"), "VERIFICAR FECHA")),"SIN VALOR AVANCE")</f>
        <v>CUMPLIDA</v>
      </c>
      <c r="Q807" s="1035" t="s">
        <v>2594</v>
      </c>
    </row>
    <row r="808" spans="1:17" ht="135.6" x14ac:dyDescent="0.25">
      <c r="A808" s="51" t="s">
        <v>13</v>
      </c>
      <c r="B808" s="52" t="s">
        <v>17</v>
      </c>
      <c r="C808" s="1204"/>
      <c r="D808" s="1204"/>
      <c r="E808" s="1130"/>
      <c r="F808" s="1130"/>
      <c r="G808" s="1031" t="s">
        <v>2625</v>
      </c>
      <c r="H808" s="1031" t="s">
        <v>2626</v>
      </c>
      <c r="I808" s="1031" t="s">
        <v>2609</v>
      </c>
      <c r="J808" s="48">
        <v>1</v>
      </c>
      <c r="K808" s="569">
        <v>43800</v>
      </c>
      <c r="L808" s="569">
        <v>44377</v>
      </c>
      <c r="M808" s="840">
        <f t="shared" si="43"/>
        <v>82.428571428571431</v>
      </c>
      <c r="N808" s="841">
        <v>1</v>
      </c>
      <c r="O808" s="841">
        <f t="shared" si="42"/>
        <v>1</v>
      </c>
      <c r="P808" s="1037" t="str">
        <f>IF(ISNUMBER(O808),IF(O808=100%,"CUMPLIDA",IF(AND(ISNUMBER(L808),ISNUMBER(ITRC!$Q$5)), IF(L808&lt;ITRC!$Q$5,"INCUMPLIDA","PROCESO"), "VERIFICAR FECHA")),"SIN VALOR AVANCE")</f>
        <v>CUMPLIDA</v>
      </c>
      <c r="Q808" s="1035" t="s">
        <v>2594</v>
      </c>
    </row>
    <row r="809" spans="1:17" ht="150.6" x14ac:dyDescent="0.25">
      <c r="A809" s="51" t="s">
        <v>13</v>
      </c>
      <c r="B809" s="52" t="s">
        <v>17</v>
      </c>
      <c r="C809" s="1204" t="s">
        <v>2627</v>
      </c>
      <c r="D809" s="1204" t="s">
        <v>1865</v>
      </c>
      <c r="E809" s="1130" t="s">
        <v>2628</v>
      </c>
      <c r="F809" s="1130" t="s">
        <v>2629</v>
      </c>
      <c r="G809" s="1031" t="s">
        <v>2630</v>
      </c>
      <c r="H809" s="1031" t="s">
        <v>2631</v>
      </c>
      <c r="I809" s="1031" t="s">
        <v>2632</v>
      </c>
      <c r="J809" s="48">
        <v>1</v>
      </c>
      <c r="K809" s="569">
        <v>44501</v>
      </c>
      <c r="L809" s="569">
        <v>44592</v>
      </c>
      <c r="M809" s="840">
        <f t="shared" si="43"/>
        <v>13</v>
      </c>
      <c r="N809" s="841">
        <v>1</v>
      </c>
      <c r="O809" s="841">
        <f t="shared" si="42"/>
        <v>1</v>
      </c>
      <c r="P809" s="1037" t="str">
        <f>IF(ISNUMBER(O809),IF(O809=100%,"CUMPLIDA",IF(AND(ISNUMBER(L809),ISNUMBER(ITRC!$Q$5)), IF(L809&lt;ITRC!$Q$5,"INCUMPLIDA","PROCESO"), "VERIFICAR FECHA")),"SIN VALOR AVANCE")</f>
        <v>CUMPLIDA</v>
      </c>
      <c r="Q809" s="1035" t="s">
        <v>2633</v>
      </c>
    </row>
    <row r="810" spans="1:17" ht="105.6" x14ac:dyDescent="0.25">
      <c r="A810" s="51" t="s">
        <v>13</v>
      </c>
      <c r="B810" s="52" t="s">
        <v>17</v>
      </c>
      <c r="C810" s="1204"/>
      <c r="D810" s="1204"/>
      <c r="E810" s="1130"/>
      <c r="F810" s="1130"/>
      <c r="G810" s="1031" t="s">
        <v>2634</v>
      </c>
      <c r="H810" s="1031" t="s">
        <v>2635</v>
      </c>
      <c r="I810" s="1031" t="s">
        <v>2636</v>
      </c>
      <c r="J810" s="48">
        <v>6</v>
      </c>
      <c r="K810" s="569">
        <v>44501</v>
      </c>
      <c r="L810" s="569">
        <v>44681</v>
      </c>
      <c r="M810" s="840">
        <f t="shared" si="43"/>
        <v>25.714285714285715</v>
      </c>
      <c r="N810" s="841">
        <v>1</v>
      </c>
      <c r="O810" s="841">
        <f t="shared" si="42"/>
        <v>1</v>
      </c>
      <c r="P810" s="1037" t="str">
        <f>IF(ISNUMBER(O810),IF(O810=100%,"CUMPLIDA",IF(AND(ISNUMBER(L810),ISNUMBER(ITRC!$Q$5)), IF(L810&lt;ITRC!$Q$5,"INCUMPLIDA","PROCESO"), "VERIFICAR FECHA")),"SIN VALOR AVANCE")</f>
        <v>CUMPLIDA</v>
      </c>
      <c r="Q810" s="1035" t="s">
        <v>2637</v>
      </c>
    </row>
    <row r="811" spans="1:17" ht="135.6" x14ac:dyDescent="0.25">
      <c r="A811" s="51" t="s">
        <v>13</v>
      </c>
      <c r="B811" s="52" t="s">
        <v>17</v>
      </c>
      <c r="C811" s="1204"/>
      <c r="D811" s="1204"/>
      <c r="E811" s="1130"/>
      <c r="F811" s="1130"/>
      <c r="G811" s="1031" t="s">
        <v>2638</v>
      </c>
      <c r="H811" s="1031" t="s">
        <v>2639</v>
      </c>
      <c r="I811" s="1031" t="s">
        <v>2632</v>
      </c>
      <c r="J811" s="48">
        <v>1</v>
      </c>
      <c r="K811" s="569">
        <v>44501</v>
      </c>
      <c r="L811" s="569">
        <v>44681</v>
      </c>
      <c r="M811" s="840">
        <f t="shared" si="43"/>
        <v>25.714285714285715</v>
      </c>
      <c r="N811" s="841">
        <v>1</v>
      </c>
      <c r="O811" s="841">
        <f t="shared" ref="O811:O874" si="44">N811</f>
        <v>1</v>
      </c>
      <c r="P811" s="1037" t="str">
        <f>IF(ISNUMBER(O811),IF(O811=100%,"CUMPLIDA",IF(AND(ISNUMBER(L811),ISNUMBER(ITRC!$Q$5)), IF(L811&lt;ITRC!$Q$5,"INCUMPLIDA","PROCESO"), "VERIFICAR FECHA")),"SIN VALOR AVANCE")</f>
        <v>CUMPLIDA</v>
      </c>
      <c r="Q811" s="1035" t="s">
        <v>2640</v>
      </c>
    </row>
    <row r="812" spans="1:17" ht="105.6" x14ac:dyDescent="0.25">
      <c r="A812" s="51" t="s">
        <v>13</v>
      </c>
      <c r="B812" s="52" t="s">
        <v>17</v>
      </c>
      <c r="C812" s="1204"/>
      <c r="D812" s="1204"/>
      <c r="E812" s="1130" t="s">
        <v>2641</v>
      </c>
      <c r="F812" s="1130"/>
      <c r="G812" s="1031" t="s">
        <v>2642</v>
      </c>
      <c r="H812" s="1031" t="s">
        <v>2643</v>
      </c>
      <c r="I812" s="1031" t="s">
        <v>2632</v>
      </c>
      <c r="J812" s="48">
        <v>1</v>
      </c>
      <c r="K812" s="569">
        <v>44501</v>
      </c>
      <c r="L812" s="569">
        <v>44592</v>
      </c>
      <c r="M812" s="840">
        <f t="shared" si="43"/>
        <v>13</v>
      </c>
      <c r="N812" s="841">
        <v>1</v>
      </c>
      <c r="O812" s="841">
        <f t="shared" si="44"/>
        <v>1</v>
      </c>
      <c r="P812" s="1037" t="str">
        <f>IF(ISNUMBER(O812),IF(O812=100%,"CUMPLIDA",IF(AND(ISNUMBER(L812),ISNUMBER(ITRC!$Q$5)), IF(L812&lt;ITRC!$Q$5,"INCUMPLIDA","PROCESO"), "VERIFICAR FECHA")),"SIN VALOR AVANCE")</f>
        <v>CUMPLIDA</v>
      </c>
      <c r="Q812" s="1035" t="s">
        <v>2644</v>
      </c>
    </row>
    <row r="813" spans="1:17" ht="180.6" x14ac:dyDescent="0.25">
      <c r="A813" s="51" t="s">
        <v>13</v>
      </c>
      <c r="B813" s="52" t="s">
        <v>17</v>
      </c>
      <c r="C813" s="1204"/>
      <c r="D813" s="1204"/>
      <c r="E813" s="1130"/>
      <c r="F813" s="1130"/>
      <c r="G813" s="1031" t="s">
        <v>2645</v>
      </c>
      <c r="H813" s="1031" t="s">
        <v>2646</v>
      </c>
      <c r="I813" s="1031" t="s">
        <v>2647</v>
      </c>
      <c r="J813" s="48">
        <v>2</v>
      </c>
      <c r="K813" s="569">
        <v>44501</v>
      </c>
      <c r="L813" s="569">
        <v>44681</v>
      </c>
      <c r="M813" s="840">
        <f t="shared" si="43"/>
        <v>25.714285714285715</v>
      </c>
      <c r="N813" s="841">
        <v>1</v>
      </c>
      <c r="O813" s="841">
        <f t="shared" si="44"/>
        <v>1</v>
      </c>
      <c r="P813" s="1037" t="str">
        <f>IF(ISNUMBER(O813),IF(O813=100%,"CUMPLIDA",IF(AND(ISNUMBER(L813),ISNUMBER(ITRC!$Q$5)), IF(L813&lt;ITRC!$Q$5,"INCUMPLIDA","PROCESO"), "VERIFICAR FECHA")),"SIN VALOR AVANCE")</f>
        <v>CUMPLIDA</v>
      </c>
      <c r="Q813" s="1035" t="s">
        <v>2648</v>
      </c>
    </row>
    <row r="814" spans="1:17" ht="90.6" x14ac:dyDescent="0.25">
      <c r="A814" s="51" t="s">
        <v>13</v>
      </c>
      <c r="B814" s="52" t="s">
        <v>17</v>
      </c>
      <c r="C814" s="1204"/>
      <c r="D814" s="1204"/>
      <c r="E814" s="1130"/>
      <c r="F814" s="1130"/>
      <c r="G814" s="1031" t="s">
        <v>2649</v>
      </c>
      <c r="H814" s="1031" t="s">
        <v>2650</v>
      </c>
      <c r="I814" s="1031" t="s">
        <v>2651</v>
      </c>
      <c r="J814" s="48">
        <v>1</v>
      </c>
      <c r="K814" s="569">
        <v>44501</v>
      </c>
      <c r="L814" s="569">
        <v>44681</v>
      </c>
      <c r="M814" s="840">
        <f t="shared" si="43"/>
        <v>25.714285714285715</v>
      </c>
      <c r="N814" s="841">
        <v>1</v>
      </c>
      <c r="O814" s="841">
        <f t="shared" si="44"/>
        <v>1</v>
      </c>
      <c r="P814" s="1037" t="str">
        <f>IF(ISNUMBER(O814),IF(O814=100%,"CUMPLIDA",IF(AND(ISNUMBER(L814),ISNUMBER(ITRC!$Q$5)), IF(L814&lt;ITRC!$Q$5,"INCUMPLIDA","PROCESO"), "VERIFICAR FECHA")),"SIN VALOR AVANCE")</f>
        <v>CUMPLIDA</v>
      </c>
      <c r="Q814" s="1035" t="s">
        <v>2652</v>
      </c>
    </row>
    <row r="815" spans="1:17" ht="150.6" x14ac:dyDescent="0.25">
      <c r="A815" s="51" t="s">
        <v>13</v>
      </c>
      <c r="B815" s="52" t="s">
        <v>17</v>
      </c>
      <c r="C815" s="1204" t="s">
        <v>2653</v>
      </c>
      <c r="D815" s="1204" t="s">
        <v>2654</v>
      </c>
      <c r="E815" s="1130" t="s">
        <v>2655</v>
      </c>
      <c r="F815" s="1130" t="s">
        <v>2656</v>
      </c>
      <c r="G815" s="1031" t="s">
        <v>2657</v>
      </c>
      <c r="H815" s="1031" t="s">
        <v>2658</v>
      </c>
      <c r="I815" s="1031" t="s">
        <v>2659</v>
      </c>
      <c r="J815" s="48">
        <v>12</v>
      </c>
      <c r="K815" s="569">
        <v>44501</v>
      </c>
      <c r="L815" s="569">
        <v>44804</v>
      </c>
      <c r="M815" s="840">
        <f t="shared" si="43"/>
        <v>43.285714285714285</v>
      </c>
      <c r="N815" s="841">
        <v>1</v>
      </c>
      <c r="O815" s="841">
        <f t="shared" si="44"/>
        <v>1</v>
      </c>
      <c r="P815" s="1037" t="str">
        <f>IF(ISNUMBER(O815),IF(O815=100%,"CUMPLIDA",IF(AND(ISNUMBER(L815),ISNUMBER(ITRC!$Q$5)), IF(L815&lt;ITRC!$Q$5,"INCUMPLIDA","PROCESO"), "VERIFICAR FECHA")),"SIN VALOR AVANCE")</f>
        <v>CUMPLIDA</v>
      </c>
      <c r="Q815" s="1035" t="s">
        <v>2660</v>
      </c>
    </row>
    <row r="816" spans="1:17" ht="135.6" x14ac:dyDescent="0.25">
      <c r="A816" s="51" t="s">
        <v>13</v>
      </c>
      <c r="B816" s="52" t="s">
        <v>17</v>
      </c>
      <c r="C816" s="1204"/>
      <c r="D816" s="1204"/>
      <c r="E816" s="1130"/>
      <c r="F816" s="1130"/>
      <c r="G816" s="1031" t="s">
        <v>2661</v>
      </c>
      <c r="H816" s="1031" t="s">
        <v>2662</v>
      </c>
      <c r="I816" s="1031" t="s">
        <v>2663</v>
      </c>
      <c r="J816" s="48">
        <v>8</v>
      </c>
      <c r="K816" s="569">
        <v>44501</v>
      </c>
      <c r="L816" s="569">
        <v>44682</v>
      </c>
      <c r="M816" s="840">
        <f t="shared" si="43"/>
        <v>25.857142857142858</v>
      </c>
      <c r="N816" s="841">
        <v>1</v>
      </c>
      <c r="O816" s="841">
        <f t="shared" si="44"/>
        <v>1</v>
      </c>
      <c r="P816" s="1037" t="str">
        <f>IF(ISNUMBER(O816),IF(O816=100%,"CUMPLIDA",IF(AND(ISNUMBER(L816),ISNUMBER(ITRC!$Q$5)), IF(L816&lt;ITRC!$Q$5,"INCUMPLIDA","PROCESO"), "VERIFICAR FECHA")),"SIN VALOR AVANCE")</f>
        <v>CUMPLIDA</v>
      </c>
      <c r="Q816" s="1035" t="s">
        <v>2664</v>
      </c>
    </row>
    <row r="817" spans="1:17" ht="90.6" x14ac:dyDescent="0.25">
      <c r="A817" s="51" t="s">
        <v>13</v>
      </c>
      <c r="B817" s="52" t="s">
        <v>17</v>
      </c>
      <c r="C817" s="1204"/>
      <c r="D817" s="1204"/>
      <c r="E817" s="1130"/>
      <c r="F817" s="1130"/>
      <c r="G817" s="1130" t="s">
        <v>2665</v>
      </c>
      <c r="H817" s="1031" t="s">
        <v>2666</v>
      </c>
      <c r="I817" s="1031" t="s">
        <v>2667</v>
      </c>
      <c r="J817" s="48">
        <v>1</v>
      </c>
      <c r="K817" s="569">
        <v>44562</v>
      </c>
      <c r="L817" s="569">
        <v>44620</v>
      </c>
      <c r="M817" s="840">
        <f t="shared" si="43"/>
        <v>8.2857142857142865</v>
      </c>
      <c r="N817" s="841">
        <v>1</v>
      </c>
      <c r="O817" s="841">
        <f t="shared" si="44"/>
        <v>1</v>
      </c>
      <c r="P817" s="1037" t="str">
        <f>IF(ISNUMBER(O817),IF(O817=100%,"CUMPLIDA",IF(AND(ISNUMBER(L817),ISNUMBER(ITRC!$Q$5)), IF(L817&lt;ITRC!$Q$5,"INCUMPLIDA","PROCESO"), "VERIFICAR FECHA")),"SIN VALOR AVANCE")</f>
        <v>CUMPLIDA</v>
      </c>
      <c r="Q817" s="1035" t="s">
        <v>2668</v>
      </c>
    </row>
    <row r="818" spans="1:17" ht="90.6" x14ac:dyDescent="0.25">
      <c r="A818" s="51" t="s">
        <v>13</v>
      </c>
      <c r="B818" s="52" t="s">
        <v>17</v>
      </c>
      <c r="C818" s="1204"/>
      <c r="D818" s="1204"/>
      <c r="E818" s="1130"/>
      <c r="F818" s="1130"/>
      <c r="G818" s="1130"/>
      <c r="H818" s="1031" t="s">
        <v>2669</v>
      </c>
      <c r="I818" s="1031" t="s">
        <v>2670</v>
      </c>
      <c r="J818" s="48">
        <v>1</v>
      </c>
      <c r="K818" s="569">
        <v>44621</v>
      </c>
      <c r="L818" s="569">
        <v>44681</v>
      </c>
      <c r="M818" s="840">
        <f t="shared" si="43"/>
        <v>8.5714285714285712</v>
      </c>
      <c r="N818" s="841">
        <v>1</v>
      </c>
      <c r="O818" s="841">
        <f t="shared" si="44"/>
        <v>1</v>
      </c>
      <c r="P818" s="1037" t="str">
        <f>IF(ISNUMBER(O818),IF(O818=100%,"CUMPLIDA",IF(AND(ISNUMBER(L818),ISNUMBER(ITRC!$Q$5)), IF(L818&lt;ITRC!$Q$5,"INCUMPLIDA","PROCESO"), "VERIFICAR FECHA")),"SIN VALOR AVANCE")</f>
        <v>CUMPLIDA</v>
      </c>
      <c r="Q818" s="1035" t="s">
        <v>2668</v>
      </c>
    </row>
    <row r="819" spans="1:17" ht="90.6" x14ac:dyDescent="0.25">
      <c r="A819" s="51" t="s">
        <v>13</v>
      </c>
      <c r="B819" s="52" t="s">
        <v>17</v>
      </c>
      <c r="C819" s="1204"/>
      <c r="D819" s="1204"/>
      <c r="E819" s="1130"/>
      <c r="F819" s="1130"/>
      <c r="G819" s="1130"/>
      <c r="H819" s="1031" t="s">
        <v>2671</v>
      </c>
      <c r="I819" s="1031" t="s">
        <v>399</v>
      </c>
      <c r="J819" s="48">
        <v>1</v>
      </c>
      <c r="K819" s="569">
        <v>44682</v>
      </c>
      <c r="L819" s="569">
        <v>44803</v>
      </c>
      <c r="M819" s="840">
        <f t="shared" si="43"/>
        <v>17.285714285714285</v>
      </c>
      <c r="N819" s="841">
        <v>1</v>
      </c>
      <c r="O819" s="841">
        <f t="shared" si="44"/>
        <v>1</v>
      </c>
      <c r="P819" s="1037" t="str">
        <f>IF(ISNUMBER(O819),IF(O819=100%,"CUMPLIDA",IF(AND(ISNUMBER(L819),ISNUMBER(ITRC!$Q$5)), IF(L819&lt;ITRC!$Q$5,"INCUMPLIDA","PROCESO"), "VERIFICAR FECHA")),"SIN VALOR AVANCE")</f>
        <v>CUMPLIDA</v>
      </c>
      <c r="Q819" s="1035" t="s">
        <v>2668</v>
      </c>
    </row>
    <row r="820" spans="1:17" ht="90.6" x14ac:dyDescent="0.25">
      <c r="A820" s="51" t="s">
        <v>13</v>
      </c>
      <c r="B820" s="52" t="s">
        <v>17</v>
      </c>
      <c r="C820" s="1204"/>
      <c r="D820" s="1204"/>
      <c r="E820" s="1130"/>
      <c r="F820" s="1130"/>
      <c r="G820" s="1130" t="s">
        <v>2672</v>
      </c>
      <c r="H820" s="1031" t="s">
        <v>2673</v>
      </c>
      <c r="I820" s="1031" t="s">
        <v>2674</v>
      </c>
      <c r="J820" s="48">
        <v>1</v>
      </c>
      <c r="K820" s="569">
        <v>44531</v>
      </c>
      <c r="L820" s="569">
        <v>44561</v>
      </c>
      <c r="M820" s="840">
        <f t="shared" si="43"/>
        <v>4.2857142857142856</v>
      </c>
      <c r="N820" s="841">
        <v>1</v>
      </c>
      <c r="O820" s="841">
        <f t="shared" si="44"/>
        <v>1</v>
      </c>
      <c r="P820" s="1037" t="str">
        <f>IF(ISNUMBER(O820),IF(O820=100%,"CUMPLIDA",IF(AND(ISNUMBER(L820),ISNUMBER(ITRC!$Q$5)), IF(L820&lt;ITRC!$Q$5,"INCUMPLIDA","PROCESO"), "VERIFICAR FECHA")),"SIN VALOR AVANCE")</f>
        <v>CUMPLIDA</v>
      </c>
      <c r="Q820" s="1035" t="s">
        <v>2675</v>
      </c>
    </row>
    <row r="821" spans="1:17" ht="90.6" x14ac:dyDescent="0.25">
      <c r="A821" s="51" t="s">
        <v>13</v>
      </c>
      <c r="B821" s="52" t="s">
        <v>17</v>
      </c>
      <c r="C821" s="1204"/>
      <c r="D821" s="1204"/>
      <c r="E821" s="1130"/>
      <c r="F821" s="1130"/>
      <c r="G821" s="1130"/>
      <c r="H821" s="1031" t="s">
        <v>2676</v>
      </c>
      <c r="I821" s="1031" t="s">
        <v>915</v>
      </c>
      <c r="J821" s="48">
        <v>2</v>
      </c>
      <c r="K821" s="569">
        <v>44564</v>
      </c>
      <c r="L821" s="569">
        <v>44592</v>
      </c>
      <c r="M821" s="840">
        <f t="shared" si="43"/>
        <v>4</v>
      </c>
      <c r="N821" s="841">
        <v>1</v>
      </c>
      <c r="O821" s="841">
        <f t="shared" si="44"/>
        <v>1</v>
      </c>
      <c r="P821" s="1037" t="str">
        <f>IF(ISNUMBER(O821),IF(O821=100%,"CUMPLIDA",IF(AND(ISNUMBER(L821),ISNUMBER(ITRC!$Q$5)), IF(L821&lt;ITRC!$Q$5,"INCUMPLIDA","PROCESO"), "VERIFICAR FECHA")),"SIN VALOR AVANCE")</f>
        <v>CUMPLIDA</v>
      </c>
      <c r="Q821" s="1035" t="s">
        <v>2675</v>
      </c>
    </row>
    <row r="822" spans="1:17" ht="90.6" x14ac:dyDescent="0.25">
      <c r="A822" s="51" t="s">
        <v>13</v>
      </c>
      <c r="B822" s="52" t="s">
        <v>17</v>
      </c>
      <c r="C822" s="1204"/>
      <c r="D822" s="1204"/>
      <c r="E822" s="1130"/>
      <c r="F822" s="1130"/>
      <c r="G822" s="1031" t="s">
        <v>2677</v>
      </c>
      <c r="H822" s="1031" t="s">
        <v>2678</v>
      </c>
      <c r="I822" s="1031" t="s">
        <v>2679</v>
      </c>
      <c r="J822" s="48">
        <v>1</v>
      </c>
      <c r="K822" s="569">
        <v>44564</v>
      </c>
      <c r="L822" s="569">
        <v>44773</v>
      </c>
      <c r="M822" s="840">
        <f t="shared" si="43"/>
        <v>29.857142857142858</v>
      </c>
      <c r="N822" s="841">
        <v>1</v>
      </c>
      <c r="O822" s="841">
        <f t="shared" si="44"/>
        <v>1</v>
      </c>
      <c r="P822" s="1037" t="str">
        <f>IF(ISNUMBER(O822),IF(O822=100%,"CUMPLIDA",IF(AND(ISNUMBER(L822),ISNUMBER(ITRC!$Q$5)), IF(L822&lt;ITRC!$Q$5,"INCUMPLIDA","PROCESO"), "VERIFICAR FECHA")),"SIN VALOR AVANCE")</f>
        <v>CUMPLIDA</v>
      </c>
      <c r="Q822" s="1035" t="s">
        <v>2675</v>
      </c>
    </row>
    <row r="823" spans="1:17" ht="105.6" x14ac:dyDescent="0.25">
      <c r="A823" s="51" t="s">
        <v>13</v>
      </c>
      <c r="B823" s="52" t="s">
        <v>17</v>
      </c>
      <c r="C823" s="1204" t="s">
        <v>2680</v>
      </c>
      <c r="D823" s="1204" t="s">
        <v>2681</v>
      </c>
      <c r="E823" s="1130" t="s">
        <v>2682</v>
      </c>
      <c r="F823" s="1130" t="s">
        <v>2683</v>
      </c>
      <c r="G823" s="1031" t="s">
        <v>1572</v>
      </c>
      <c r="H823" s="1031" t="s">
        <v>1457</v>
      </c>
      <c r="I823" s="1031" t="s">
        <v>223</v>
      </c>
      <c r="J823" s="839">
        <v>1</v>
      </c>
      <c r="K823" s="569">
        <v>44562</v>
      </c>
      <c r="L823" s="569">
        <v>44773</v>
      </c>
      <c r="M823" s="840">
        <f t="shared" si="43"/>
        <v>30.142857142857142</v>
      </c>
      <c r="N823" s="841">
        <v>1</v>
      </c>
      <c r="O823" s="841">
        <f t="shared" si="44"/>
        <v>1</v>
      </c>
      <c r="P823" s="1037" t="str">
        <f>IF(ISNUMBER(O823),IF(O823=100%,"CUMPLIDA",IF(AND(ISNUMBER(L823),ISNUMBER(ITRC!$Q$5)), IF(L823&lt;ITRC!$Q$5,"INCUMPLIDA","PROCESO"), "VERIFICAR FECHA")),"SIN VALOR AVANCE")</f>
        <v>CUMPLIDA</v>
      </c>
      <c r="Q823" s="1035" t="s">
        <v>2684</v>
      </c>
    </row>
    <row r="824" spans="1:17" ht="195.6" x14ac:dyDescent="0.25">
      <c r="A824" s="51" t="s">
        <v>13</v>
      </c>
      <c r="B824" s="52" t="s">
        <v>17</v>
      </c>
      <c r="C824" s="1204"/>
      <c r="D824" s="1204"/>
      <c r="E824" s="1130"/>
      <c r="F824" s="1130"/>
      <c r="G824" s="1130" t="s">
        <v>479</v>
      </c>
      <c r="H824" s="1031" t="s">
        <v>1460</v>
      </c>
      <c r="I824" s="1031" t="s">
        <v>2157</v>
      </c>
      <c r="J824" s="839">
        <v>1</v>
      </c>
      <c r="K824" s="569">
        <v>44774</v>
      </c>
      <c r="L824" s="569">
        <v>44926</v>
      </c>
      <c r="M824" s="840">
        <f t="shared" si="43"/>
        <v>21.714285714285715</v>
      </c>
      <c r="N824" s="841">
        <v>1</v>
      </c>
      <c r="O824" s="841">
        <f t="shared" si="44"/>
        <v>1</v>
      </c>
      <c r="P824" s="1037" t="str">
        <f>IF(ISNUMBER(O824),IF(O824=100%,"CUMPLIDA",IF(AND(ISNUMBER(L824),ISNUMBER(ITRC!$Q$5)), IF(L824&lt;ITRC!$Q$5,"INCUMPLIDA","PROCESO"), "VERIFICAR FECHA")),"SIN VALOR AVANCE")</f>
        <v>CUMPLIDA</v>
      </c>
      <c r="Q824" s="1035" t="s">
        <v>2685</v>
      </c>
    </row>
    <row r="825" spans="1:17" ht="195.6" x14ac:dyDescent="0.25">
      <c r="A825" s="51" t="s">
        <v>13</v>
      </c>
      <c r="B825" s="52" t="s">
        <v>17</v>
      </c>
      <c r="C825" s="1204"/>
      <c r="D825" s="1204"/>
      <c r="E825" s="1130"/>
      <c r="F825" s="1130"/>
      <c r="G825" s="1130"/>
      <c r="H825" s="1031" t="s">
        <v>2213</v>
      </c>
      <c r="I825" s="1031" t="s">
        <v>1462</v>
      </c>
      <c r="J825" s="839">
        <v>4</v>
      </c>
      <c r="K825" s="569">
        <v>44927</v>
      </c>
      <c r="L825" s="569">
        <v>45291</v>
      </c>
      <c r="M825" s="840">
        <f t="shared" si="43"/>
        <v>52</v>
      </c>
      <c r="N825" s="841">
        <v>0.32</v>
      </c>
      <c r="O825" s="841">
        <f t="shared" si="44"/>
        <v>0.32</v>
      </c>
      <c r="P825" s="1037" t="str">
        <f>IF(ISNUMBER(O825),IF(O825=100%,"CUMPLIDA",IF(AND(ISNUMBER(L825),ISNUMBER(ITRC!$Q$5)), IF(L825&lt;ITRC!$Q$5,"INCUMPLIDA","PROCESO"), "VERIFICAR FECHA")),"SIN VALOR AVANCE")</f>
        <v>PROCESO</v>
      </c>
      <c r="Q825" s="1035" t="s">
        <v>2685</v>
      </c>
    </row>
    <row r="826" spans="1:17" ht="195.6" x14ac:dyDescent="0.25">
      <c r="A826" s="51" t="s">
        <v>13</v>
      </c>
      <c r="B826" s="52" t="s">
        <v>17</v>
      </c>
      <c r="C826" s="1204"/>
      <c r="D826" s="1204"/>
      <c r="E826" s="1130"/>
      <c r="F826" s="1130"/>
      <c r="G826" s="1031" t="s">
        <v>1575</v>
      </c>
      <c r="H826" s="1031" t="s">
        <v>399</v>
      </c>
      <c r="I826" s="1031" t="s">
        <v>1465</v>
      </c>
      <c r="J826" s="839">
        <v>1</v>
      </c>
      <c r="K826" s="569">
        <v>45292</v>
      </c>
      <c r="L826" s="569">
        <v>45657</v>
      </c>
      <c r="M826" s="840">
        <f t="shared" si="43"/>
        <v>52.142857142857146</v>
      </c>
      <c r="N826" s="841">
        <v>0</v>
      </c>
      <c r="O826" s="841">
        <f t="shared" si="44"/>
        <v>0</v>
      </c>
      <c r="P826" s="1037" t="str">
        <f>IF(ISNUMBER(O826),IF(O826=100%,"CUMPLIDA",IF(AND(ISNUMBER(L826),ISNUMBER(ITRC!$Q$5)), IF(L826&lt;ITRC!$Q$5,"INCUMPLIDA","PROCESO"), "VERIFICAR FECHA")),"SIN VALOR AVANCE")</f>
        <v>PROCESO</v>
      </c>
      <c r="Q826" s="1035" t="s">
        <v>2686</v>
      </c>
    </row>
    <row r="827" spans="1:17" ht="105.6" x14ac:dyDescent="0.25">
      <c r="A827" s="51" t="s">
        <v>13</v>
      </c>
      <c r="B827" s="52" t="s">
        <v>17</v>
      </c>
      <c r="C827" s="1204"/>
      <c r="D827" s="1204"/>
      <c r="E827" s="1130"/>
      <c r="F827" s="1130"/>
      <c r="G827" s="1031" t="s">
        <v>1572</v>
      </c>
      <c r="H827" s="1031" t="s">
        <v>1457</v>
      </c>
      <c r="I827" s="1031" t="s">
        <v>223</v>
      </c>
      <c r="J827" s="839">
        <v>1</v>
      </c>
      <c r="K827" s="569">
        <v>44562</v>
      </c>
      <c r="L827" s="569">
        <v>44773</v>
      </c>
      <c r="M827" s="840">
        <f t="shared" si="43"/>
        <v>30.142857142857142</v>
      </c>
      <c r="N827" s="841">
        <v>1</v>
      </c>
      <c r="O827" s="841">
        <f t="shared" si="44"/>
        <v>1</v>
      </c>
      <c r="P827" s="1037" t="str">
        <f>IF(ISNUMBER(O827),IF(O827=100%,"CUMPLIDA",IF(AND(ISNUMBER(L827),ISNUMBER(ITRC!$Q$5)), IF(L827&lt;ITRC!$Q$5,"INCUMPLIDA","PROCESO"), "VERIFICAR FECHA")),"SIN VALOR AVANCE")</f>
        <v>CUMPLIDA</v>
      </c>
      <c r="Q827" s="1035" t="s">
        <v>2684</v>
      </c>
    </row>
    <row r="828" spans="1:17" ht="195.6" x14ac:dyDescent="0.25">
      <c r="A828" s="51" t="s">
        <v>13</v>
      </c>
      <c r="B828" s="52" t="s">
        <v>17</v>
      </c>
      <c r="C828" s="1204"/>
      <c r="D828" s="1204"/>
      <c r="E828" s="1130"/>
      <c r="F828" s="1130"/>
      <c r="G828" s="1130" t="s">
        <v>479</v>
      </c>
      <c r="H828" s="1031" t="s">
        <v>1460</v>
      </c>
      <c r="I828" s="1031" t="s">
        <v>2157</v>
      </c>
      <c r="J828" s="839">
        <v>1</v>
      </c>
      <c r="K828" s="569">
        <v>44774</v>
      </c>
      <c r="L828" s="569">
        <v>44926</v>
      </c>
      <c r="M828" s="840">
        <f t="shared" si="43"/>
        <v>21.714285714285715</v>
      </c>
      <c r="N828" s="841">
        <v>1</v>
      </c>
      <c r="O828" s="841">
        <f t="shared" si="44"/>
        <v>1</v>
      </c>
      <c r="P828" s="1037" t="str">
        <f>IF(ISNUMBER(O828),IF(O828=100%,"CUMPLIDA",IF(AND(ISNUMBER(L828),ISNUMBER(ITRC!$Q$5)), IF(L828&lt;ITRC!$Q$5,"INCUMPLIDA","PROCESO"), "VERIFICAR FECHA")),"SIN VALOR AVANCE")</f>
        <v>CUMPLIDA</v>
      </c>
      <c r="Q828" s="1035" t="s">
        <v>2686</v>
      </c>
    </row>
    <row r="829" spans="1:17" ht="195.6" x14ac:dyDescent="0.25">
      <c r="A829" s="51" t="s">
        <v>13</v>
      </c>
      <c r="B829" s="52" t="s">
        <v>17</v>
      </c>
      <c r="C829" s="1204"/>
      <c r="D829" s="1204"/>
      <c r="E829" s="1130"/>
      <c r="F829" s="1130"/>
      <c r="G829" s="1130"/>
      <c r="H829" s="1031" t="s">
        <v>2213</v>
      </c>
      <c r="I829" s="1031" t="s">
        <v>1462</v>
      </c>
      <c r="J829" s="839">
        <v>4</v>
      </c>
      <c r="K829" s="569">
        <v>44927</v>
      </c>
      <c r="L829" s="569">
        <v>45291</v>
      </c>
      <c r="M829" s="840">
        <f t="shared" si="43"/>
        <v>52</v>
      </c>
      <c r="N829" s="841">
        <v>0.08</v>
      </c>
      <c r="O829" s="841">
        <f t="shared" si="44"/>
        <v>0.08</v>
      </c>
      <c r="P829" s="1037" t="str">
        <f>IF(ISNUMBER(O829),IF(O829=100%,"CUMPLIDA",IF(AND(ISNUMBER(L829),ISNUMBER(ITRC!$Q$5)), IF(L829&lt;ITRC!$Q$5,"INCUMPLIDA","PROCESO"), "VERIFICAR FECHA")),"SIN VALOR AVANCE")</f>
        <v>PROCESO</v>
      </c>
      <c r="Q829" s="1035" t="s">
        <v>2686</v>
      </c>
    </row>
    <row r="830" spans="1:17" ht="195.6" x14ac:dyDescent="0.25">
      <c r="A830" s="51" t="s">
        <v>13</v>
      </c>
      <c r="B830" s="52" t="s">
        <v>17</v>
      </c>
      <c r="C830" s="1204"/>
      <c r="D830" s="1204"/>
      <c r="E830" s="1130"/>
      <c r="F830" s="1130"/>
      <c r="G830" s="1031" t="s">
        <v>1575</v>
      </c>
      <c r="H830" s="1031" t="s">
        <v>399</v>
      </c>
      <c r="I830" s="1031" t="s">
        <v>1465</v>
      </c>
      <c r="J830" s="839">
        <v>1</v>
      </c>
      <c r="K830" s="569">
        <v>45292</v>
      </c>
      <c r="L830" s="569">
        <v>45657</v>
      </c>
      <c r="M830" s="840">
        <f t="shared" si="43"/>
        <v>52.142857142857146</v>
      </c>
      <c r="N830" s="841">
        <v>0</v>
      </c>
      <c r="O830" s="841">
        <f t="shared" si="44"/>
        <v>0</v>
      </c>
      <c r="P830" s="1037" t="str">
        <f>IF(ISNUMBER(O830),IF(O830=100%,"CUMPLIDA",IF(AND(ISNUMBER(L830),ISNUMBER(ITRC!$Q$5)), IF(L830&lt;ITRC!$Q$5,"INCUMPLIDA","PROCESO"), "VERIFICAR FECHA")),"SIN VALOR AVANCE")</f>
        <v>PROCESO</v>
      </c>
      <c r="Q830" s="1035" t="s">
        <v>2686</v>
      </c>
    </row>
    <row r="831" spans="1:17" ht="105.6" x14ac:dyDescent="0.25">
      <c r="A831" s="51" t="s">
        <v>13</v>
      </c>
      <c r="B831" s="52" t="s">
        <v>17</v>
      </c>
      <c r="C831" s="1204"/>
      <c r="D831" s="1204"/>
      <c r="E831" s="1130"/>
      <c r="F831" s="1130"/>
      <c r="G831" s="1031" t="s">
        <v>1572</v>
      </c>
      <c r="H831" s="1031" t="s">
        <v>1457</v>
      </c>
      <c r="I831" s="1031" t="s">
        <v>223</v>
      </c>
      <c r="J831" s="839">
        <v>1</v>
      </c>
      <c r="K831" s="569">
        <v>44562</v>
      </c>
      <c r="L831" s="569">
        <v>44773</v>
      </c>
      <c r="M831" s="840">
        <f t="shared" si="43"/>
        <v>30.142857142857142</v>
      </c>
      <c r="N831" s="841">
        <v>1</v>
      </c>
      <c r="O831" s="841">
        <f t="shared" si="44"/>
        <v>1</v>
      </c>
      <c r="P831" s="1037" t="str">
        <f>IF(ISNUMBER(O831),IF(O831=100%,"CUMPLIDA",IF(AND(ISNUMBER(L831),ISNUMBER(ITRC!$Q$5)), IF(L831&lt;ITRC!$Q$5,"INCUMPLIDA","PROCESO"), "VERIFICAR FECHA")),"SIN VALOR AVANCE")</f>
        <v>CUMPLIDA</v>
      </c>
      <c r="Q831" s="1035" t="s">
        <v>2684</v>
      </c>
    </row>
    <row r="832" spans="1:17" ht="195.6" x14ac:dyDescent="0.25">
      <c r="A832" s="51" t="s">
        <v>13</v>
      </c>
      <c r="B832" s="52" t="s">
        <v>17</v>
      </c>
      <c r="C832" s="1204"/>
      <c r="D832" s="1204"/>
      <c r="E832" s="1130"/>
      <c r="F832" s="1130"/>
      <c r="G832" s="1130" t="s">
        <v>479</v>
      </c>
      <c r="H832" s="1031" t="s">
        <v>1460</v>
      </c>
      <c r="I832" s="1031" t="s">
        <v>2157</v>
      </c>
      <c r="J832" s="839">
        <v>1</v>
      </c>
      <c r="K832" s="569">
        <v>44774</v>
      </c>
      <c r="L832" s="569">
        <v>44926</v>
      </c>
      <c r="M832" s="840">
        <f t="shared" si="43"/>
        <v>21.714285714285715</v>
      </c>
      <c r="N832" s="841">
        <v>1</v>
      </c>
      <c r="O832" s="841">
        <f t="shared" si="44"/>
        <v>1</v>
      </c>
      <c r="P832" s="1037" t="str">
        <f>IF(ISNUMBER(O832),IF(O832=100%,"CUMPLIDA",IF(AND(ISNUMBER(L832),ISNUMBER(ITRC!$Q$5)), IF(L832&lt;ITRC!$Q$5,"INCUMPLIDA","PROCESO"), "VERIFICAR FECHA")),"SIN VALOR AVANCE")</f>
        <v>CUMPLIDA</v>
      </c>
      <c r="Q832" s="1035" t="s">
        <v>2687</v>
      </c>
    </row>
    <row r="833" spans="1:17" ht="195.6" x14ac:dyDescent="0.25">
      <c r="A833" s="51" t="s">
        <v>13</v>
      </c>
      <c r="B833" s="52" t="s">
        <v>17</v>
      </c>
      <c r="C833" s="1204"/>
      <c r="D833" s="1204"/>
      <c r="E833" s="1130"/>
      <c r="F833" s="1130"/>
      <c r="G833" s="1130"/>
      <c r="H833" s="1031" t="s">
        <v>2213</v>
      </c>
      <c r="I833" s="1031" t="s">
        <v>1462</v>
      </c>
      <c r="J833" s="839">
        <v>4</v>
      </c>
      <c r="K833" s="569">
        <v>44927</v>
      </c>
      <c r="L833" s="569">
        <v>45291</v>
      </c>
      <c r="M833" s="840">
        <f t="shared" si="43"/>
        <v>52</v>
      </c>
      <c r="N833" s="841">
        <v>0.08</v>
      </c>
      <c r="O833" s="841">
        <f t="shared" si="44"/>
        <v>0.08</v>
      </c>
      <c r="P833" s="1037" t="str">
        <f>IF(ISNUMBER(O833),IF(O833=100%,"CUMPLIDA",IF(AND(ISNUMBER(L833),ISNUMBER(ITRC!$Q$5)), IF(L833&lt;ITRC!$Q$5,"INCUMPLIDA","PROCESO"), "VERIFICAR FECHA")),"SIN VALOR AVANCE")</f>
        <v>PROCESO</v>
      </c>
      <c r="Q833" s="1035" t="s">
        <v>2687</v>
      </c>
    </row>
    <row r="834" spans="1:17" ht="195.6" x14ac:dyDescent="0.25">
      <c r="A834" s="51" t="s">
        <v>13</v>
      </c>
      <c r="B834" s="52" t="s">
        <v>17</v>
      </c>
      <c r="C834" s="1204"/>
      <c r="D834" s="1204"/>
      <c r="E834" s="1130"/>
      <c r="F834" s="1130"/>
      <c r="G834" s="1031" t="s">
        <v>1575</v>
      </c>
      <c r="H834" s="1031" t="s">
        <v>399</v>
      </c>
      <c r="I834" s="1031" t="s">
        <v>1465</v>
      </c>
      <c r="J834" s="839">
        <v>1</v>
      </c>
      <c r="K834" s="569">
        <v>45292</v>
      </c>
      <c r="L834" s="569">
        <v>45657</v>
      </c>
      <c r="M834" s="840">
        <f t="shared" si="43"/>
        <v>52.142857142857146</v>
      </c>
      <c r="N834" s="841">
        <v>0</v>
      </c>
      <c r="O834" s="841">
        <f t="shared" si="44"/>
        <v>0</v>
      </c>
      <c r="P834" s="1037" t="str">
        <f>IF(ISNUMBER(O834),IF(O834=100%,"CUMPLIDA",IF(AND(ISNUMBER(L834),ISNUMBER(ITRC!$Q$5)), IF(L834&lt;ITRC!$Q$5,"INCUMPLIDA","PROCESO"), "VERIFICAR FECHA")),"SIN VALOR AVANCE")</f>
        <v>PROCESO</v>
      </c>
      <c r="Q834" s="1035" t="s">
        <v>2687</v>
      </c>
    </row>
    <row r="835" spans="1:17" ht="60.6" x14ac:dyDescent="0.25">
      <c r="A835" s="51" t="s">
        <v>13</v>
      </c>
      <c r="B835" s="52" t="s">
        <v>17</v>
      </c>
      <c r="C835" s="1204" t="s">
        <v>2688</v>
      </c>
      <c r="D835" s="1204" t="s">
        <v>2689</v>
      </c>
      <c r="E835" s="1031" t="s">
        <v>2690</v>
      </c>
      <c r="F835" s="1130" t="s">
        <v>2691</v>
      </c>
      <c r="G835" s="1031" t="s">
        <v>2692</v>
      </c>
      <c r="H835" s="1031" t="s">
        <v>2693</v>
      </c>
      <c r="I835" s="1031" t="s">
        <v>2694</v>
      </c>
      <c r="J835" s="839">
        <v>1</v>
      </c>
      <c r="K835" s="569">
        <v>44805</v>
      </c>
      <c r="L835" s="569">
        <v>44864</v>
      </c>
      <c r="M835" s="840">
        <f t="shared" si="43"/>
        <v>8.4285714285714288</v>
      </c>
      <c r="N835" s="841">
        <v>1</v>
      </c>
      <c r="O835" s="841">
        <f t="shared" si="44"/>
        <v>1</v>
      </c>
      <c r="P835" s="1037" t="str">
        <f>IF(ISNUMBER(O835),IF(O835=100%,"CUMPLIDA",IF(AND(ISNUMBER(L835),ISNUMBER(ITRC!$Q$5)), IF(L835&lt;ITRC!$Q$5,"INCUMPLIDA","PROCESO"), "VERIFICAR FECHA")),"SIN VALOR AVANCE")</f>
        <v>CUMPLIDA</v>
      </c>
      <c r="Q835" s="1035" t="s">
        <v>2695</v>
      </c>
    </row>
    <row r="836" spans="1:17" ht="75" x14ac:dyDescent="0.25">
      <c r="A836" s="51" t="s">
        <v>13</v>
      </c>
      <c r="B836" s="52" t="s">
        <v>17</v>
      </c>
      <c r="C836" s="1204"/>
      <c r="D836" s="1204"/>
      <c r="E836" s="1031" t="s">
        <v>2696</v>
      </c>
      <c r="F836" s="1130"/>
      <c r="G836" s="1031" t="s">
        <v>2697</v>
      </c>
      <c r="H836" s="1031" t="s">
        <v>2698</v>
      </c>
      <c r="I836" s="1031" t="s">
        <v>2699</v>
      </c>
      <c r="J836" s="839">
        <v>2</v>
      </c>
      <c r="K836" s="569">
        <v>44805</v>
      </c>
      <c r="L836" s="569">
        <v>44925</v>
      </c>
      <c r="M836" s="840">
        <f t="shared" si="43"/>
        <v>17.142857142857142</v>
      </c>
      <c r="N836" s="841">
        <v>1</v>
      </c>
      <c r="O836" s="841">
        <f t="shared" si="44"/>
        <v>1</v>
      </c>
      <c r="P836" s="1037" t="str">
        <f>IF(ISNUMBER(O836),IF(O836=100%,"CUMPLIDA",IF(AND(ISNUMBER(L836),ISNUMBER(ITRC!$Q$5)), IF(L836&lt;ITRC!$Q$5,"INCUMPLIDA","PROCESO"), "VERIFICAR FECHA")),"SIN VALOR AVANCE")</f>
        <v>CUMPLIDA</v>
      </c>
      <c r="Q836" s="1035" t="s">
        <v>2695</v>
      </c>
    </row>
    <row r="837" spans="1:17" ht="150.6" x14ac:dyDescent="0.25">
      <c r="A837" s="51" t="s">
        <v>13</v>
      </c>
      <c r="B837" s="52" t="s">
        <v>17</v>
      </c>
      <c r="C837" s="1204"/>
      <c r="D837" s="1204"/>
      <c r="E837" s="1031" t="s">
        <v>2700</v>
      </c>
      <c r="F837" s="1130"/>
      <c r="G837" s="1130" t="s">
        <v>479</v>
      </c>
      <c r="H837" s="1031" t="s">
        <v>1460</v>
      </c>
      <c r="I837" s="1031" t="s">
        <v>2157</v>
      </c>
      <c r="J837" s="839">
        <v>1</v>
      </c>
      <c r="K837" s="569">
        <v>44774</v>
      </c>
      <c r="L837" s="569">
        <v>45107</v>
      </c>
      <c r="M837" s="840">
        <f t="shared" si="43"/>
        <v>47.571428571428569</v>
      </c>
      <c r="N837" s="841">
        <v>1</v>
      </c>
      <c r="O837" s="841">
        <f t="shared" si="44"/>
        <v>1</v>
      </c>
      <c r="P837" s="1037" t="str">
        <f>IF(ISNUMBER(O837),IF(O837=100%,"CUMPLIDA",IF(AND(ISNUMBER(L837),ISNUMBER(ITRC!$Q$5)), IF(L837&lt;ITRC!$Q$5,"INCUMPLIDA","PROCESO"), "VERIFICAR FECHA")),"SIN VALOR AVANCE")</f>
        <v>CUMPLIDA</v>
      </c>
      <c r="Q837" s="1035" t="s">
        <v>2701</v>
      </c>
    </row>
    <row r="838" spans="1:17" ht="150.6" x14ac:dyDescent="0.25">
      <c r="A838" s="51" t="s">
        <v>13</v>
      </c>
      <c r="B838" s="52" t="s">
        <v>17</v>
      </c>
      <c r="C838" s="1204"/>
      <c r="D838" s="1204"/>
      <c r="E838" s="1031" t="s">
        <v>2702</v>
      </c>
      <c r="F838" s="1130"/>
      <c r="G838" s="1130"/>
      <c r="H838" s="1031" t="s">
        <v>2213</v>
      </c>
      <c r="I838" s="1031" t="s">
        <v>1462</v>
      </c>
      <c r="J838" s="839">
        <v>4</v>
      </c>
      <c r="K838" s="569">
        <v>44927</v>
      </c>
      <c r="L838" s="569">
        <v>45291</v>
      </c>
      <c r="M838" s="840">
        <f t="shared" si="43"/>
        <v>52</v>
      </c>
      <c r="N838" s="841">
        <v>0.32</v>
      </c>
      <c r="O838" s="841">
        <f t="shared" si="44"/>
        <v>0.32</v>
      </c>
      <c r="P838" s="1037" t="str">
        <f>IF(ISNUMBER(O838),IF(O838=100%,"CUMPLIDA",IF(AND(ISNUMBER(L838),ISNUMBER(ITRC!$Q$5)), IF(L838&lt;ITRC!$Q$5,"INCUMPLIDA","PROCESO"), "VERIFICAR FECHA")),"SIN VALOR AVANCE")</f>
        <v>PROCESO</v>
      </c>
      <c r="Q838" s="1035" t="s">
        <v>2701</v>
      </c>
    </row>
    <row r="839" spans="1:17" ht="150.6" x14ac:dyDescent="0.25">
      <c r="A839" s="51" t="s">
        <v>13</v>
      </c>
      <c r="B839" s="52" t="s">
        <v>17</v>
      </c>
      <c r="C839" s="1204"/>
      <c r="D839" s="1204"/>
      <c r="E839" s="1130" t="s">
        <v>2703</v>
      </c>
      <c r="F839" s="1130"/>
      <c r="G839" s="1031" t="s">
        <v>1575</v>
      </c>
      <c r="H839" s="1031" t="s">
        <v>399</v>
      </c>
      <c r="I839" s="1031" t="s">
        <v>1465</v>
      </c>
      <c r="J839" s="839">
        <v>1</v>
      </c>
      <c r="K839" s="569">
        <v>45292</v>
      </c>
      <c r="L839" s="569">
        <v>45657</v>
      </c>
      <c r="M839" s="840">
        <f t="shared" si="43"/>
        <v>52.142857142857146</v>
      </c>
      <c r="N839" s="841">
        <v>0</v>
      </c>
      <c r="O839" s="841">
        <f t="shared" si="44"/>
        <v>0</v>
      </c>
      <c r="P839" s="1037" t="str">
        <f>IF(ISNUMBER(O839),IF(O839=100%,"CUMPLIDA",IF(AND(ISNUMBER(L839),ISNUMBER(ITRC!$Q$5)), IF(L839&lt;ITRC!$Q$5,"INCUMPLIDA","PROCESO"), "VERIFICAR FECHA")),"SIN VALOR AVANCE")</f>
        <v>PROCESO</v>
      </c>
      <c r="Q839" s="1035" t="s">
        <v>2701</v>
      </c>
    </row>
    <row r="840" spans="1:17" ht="150.6" x14ac:dyDescent="0.25">
      <c r="A840" s="51" t="s">
        <v>13</v>
      </c>
      <c r="B840" s="52" t="s">
        <v>17</v>
      </c>
      <c r="C840" s="1204"/>
      <c r="D840" s="1204"/>
      <c r="E840" s="1130"/>
      <c r="F840" s="1130"/>
      <c r="G840" s="1130" t="s">
        <v>479</v>
      </c>
      <c r="H840" s="1031" t="s">
        <v>1460</v>
      </c>
      <c r="I840" s="1031" t="s">
        <v>2157</v>
      </c>
      <c r="J840" s="839">
        <v>1</v>
      </c>
      <c r="K840" s="569">
        <v>44774</v>
      </c>
      <c r="L840" s="569">
        <v>45107</v>
      </c>
      <c r="M840" s="840">
        <f t="shared" si="43"/>
        <v>47.571428571428569</v>
      </c>
      <c r="N840" s="841">
        <v>1</v>
      </c>
      <c r="O840" s="841">
        <f t="shared" si="44"/>
        <v>1</v>
      </c>
      <c r="P840" s="1037" t="str">
        <f>IF(ISNUMBER(O840),IF(O840=100%,"CUMPLIDA",IF(AND(ISNUMBER(L840),ISNUMBER(ITRC!$Q$5)), IF(L840&lt;ITRC!$Q$5,"INCUMPLIDA","PROCESO"), "VERIFICAR FECHA")),"SIN VALOR AVANCE")</f>
        <v>CUMPLIDA</v>
      </c>
      <c r="Q840" s="1035" t="s">
        <v>2701</v>
      </c>
    </row>
    <row r="841" spans="1:17" ht="150.6" x14ac:dyDescent="0.25">
      <c r="A841" s="51" t="s">
        <v>13</v>
      </c>
      <c r="B841" s="52" t="s">
        <v>17</v>
      </c>
      <c r="C841" s="1204"/>
      <c r="D841" s="1204"/>
      <c r="E841" s="1130"/>
      <c r="F841" s="1130"/>
      <c r="G841" s="1130"/>
      <c r="H841" s="1031" t="s">
        <v>2213</v>
      </c>
      <c r="I841" s="1031" t="s">
        <v>1462</v>
      </c>
      <c r="J841" s="839">
        <v>4</v>
      </c>
      <c r="K841" s="569">
        <v>44927</v>
      </c>
      <c r="L841" s="569">
        <v>45291</v>
      </c>
      <c r="M841" s="840">
        <f t="shared" si="43"/>
        <v>52</v>
      </c>
      <c r="N841" s="841">
        <v>0.08</v>
      </c>
      <c r="O841" s="841">
        <f t="shared" si="44"/>
        <v>0.08</v>
      </c>
      <c r="P841" s="1037" t="str">
        <f>IF(ISNUMBER(O841),IF(O841=100%,"CUMPLIDA",IF(AND(ISNUMBER(L841),ISNUMBER(ITRC!$Q$5)), IF(L841&lt;ITRC!$Q$5,"INCUMPLIDA","PROCESO"), "VERIFICAR FECHA")),"SIN VALOR AVANCE")</f>
        <v>PROCESO</v>
      </c>
      <c r="Q841" s="1035" t="s">
        <v>2701</v>
      </c>
    </row>
    <row r="842" spans="1:17" ht="150.6" x14ac:dyDescent="0.25">
      <c r="A842" s="51" t="s">
        <v>13</v>
      </c>
      <c r="B842" s="52" t="s">
        <v>17</v>
      </c>
      <c r="C842" s="1204"/>
      <c r="D842" s="1204"/>
      <c r="E842" s="1130" t="s">
        <v>2704</v>
      </c>
      <c r="F842" s="1130"/>
      <c r="G842" s="1031" t="s">
        <v>1575</v>
      </c>
      <c r="H842" s="1031" t="s">
        <v>399</v>
      </c>
      <c r="I842" s="1031" t="s">
        <v>1465</v>
      </c>
      <c r="J842" s="839">
        <v>1</v>
      </c>
      <c r="K842" s="569">
        <v>45292</v>
      </c>
      <c r="L842" s="569">
        <v>45657</v>
      </c>
      <c r="M842" s="840">
        <f t="shared" si="43"/>
        <v>52.142857142857146</v>
      </c>
      <c r="N842" s="841">
        <v>0</v>
      </c>
      <c r="O842" s="841">
        <f t="shared" si="44"/>
        <v>0</v>
      </c>
      <c r="P842" s="1037" t="str">
        <f>IF(ISNUMBER(O842),IF(O842=100%,"CUMPLIDA",IF(AND(ISNUMBER(L842),ISNUMBER(ITRC!$Q$5)), IF(L842&lt;ITRC!$Q$5,"INCUMPLIDA","PROCESO"), "VERIFICAR FECHA")),"SIN VALOR AVANCE")</f>
        <v>PROCESO</v>
      </c>
      <c r="Q842" s="1035" t="s">
        <v>2701</v>
      </c>
    </row>
    <row r="843" spans="1:17" ht="150.6" x14ac:dyDescent="0.25">
      <c r="A843" s="51" t="s">
        <v>13</v>
      </c>
      <c r="B843" s="52" t="s">
        <v>17</v>
      </c>
      <c r="C843" s="1204"/>
      <c r="D843" s="1204"/>
      <c r="E843" s="1130"/>
      <c r="F843" s="1130"/>
      <c r="G843" s="1130" t="s">
        <v>479</v>
      </c>
      <c r="H843" s="1031" t="s">
        <v>1460</v>
      </c>
      <c r="I843" s="1031" t="s">
        <v>2157</v>
      </c>
      <c r="J843" s="839">
        <v>1</v>
      </c>
      <c r="K843" s="569">
        <v>44774</v>
      </c>
      <c r="L843" s="569">
        <v>45107</v>
      </c>
      <c r="M843" s="840">
        <f t="shared" si="43"/>
        <v>47.571428571428569</v>
      </c>
      <c r="N843" s="841">
        <v>1</v>
      </c>
      <c r="O843" s="841">
        <f t="shared" si="44"/>
        <v>1</v>
      </c>
      <c r="P843" s="1037" t="str">
        <f>IF(ISNUMBER(O843),IF(O843=100%,"CUMPLIDA",IF(AND(ISNUMBER(L843),ISNUMBER(ITRC!$Q$5)), IF(L843&lt;ITRC!$Q$5,"INCUMPLIDA","PROCESO"), "VERIFICAR FECHA")),"SIN VALOR AVANCE")</f>
        <v>CUMPLIDA</v>
      </c>
      <c r="Q843" s="1035" t="s">
        <v>2701</v>
      </c>
    </row>
    <row r="844" spans="1:17" ht="150.6" x14ac:dyDescent="0.25">
      <c r="A844" s="51" t="s">
        <v>13</v>
      </c>
      <c r="B844" s="52" t="s">
        <v>17</v>
      </c>
      <c r="C844" s="1204"/>
      <c r="D844" s="1204"/>
      <c r="E844" s="1130"/>
      <c r="F844" s="1130"/>
      <c r="G844" s="1130"/>
      <c r="H844" s="1031" t="s">
        <v>2213</v>
      </c>
      <c r="I844" s="1031" t="s">
        <v>1462</v>
      </c>
      <c r="J844" s="839">
        <v>4</v>
      </c>
      <c r="K844" s="569">
        <v>44927</v>
      </c>
      <c r="L844" s="569">
        <v>45291</v>
      </c>
      <c r="M844" s="840">
        <f t="shared" si="43"/>
        <v>52</v>
      </c>
      <c r="N844" s="841">
        <v>0.08</v>
      </c>
      <c r="O844" s="841">
        <f t="shared" si="44"/>
        <v>0.08</v>
      </c>
      <c r="P844" s="1037" t="str">
        <f>IF(ISNUMBER(O844),IF(O844=100%,"CUMPLIDA",IF(AND(ISNUMBER(L844),ISNUMBER(ITRC!$Q$5)), IF(L844&lt;ITRC!$Q$5,"INCUMPLIDA","PROCESO"), "VERIFICAR FECHA")),"SIN VALOR AVANCE")</f>
        <v>PROCESO</v>
      </c>
      <c r="Q844" s="1035" t="s">
        <v>2701</v>
      </c>
    </row>
    <row r="845" spans="1:17" ht="150.6" x14ac:dyDescent="0.25">
      <c r="A845" s="51" t="s">
        <v>13</v>
      </c>
      <c r="B845" s="52" t="s">
        <v>17</v>
      </c>
      <c r="C845" s="1204"/>
      <c r="D845" s="1204"/>
      <c r="E845" s="1130" t="s">
        <v>2705</v>
      </c>
      <c r="F845" s="1130"/>
      <c r="G845" s="1031" t="s">
        <v>1575</v>
      </c>
      <c r="H845" s="1031" t="s">
        <v>399</v>
      </c>
      <c r="I845" s="1031" t="s">
        <v>1465</v>
      </c>
      <c r="J845" s="839">
        <v>1</v>
      </c>
      <c r="K845" s="569">
        <v>45292</v>
      </c>
      <c r="L845" s="569">
        <v>45657</v>
      </c>
      <c r="M845" s="840">
        <f t="shared" si="43"/>
        <v>52.142857142857146</v>
      </c>
      <c r="N845" s="841">
        <v>0</v>
      </c>
      <c r="O845" s="841">
        <f t="shared" si="44"/>
        <v>0</v>
      </c>
      <c r="P845" s="1037" t="str">
        <f>IF(ISNUMBER(O845),IF(O845=100%,"CUMPLIDA",IF(AND(ISNUMBER(L845),ISNUMBER(ITRC!$Q$5)), IF(L845&lt;ITRC!$Q$5,"INCUMPLIDA","PROCESO"), "VERIFICAR FECHA")),"SIN VALOR AVANCE")</f>
        <v>PROCESO</v>
      </c>
      <c r="Q845" s="1035" t="s">
        <v>2701</v>
      </c>
    </row>
    <row r="846" spans="1:17" ht="60.6" x14ac:dyDescent="0.25">
      <c r="A846" s="51" t="s">
        <v>13</v>
      </c>
      <c r="B846" s="52" t="s">
        <v>17</v>
      </c>
      <c r="C846" s="1204"/>
      <c r="D846" s="1204"/>
      <c r="E846" s="1130"/>
      <c r="F846" s="1130"/>
      <c r="G846" s="1031" t="s">
        <v>2706</v>
      </c>
      <c r="H846" s="1031" t="s">
        <v>2707</v>
      </c>
      <c r="I846" s="1031" t="s">
        <v>2708</v>
      </c>
      <c r="J846" s="839">
        <v>1</v>
      </c>
      <c r="K846" s="569">
        <v>44805</v>
      </c>
      <c r="L846" s="569">
        <v>44864</v>
      </c>
      <c r="M846" s="840">
        <f t="shared" si="43"/>
        <v>8.4285714285714288</v>
      </c>
      <c r="N846" s="841">
        <v>1</v>
      </c>
      <c r="O846" s="841">
        <f t="shared" si="44"/>
        <v>1</v>
      </c>
      <c r="P846" s="1037" t="str">
        <f>IF(ISNUMBER(O846),IF(O846=100%,"CUMPLIDA",IF(AND(ISNUMBER(L846),ISNUMBER(ITRC!$Q$5)), IF(L846&lt;ITRC!$Q$5,"INCUMPLIDA","PROCESO"), "VERIFICAR FECHA")),"SIN VALOR AVANCE")</f>
        <v>CUMPLIDA</v>
      </c>
      <c r="Q846" s="1035" t="s">
        <v>2709</v>
      </c>
    </row>
    <row r="847" spans="1:17" ht="150.6" x14ac:dyDescent="0.25">
      <c r="A847" s="51" t="s">
        <v>13</v>
      </c>
      <c r="B847" s="52" t="s">
        <v>17</v>
      </c>
      <c r="C847" s="1204"/>
      <c r="D847" s="1204"/>
      <c r="E847" s="1130" t="s">
        <v>2710</v>
      </c>
      <c r="F847" s="1130"/>
      <c r="G847" s="1130" t="s">
        <v>479</v>
      </c>
      <c r="H847" s="1031" t="s">
        <v>1460</v>
      </c>
      <c r="I847" s="1031" t="s">
        <v>2157</v>
      </c>
      <c r="J847" s="839">
        <v>1</v>
      </c>
      <c r="K847" s="569">
        <v>44774</v>
      </c>
      <c r="L847" s="569">
        <v>45107</v>
      </c>
      <c r="M847" s="840">
        <f t="shared" si="43"/>
        <v>47.571428571428569</v>
      </c>
      <c r="N847" s="841">
        <v>0.75</v>
      </c>
      <c r="O847" s="841">
        <f t="shared" si="44"/>
        <v>0.75</v>
      </c>
      <c r="P847" s="1037" t="str">
        <f>IF(ISNUMBER(O847),IF(O847=100%,"CUMPLIDA",IF(AND(ISNUMBER(L847),ISNUMBER(ITRC!$Q$5)), IF(L847&lt;ITRC!$Q$5,"INCUMPLIDA","PROCESO"), "VERIFICAR FECHA")),"SIN VALOR AVANCE")</f>
        <v>PROCESO</v>
      </c>
      <c r="Q847" s="1035" t="s">
        <v>2701</v>
      </c>
    </row>
    <row r="848" spans="1:17" ht="150.6" x14ac:dyDescent="0.25">
      <c r="A848" s="51" t="s">
        <v>13</v>
      </c>
      <c r="B848" s="52" t="s">
        <v>17</v>
      </c>
      <c r="C848" s="1204"/>
      <c r="D848" s="1204"/>
      <c r="E848" s="1130"/>
      <c r="F848" s="1130"/>
      <c r="G848" s="1130"/>
      <c r="H848" s="1031" t="s">
        <v>2213</v>
      </c>
      <c r="I848" s="1031" t="s">
        <v>1462</v>
      </c>
      <c r="J848" s="839">
        <v>4</v>
      </c>
      <c r="K848" s="569">
        <v>44927</v>
      </c>
      <c r="L848" s="569">
        <v>45291</v>
      </c>
      <c r="M848" s="840">
        <f t="shared" si="43"/>
        <v>52</v>
      </c>
      <c r="N848" s="841">
        <v>0</v>
      </c>
      <c r="O848" s="841">
        <f t="shared" si="44"/>
        <v>0</v>
      </c>
      <c r="P848" s="1037" t="str">
        <f>IF(ISNUMBER(O848),IF(O848=100%,"CUMPLIDA",IF(AND(ISNUMBER(L848),ISNUMBER(ITRC!$Q$5)), IF(L848&lt;ITRC!$Q$5,"INCUMPLIDA","PROCESO"), "VERIFICAR FECHA")),"SIN VALOR AVANCE")</f>
        <v>PROCESO</v>
      </c>
      <c r="Q848" s="1035" t="s">
        <v>2701</v>
      </c>
    </row>
    <row r="849" spans="1:17" ht="150.6" x14ac:dyDescent="0.25">
      <c r="A849" s="509" t="s">
        <v>13</v>
      </c>
      <c r="B849" s="510" t="s">
        <v>17</v>
      </c>
      <c r="C849" s="1206"/>
      <c r="D849" s="1206"/>
      <c r="E849" s="1209"/>
      <c r="F849" s="1209"/>
      <c r="G849" s="1032" t="s">
        <v>1575</v>
      </c>
      <c r="H849" s="1032" t="s">
        <v>399</v>
      </c>
      <c r="I849" s="1032" t="s">
        <v>1465</v>
      </c>
      <c r="J849" s="1036">
        <v>1</v>
      </c>
      <c r="K849" s="569">
        <v>45292</v>
      </c>
      <c r="L849" s="569">
        <v>45657</v>
      </c>
      <c r="M849" s="505">
        <f t="shared" si="43"/>
        <v>52.142857142857146</v>
      </c>
      <c r="N849" s="506">
        <v>0</v>
      </c>
      <c r="O849" s="506">
        <f t="shared" si="44"/>
        <v>0</v>
      </c>
      <c r="P849" s="1037" t="str">
        <f>IF(ISNUMBER(O849),IF(O849=100%,"CUMPLIDA",IF(AND(ISNUMBER(L849),ISNUMBER(ITRC!$Q$5)), IF(L849&lt;ITRC!$Q$5,"INCUMPLIDA","PROCESO"), "VERIFICAR FECHA")),"SIN VALOR AVANCE")</f>
        <v>PROCESO</v>
      </c>
      <c r="Q849" s="1033" t="s">
        <v>2701</v>
      </c>
    </row>
    <row r="850" spans="1:17" ht="90.6" x14ac:dyDescent="0.25">
      <c r="A850" s="51" t="s">
        <v>13</v>
      </c>
      <c r="B850" s="52" t="s">
        <v>17</v>
      </c>
      <c r="C850" s="1204" t="s">
        <v>2711</v>
      </c>
      <c r="D850" s="1206" t="s">
        <v>1865</v>
      </c>
      <c r="E850" s="1031" t="s">
        <v>2712</v>
      </c>
      <c r="F850" s="1209" t="s">
        <v>2713</v>
      </c>
      <c r="G850" s="1038" t="s">
        <v>2714</v>
      </c>
      <c r="H850" s="1038" t="s">
        <v>2715</v>
      </c>
      <c r="I850" s="1038" t="s">
        <v>2716</v>
      </c>
      <c r="J850" s="839">
        <v>1</v>
      </c>
      <c r="K850" s="569">
        <v>44825</v>
      </c>
      <c r="L850" s="569">
        <v>45107</v>
      </c>
      <c r="M850" s="840">
        <f t="shared" si="43"/>
        <v>40.285714285714285</v>
      </c>
      <c r="N850" s="841">
        <v>1</v>
      </c>
      <c r="O850" s="841">
        <f t="shared" si="44"/>
        <v>1</v>
      </c>
      <c r="P850" s="1037" t="str">
        <f>IF(ISNUMBER(O850),IF(O850=100%,"CUMPLIDA",IF(AND(ISNUMBER(L850),ISNUMBER(ITRC!$Q$5)), IF(L850&lt;ITRC!$Q$5,"INCUMPLIDA","PROCESO"), "VERIFICAR FECHA")),"SIN VALOR AVANCE")</f>
        <v>CUMPLIDA</v>
      </c>
      <c r="Q850" s="1035" t="s">
        <v>2717</v>
      </c>
    </row>
    <row r="851" spans="1:17" ht="90.6" x14ac:dyDescent="0.25">
      <c r="A851" s="51" t="s">
        <v>13</v>
      </c>
      <c r="B851" s="52" t="s">
        <v>17</v>
      </c>
      <c r="C851" s="1204"/>
      <c r="D851" s="1207"/>
      <c r="E851" s="1031" t="s">
        <v>2718</v>
      </c>
      <c r="F851" s="1210"/>
      <c r="G851" s="1038" t="s">
        <v>2719</v>
      </c>
      <c r="H851" s="1038" t="s">
        <v>2715</v>
      </c>
      <c r="I851" s="1038" t="s">
        <v>2716</v>
      </c>
      <c r="J851" s="839">
        <v>1</v>
      </c>
      <c r="K851" s="569">
        <v>44825</v>
      </c>
      <c r="L851" s="569">
        <v>45107</v>
      </c>
      <c r="M851" s="840">
        <f t="shared" si="43"/>
        <v>40.285714285714285</v>
      </c>
      <c r="N851" s="841">
        <v>1</v>
      </c>
      <c r="O851" s="841">
        <f t="shared" si="44"/>
        <v>1</v>
      </c>
      <c r="P851" s="1037" t="str">
        <f>IF(ISNUMBER(O851),IF(O851=100%,"CUMPLIDA",IF(AND(ISNUMBER(L851),ISNUMBER(ITRC!$Q$5)), IF(L851&lt;ITRC!$Q$5,"INCUMPLIDA","PROCESO"), "VERIFICAR FECHA")),"SIN VALOR AVANCE")</f>
        <v>CUMPLIDA</v>
      </c>
      <c r="Q851" s="1035" t="s">
        <v>2717</v>
      </c>
    </row>
    <row r="852" spans="1:17" ht="60" x14ac:dyDescent="0.25">
      <c r="A852" s="51" t="s">
        <v>13</v>
      </c>
      <c r="B852" s="52" t="s">
        <v>17</v>
      </c>
      <c r="C852" s="1204"/>
      <c r="D852" s="1207"/>
      <c r="E852" s="1212" t="s">
        <v>2720</v>
      </c>
      <c r="F852" s="1210"/>
      <c r="G852" s="1038" t="s">
        <v>2721</v>
      </c>
      <c r="H852" s="1038" t="s">
        <v>2722</v>
      </c>
      <c r="I852" s="1038" t="s">
        <v>2723</v>
      </c>
      <c r="J852" s="841">
        <v>1</v>
      </c>
      <c r="K852" s="569">
        <v>44958</v>
      </c>
      <c r="L852" s="569">
        <v>45291</v>
      </c>
      <c r="M852" s="840">
        <f t="shared" si="43"/>
        <v>47.571428571428569</v>
      </c>
      <c r="N852" s="841">
        <v>0.25</v>
      </c>
      <c r="O852" s="841">
        <f t="shared" si="44"/>
        <v>0.25</v>
      </c>
      <c r="P852" s="1037" t="str">
        <f>IF(ISNUMBER(O852),IF(O852=100%,"CUMPLIDA",IF(AND(ISNUMBER(L852),ISNUMBER(ITRC!$Q$5)), IF(L852&lt;ITRC!$Q$5,"INCUMPLIDA","PROCESO"), "VERIFICAR FECHA")),"SIN VALOR AVANCE")</f>
        <v>PROCESO</v>
      </c>
      <c r="Q852" s="1035" t="s">
        <v>2724</v>
      </c>
    </row>
    <row r="853" spans="1:17" ht="135" x14ac:dyDescent="0.25">
      <c r="A853" s="51" t="s">
        <v>13</v>
      </c>
      <c r="B853" s="52" t="s">
        <v>17</v>
      </c>
      <c r="C853" s="1204"/>
      <c r="D853" s="1208"/>
      <c r="E853" s="1212"/>
      <c r="F853" s="1211"/>
      <c r="G853" s="1038" t="s">
        <v>2725</v>
      </c>
      <c r="H853" s="1038" t="s">
        <v>2726</v>
      </c>
      <c r="I853" s="1038" t="s">
        <v>2723</v>
      </c>
      <c r="J853" s="841">
        <v>1</v>
      </c>
      <c r="K853" s="569">
        <v>44941</v>
      </c>
      <c r="L853" s="569">
        <v>45092</v>
      </c>
      <c r="M853" s="840">
        <f t="shared" si="43"/>
        <v>21.571428571428573</v>
      </c>
      <c r="N853" s="841">
        <v>0</v>
      </c>
      <c r="O853" s="841">
        <f t="shared" si="44"/>
        <v>0</v>
      </c>
      <c r="P853" s="1037" t="str">
        <f>IF(ISNUMBER(O853),IF(O853=100%,"CUMPLIDA",IF(AND(ISNUMBER(L853),ISNUMBER(ITRC!$Q$5)), IF(L853&lt;ITRC!$Q$5,"INCUMPLIDA","PROCESO"), "VERIFICAR FECHA")),"SIN VALOR AVANCE")</f>
        <v>PROCESO</v>
      </c>
      <c r="Q853" s="1035" t="s">
        <v>2724</v>
      </c>
    </row>
    <row r="854" spans="1:17" ht="165" x14ac:dyDescent="0.25">
      <c r="A854" s="51" t="s">
        <v>13</v>
      </c>
      <c r="B854" s="52" t="s">
        <v>17</v>
      </c>
      <c r="C854" s="1204" t="s">
        <v>3223</v>
      </c>
      <c r="D854" s="1204" t="s">
        <v>1865</v>
      </c>
      <c r="E854" s="1209" t="s">
        <v>3224</v>
      </c>
      <c r="F854" s="1218" t="s">
        <v>3225</v>
      </c>
      <c r="G854" s="895" t="s">
        <v>3226</v>
      </c>
      <c r="H854" s="895" t="s">
        <v>3232</v>
      </c>
      <c r="I854" s="895" t="s">
        <v>3229</v>
      </c>
      <c r="J854" s="839">
        <v>1</v>
      </c>
      <c r="K854" s="569">
        <v>45047</v>
      </c>
      <c r="L854" s="569">
        <v>45322</v>
      </c>
      <c r="M854" s="840">
        <f t="shared" si="43"/>
        <v>39.285714285714285</v>
      </c>
      <c r="N854" s="841">
        <v>0</v>
      </c>
      <c r="O854" s="841">
        <f t="shared" si="44"/>
        <v>0</v>
      </c>
      <c r="P854" s="1037" t="str">
        <f>IF(ISNUMBER(O854),IF(O854=100%,"CUMPLIDA",IF(AND(ISNUMBER(L854),ISNUMBER(ITRC!$Q$5)), IF(L854&lt;ITRC!$Q$5,"INCUMPLIDA","PROCESO"), "VERIFICAR FECHA")),"SIN VALOR AVANCE")</f>
        <v>PROCESO</v>
      </c>
      <c r="Q854" s="1035" t="s">
        <v>3236</v>
      </c>
    </row>
    <row r="855" spans="1:17" ht="195" x14ac:dyDescent="0.25">
      <c r="A855" s="51" t="s">
        <v>13</v>
      </c>
      <c r="B855" s="52" t="s">
        <v>17</v>
      </c>
      <c r="C855" s="1204"/>
      <c r="D855" s="1204"/>
      <c r="E855" s="1210"/>
      <c r="F855" s="1219"/>
      <c r="G855" s="895" t="s">
        <v>3227</v>
      </c>
      <c r="H855" s="895" t="s">
        <v>3233</v>
      </c>
      <c r="I855" s="895" t="s">
        <v>3230</v>
      </c>
      <c r="J855" s="839">
        <v>4</v>
      </c>
      <c r="K855" s="569">
        <v>45047</v>
      </c>
      <c r="L855" s="569">
        <v>45322</v>
      </c>
      <c r="M855" s="840">
        <f t="shared" si="43"/>
        <v>39.285714285714285</v>
      </c>
      <c r="N855" s="841">
        <v>0</v>
      </c>
      <c r="O855" s="841">
        <f t="shared" si="44"/>
        <v>0</v>
      </c>
      <c r="P855" s="1037" t="str">
        <f>IF(ISNUMBER(O855),IF(O855=100%,"CUMPLIDA",IF(AND(ISNUMBER(L855),ISNUMBER(ITRC!$Q$5)), IF(L855&lt;ITRC!$Q$5,"INCUMPLIDA","PROCESO"), "VERIFICAR FECHA")),"SIN VALOR AVANCE")</f>
        <v>PROCESO</v>
      </c>
      <c r="Q855" s="1035" t="s">
        <v>3236</v>
      </c>
    </row>
    <row r="856" spans="1:17" ht="135" x14ac:dyDescent="0.25">
      <c r="A856" s="51" t="s">
        <v>13</v>
      </c>
      <c r="B856" s="52" t="s">
        <v>17</v>
      </c>
      <c r="C856" s="1204"/>
      <c r="D856" s="1204"/>
      <c r="E856" s="1211"/>
      <c r="F856" s="1219"/>
      <c r="G856" s="896" t="s">
        <v>3228</v>
      </c>
      <c r="H856" s="897" t="s">
        <v>3235</v>
      </c>
      <c r="I856" s="897" t="s">
        <v>3234</v>
      </c>
      <c r="J856" s="839">
        <v>4</v>
      </c>
      <c r="K856" s="569">
        <v>45169</v>
      </c>
      <c r="L856" s="569">
        <v>45291</v>
      </c>
      <c r="M856" s="840">
        <f t="shared" si="43"/>
        <v>17.428571428571427</v>
      </c>
      <c r="N856" s="841">
        <v>0</v>
      </c>
      <c r="O856" s="841">
        <f t="shared" si="44"/>
        <v>0</v>
      </c>
      <c r="P856" s="1037" t="str">
        <f>IF(ISNUMBER(O856),IF(O856=100%,"CUMPLIDA",IF(AND(ISNUMBER(L856),ISNUMBER(ITRC!$Q$5)), IF(L856&lt;ITRC!$Q$5,"INCUMPLIDA","PROCESO"), "VERIFICAR FECHA")),"SIN VALOR AVANCE")</f>
        <v>PROCESO</v>
      </c>
      <c r="Q856" s="1035" t="s">
        <v>3236</v>
      </c>
    </row>
    <row r="857" spans="1:17" ht="135" x14ac:dyDescent="0.25">
      <c r="A857" s="51" t="s">
        <v>13</v>
      </c>
      <c r="B857" s="52" t="s">
        <v>17</v>
      </c>
      <c r="C857" s="1204"/>
      <c r="D857" s="1204"/>
      <c r="E857" s="1209" t="s">
        <v>3237</v>
      </c>
      <c r="F857" s="1219"/>
      <c r="G857" s="895" t="s">
        <v>3238</v>
      </c>
      <c r="H857" s="897" t="s">
        <v>3232</v>
      </c>
      <c r="I857" s="897" t="s">
        <v>3229</v>
      </c>
      <c r="J857" s="839">
        <v>2</v>
      </c>
      <c r="K857" s="569">
        <v>45047</v>
      </c>
      <c r="L857" s="569">
        <v>45322</v>
      </c>
      <c r="M857" s="840">
        <f t="shared" si="43"/>
        <v>39.285714285714285</v>
      </c>
      <c r="N857" s="841">
        <v>0</v>
      </c>
      <c r="O857" s="841">
        <f t="shared" si="44"/>
        <v>0</v>
      </c>
      <c r="P857" s="1037" t="str">
        <f>IF(ISNUMBER(O857),IF(O857=100%,"CUMPLIDA",IF(AND(ISNUMBER(L857),ISNUMBER(ITRC!$Q$5)), IF(L857&lt;ITRC!$Q$5,"INCUMPLIDA","PROCESO"), "VERIFICAR FECHA")),"SIN VALOR AVANCE")</f>
        <v>PROCESO</v>
      </c>
      <c r="Q857" s="1035" t="s">
        <v>3236</v>
      </c>
    </row>
    <row r="858" spans="1:17" ht="195" x14ac:dyDescent="0.25">
      <c r="A858" s="51" t="s">
        <v>13</v>
      </c>
      <c r="B858" s="52" t="s">
        <v>17</v>
      </c>
      <c r="C858" s="1204"/>
      <c r="D858" s="1204"/>
      <c r="E858" s="1210"/>
      <c r="F858" s="1219"/>
      <c r="G858" s="895" t="s">
        <v>3239</v>
      </c>
      <c r="H858" s="897" t="s">
        <v>3233</v>
      </c>
      <c r="I858" s="897" t="s">
        <v>3230</v>
      </c>
      <c r="J858" s="839">
        <v>4</v>
      </c>
      <c r="K858" s="569">
        <v>45047</v>
      </c>
      <c r="L858" s="569">
        <v>45322</v>
      </c>
      <c r="M858" s="840">
        <f t="shared" si="43"/>
        <v>39.285714285714285</v>
      </c>
      <c r="N858" s="841">
        <v>0</v>
      </c>
      <c r="O858" s="841">
        <f t="shared" si="44"/>
        <v>0</v>
      </c>
      <c r="P858" s="1037" t="str">
        <f>IF(ISNUMBER(O858),IF(O858=100%,"CUMPLIDA",IF(AND(ISNUMBER(L858),ISNUMBER(ITRC!$Q$5)), IF(L858&lt;ITRC!$Q$5,"INCUMPLIDA","PROCESO"), "VERIFICAR FECHA")),"SIN VALOR AVANCE")</f>
        <v>PROCESO</v>
      </c>
      <c r="Q858" s="1035" t="s">
        <v>3236</v>
      </c>
    </row>
    <row r="859" spans="1:17" ht="135" x14ac:dyDescent="0.25">
      <c r="A859" s="51" t="s">
        <v>13</v>
      </c>
      <c r="B859" s="52" t="s">
        <v>17</v>
      </c>
      <c r="C859" s="1204"/>
      <c r="D859" s="1204"/>
      <c r="E859" s="1211"/>
      <c r="F859" s="1219"/>
      <c r="G859" s="895" t="s">
        <v>3228</v>
      </c>
      <c r="H859" s="897" t="s">
        <v>3235</v>
      </c>
      <c r="I859" s="897" t="s">
        <v>3231</v>
      </c>
      <c r="J859" s="839">
        <v>5</v>
      </c>
      <c r="K859" s="569">
        <v>45169</v>
      </c>
      <c r="L859" s="569">
        <v>45322</v>
      </c>
      <c r="M859" s="840">
        <f t="shared" si="43"/>
        <v>21.857142857142858</v>
      </c>
      <c r="N859" s="841">
        <v>0</v>
      </c>
      <c r="O859" s="841">
        <f t="shared" si="44"/>
        <v>0</v>
      </c>
      <c r="P859" s="1037" t="str">
        <f>IF(ISNUMBER(O859),IF(O859=100%,"CUMPLIDA",IF(AND(ISNUMBER(L859),ISNUMBER(ITRC!$Q$5)), IF(L859&lt;ITRC!$Q$5,"INCUMPLIDA","PROCESO"), "VERIFICAR FECHA")),"SIN VALOR AVANCE")</f>
        <v>PROCESO</v>
      </c>
      <c r="Q859" s="1035" t="s">
        <v>3236</v>
      </c>
    </row>
    <row r="860" spans="1:17" ht="270" x14ac:dyDescent="0.25">
      <c r="A860" s="51" t="s">
        <v>13</v>
      </c>
      <c r="B860" s="52" t="s">
        <v>17</v>
      </c>
      <c r="C860" s="1204"/>
      <c r="D860" s="1204"/>
      <c r="E860" s="1209" t="s">
        <v>3240</v>
      </c>
      <c r="F860" s="1219"/>
      <c r="G860" s="895" t="s">
        <v>3238</v>
      </c>
      <c r="H860" s="897" t="s">
        <v>3241</v>
      </c>
      <c r="I860" s="897" t="s">
        <v>3229</v>
      </c>
      <c r="J860" s="839">
        <v>2</v>
      </c>
      <c r="K860" s="569">
        <v>45047</v>
      </c>
      <c r="L860" s="569">
        <v>45322</v>
      </c>
      <c r="M860" s="840">
        <f t="shared" si="43"/>
        <v>39.285714285714285</v>
      </c>
      <c r="N860" s="841">
        <v>0</v>
      </c>
      <c r="O860" s="841">
        <f t="shared" si="44"/>
        <v>0</v>
      </c>
      <c r="P860" s="1037" t="str">
        <f>IF(ISNUMBER(O860),IF(O860=100%,"CUMPLIDA",IF(AND(ISNUMBER(L860),ISNUMBER(ITRC!$Q$5)), IF(L860&lt;ITRC!$Q$5,"INCUMPLIDA","PROCESO"), "VERIFICAR FECHA")),"SIN VALOR AVANCE")</f>
        <v>PROCESO</v>
      </c>
      <c r="Q860" s="1035" t="s">
        <v>3236</v>
      </c>
    </row>
    <row r="861" spans="1:17" ht="135" x14ac:dyDescent="0.25">
      <c r="A861" s="51" t="s">
        <v>13</v>
      </c>
      <c r="B861" s="52" t="s">
        <v>17</v>
      </c>
      <c r="C861" s="1204"/>
      <c r="D861" s="1204"/>
      <c r="E861" s="1210"/>
      <c r="F861" s="1219"/>
      <c r="G861" s="895" t="s">
        <v>3228</v>
      </c>
      <c r="H861" s="897" t="s">
        <v>3235</v>
      </c>
      <c r="I861" s="897" t="s">
        <v>3245</v>
      </c>
      <c r="J861" s="839">
        <v>5</v>
      </c>
      <c r="K861" s="569">
        <v>45169</v>
      </c>
      <c r="L861" s="569">
        <v>45322</v>
      </c>
      <c r="M861" s="840">
        <f t="shared" si="43"/>
        <v>21.857142857142858</v>
      </c>
      <c r="N861" s="841">
        <v>0</v>
      </c>
      <c r="O861" s="841">
        <f t="shared" si="44"/>
        <v>0</v>
      </c>
      <c r="P861" s="1037" t="str">
        <f>IF(ISNUMBER(O861),IF(O861=100%,"CUMPLIDA",IF(AND(ISNUMBER(L861),ISNUMBER(ITRC!$Q$5)), IF(L861&lt;ITRC!$Q$5,"INCUMPLIDA","PROCESO"), "VERIFICAR FECHA")),"SIN VALOR AVANCE")</f>
        <v>PROCESO</v>
      </c>
      <c r="Q861" s="1035" t="s">
        <v>3236</v>
      </c>
    </row>
    <row r="862" spans="1:17" ht="120" x14ac:dyDescent="0.25">
      <c r="A862" s="51" t="s">
        <v>13</v>
      </c>
      <c r="B862" s="52" t="s">
        <v>17</v>
      </c>
      <c r="C862" s="1204"/>
      <c r="D862" s="1204"/>
      <c r="E862" s="1031" t="s">
        <v>3242</v>
      </c>
      <c r="F862" s="1219"/>
      <c r="G862" s="895" t="s">
        <v>3243</v>
      </c>
      <c r="H862" s="897" t="s">
        <v>3246</v>
      </c>
      <c r="I862" s="681" t="s">
        <v>3247</v>
      </c>
      <c r="J862" s="839">
        <v>5</v>
      </c>
      <c r="K862" s="569">
        <v>45169</v>
      </c>
      <c r="L862" s="569">
        <v>45322</v>
      </c>
      <c r="M862" s="840">
        <f t="shared" si="43"/>
        <v>21.857142857142858</v>
      </c>
      <c r="N862" s="841">
        <v>0</v>
      </c>
      <c r="O862" s="841">
        <f t="shared" si="44"/>
        <v>0</v>
      </c>
      <c r="P862" s="1037" t="str">
        <f>IF(ISNUMBER(O862),IF(O862=100%,"CUMPLIDA",IF(AND(ISNUMBER(L862),ISNUMBER(ITRC!$Q$5)), IF(L862&lt;ITRC!$Q$5,"INCUMPLIDA","PROCESO"), "VERIFICAR FECHA")),"SIN VALOR AVANCE")</f>
        <v>PROCESO</v>
      </c>
      <c r="Q862" s="1035" t="s">
        <v>3236</v>
      </c>
    </row>
    <row r="863" spans="1:17" ht="150.6" x14ac:dyDescent="0.25">
      <c r="A863" s="51" t="s">
        <v>13</v>
      </c>
      <c r="B863" s="52" t="s">
        <v>17</v>
      </c>
      <c r="C863" s="1204"/>
      <c r="D863" s="1204"/>
      <c r="E863" s="1209" t="s">
        <v>3248</v>
      </c>
      <c r="F863" s="1219"/>
      <c r="G863" s="895" t="s">
        <v>3249</v>
      </c>
      <c r="H863" s="897" t="s">
        <v>3251</v>
      </c>
      <c r="I863" s="681" t="s">
        <v>3253</v>
      </c>
      <c r="J863" s="839">
        <v>1</v>
      </c>
      <c r="K863" s="569">
        <v>45047</v>
      </c>
      <c r="L863" s="569">
        <v>45169</v>
      </c>
      <c r="M863" s="840">
        <f t="shared" si="43"/>
        <v>17.428571428571427</v>
      </c>
      <c r="N863" s="841">
        <v>0</v>
      </c>
      <c r="O863" s="841">
        <f t="shared" si="44"/>
        <v>0</v>
      </c>
      <c r="P863" s="1037" t="str">
        <f>IF(ISNUMBER(O863),IF(O863=100%,"CUMPLIDA",IF(AND(ISNUMBER(L863),ISNUMBER(ITRC!$Q$5)), IF(L863&lt;ITRC!$Q$5,"INCUMPLIDA","PROCESO"), "VERIFICAR FECHA")),"SIN VALOR AVANCE")</f>
        <v>PROCESO</v>
      </c>
      <c r="Q863" s="1035" t="s">
        <v>3264</v>
      </c>
    </row>
    <row r="864" spans="1:17" ht="105" x14ac:dyDescent="0.25">
      <c r="A864" s="51" t="s">
        <v>13</v>
      </c>
      <c r="B864" s="52" t="s">
        <v>17</v>
      </c>
      <c r="C864" s="1204"/>
      <c r="D864" s="1204"/>
      <c r="E864" s="1211"/>
      <c r="F864" s="1219"/>
      <c r="G864" s="895" t="s">
        <v>3250</v>
      </c>
      <c r="H864" s="897" t="s">
        <v>3244</v>
      </c>
      <c r="I864" s="681" t="s">
        <v>3252</v>
      </c>
      <c r="J864" s="839">
        <v>13</v>
      </c>
      <c r="K864" s="569">
        <v>45169</v>
      </c>
      <c r="L864" s="569">
        <v>45565</v>
      </c>
      <c r="M864" s="840">
        <f t="shared" si="43"/>
        <v>56.571428571428569</v>
      </c>
      <c r="N864" s="841">
        <v>0</v>
      </c>
      <c r="O864" s="841">
        <f t="shared" si="44"/>
        <v>0</v>
      </c>
      <c r="P864" s="1037" t="str">
        <f>IF(ISNUMBER(O864),IF(O864=100%,"CUMPLIDA",IF(AND(ISNUMBER(L864),ISNUMBER(ITRC!$Q$5)), IF(L864&lt;ITRC!$Q$5,"INCUMPLIDA","PROCESO"), "VERIFICAR FECHA")),"SIN VALOR AVANCE")</f>
        <v>PROCESO</v>
      </c>
      <c r="Q864" s="1035" t="s">
        <v>3236</v>
      </c>
    </row>
    <row r="865" spans="1:17" ht="150.6" x14ac:dyDescent="0.25">
      <c r="A865" s="51" t="s">
        <v>13</v>
      </c>
      <c r="B865" s="52" t="s">
        <v>17</v>
      </c>
      <c r="C865" s="1204"/>
      <c r="D865" s="1204"/>
      <c r="E865" s="1130" t="s">
        <v>3254</v>
      </c>
      <c r="F865" s="1219"/>
      <c r="G865" s="895" t="s">
        <v>3255</v>
      </c>
      <c r="H865" s="897" t="s">
        <v>3258</v>
      </c>
      <c r="I865" s="898" t="s">
        <v>3261</v>
      </c>
      <c r="J865" s="839">
        <v>1</v>
      </c>
      <c r="K865" s="569">
        <v>45047</v>
      </c>
      <c r="L865" s="569">
        <v>45107</v>
      </c>
      <c r="M865" s="840">
        <f t="shared" si="43"/>
        <v>8.5714285714285712</v>
      </c>
      <c r="N865" s="841">
        <v>0</v>
      </c>
      <c r="O865" s="841">
        <f t="shared" si="44"/>
        <v>0</v>
      </c>
      <c r="P865" s="1037" t="str">
        <f>IF(ISNUMBER(O865),IF(O865=100%,"CUMPLIDA",IF(AND(ISNUMBER(L865),ISNUMBER(ITRC!$Q$5)), IF(L865&lt;ITRC!$Q$5,"INCUMPLIDA","PROCESO"), "VERIFICAR FECHA")),"SIN VALOR AVANCE")</f>
        <v>PROCESO</v>
      </c>
      <c r="Q865" s="1035" t="s">
        <v>3264</v>
      </c>
    </row>
    <row r="866" spans="1:17" ht="45.6" x14ac:dyDescent="0.25">
      <c r="A866" s="51" t="s">
        <v>13</v>
      </c>
      <c r="B866" s="52" t="s">
        <v>17</v>
      </c>
      <c r="C866" s="1204"/>
      <c r="D866" s="1204"/>
      <c r="E866" s="1130"/>
      <c r="F866" s="1219"/>
      <c r="G866" s="895" t="s">
        <v>3256</v>
      </c>
      <c r="H866" s="897" t="s">
        <v>3259</v>
      </c>
      <c r="I866" s="898" t="s">
        <v>3262</v>
      </c>
      <c r="J866" s="839">
        <v>2</v>
      </c>
      <c r="K866" s="569">
        <v>45017</v>
      </c>
      <c r="L866" s="569">
        <v>45291</v>
      </c>
      <c r="M866" s="840">
        <f t="shared" si="43"/>
        <v>39.142857142857146</v>
      </c>
      <c r="N866" s="841">
        <v>0</v>
      </c>
      <c r="O866" s="841">
        <f t="shared" si="44"/>
        <v>0</v>
      </c>
      <c r="P866" s="1037" t="str">
        <f>IF(ISNUMBER(O866),IF(O866=100%,"CUMPLIDA",IF(AND(ISNUMBER(L866),ISNUMBER(ITRC!$Q$5)), IF(L866&lt;ITRC!$Q$5,"INCUMPLIDA","PROCESO"), "VERIFICAR FECHA")),"SIN VALOR AVANCE")</f>
        <v>PROCESO</v>
      </c>
      <c r="Q866" s="1035" t="s">
        <v>3265</v>
      </c>
    </row>
    <row r="867" spans="1:17" ht="90.6" x14ac:dyDescent="0.25">
      <c r="A867" s="51" t="s">
        <v>13</v>
      </c>
      <c r="B867" s="52" t="s">
        <v>17</v>
      </c>
      <c r="C867" s="1204"/>
      <c r="D867" s="1204"/>
      <c r="E867" s="1130"/>
      <c r="F867" s="1219"/>
      <c r="G867" s="895" t="s">
        <v>3257</v>
      </c>
      <c r="H867" s="897" t="s">
        <v>3260</v>
      </c>
      <c r="I867" s="898" t="s">
        <v>3263</v>
      </c>
      <c r="J867" s="839">
        <v>2</v>
      </c>
      <c r="K867" s="569">
        <v>45199</v>
      </c>
      <c r="L867" s="569">
        <v>45565</v>
      </c>
      <c r="M867" s="840">
        <f t="shared" si="43"/>
        <v>52.285714285714285</v>
      </c>
      <c r="N867" s="841">
        <v>0</v>
      </c>
      <c r="O867" s="841">
        <f t="shared" si="44"/>
        <v>0</v>
      </c>
      <c r="P867" s="1037" t="str">
        <f>IF(ISNUMBER(O867),IF(O867=100%,"CUMPLIDA",IF(AND(ISNUMBER(L867),ISNUMBER(ITRC!$Q$5)), IF(L867&lt;ITRC!$Q$5,"INCUMPLIDA","PROCESO"), "VERIFICAR FECHA")),"SIN VALOR AVANCE")</f>
        <v>PROCESO</v>
      </c>
      <c r="Q867" s="1035" t="s">
        <v>3236</v>
      </c>
    </row>
    <row r="868" spans="1:17" ht="150.6" x14ac:dyDescent="0.25">
      <c r="A868" s="51" t="s">
        <v>13</v>
      </c>
      <c r="B868" s="52" t="s">
        <v>17</v>
      </c>
      <c r="C868" s="1204"/>
      <c r="D868" s="1204"/>
      <c r="E868" s="1130" t="s">
        <v>3266</v>
      </c>
      <c r="F868" s="1219"/>
      <c r="G868" s="895" t="s">
        <v>3267</v>
      </c>
      <c r="H868" s="897" t="s">
        <v>3269</v>
      </c>
      <c r="I868" s="898" t="s">
        <v>3271</v>
      </c>
      <c r="J868" s="839">
        <v>1</v>
      </c>
      <c r="K868" s="569">
        <v>45047</v>
      </c>
      <c r="L868" s="569">
        <v>45169</v>
      </c>
      <c r="M868" s="840">
        <f t="shared" si="43"/>
        <v>17.428571428571427</v>
      </c>
      <c r="N868" s="841">
        <v>0</v>
      </c>
      <c r="O868" s="841">
        <f t="shared" si="44"/>
        <v>0</v>
      </c>
      <c r="P868" s="1037" t="str">
        <f>IF(ISNUMBER(O868),IF(O868=100%,"CUMPLIDA",IF(AND(ISNUMBER(L868),ISNUMBER(ITRC!$Q$5)), IF(L868&lt;ITRC!$Q$5,"INCUMPLIDA","PROCESO"), "VERIFICAR FECHA")),"SIN VALOR AVANCE")</f>
        <v>PROCESO</v>
      </c>
      <c r="Q868" s="1035" t="s">
        <v>3264</v>
      </c>
    </row>
    <row r="869" spans="1:17" ht="90.6" x14ac:dyDescent="0.25">
      <c r="A869" s="51" t="s">
        <v>13</v>
      </c>
      <c r="B869" s="52" t="s">
        <v>17</v>
      </c>
      <c r="C869" s="1204"/>
      <c r="D869" s="1204"/>
      <c r="E869" s="1130"/>
      <c r="F869" s="1219"/>
      <c r="G869" s="895" t="s">
        <v>3257</v>
      </c>
      <c r="H869" s="897" t="s">
        <v>3260</v>
      </c>
      <c r="I869" s="898" t="s">
        <v>3263</v>
      </c>
      <c r="J869" s="839">
        <v>2</v>
      </c>
      <c r="K869" s="569">
        <v>45199</v>
      </c>
      <c r="L869" s="569">
        <v>45565</v>
      </c>
      <c r="M869" s="840">
        <f t="shared" si="43"/>
        <v>52.285714285714285</v>
      </c>
      <c r="N869" s="841">
        <v>0</v>
      </c>
      <c r="O869" s="841">
        <f t="shared" si="44"/>
        <v>0</v>
      </c>
      <c r="P869" s="1037" t="str">
        <f>IF(ISNUMBER(O869),IF(O869=100%,"CUMPLIDA",IF(AND(ISNUMBER(L869),ISNUMBER(ITRC!$Q$5)), IF(L869&lt;ITRC!$Q$5,"INCUMPLIDA","PROCESO"), "VERIFICAR FECHA")),"SIN VALOR AVANCE")</f>
        <v>PROCESO</v>
      </c>
      <c r="Q869" s="1035" t="s">
        <v>3236</v>
      </c>
    </row>
    <row r="870" spans="1:17" ht="105" x14ac:dyDescent="0.25">
      <c r="A870" s="51" t="s">
        <v>13</v>
      </c>
      <c r="B870" s="52" t="s">
        <v>17</v>
      </c>
      <c r="C870" s="1204"/>
      <c r="D870" s="1204"/>
      <c r="E870" s="1130"/>
      <c r="F870" s="1219"/>
      <c r="G870" s="895" t="s">
        <v>3268</v>
      </c>
      <c r="H870" s="897" t="s">
        <v>3270</v>
      </c>
      <c r="I870" s="899" t="s">
        <v>3272</v>
      </c>
      <c r="J870" s="839">
        <v>8</v>
      </c>
      <c r="K870" s="569">
        <v>45199</v>
      </c>
      <c r="L870" s="569">
        <v>45351</v>
      </c>
      <c r="M870" s="840">
        <f t="shared" si="43"/>
        <v>21.714285714285715</v>
      </c>
      <c r="N870" s="841">
        <v>0</v>
      </c>
      <c r="O870" s="841">
        <f t="shared" si="44"/>
        <v>0</v>
      </c>
      <c r="P870" s="1037" t="str">
        <f>IF(ISNUMBER(O870),IF(O870=100%,"CUMPLIDA",IF(AND(ISNUMBER(L870),ISNUMBER(ITRC!$Q$5)), IF(L870&lt;ITRC!$Q$5,"INCUMPLIDA","PROCESO"), "VERIFICAR FECHA")),"SIN VALOR AVANCE")</f>
        <v>PROCESO</v>
      </c>
      <c r="Q870" s="1035" t="s">
        <v>3236</v>
      </c>
    </row>
    <row r="871" spans="1:17" ht="120" x14ac:dyDescent="0.25">
      <c r="A871" s="51" t="s">
        <v>13</v>
      </c>
      <c r="B871" s="52" t="s">
        <v>17</v>
      </c>
      <c r="C871" s="1204"/>
      <c r="D871" s="1204"/>
      <c r="E871" s="1130" t="s">
        <v>3273</v>
      </c>
      <c r="F871" s="1219"/>
      <c r="G871" s="895" t="s">
        <v>3274</v>
      </c>
      <c r="H871" s="897" t="s">
        <v>3277</v>
      </c>
      <c r="I871" s="898" t="s">
        <v>3280</v>
      </c>
      <c r="J871" s="839">
        <v>1</v>
      </c>
      <c r="K871" s="569">
        <v>45047</v>
      </c>
      <c r="L871" s="569">
        <v>45199</v>
      </c>
      <c r="M871" s="840">
        <f t="shared" si="43"/>
        <v>21.714285714285715</v>
      </c>
      <c r="N871" s="841">
        <v>0</v>
      </c>
      <c r="O871" s="841">
        <f t="shared" si="44"/>
        <v>0</v>
      </c>
      <c r="P871" s="1037" t="str">
        <f>IF(ISNUMBER(O871),IF(O871=100%,"CUMPLIDA",IF(AND(ISNUMBER(L871),ISNUMBER(ITRC!$Q$5)), IF(L871&lt;ITRC!$Q$5,"INCUMPLIDA","PROCESO"), "VERIFICAR FECHA")),"SIN VALOR AVANCE")</f>
        <v>PROCESO</v>
      </c>
      <c r="Q871" s="1035" t="s">
        <v>3236</v>
      </c>
    </row>
    <row r="872" spans="1:17" ht="75" x14ac:dyDescent="0.25">
      <c r="A872" s="51" t="s">
        <v>13</v>
      </c>
      <c r="B872" s="52" t="s">
        <v>17</v>
      </c>
      <c r="C872" s="1204"/>
      <c r="D872" s="1204"/>
      <c r="E872" s="1130"/>
      <c r="F872" s="1219"/>
      <c r="G872" s="895" t="s">
        <v>3275</v>
      </c>
      <c r="H872" s="897" t="s">
        <v>3278</v>
      </c>
      <c r="I872" s="681" t="s">
        <v>3281</v>
      </c>
      <c r="J872" s="839">
        <v>1</v>
      </c>
      <c r="K872" s="569">
        <v>45200</v>
      </c>
      <c r="L872" s="569">
        <v>45322</v>
      </c>
      <c r="M872" s="840">
        <f t="shared" ref="M872:M935" si="45">(L872-K872)/7</f>
        <v>17.428571428571427</v>
      </c>
      <c r="N872" s="841">
        <v>0</v>
      </c>
      <c r="O872" s="841">
        <f t="shared" si="44"/>
        <v>0</v>
      </c>
      <c r="P872" s="1037" t="str">
        <f>IF(ISNUMBER(O872),IF(O872=100%,"CUMPLIDA",IF(AND(ISNUMBER(L872),ISNUMBER(ITRC!$Q$5)), IF(L872&lt;ITRC!$Q$5,"INCUMPLIDA","PROCESO"), "VERIFICAR FECHA")),"SIN VALOR AVANCE")</f>
        <v>PROCESO</v>
      </c>
      <c r="Q872" s="1035" t="s">
        <v>3265</v>
      </c>
    </row>
    <row r="873" spans="1:17" ht="90.6" x14ac:dyDescent="0.25">
      <c r="A873" s="51" t="s">
        <v>13</v>
      </c>
      <c r="B873" s="52" t="s">
        <v>17</v>
      </c>
      <c r="C873" s="1204"/>
      <c r="D873" s="1204"/>
      <c r="E873" s="1130"/>
      <c r="F873" s="1220"/>
      <c r="G873" s="895" t="s">
        <v>3276</v>
      </c>
      <c r="H873" s="897" t="s">
        <v>3279</v>
      </c>
      <c r="I873" s="681" t="s">
        <v>3282</v>
      </c>
      <c r="J873" s="839">
        <v>5</v>
      </c>
      <c r="K873" s="569">
        <v>45295</v>
      </c>
      <c r="L873" s="569">
        <v>45565</v>
      </c>
      <c r="M873" s="840">
        <f t="shared" si="45"/>
        <v>38.571428571428569</v>
      </c>
      <c r="N873" s="841">
        <v>0</v>
      </c>
      <c r="O873" s="841">
        <f t="shared" si="44"/>
        <v>0</v>
      </c>
      <c r="P873" s="1037" t="str">
        <f>IF(ISNUMBER(O873),IF(O873=100%,"CUMPLIDA",IF(AND(ISNUMBER(L873),ISNUMBER(ITRC!$Q$5)), IF(L873&lt;ITRC!$Q$5,"INCUMPLIDA","PROCESO"), "VERIFICAR FECHA")),"SIN VALOR AVANCE")</f>
        <v>PROCESO</v>
      </c>
      <c r="Q873" s="1035" t="s">
        <v>3236</v>
      </c>
    </row>
    <row r="874" spans="1:17" ht="60.6" x14ac:dyDescent="0.25">
      <c r="A874" s="51" t="s">
        <v>13</v>
      </c>
      <c r="B874" s="52" t="s">
        <v>17</v>
      </c>
      <c r="C874" s="1204" t="s">
        <v>3413</v>
      </c>
      <c r="D874" s="1204" t="s">
        <v>1865</v>
      </c>
      <c r="E874" s="1209" t="s">
        <v>3415</v>
      </c>
      <c r="F874" s="1221" t="s">
        <v>3414</v>
      </c>
      <c r="G874" s="1065" t="s">
        <v>3417</v>
      </c>
      <c r="H874" s="1065" t="s">
        <v>3420</v>
      </c>
      <c r="I874" s="681" t="s">
        <v>3421</v>
      </c>
      <c r="J874" s="839">
        <v>1</v>
      </c>
      <c r="K874" s="569">
        <v>45108</v>
      </c>
      <c r="L874" s="569">
        <v>45199</v>
      </c>
      <c r="M874" s="840">
        <f t="shared" si="45"/>
        <v>13</v>
      </c>
      <c r="N874" s="841">
        <v>0</v>
      </c>
      <c r="O874" s="841">
        <f t="shared" si="44"/>
        <v>0</v>
      </c>
      <c r="P874" s="1037" t="str">
        <f>IF(ISNUMBER(O874),IF(O874=100%,"CUMPLIDA",IF(AND(ISNUMBER(L874),ISNUMBER(ITRC!$Q$5)), IF(L874&lt;ITRC!$Q$5,"INCUMPLIDA","PROCESO"), "VERIFICAR FECHA")),"SIN VALOR AVANCE")</f>
        <v>PROCESO</v>
      </c>
      <c r="Q874" s="681" t="s">
        <v>4152</v>
      </c>
    </row>
    <row r="875" spans="1:17" ht="60.6" x14ac:dyDescent="0.25">
      <c r="A875" s="51" t="s">
        <v>13</v>
      </c>
      <c r="B875" s="52" t="s">
        <v>17</v>
      </c>
      <c r="C875" s="1204"/>
      <c r="D875" s="1204"/>
      <c r="E875" s="1210"/>
      <c r="F875" s="1221"/>
      <c r="G875" s="1065" t="s">
        <v>3418</v>
      </c>
      <c r="H875" s="1065" t="s">
        <v>3424</v>
      </c>
      <c r="I875" s="681" t="s">
        <v>3423</v>
      </c>
      <c r="J875" s="839">
        <v>2</v>
      </c>
      <c r="K875" s="569">
        <v>45200</v>
      </c>
      <c r="L875" s="569">
        <v>45291</v>
      </c>
      <c r="M875" s="840">
        <f t="shared" si="45"/>
        <v>13</v>
      </c>
      <c r="N875" s="841">
        <v>0</v>
      </c>
      <c r="O875" s="841">
        <f t="shared" ref="O875:O936" si="46">N875</f>
        <v>0</v>
      </c>
      <c r="P875" s="1037" t="str">
        <f>IF(ISNUMBER(O875),IF(O875=100%,"CUMPLIDA",IF(AND(ISNUMBER(L875),ISNUMBER(ITRC!$Q$5)), IF(L875&lt;ITRC!$Q$5,"INCUMPLIDA","PROCESO"), "VERIFICAR FECHA")),"SIN VALOR AVANCE")</f>
        <v>PROCESO</v>
      </c>
      <c r="Q875" s="1035" t="s">
        <v>2695</v>
      </c>
    </row>
    <row r="876" spans="1:17" ht="60.6" x14ac:dyDescent="0.25">
      <c r="A876" s="51" t="s">
        <v>13</v>
      </c>
      <c r="B876" s="52" t="s">
        <v>17</v>
      </c>
      <c r="C876" s="1204"/>
      <c r="D876" s="1204"/>
      <c r="E876" s="1211"/>
      <c r="F876" s="1221"/>
      <c r="G876" s="1065" t="s">
        <v>3419</v>
      </c>
      <c r="H876" s="1065" t="s">
        <v>3416</v>
      </c>
      <c r="I876" s="681" t="s">
        <v>3422</v>
      </c>
      <c r="J876" s="839" t="s">
        <v>3425</v>
      </c>
      <c r="K876" s="569">
        <v>45292</v>
      </c>
      <c r="L876" s="569">
        <v>45657</v>
      </c>
      <c r="M876" s="840">
        <f t="shared" si="45"/>
        <v>52.142857142857146</v>
      </c>
      <c r="N876" s="841">
        <v>0</v>
      </c>
      <c r="O876" s="841">
        <f t="shared" si="46"/>
        <v>0</v>
      </c>
      <c r="P876" s="1037" t="str">
        <f>IF(ISNUMBER(O876),IF(O876=100%,"CUMPLIDA",IF(AND(ISNUMBER(L876),ISNUMBER(ITRC!$Q$5)), IF(L876&lt;ITRC!$Q$5,"INCUMPLIDA","PROCESO"), "VERIFICAR FECHA")),"SIN VALOR AVANCE")</f>
        <v>PROCESO</v>
      </c>
      <c r="Q876" s="681" t="s">
        <v>4153</v>
      </c>
    </row>
    <row r="877" spans="1:17" ht="165" x14ac:dyDescent="0.25">
      <c r="A877" s="51" t="s">
        <v>13</v>
      </c>
      <c r="B877" s="52" t="s">
        <v>17</v>
      </c>
      <c r="C877" s="1204"/>
      <c r="D877" s="1204"/>
      <c r="E877" s="1222" t="s">
        <v>3428</v>
      </c>
      <c r="F877" s="1221"/>
      <c r="G877" s="1065" t="s">
        <v>4154</v>
      </c>
      <c r="H877" s="1065" t="s">
        <v>3429</v>
      </c>
      <c r="I877" s="681" t="s">
        <v>3432</v>
      </c>
      <c r="J877" s="839">
        <v>3</v>
      </c>
      <c r="K877" s="569">
        <v>45078</v>
      </c>
      <c r="L877" s="569">
        <v>45627</v>
      </c>
      <c r="M877" s="840">
        <f t="shared" si="45"/>
        <v>78.428571428571431</v>
      </c>
      <c r="N877" s="841">
        <v>0</v>
      </c>
      <c r="O877" s="841">
        <f t="shared" si="46"/>
        <v>0</v>
      </c>
      <c r="P877" s="1037" t="str">
        <f>IF(ISNUMBER(O877),IF(O877=100%,"CUMPLIDA",IF(AND(ISNUMBER(L877),ISNUMBER(ITRC!$Q$5)), IF(L877&lt;ITRC!$Q$5,"INCUMPLIDA","PROCESO"), "VERIFICAR FECHA")),"SIN VALOR AVANCE")</f>
        <v>PROCESO</v>
      </c>
      <c r="Q877" s="681" t="s">
        <v>4155</v>
      </c>
    </row>
    <row r="878" spans="1:17" ht="90" x14ac:dyDescent="0.25">
      <c r="A878" s="51" t="s">
        <v>13</v>
      </c>
      <c r="B878" s="52" t="s">
        <v>17</v>
      </c>
      <c r="C878" s="1204"/>
      <c r="D878" s="1204"/>
      <c r="E878" s="1223"/>
      <c r="F878" s="1221"/>
      <c r="G878" s="1065" t="s">
        <v>4156</v>
      </c>
      <c r="H878" s="1065" t="s">
        <v>3440</v>
      </c>
      <c r="I878" s="681" t="s">
        <v>2132</v>
      </c>
      <c r="J878" s="839">
        <v>1</v>
      </c>
      <c r="K878" s="569">
        <v>45078</v>
      </c>
      <c r="L878" s="569">
        <v>45199</v>
      </c>
      <c r="M878" s="840">
        <f t="shared" si="45"/>
        <v>17.285714285714285</v>
      </c>
      <c r="N878" s="841">
        <v>0</v>
      </c>
      <c r="O878" s="841">
        <f t="shared" si="46"/>
        <v>0</v>
      </c>
      <c r="P878" s="1037" t="str">
        <f>IF(ISNUMBER(O878),IF(O878=100%,"CUMPLIDA",IF(AND(ISNUMBER(L878),ISNUMBER(ITRC!$Q$5)), IF(L878&lt;ITRC!$Q$5,"INCUMPLIDA","PROCESO"), "VERIFICAR FECHA")),"SIN VALOR AVANCE")</f>
        <v>PROCESO</v>
      </c>
      <c r="Q878" s="681" t="s">
        <v>4152</v>
      </c>
    </row>
    <row r="879" spans="1:17" ht="90" x14ac:dyDescent="0.25">
      <c r="A879" s="51" t="s">
        <v>13</v>
      </c>
      <c r="B879" s="52" t="s">
        <v>17</v>
      </c>
      <c r="C879" s="1204"/>
      <c r="D879" s="1204"/>
      <c r="E879" s="1223"/>
      <c r="F879" s="1221"/>
      <c r="G879" s="1065" t="s">
        <v>3438</v>
      </c>
      <c r="H879" s="1065" t="s">
        <v>3430</v>
      </c>
      <c r="I879" s="681" t="s">
        <v>3433</v>
      </c>
      <c r="J879" s="839">
        <v>1</v>
      </c>
      <c r="K879" s="569">
        <v>45170</v>
      </c>
      <c r="L879" s="569">
        <v>45230</v>
      </c>
      <c r="M879" s="840">
        <f t="shared" si="45"/>
        <v>8.5714285714285712</v>
      </c>
      <c r="N879" s="841">
        <v>0</v>
      </c>
      <c r="O879" s="841">
        <f t="shared" si="46"/>
        <v>0</v>
      </c>
      <c r="P879" s="1037" t="str">
        <f>IF(ISNUMBER(O879),IF(O879=100%,"CUMPLIDA",IF(AND(ISNUMBER(L879),ISNUMBER(ITRC!$Q$5)), IF(L879&lt;ITRC!$Q$5,"INCUMPLIDA","PROCESO"), "VERIFICAR FECHA")),"SIN VALOR AVANCE")</f>
        <v>PROCESO</v>
      </c>
      <c r="Q879" s="1035" t="s">
        <v>3265</v>
      </c>
    </row>
    <row r="880" spans="1:17" ht="105" x14ac:dyDescent="0.25">
      <c r="A880" s="51" t="s">
        <v>13</v>
      </c>
      <c r="B880" s="52" t="s">
        <v>17</v>
      </c>
      <c r="C880" s="1204"/>
      <c r="D880" s="1204"/>
      <c r="E880" s="1224"/>
      <c r="F880" s="1221"/>
      <c r="G880" s="1065" t="s">
        <v>3439</v>
      </c>
      <c r="H880" s="1065" t="s">
        <v>3431</v>
      </c>
      <c r="I880" s="681" t="s">
        <v>3434</v>
      </c>
      <c r="J880" s="839">
        <v>5</v>
      </c>
      <c r="K880" s="569">
        <v>45231</v>
      </c>
      <c r="L880" s="569">
        <v>45352</v>
      </c>
      <c r="M880" s="840">
        <f t="shared" si="45"/>
        <v>17.285714285714285</v>
      </c>
      <c r="N880" s="841">
        <v>0</v>
      </c>
      <c r="O880" s="841">
        <f t="shared" si="46"/>
        <v>0</v>
      </c>
      <c r="P880" s="1037" t="str">
        <f>IF(ISNUMBER(O880),IF(O880=100%,"CUMPLIDA",IF(AND(ISNUMBER(L880),ISNUMBER(ITRC!$Q$5)), IF(L880&lt;ITRC!$Q$5,"INCUMPLIDA","PROCESO"), "VERIFICAR FECHA")),"SIN VALOR AVANCE")</f>
        <v>PROCESO</v>
      </c>
      <c r="Q880" s="681" t="s">
        <v>4152</v>
      </c>
    </row>
    <row r="881" spans="1:17" ht="105" x14ac:dyDescent="0.25">
      <c r="A881" s="51" t="s">
        <v>13</v>
      </c>
      <c r="B881" s="52" t="s">
        <v>17</v>
      </c>
      <c r="C881" s="1204"/>
      <c r="D881" s="1204"/>
      <c r="E881" s="1222" t="s">
        <v>3450</v>
      </c>
      <c r="F881" s="1221"/>
      <c r="G881" s="1065" t="s">
        <v>3447</v>
      </c>
      <c r="H881" s="1065" t="s">
        <v>3452</v>
      </c>
      <c r="I881" s="681" t="s">
        <v>3443</v>
      </c>
      <c r="J881" s="839">
        <v>4</v>
      </c>
      <c r="K881" s="569">
        <v>45474</v>
      </c>
      <c r="L881" s="569">
        <v>45473</v>
      </c>
      <c r="M881" s="840">
        <f t="shared" si="45"/>
        <v>-0.14285714285714285</v>
      </c>
      <c r="N881" s="841">
        <v>0</v>
      </c>
      <c r="O881" s="841">
        <f t="shared" si="46"/>
        <v>0</v>
      </c>
      <c r="P881" s="1037" t="str">
        <f>IF(ISNUMBER(O881),IF(O881=100%,"CUMPLIDA",IF(AND(ISNUMBER(L881),ISNUMBER(ITRC!$Q$5)), IF(L881&lt;ITRC!$Q$5,"INCUMPLIDA","PROCESO"), "VERIFICAR FECHA")),"SIN VALOR AVANCE")</f>
        <v>PROCESO</v>
      </c>
      <c r="Q881" s="681" t="s">
        <v>4157</v>
      </c>
    </row>
    <row r="882" spans="1:17" ht="165.6" x14ac:dyDescent="0.25">
      <c r="A882" s="51" t="s">
        <v>13</v>
      </c>
      <c r="B882" s="52" t="s">
        <v>17</v>
      </c>
      <c r="C882" s="1204"/>
      <c r="D882" s="1204"/>
      <c r="E882" s="1223"/>
      <c r="F882" s="1221"/>
      <c r="G882" s="1065" t="s">
        <v>3448</v>
      </c>
      <c r="H882" s="1065" t="s">
        <v>1462</v>
      </c>
      <c r="I882" s="681" t="s">
        <v>3444</v>
      </c>
      <c r="J882" s="839">
        <v>2</v>
      </c>
      <c r="K882" s="569">
        <v>45078</v>
      </c>
      <c r="L882" s="569">
        <v>45291</v>
      </c>
      <c r="M882" s="840">
        <f t="shared" si="45"/>
        <v>30.428571428571427</v>
      </c>
      <c r="N882" s="841">
        <v>0</v>
      </c>
      <c r="O882" s="841">
        <f t="shared" si="46"/>
        <v>0</v>
      </c>
      <c r="P882" s="1037" t="str">
        <f>IF(ISNUMBER(O882),IF(O882=100%,"CUMPLIDA",IF(AND(ISNUMBER(L882),ISNUMBER(ITRC!$Q$5)), IF(L882&lt;ITRC!$Q$5,"INCUMPLIDA","PROCESO"), "VERIFICAR FECHA")),"SIN VALOR AVANCE")</f>
        <v>PROCESO</v>
      </c>
      <c r="Q882" s="1035" t="s">
        <v>3454</v>
      </c>
    </row>
    <row r="883" spans="1:17" ht="165.6" x14ac:dyDescent="0.25">
      <c r="A883" s="51" t="s">
        <v>13</v>
      </c>
      <c r="B883" s="52" t="s">
        <v>17</v>
      </c>
      <c r="C883" s="1204"/>
      <c r="D883" s="1204"/>
      <c r="E883" s="1223"/>
      <c r="F883" s="1221"/>
      <c r="G883" s="1065" t="s">
        <v>3449</v>
      </c>
      <c r="H883" s="1065" t="s">
        <v>3441</v>
      </c>
      <c r="I883" s="681" t="s">
        <v>3445</v>
      </c>
      <c r="J883" s="839">
        <v>1</v>
      </c>
      <c r="K883" s="569">
        <v>45292</v>
      </c>
      <c r="L883" s="569">
        <v>45657</v>
      </c>
      <c r="M883" s="840">
        <f t="shared" si="45"/>
        <v>52.142857142857146</v>
      </c>
      <c r="N883" s="841">
        <v>0</v>
      </c>
      <c r="O883" s="841">
        <f t="shared" si="46"/>
        <v>0</v>
      </c>
      <c r="P883" s="1037" t="str">
        <f>IF(ISNUMBER(O883),IF(O883=100%,"CUMPLIDA",IF(AND(ISNUMBER(L883),ISNUMBER(ITRC!$Q$5)), IF(L883&lt;ITRC!$Q$5,"INCUMPLIDA","PROCESO"), "VERIFICAR FECHA")),"SIN VALOR AVANCE")</f>
        <v>PROCESO</v>
      </c>
      <c r="Q883" s="1035" t="s">
        <v>3454</v>
      </c>
    </row>
    <row r="884" spans="1:17" ht="165.6" x14ac:dyDescent="0.25">
      <c r="A884" s="51" t="s">
        <v>13</v>
      </c>
      <c r="B884" s="52" t="s">
        <v>17</v>
      </c>
      <c r="C884" s="1204"/>
      <c r="D884" s="1204"/>
      <c r="E884" s="1223"/>
      <c r="F884" s="1221"/>
      <c r="G884" s="1065" t="s">
        <v>3451</v>
      </c>
      <c r="H884" s="1065" t="s">
        <v>1462</v>
      </c>
      <c r="I884" s="681" t="s">
        <v>3442</v>
      </c>
      <c r="J884" s="839">
        <v>2</v>
      </c>
      <c r="K884" s="569">
        <v>45078</v>
      </c>
      <c r="L884" s="569">
        <v>45291</v>
      </c>
      <c r="M884" s="840">
        <f t="shared" si="45"/>
        <v>30.428571428571427</v>
      </c>
      <c r="N884" s="841">
        <v>0</v>
      </c>
      <c r="O884" s="841">
        <f t="shared" si="46"/>
        <v>0</v>
      </c>
      <c r="P884" s="1037" t="str">
        <f>IF(ISNUMBER(O884),IF(O884=100%,"CUMPLIDA",IF(AND(ISNUMBER(L884),ISNUMBER(ITRC!$Q$5)), IF(L884&lt;ITRC!$Q$5,"INCUMPLIDA","PROCESO"), "VERIFICAR FECHA")),"SIN VALOR AVANCE")</f>
        <v>PROCESO</v>
      </c>
      <c r="Q884" s="1035" t="s">
        <v>3454</v>
      </c>
    </row>
    <row r="885" spans="1:17" ht="165.6" x14ac:dyDescent="0.25">
      <c r="A885" s="51" t="s">
        <v>13</v>
      </c>
      <c r="B885" s="52" t="s">
        <v>17</v>
      </c>
      <c r="C885" s="1204"/>
      <c r="D885" s="1204"/>
      <c r="E885" s="1224"/>
      <c r="F885" s="1221"/>
      <c r="G885" s="1065" t="s">
        <v>3188</v>
      </c>
      <c r="H885" s="1065" t="s">
        <v>1465</v>
      </c>
      <c r="I885" s="681" t="s">
        <v>3446</v>
      </c>
      <c r="J885" s="839">
        <v>1</v>
      </c>
      <c r="K885" s="569">
        <v>45292</v>
      </c>
      <c r="L885" s="569">
        <v>45657</v>
      </c>
      <c r="M885" s="840">
        <f t="shared" si="45"/>
        <v>52.142857142857146</v>
      </c>
      <c r="N885" s="841">
        <v>0</v>
      </c>
      <c r="O885" s="841">
        <f t="shared" si="46"/>
        <v>0</v>
      </c>
      <c r="P885" s="1037" t="str">
        <f>IF(ISNUMBER(O885),IF(O885=100%,"CUMPLIDA",IF(AND(ISNUMBER(L885),ISNUMBER(ITRC!$Q$5)), IF(L885&lt;ITRC!$Q$5,"INCUMPLIDA","PROCESO"), "VERIFICAR FECHA")),"SIN VALOR AVANCE")</f>
        <v>PROCESO</v>
      </c>
      <c r="Q885" s="1035" t="s">
        <v>3454</v>
      </c>
    </row>
    <row r="886" spans="1:17" ht="105" x14ac:dyDescent="0.25">
      <c r="A886" s="51" t="s">
        <v>13</v>
      </c>
      <c r="B886" s="52" t="s">
        <v>17</v>
      </c>
      <c r="C886" s="1204"/>
      <c r="D886" s="1204"/>
      <c r="E886" s="1222" t="s">
        <v>3455</v>
      </c>
      <c r="F886" s="1221"/>
      <c r="G886" s="1065" t="s">
        <v>3462</v>
      </c>
      <c r="H886" s="1065" t="s">
        <v>3457</v>
      </c>
      <c r="I886" s="681" t="s">
        <v>3458</v>
      </c>
      <c r="J886" s="839">
        <v>2</v>
      </c>
      <c r="K886" s="569">
        <v>45108</v>
      </c>
      <c r="L886" s="569">
        <v>45169</v>
      </c>
      <c r="M886" s="840">
        <f t="shared" si="45"/>
        <v>8.7142857142857135</v>
      </c>
      <c r="N886" s="841">
        <v>0</v>
      </c>
      <c r="O886" s="841">
        <f t="shared" si="46"/>
        <v>0</v>
      </c>
      <c r="P886" s="1037" t="str">
        <f>IF(ISNUMBER(O886),IF(O886=100%,"CUMPLIDA",IF(AND(ISNUMBER(L886),ISNUMBER(ITRC!$Q$5)), IF(L886&lt;ITRC!$Q$5,"INCUMPLIDA","PROCESO"), "VERIFICAR FECHA")),"SIN VALOR AVANCE")</f>
        <v>PROCESO</v>
      </c>
      <c r="Q886" s="681" t="s">
        <v>4158</v>
      </c>
    </row>
    <row r="887" spans="1:17" ht="120" x14ac:dyDescent="0.25">
      <c r="A887" s="51" t="s">
        <v>13</v>
      </c>
      <c r="B887" s="52" t="s">
        <v>17</v>
      </c>
      <c r="C887" s="1204"/>
      <c r="D887" s="1204"/>
      <c r="E887" s="1223"/>
      <c r="F887" s="1221"/>
      <c r="G887" s="1065" t="s">
        <v>3463</v>
      </c>
      <c r="H887" s="1065" t="s">
        <v>3456</v>
      </c>
      <c r="I887" s="681" t="s">
        <v>3459</v>
      </c>
      <c r="J887" s="839">
        <v>2</v>
      </c>
      <c r="K887" s="569">
        <v>45170</v>
      </c>
      <c r="L887" s="569">
        <v>45291</v>
      </c>
      <c r="M887" s="840">
        <f t="shared" si="45"/>
        <v>17.285714285714285</v>
      </c>
      <c r="N887" s="841">
        <v>0</v>
      </c>
      <c r="O887" s="841">
        <f t="shared" si="46"/>
        <v>0</v>
      </c>
      <c r="P887" s="1037" t="str">
        <f>IF(ISNUMBER(O887),IF(O887=100%,"CUMPLIDA",IF(AND(ISNUMBER(L887),ISNUMBER(ITRC!$Q$5)), IF(L887&lt;ITRC!$Q$5,"INCUMPLIDA","PROCESO"), "VERIFICAR FECHA")),"SIN VALOR AVANCE")</f>
        <v>PROCESO</v>
      </c>
      <c r="Q887" s="681" t="s">
        <v>4158</v>
      </c>
    </row>
    <row r="888" spans="1:17" ht="165.6" x14ac:dyDescent="0.25">
      <c r="A888" s="51" t="s">
        <v>13</v>
      </c>
      <c r="B888" s="52" t="s">
        <v>17</v>
      </c>
      <c r="C888" s="1204"/>
      <c r="D888" s="1204"/>
      <c r="E888" s="1223"/>
      <c r="F888" s="1221"/>
      <c r="G888" s="1065" t="s">
        <v>3464</v>
      </c>
      <c r="H888" s="1065" t="s">
        <v>1462</v>
      </c>
      <c r="I888" s="681" t="s">
        <v>3442</v>
      </c>
      <c r="J888" s="839">
        <v>2</v>
      </c>
      <c r="K888" s="569">
        <v>45078</v>
      </c>
      <c r="L888" s="569">
        <v>45291</v>
      </c>
      <c r="M888" s="840">
        <f t="shared" si="45"/>
        <v>30.428571428571427</v>
      </c>
      <c r="N888" s="841">
        <v>0</v>
      </c>
      <c r="O888" s="841">
        <f t="shared" si="46"/>
        <v>0</v>
      </c>
      <c r="P888" s="1037" t="str">
        <f>IF(ISNUMBER(O888),IF(O888=100%,"CUMPLIDA",IF(AND(ISNUMBER(L888),ISNUMBER(ITRC!$Q$5)), IF(L888&lt;ITRC!$Q$5,"INCUMPLIDA","PROCESO"), "VERIFICAR FECHA")),"SIN VALOR AVANCE")</f>
        <v>PROCESO</v>
      </c>
      <c r="Q888" s="1035" t="s">
        <v>3454</v>
      </c>
    </row>
    <row r="889" spans="1:17" ht="165.6" x14ac:dyDescent="0.25">
      <c r="A889" s="51" t="s">
        <v>13</v>
      </c>
      <c r="B889" s="52" t="s">
        <v>17</v>
      </c>
      <c r="C889" s="1204"/>
      <c r="D889" s="1204"/>
      <c r="E889" s="1224"/>
      <c r="F889" s="1221"/>
      <c r="G889" s="1065" t="s">
        <v>3465</v>
      </c>
      <c r="H889" s="1065" t="s">
        <v>1465</v>
      </c>
      <c r="I889" s="681" t="s">
        <v>3446</v>
      </c>
      <c r="J889" s="839">
        <v>1</v>
      </c>
      <c r="K889" s="569">
        <v>45292</v>
      </c>
      <c r="L889" s="569">
        <v>45657</v>
      </c>
      <c r="M889" s="840">
        <f t="shared" si="45"/>
        <v>52.142857142857146</v>
      </c>
      <c r="N889" s="841">
        <v>0</v>
      </c>
      <c r="O889" s="841">
        <f t="shared" si="46"/>
        <v>0</v>
      </c>
      <c r="P889" s="1037" t="str">
        <f>IF(ISNUMBER(O889),IF(O889=100%,"CUMPLIDA",IF(AND(ISNUMBER(L889),ISNUMBER(ITRC!$Q$5)), IF(L889&lt;ITRC!$Q$5,"INCUMPLIDA","PROCESO"), "VERIFICAR FECHA")),"SIN VALOR AVANCE")</f>
        <v>PROCESO</v>
      </c>
      <c r="Q889" s="1035" t="s">
        <v>3454</v>
      </c>
    </row>
    <row r="890" spans="1:17" ht="75.599999999999994" x14ac:dyDescent="0.25">
      <c r="A890" s="51" t="s">
        <v>13</v>
      </c>
      <c r="B890" s="52" t="s">
        <v>17</v>
      </c>
      <c r="C890" s="1204"/>
      <c r="D890" s="1204"/>
      <c r="E890" s="1214" t="s">
        <v>3461</v>
      </c>
      <c r="F890" s="1221"/>
      <c r="G890" s="1065" t="s">
        <v>3466</v>
      </c>
      <c r="H890" s="1065" t="s">
        <v>3467</v>
      </c>
      <c r="I890" s="681" t="s">
        <v>3468</v>
      </c>
      <c r="J890" s="839">
        <v>6</v>
      </c>
      <c r="K890" s="569">
        <v>45108</v>
      </c>
      <c r="L890" s="569">
        <v>45291</v>
      </c>
      <c r="M890" s="840">
        <f t="shared" si="45"/>
        <v>26.142857142857142</v>
      </c>
      <c r="N890" s="841">
        <v>0</v>
      </c>
      <c r="O890" s="841">
        <f t="shared" si="46"/>
        <v>0</v>
      </c>
      <c r="P890" s="1037" t="str">
        <f>IF(ISNUMBER(O890),IF(O890=100%,"CUMPLIDA",IF(AND(ISNUMBER(L890),ISNUMBER(ITRC!$Q$5)), IF(L890&lt;ITRC!$Q$5,"INCUMPLIDA","PROCESO"), "VERIFICAR FECHA")),"SIN VALOR AVANCE")</f>
        <v>PROCESO</v>
      </c>
      <c r="Q890" s="681" t="s">
        <v>4157</v>
      </c>
    </row>
    <row r="891" spans="1:17" ht="165.6" x14ac:dyDescent="0.25">
      <c r="A891" s="51" t="s">
        <v>13</v>
      </c>
      <c r="B891" s="52" t="s">
        <v>17</v>
      </c>
      <c r="C891" s="1204"/>
      <c r="D891" s="1204"/>
      <c r="E891" s="1215"/>
      <c r="F891" s="1221"/>
      <c r="G891" s="1065" t="s">
        <v>3448</v>
      </c>
      <c r="H891" s="1065" t="s">
        <v>1462</v>
      </c>
      <c r="I891" s="681" t="s">
        <v>3442</v>
      </c>
      <c r="J891" s="839">
        <v>2</v>
      </c>
      <c r="K891" s="569">
        <v>45078</v>
      </c>
      <c r="L891" s="569">
        <v>45291</v>
      </c>
      <c r="M891" s="840">
        <f t="shared" si="45"/>
        <v>30.428571428571427</v>
      </c>
      <c r="N891" s="841">
        <v>0</v>
      </c>
      <c r="O891" s="841">
        <f t="shared" si="46"/>
        <v>0</v>
      </c>
      <c r="P891" s="1037" t="str">
        <f>IF(ISNUMBER(O891),IF(O891=100%,"CUMPLIDA",IF(AND(ISNUMBER(L891),ISNUMBER(ITRC!$Q$5)), IF(L891&lt;ITRC!$Q$5,"INCUMPLIDA","PROCESO"), "VERIFICAR FECHA")),"SIN VALOR AVANCE")</f>
        <v>PROCESO</v>
      </c>
      <c r="Q891" s="1035" t="s">
        <v>3454</v>
      </c>
    </row>
    <row r="892" spans="1:17" ht="165.6" x14ac:dyDescent="0.25">
      <c r="A892" s="51" t="s">
        <v>13</v>
      </c>
      <c r="B892" s="52" t="s">
        <v>17</v>
      </c>
      <c r="C892" s="1204"/>
      <c r="D892" s="1204"/>
      <c r="E892" s="1216"/>
      <c r="F892" s="1221"/>
      <c r="G892" s="1065" t="s">
        <v>3449</v>
      </c>
      <c r="H892" s="1065" t="s">
        <v>1465</v>
      </c>
      <c r="I892" s="681" t="s">
        <v>3446</v>
      </c>
      <c r="J892" s="839">
        <v>1</v>
      </c>
      <c r="K892" s="569">
        <v>45292</v>
      </c>
      <c r="L892" s="569">
        <v>45657</v>
      </c>
      <c r="M892" s="840">
        <f t="shared" si="45"/>
        <v>52.142857142857146</v>
      </c>
      <c r="N892" s="841">
        <v>0</v>
      </c>
      <c r="O892" s="841">
        <f t="shared" si="46"/>
        <v>0</v>
      </c>
      <c r="P892" s="1037" t="str">
        <f>IF(ISNUMBER(O892),IF(O892=100%,"CUMPLIDA",IF(AND(ISNUMBER(L892),ISNUMBER(ITRC!$Q$5)), IF(L892&lt;ITRC!$Q$5,"INCUMPLIDA","PROCESO"), "VERIFICAR FECHA")),"SIN VALOR AVANCE")</f>
        <v>PROCESO</v>
      </c>
      <c r="Q892" s="1035" t="s">
        <v>3454</v>
      </c>
    </row>
    <row r="893" spans="1:17" ht="90" x14ac:dyDescent="0.25">
      <c r="A893" s="51" t="s">
        <v>13</v>
      </c>
      <c r="B893" s="52" t="s">
        <v>17</v>
      </c>
      <c r="C893" s="1204"/>
      <c r="D893" s="1204"/>
      <c r="E893" s="1214" t="s">
        <v>3469</v>
      </c>
      <c r="F893" s="1221"/>
      <c r="G893" s="1065" t="s">
        <v>3470</v>
      </c>
      <c r="H893" s="1065" t="s">
        <v>3472</v>
      </c>
      <c r="I893" s="681" t="s">
        <v>4159</v>
      </c>
      <c r="J893" s="839">
        <v>1</v>
      </c>
      <c r="K893" s="569">
        <v>45108</v>
      </c>
      <c r="L893" s="569">
        <v>45657</v>
      </c>
      <c r="M893" s="840">
        <f t="shared" si="45"/>
        <v>78.428571428571431</v>
      </c>
      <c r="N893" s="841">
        <v>0</v>
      </c>
      <c r="O893" s="841">
        <f t="shared" si="46"/>
        <v>0</v>
      </c>
      <c r="P893" s="1037" t="str">
        <f>IF(ISNUMBER(O893),IF(O893=100%,"CUMPLIDA",IF(AND(ISNUMBER(L893),ISNUMBER(ITRC!$Q$5)), IF(L893&lt;ITRC!$Q$5,"INCUMPLIDA","PROCESO"), "VERIFICAR FECHA")),"SIN VALOR AVANCE")</f>
        <v>PROCESO</v>
      </c>
      <c r="Q893" s="681" t="s">
        <v>4157</v>
      </c>
    </row>
    <row r="894" spans="1:17" ht="75" x14ac:dyDescent="0.25">
      <c r="A894" s="51" t="s">
        <v>13</v>
      </c>
      <c r="B894" s="52" t="s">
        <v>17</v>
      </c>
      <c r="C894" s="1204"/>
      <c r="D894" s="1204"/>
      <c r="E894" s="1216"/>
      <c r="F894" s="1221"/>
      <c r="G894" s="1065" t="s">
        <v>3471</v>
      </c>
      <c r="H894" s="1065" t="s">
        <v>3473</v>
      </c>
      <c r="I894" s="681" t="s">
        <v>3475</v>
      </c>
      <c r="J894" s="839">
        <v>2</v>
      </c>
      <c r="K894" s="569">
        <v>45108</v>
      </c>
      <c r="L894" s="569">
        <v>45291</v>
      </c>
      <c r="M894" s="840">
        <f t="shared" si="45"/>
        <v>26.142857142857142</v>
      </c>
      <c r="N894" s="841">
        <v>0</v>
      </c>
      <c r="O894" s="841">
        <f t="shared" si="46"/>
        <v>0</v>
      </c>
      <c r="P894" s="1037" t="str">
        <f>IF(ISNUMBER(O894),IF(O894=100%,"CUMPLIDA",IF(AND(ISNUMBER(L894),ISNUMBER(ITRC!$Q$5)), IF(L894&lt;ITRC!$Q$5,"INCUMPLIDA","PROCESO"), "VERIFICAR FECHA")),"SIN VALOR AVANCE")</f>
        <v>PROCESO</v>
      </c>
      <c r="Q894" s="681" t="s">
        <v>4152</v>
      </c>
    </row>
    <row r="895" spans="1:17" ht="135" x14ac:dyDescent="0.25">
      <c r="A895" s="51" t="s">
        <v>13</v>
      </c>
      <c r="B895" s="52" t="s">
        <v>17</v>
      </c>
      <c r="C895" s="1204"/>
      <c r="D895" s="1204"/>
      <c r="E895" s="1214" t="s">
        <v>3476</v>
      </c>
      <c r="F895" s="1221"/>
      <c r="G895" s="1065" t="s">
        <v>3477</v>
      </c>
      <c r="H895" s="1065" t="s">
        <v>3479</v>
      </c>
      <c r="I895" s="681" t="s">
        <v>3481</v>
      </c>
      <c r="J895" s="839">
        <v>1</v>
      </c>
      <c r="K895" s="569">
        <v>45108</v>
      </c>
      <c r="L895" s="569">
        <v>45199</v>
      </c>
      <c r="M895" s="840">
        <f t="shared" si="45"/>
        <v>13</v>
      </c>
      <c r="N895" s="841">
        <v>0</v>
      </c>
      <c r="O895" s="841">
        <f t="shared" si="46"/>
        <v>0</v>
      </c>
      <c r="P895" s="1037" t="str">
        <f>IF(ISNUMBER(O895),IF(O895=100%,"CUMPLIDA",IF(AND(ISNUMBER(L895),ISNUMBER(ITRC!$Q$5)), IF(L895&lt;ITRC!$Q$5,"INCUMPLIDA","PROCESO"), "VERIFICAR FECHA")),"SIN VALOR AVANCE")</f>
        <v>PROCESO</v>
      </c>
      <c r="Q895" s="681" t="s">
        <v>4152</v>
      </c>
    </row>
    <row r="896" spans="1:17" ht="105" x14ac:dyDescent="0.25">
      <c r="A896" s="51" t="s">
        <v>13</v>
      </c>
      <c r="B896" s="52" t="s">
        <v>17</v>
      </c>
      <c r="C896" s="1204"/>
      <c r="D896" s="1204"/>
      <c r="E896" s="1216"/>
      <c r="F896" s="1221"/>
      <c r="G896" s="1065" t="s">
        <v>3478</v>
      </c>
      <c r="H896" s="1065" t="s">
        <v>3480</v>
      </c>
      <c r="I896" s="681" t="s">
        <v>3482</v>
      </c>
      <c r="J896" s="839">
        <v>1</v>
      </c>
      <c r="K896" s="569">
        <v>45139</v>
      </c>
      <c r="L896" s="569">
        <v>45291</v>
      </c>
      <c r="M896" s="840">
        <f t="shared" si="45"/>
        <v>21.714285714285715</v>
      </c>
      <c r="N896" s="841">
        <v>0</v>
      </c>
      <c r="O896" s="841">
        <f t="shared" si="46"/>
        <v>0</v>
      </c>
      <c r="P896" s="1037" t="str">
        <f>IF(ISNUMBER(O896),IF(O896=100%,"CUMPLIDA",IF(AND(ISNUMBER(L896),ISNUMBER(ITRC!$Q$5)), IF(L896&lt;ITRC!$Q$5,"INCUMPLIDA","PROCESO"), "VERIFICAR FECHA")),"SIN VALOR AVANCE")</f>
        <v>PROCESO</v>
      </c>
      <c r="Q896" s="681" t="s">
        <v>4152</v>
      </c>
    </row>
    <row r="897" spans="1:17" ht="120.6" x14ac:dyDescent="0.25">
      <c r="A897" s="51" t="s">
        <v>16</v>
      </c>
      <c r="B897" s="306" t="s">
        <v>17</v>
      </c>
      <c r="C897" s="1204" t="s">
        <v>1731</v>
      </c>
      <c r="D897" s="1204" t="s">
        <v>1537</v>
      </c>
      <c r="E897" s="1130" t="s">
        <v>1732</v>
      </c>
      <c r="F897" s="1130" t="s">
        <v>1733</v>
      </c>
      <c r="G897" s="1130" t="s">
        <v>1734</v>
      </c>
      <c r="H897" s="1130" t="s">
        <v>1735</v>
      </c>
      <c r="I897" s="1031" t="s">
        <v>1736</v>
      </c>
      <c r="J897" s="839">
        <v>1</v>
      </c>
      <c r="K897" s="569">
        <v>44074</v>
      </c>
      <c r="L897" s="569">
        <v>44439</v>
      </c>
      <c r="M897" s="840">
        <f t="shared" si="45"/>
        <v>52.142857142857146</v>
      </c>
      <c r="N897" s="841">
        <v>1</v>
      </c>
      <c r="O897" s="841">
        <f t="shared" si="46"/>
        <v>1</v>
      </c>
      <c r="P897" s="1037" t="str">
        <f>IF(ISNUMBER(O897),IF(O897=100%,"CUMPLIDA",IF(AND(ISNUMBER(L897),ISNUMBER(ITRC!$Q$5)), IF(L897&lt;ITRC!$Q$5,"INCUMPLIDA","PROCESO"), "VERIFICAR FECHA")),"SIN VALOR AVANCE")</f>
        <v>CUMPLIDA</v>
      </c>
      <c r="Q897" s="1035" t="s">
        <v>1737</v>
      </c>
    </row>
    <row r="898" spans="1:17" ht="120.6" x14ac:dyDescent="0.25">
      <c r="A898" s="51" t="s">
        <v>16</v>
      </c>
      <c r="B898" s="306" t="s">
        <v>17</v>
      </c>
      <c r="C898" s="1204"/>
      <c r="D898" s="1204"/>
      <c r="E898" s="1130"/>
      <c r="F898" s="1130"/>
      <c r="G898" s="1130"/>
      <c r="H898" s="1130"/>
      <c r="I898" s="1031" t="s">
        <v>1738</v>
      </c>
      <c r="J898" s="839">
        <v>2</v>
      </c>
      <c r="K898" s="569">
        <v>44074</v>
      </c>
      <c r="L898" s="569">
        <v>44439</v>
      </c>
      <c r="M898" s="840">
        <f t="shared" si="45"/>
        <v>52.142857142857146</v>
      </c>
      <c r="N898" s="841">
        <v>1</v>
      </c>
      <c r="O898" s="841">
        <f t="shared" si="46"/>
        <v>1</v>
      </c>
      <c r="P898" s="1037" t="str">
        <f>IF(ISNUMBER(O898),IF(O898=100%,"CUMPLIDA",IF(AND(ISNUMBER(L898),ISNUMBER(ITRC!$Q$5)), IF(L898&lt;ITRC!$Q$5,"INCUMPLIDA","PROCESO"), "VERIFICAR FECHA")),"SIN VALOR AVANCE")</f>
        <v>CUMPLIDA</v>
      </c>
      <c r="Q898" s="1035" t="s">
        <v>1737</v>
      </c>
    </row>
    <row r="899" spans="1:17" ht="120.6" x14ac:dyDescent="0.25">
      <c r="A899" s="51" t="s">
        <v>16</v>
      </c>
      <c r="B899" s="306" t="s">
        <v>17</v>
      </c>
      <c r="C899" s="1204"/>
      <c r="D899" s="1204"/>
      <c r="E899" s="1130"/>
      <c r="F899" s="1130"/>
      <c r="G899" s="1130" t="s">
        <v>1739</v>
      </c>
      <c r="H899" s="1130" t="s">
        <v>1740</v>
      </c>
      <c r="I899" s="1031" t="s">
        <v>1741</v>
      </c>
      <c r="J899" s="839">
        <v>1</v>
      </c>
      <c r="K899" s="569">
        <v>44074</v>
      </c>
      <c r="L899" s="569">
        <v>44439</v>
      </c>
      <c r="M899" s="840">
        <f t="shared" si="45"/>
        <v>52.142857142857146</v>
      </c>
      <c r="N899" s="841">
        <v>1</v>
      </c>
      <c r="O899" s="841">
        <f t="shared" si="46"/>
        <v>1</v>
      </c>
      <c r="P899" s="1037" t="str">
        <f>IF(ISNUMBER(O899),IF(O899=100%,"CUMPLIDA",IF(AND(ISNUMBER(L899),ISNUMBER(ITRC!$Q$5)), IF(L899&lt;ITRC!$Q$5,"INCUMPLIDA","PROCESO"), "VERIFICAR FECHA")),"SIN VALOR AVANCE")</f>
        <v>CUMPLIDA</v>
      </c>
      <c r="Q899" s="1035" t="s">
        <v>1737</v>
      </c>
    </row>
    <row r="900" spans="1:17" ht="120.6" x14ac:dyDescent="0.25">
      <c r="A900" s="51" t="s">
        <v>16</v>
      </c>
      <c r="B900" s="306" t="s">
        <v>17</v>
      </c>
      <c r="C900" s="1204"/>
      <c r="D900" s="1204"/>
      <c r="E900" s="1130"/>
      <c r="F900" s="1130"/>
      <c r="G900" s="1130"/>
      <c r="H900" s="1130"/>
      <c r="I900" s="1031" t="s">
        <v>1738</v>
      </c>
      <c r="J900" s="839">
        <v>2</v>
      </c>
      <c r="K900" s="569">
        <v>44074</v>
      </c>
      <c r="L900" s="569">
        <v>44439</v>
      </c>
      <c r="M900" s="840">
        <f t="shared" si="45"/>
        <v>52.142857142857146</v>
      </c>
      <c r="N900" s="841">
        <v>1</v>
      </c>
      <c r="O900" s="841">
        <f t="shared" si="46"/>
        <v>1</v>
      </c>
      <c r="P900" s="1037" t="str">
        <f>IF(ISNUMBER(O900),IF(O900=100%,"CUMPLIDA",IF(AND(ISNUMBER(L900),ISNUMBER(ITRC!$Q$5)), IF(L900&lt;ITRC!$Q$5,"INCUMPLIDA","PROCESO"), "VERIFICAR FECHA")),"SIN VALOR AVANCE")</f>
        <v>CUMPLIDA</v>
      </c>
      <c r="Q900" s="1035" t="s">
        <v>1737</v>
      </c>
    </row>
    <row r="901" spans="1:17" ht="180.6" x14ac:dyDescent="0.25">
      <c r="A901" s="51" t="s">
        <v>16</v>
      </c>
      <c r="B901" s="306" t="s">
        <v>17</v>
      </c>
      <c r="C901" s="1204"/>
      <c r="D901" s="1204"/>
      <c r="E901" s="1130"/>
      <c r="F901" s="1130"/>
      <c r="G901" s="1031" t="s">
        <v>1742</v>
      </c>
      <c r="H901" s="1031" t="s">
        <v>1743</v>
      </c>
      <c r="I901" s="1031" t="s">
        <v>1744</v>
      </c>
      <c r="J901" s="841">
        <v>1</v>
      </c>
      <c r="K901" s="569">
        <v>44074</v>
      </c>
      <c r="L901" s="569">
        <v>44439</v>
      </c>
      <c r="M901" s="840">
        <f t="shared" si="45"/>
        <v>52.142857142857146</v>
      </c>
      <c r="N901" s="841">
        <v>1</v>
      </c>
      <c r="O901" s="841">
        <f t="shared" si="46"/>
        <v>1</v>
      </c>
      <c r="P901" s="1037" t="str">
        <f>IF(ISNUMBER(O901),IF(O901=100%,"CUMPLIDA",IF(AND(ISNUMBER(L901),ISNUMBER(ITRC!$Q$5)), IF(L901&lt;ITRC!$Q$5,"INCUMPLIDA","PROCESO"), "VERIFICAR FECHA")),"SIN VALOR AVANCE")</f>
        <v>CUMPLIDA</v>
      </c>
      <c r="Q901" s="1035" t="s">
        <v>1745</v>
      </c>
    </row>
    <row r="902" spans="1:17" ht="180.6" x14ac:dyDescent="0.25">
      <c r="A902" s="51" t="s">
        <v>16</v>
      </c>
      <c r="B902" s="306" t="s">
        <v>17</v>
      </c>
      <c r="C902" s="1204"/>
      <c r="D902" s="1204"/>
      <c r="E902" s="1130"/>
      <c r="F902" s="1130"/>
      <c r="G902" s="1031" t="s">
        <v>1746</v>
      </c>
      <c r="H902" s="1031" t="s">
        <v>1747</v>
      </c>
      <c r="I902" s="1031" t="s">
        <v>1748</v>
      </c>
      <c r="J902" s="839">
        <v>1</v>
      </c>
      <c r="K902" s="569">
        <v>44074</v>
      </c>
      <c r="L902" s="569">
        <v>44227</v>
      </c>
      <c r="M902" s="840">
        <f t="shared" si="45"/>
        <v>21.857142857142858</v>
      </c>
      <c r="N902" s="841">
        <v>1</v>
      </c>
      <c r="O902" s="841">
        <f t="shared" si="46"/>
        <v>1</v>
      </c>
      <c r="P902" s="1037" t="str">
        <f>IF(ISNUMBER(O902),IF(O902=100%,"CUMPLIDA",IF(AND(ISNUMBER(L902),ISNUMBER(ITRC!$Q$5)), IF(L902&lt;ITRC!$Q$5,"INCUMPLIDA","PROCESO"), "VERIFICAR FECHA")),"SIN VALOR AVANCE")</f>
        <v>CUMPLIDA</v>
      </c>
      <c r="Q902" s="1035" t="s">
        <v>1745</v>
      </c>
    </row>
    <row r="903" spans="1:17" ht="120.6" x14ac:dyDescent="0.25">
      <c r="A903" s="51" t="s">
        <v>16</v>
      </c>
      <c r="B903" s="306" t="s">
        <v>17</v>
      </c>
      <c r="C903" s="1204"/>
      <c r="D903" s="1204"/>
      <c r="E903" s="1130" t="s">
        <v>1749</v>
      </c>
      <c r="F903" s="1130"/>
      <c r="G903" s="1031" t="s">
        <v>1750</v>
      </c>
      <c r="H903" s="1031" t="s">
        <v>1751</v>
      </c>
      <c r="I903" s="1031" t="s">
        <v>1752</v>
      </c>
      <c r="J903" s="839">
        <v>1</v>
      </c>
      <c r="K903" s="569">
        <v>44074</v>
      </c>
      <c r="L903" s="569">
        <v>44561</v>
      </c>
      <c r="M903" s="840">
        <f t="shared" si="45"/>
        <v>69.571428571428569</v>
      </c>
      <c r="N903" s="841">
        <v>1</v>
      </c>
      <c r="O903" s="841">
        <f t="shared" si="46"/>
        <v>1</v>
      </c>
      <c r="P903" s="1037" t="str">
        <f>IF(ISNUMBER(O903),IF(O903=100%,"CUMPLIDA",IF(AND(ISNUMBER(L903),ISNUMBER(ITRC!$Q$5)), IF(L903&lt;ITRC!$Q$5,"INCUMPLIDA","PROCESO"), "VERIFICAR FECHA")),"SIN VALOR AVANCE")</f>
        <v>CUMPLIDA</v>
      </c>
      <c r="Q903" s="1035" t="s">
        <v>1753</v>
      </c>
    </row>
    <row r="904" spans="1:17" ht="120.6" x14ac:dyDescent="0.25">
      <c r="A904" s="51" t="s">
        <v>16</v>
      </c>
      <c r="B904" s="306" t="s">
        <v>17</v>
      </c>
      <c r="C904" s="1204"/>
      <c r="D904" s="1204"/>
      <c r="E904" s="1130"/>
      <c r="F904" s="1130"/>
      <c r="G904" s="1031"/>
      <c r="H904" s="1031" t="s">
        <v>1754</v>
      </c>
      <c r="I904" s="1031" t="s">
        <v>1755</v>
      </c>
      <c r="J904" s="839">
        <v>1</v>
      </c>
      <c r="K904" s="569">
        <v>44074</v>
      </c>
      <c r="L904" s="569">
        <v>44561</v>
      </c>
      <c r="M904" s="840">
        <f t="shared" si="45"/>
        <v>69.571428571428569</v>
      </c>
      <c r="N904" s="841">
        <v>1</v>
      </c>
      <c r="O904" s="841">
        <f t="shared" si="46"/>
        <v>1</v>
      </c>
      <c r="P904" s="1037" t="str">
        <f>IF(ISNUMBER(O904),IF(O904=100%,"CUMPLIDA",IF(AND(ISNUMBER(L904),ISNUMBER(ITRC!$Q$5)), IF(L904&lt;ITRC!$Q$5,"INCUMPLIDA","PROCESO"), "VERIFICAR FECHA")),"SIN VALOR AVANCE")</f>
        <v>CUMPLIDA</v>
      </c>
      <c r="Q904" s="1035" t="s">
        <v>1753</v>
      </c>
    </row>
    <row r="905" spans="1:17" ht="120.6" x14ac:dyDescent="0.25">
      <c r="A905" s="51" t="s">
        <v>16</v>
      </c>
      <c r="B905" s="306" t="s">
        <v>17</v>
      </c>
      <c r="C905" s="1204"/>
      <c r="D905" s="1204"/>
      <c r="E905" s="1130"/>
      <c r="F905" s="1130"/>
      <c r="G905" s="1031" t="s">
        <v>1756</v>
      </c>
      <c r="H905" s="1031" t="s">
        <v>1757</v>
      </c>
      <c r="I905" s="1031" t="s">
        <v>1758</v>
      </c>
      <c r="J905" s="841">
        <v>1</v>
      </c>
      <c r="K905" s="569">
        <v>44074</v>
      </c>
      <c r="L905" s="569">
        <v>44439</v>
      </c>
      <c r="M905" s="840">
        <f t="shared" si="45"/>
        <v>52.142857142857146</v>
      </c>
      <c r="N905" s="841">
        <v>1</v>
      </c>
      <c r="O905" s="841">
        <f t="shared" si="46"/>
        <v>1</v>
      </c>
      <c r="P905" s="1037" t="str">
        <f>IF(ISNUMBER(O905),IF(O905=100%,"CUMPLIDA",IF(AND(ISNUMBER(L905),ISNUMBER(ITRC!$Q$5)), IF(L905&lt;ITRC!$Q$5,"INCUMPLIDA","PROCESO"), "VERIFICAR FECHA")),"SIN VALOR AVANCE")</f>
        <v>CUMPLIDA</v>
      </c>
      <c r="Q905" s="1035" t="s">
        <v>1759</v>
      </c>
    </row>
    <row r="906" spans="1:17" ht="150.6" x14ac:dyDescent="0.25">
      <c r="A906" s="51" t="s">
        <v>16</v>
      </c>
      <c r="B906" s="306" t="s">
        <v>17</v>
      </c>
      <c r="C906" s="1204"/>
      <c r="D906" s="1204"/>
      <c r="E906" s="1130"/>
      <c r="F906" s="1130"/>
      <c r="G906" s="1031"/>
      <c r="H906" s="1031" t="s">
        <v>1760</v>
      </c>
      <c r="I906" s="1031" t="s">
        <v>1761</v>
      </c>
      <c r="J906" s="839">
        <v>1</v>
      </c>
      <c r="K906" s="569">
        <v>44074</v>
      </c>
      <c r="L906" s="569">
        <v>44439</v>
      </c>
      <c r="M906" s="840">
        <f t="shared" si="45"/>
        <v>52.142857142857146</v>
      </c>
      <c r="N906" s="841">
        <v>1</v>
      </c>
      <c r="O906" s="841">
        <f t="shared" si="46"/>
        <v>1</v>
      </c>
      <c r="P906" s="1037" t="str">
        <f>IF(ISNUMBER(O906),IF(O906=100%,"CUMPLIDA",IF(AND(ISNUMBER(L906),ISNUMBER(ITRC!$Q$5)), IF(L906&lt;ITRC!$Q$5,"INCUMPLIDA","PROCESO"), "VERIFICAR FECHA")),"SIN VALOR AVANCE")</f>
        <v>CUMPLIDA</v>
      </c>
      <c r="Q906" s="1035" t="s">
        <v>1762</v>
      </c>
    </row>
    <row r="907" spans="1:17" ht="120" x14ac:dyDescent="0.25">
      <c r="A907" s="51" t="s">
        <v>16</v>
      </c>
      <c r="B907" s="306" t="s">
        <v>17</v>
      </c>
      <c r="C907" s="1204"/>
      <c r="D907" s="1204"/>
      <c r="E907" s="1130"/>
      <c r="F907" s="1130"/>
      <c r="G907" s="1031" t="s">
        <v>1763</v>
      </c>
      <c r="H907" s="1031" t="s">
        <v>1764</v>
      </c>
      <c r="I907" s="1031" t="s">
        <v>1765</v>
      </c>
      <c r="J907" s="841">
        <v>1</v>
      </c>
      <c r="K907" s="569">
        <v>44074</v>
      </c>
      <c r="L907" s="569">
        <v>44439</v>
      </c>
      <c r="M907" s="840">
        <f t="shared" si="45"/>
        <v>52.142857142857146</v>
      </c>
      <c r="N907" s="841">
        <v>1</v>
      </c>
      <c r="O907" s="841">
        <f t="shared" si="46"/>
        <v>1</v>
      </c>
      <c r="P907" s="1037" t="str">
        <f>IF(ISNUMBER(O907),IF(O907=100%,"CUMPLIDA",IF(AND(ISNUMBER(L907),ISNUMBER(ITRC!$Q$5)), IF(L907&lt;ITRC!$Q$5,"INCUMPLIDA","PROCESO"), "VERIFICAR FECHA")),"SIN VALOR AVANCE")</f>
        <v>CUMPLIDA</v>
      </c>
      <c r="Q907" s="1035" t="s">
        <v>1766</v>
      </c>
    </row>
    <row r="908" spans="1:17" ht="120.6" x14ac:dyDescent="0.25">
      <c r="A908" s="51" t="s">
        <v>16</v>
      </c>
      <c r="B908" s="306" t="s">
        <v>17</v>
      </c>
      <c r="C908" s="1204"/>
      <c r="D908" s="1204"/>
      <c r="E908" s="1130"/>
      <c r="F908" s="1130"/>
      <c r="G908" s="1031" t="s">
        <v>1767</v>
      </c>
      <c r="H908" s="1031" t="s">
        <v>1768</v>
      </c>
      <c r="I908" s="1031" t="s">
        <v>1769</v>
      </c>
      <c r="J908" s="839">
        <v>2</v>
      </c>
      <c r="K908" s="569">
        <v>44074</v>
      </c>
      <c r="L908" s="569">
        <v>44438</v>
      </c>
      <c r="M908" s="840">
        <f t="shared" si="45"/>
        <v>52</v>
      </c>
      <c r="N908" s="841">
        <v>1</v>
      </c>
      <c r="O908" s="841">
        <f t="shared" si="46"/>
        <v>1</v>
      </c>
      <c r="P908" s="1037" t="str">
        <f>IF(ISNUMBER(O908),IF(O908=100%,"CUMPLIDA",IF(AND(ISNUMBER(L908),ISNUMBER(ITRC!$Q$5)), IF(L908&lt;ITRC!$Q$5,"INCUMPLIDA","PROCESO"), "VERIFICAR FECHA")),"SIN VALOR AVANCE")</f>
        <v>CUMPLIDA</v>
      </c>
      <c r="Q908" s="1035" t="s">
        <v>1770</v>
      </c>
    </row>
    <row r="909" spans="1:17" ht="120.6" x14ac:dyDescent="0.25">
      <c r="A909" s="51" t="s">
        <v>16</v>
      </c>
      <c r="B909" s="306" t="s">
        <v>17</v>
      </c>
      <c r="C909" s="1204"/>
      <c r="D909" s="1204"/>
      <c r="E909" s="1130"/>
      <c r="F909" s="1130"/>
      <c r="G909" s="1031" t="s">
        <v>1771</v>
      </c>
      <c r="H909" s="1031" t="s">
        <v>1772</v>
      </c>
      <c r="I909" s="1031" t="s">
        <v>1773</v>
      </c>
      <c r="J909" s="841">
        <v>1</v>
      </c>
      <c r="K909" s="569">
        <v>44074</v>
      </c>
      <c r="L909" s="569">
        <v>44560</v>
      </c>
      <c r="M909" s="840">
        <f t="shared" si="45"/>
        <v>69.428571428571431</v>
      </c>
      <c r="N909" s="841">
        <v>1</v>
      </c>
      <c r="O909" s="841">
        <f t="shared" si="46"/>
        <v>1</v>
      </c>
      <c r="P909" s="1037" t="str">
        <f>IF(ISNUMBER(O909),IF(O909=100%,"CUMPLIDA",IF(AND(ISNUMBER(L909),ISNUMBER(ITRC!$Q$5)), IF(L909&lt;ITRC!$Q$5,"INCUMPLIDA","PROCESO"), "VERIFICAR FECHA")),"SIN VALOR AVANCE")</f>
        <v>CUMPLIDA</v>
      </c>
      <c r="Q909" s="1035" t="s">
        <v>1770</v>
      </c>
    </row>
    <row r="910" spans="1:17" ht="120" x14ac:dyDescent="0.25">
      <c r="A910" s="51" t="s">
        <v>16</v>
      </c>
      <c r="B910" s="52" t="s">
        <v>17</v>
      </c>
      <c r="C910" s="1204" t="s">
        <v>1774</v>
      </c>
      <c r="D910" s="1225" t="s">
        <v>1367</v>
      </c>
      <c r="E910" s="1130" t="s">
        <v>1775</v>
      </c>
      <c r="F910" s="1130" t="s">
        <v>1776</v>
      </c>
      <c r="G910" s="1130" t="s">
        <v>1777</v>
      </c>
      <c r="H910" s="1031" t="s">
        <v>1778</v>
      </c>
      <c r="I910" s="1031" t="s">
        <v>1779</v>
      </c>
      <c r="J910" s="839">
        <v>1</v>
      </c>
      <c r="K910" s="569">
        <v>44075</v>
      </c>
      <c r="L910" s="569">
        <v>44256</v>
      </c>
      <c r="M910" s="840">
        <f t="shared" si="45"/>
        <v>25.857142857142858</v>
      </c>
      <c r="N910" s="841">
        <v>1</v>
      </c>
      <c r="O910" s="841">
        <f t="shared" si="46"/>
        <v>1</v>
      </c>
      <c r="P910" s="1037" t="str">
        <f>IF(ISNUMBER(O910),IF(O910=100%,"CUMPLIDA",IF(AND(ISNUMBER(L910),ISNUMBER(ITRC!$Q$5)), IF(L910&lt;ITRC!$Q$5,"INCUMPLIDA","PROCESO"), "VERIFICAR FECHA")),"SIN VALOR AVANCE")</f>
        <v>CUMPLIDA</v>
      </c>
      <c r="Q910" s="1035" t="s">
        <v>1780</v>
      </c>
    </row>
    <row r="911" spans="1:17" ht="150.6" x14ac:dyDescent="0.25">
      <c r="A911" s="51" t="s">
        <v>16</v>
      </c>
      <c r="B911" s="52" t="s">
        <v>17</v>
      </c>
      <c r="C911" s="1204"/>
      <c r="D911" s="1225"/>
      <c r="E911" s="1130"/>
      <c r="F911" s="1130"/>
      <c r="G911" s="1130"/>
      <c r="H911" s="1031" t="s">
        <v>1778</v>
      </c>
      <c r="I911" s="1031" t="s">
        <v>1779</v>
      </c>
      <c r="J911" s="839">
        <v>1</v>
      </c>
      <c r="K911" s="569">
        <v>44075</v>
      </c>
      <c r="L911" s="569">
        <v>44256</v>
      </c>
      <c r="M911" s="840">
        <f t="shared" si="45"/>
        <v>25.857142857142858</v>
      </c>
      <c r="N911" s="841">
        <v>1</v>
      </c>
      <c r="O911" s="841">
        <f t="shared" si="46"/>
        <v>1</v>
      </c>
      <c r="P911" s="1037" t="str">
        <f>IF(ISNUMBER(O911),IF(O911=100%,"CUMPLIDA",IF(AND(ISNUMBER(L911),ISNUMBER(ITRC!$Q$5)), IF(L911&lt;ITRC!$Q$5,"INCUMPLIDA","PROCESO"), "VERIFICAR FECHA")),"SIN VALOR AVANCE")</f>
        <v>CUMPLIDA</v>
      </c>
      <c r="Q911" s="1035" t="s">
        <v>1781</v>
      </c>
    </row>
    <row r="912" spans="1:17" ht="135.6" x14ac:dyDescent="0.25">
      <c r="A912" s="51" t="s">
        <v>16</v>
      </c>
      <c r="B912" s="52" t="s">
        <v>17</v>
      </c>
      <c r="C912" s="1204"/>
      <c r="D912" s="1225"/>
      <c r="E912" s="1130"/>
      <c r="F912" s="1130"/>
      <c r="G912" s="1130"/>
      <c r="H912" s="1031" t="s">
        <v>1778</v>
      </c>
      <c r="I912" s="1031" t="s">
        <v>1779</v>
      </c>
      <c r="J912" s="839">
        <v>1</v>
      </c>
      <c r="K912" s="569">
        <v>44075</v>
      </c>
      <c r="L912" s="569">
        <v>44256</v>
      </c>
      <c r="M912" s="840">
        <f t="shared" si="45"/>
        <v>25.857142857142858</v>
      </c>
      <c r="N912" s="841">
        <v>1</v>
      </c>
      <c r="O912" s="841">
        <f t="shared" si="46"/>
        <v>1</v>
      </c>
      <c r="P912" s="1037" t="str">
        <f>IF(ISNUMBER(O912),IF(O912=100%,"CUMPLIDA",IF(AND(ISNUMBER(L912),ISNUMBER(ITRC!$Q$5)), IF(L912&lt;ITRC!$Q$5,"INCUMPLIDA","PROCESO"), "VERIFICAR FECHA")),"SIN VALOR AVANCE")</f>
        <v>CUMPLIDA</v>
      </c>
      <c r="Q912" s="1035" t="s">
        <v>1782</v>
      </c>
    </row>
    <row r="913" spans="1:17" ht="120.6" x14ac:dyDescent="0.25">
      <c r="A913" s="51" t="s">
        <v>16</v>
      </c>
      <c r="B913" s="52" t="s">
        <v>17</v>
      </c>
      <c r="C913" s="1204"/>
      <c r="D913" s="1225"/>
      <c r="E913" s="1130" t="s">
        <v>1783</v>
      </c>
      <c r="F913" s="1130"/>
      <c r="G913" s="1130"/>
      <c r="H913" s="1031" t="s">
        <v>1778</v>
      </c>
      <c r="I913" s="1031" t="s">
        <v>1779</v>
      </c>
      <c r="J913" s="839">
        <v>1</v>
      </c>
      <c r="K913" s="569">
        <v>44075</v>
      </c>
      <c r="L913" s="569">
        <v>44256</v>
      </c>
      <c r="M913" s="840">
        <f t="shared" si="45"/>
        <v>25.857142857142858</v>
      </c>
      <c r="N913" s="841">
        <v>1</v>
      </c>
      <c r="O913" s="841">
        <f t="shared" si="46"/>
        <v>1</v>
      </c>
      <c r="P913" s="1037" t="str">
        <f>IF(ISNUMBER(O913),IF(O913=100%,"CUMPLIDA",IF(AND(ISNUMBER(L913),ISNUMBER(ITRC!$Q$5)), IF(L913&lt;ITRC!$Q$5,"INCUMPLIDA","PROCESO"), "VERIFICAR FECHA")),"SIN VALOR AVANCE")</f>
        <v>CUMPLIDA</v>
      </c>
      <c r="Q913" s="1035" t="s">
        <v>1753</v>
      </c>
    </row>
    <row r="914" spans="1:17" ht="135.6" x14ac:dyDescent="0.25">
      <c r="A914" s="51" t="s">
        <v>16</v>
      </c>
      <c r="B914" s="52" t="s">
        <v>17</v>
      </c>
      <c r="C914" s="1204"/>
      <c r="D914" s="1225"/>
      <c r="E914" s="1130"/>
      <c r="F914" s="1130"/>
      <c r="G914" s="1031" t="s">
        <v>1784</v>
      </c>
      <c r="H914" s="1031" t="s">
        <v>1785</v>
      </c>
      <c r="I914" s="1031" t="s">
        <v>1786</v>
      </c>
      <c r="J914" s="839">
        <v>3</v>
      </c>
      <c r="K914" s="569">
        <v>44067</v>
      </c>
      <c r="L914" s="569">
        <v>44196</v>
      </c>
      <c r="M914" s="840">
        <f t="shared" si="45"/>
        <v>18.428571428571427</v>
      </c>
      <c r="N914" s="841">
        <v>1</v>
      </c>
      <c r="O914" s="841">
        <f t="shared" si="46"/>
        <v>1</v>
      </c>
      <c r="P914" s="1037" t="str">
        <f>IF(ISNUMBER(O914),IF(O914=100%,"CUMPLIDA",IF(AND(ISNUMBER(L914),ISNUMBER(ITRC!$Q$5)), IF(L914&lt;ITRC!$Q$5,"INCUMPLIDA","PROCESO"), "VERIFICAR FECHA")),"SIN VALOR AVANCE")</f>
        <v>CUMPLIDA</v>
      </c>
      <c r="Q914" s="1035" t="s">
        <v>1787</v>
      </c>
    </row>
    <row r="915" spans="1:17" ht="195" x14ac:dyDescent="0.25">
      <c r="A915" s="51" t="s">
        <v>16</v>
      </c>
      <c r="B915" s="52" t="s">
        <v>17</v>
      </c>
      <c r="C915" s="1204"/>
      <c r="D915" s="1225"/>
      <c r="E915" s="1130"/>
      <c r="F915" s="1130"/>
      <c r="G915" s="1031" t="s">
        <v>1788</v>
      </c>
      <c r="H915" s="1031" t="s">
        <v>1789</v>
      </c>
      <c r="I915" s="1031" t="s">
        <v>1790</v>
      </c>
      <c r="J915" s="839">
        <v>2</v>
      </c>
      <c r="K915" s="569">
        <v>44105</v>
      </c>
      <c r="L915" s="569">
        <v>44316</v>
      </c>
      <c r="M915" s="840">
        <f t="shared" si="45"/>
        <v>30.142857142857142</v>
      </c>
      <c r="N915" s="841">
        <v>1</v>
      </c>
      <c r="O915" s="841">
        <f t="shared" si="46"/>
        <v>1</v>
      </c>
      <c r="P915" s="1037" t="str">
        <f>IF(ISNUMBER(O915),IF(O915=100%,"CUMPLIDA",IF(AND(ISNUMBER(L915),ISNUMBER(ITRC!$Q$5)), IF(L915&lt;ITRC!$Q$5,"INCUMPLIDA","PROCESO"), "VERIFICAR FECHA")),"SIN VALOR AVANCE")</f>
        <v>CUMPLIDA</v>
      </c>
      <c r="Q915" s="1035" t="s">
        <v>1791</v>
      </c>
    </row>
    <row r="916" spans="1:17" ht="90" x14ac:dyDescent="0.25">
      <c r="A916" s="51" t="s">
        <v>16</v>
      </c>
      <c r="B916" s="52" t="s">
        <v>17</v>
      </c>
      <c r="C916" s="1204"/>
      <c r="D916" s="1225"/>
      <c r="E916" s="1130"/>
      <c r="F916" s="1130"/>
      <c r="G916" s="1031" t="s">
        <v>1792</v>
      </c>
      <c r="H916" s="1031" t="s">
        <v>1793</v>
      </c>
      <c r="I916" s="1031" t="s">
        <v>1794</v>
      </c>
      <c r="J916" s="839">
        <v>1</v>
      </c>
      <c r="K916" s="569">
        <v>44105</v>
      </c>
      <c r="L916" s="569">
        <v>44195</v>
      </c>
      <c r="M916" s="840">
        <f t="shared" si="45"/>
        <v>12.857142857142858</v>
      </c>
      <c r="N916" s="841">
        <v>1</v>
      </c>
      <c r="O916" s="841">
        <f t="shared" si="46"/>
        <v>1</v>
      </c>
      <c r="P916" s="1037" t="str">
        <f>IF(ISNUMBER(O916),IF(O916=100%,"CUMPLIDA",IF(AND(ISNUMBER(L916),ISNUMBER(ITRC!$Q$5)), IF(L916&lt;ITRC!$Q$5,"INCUMPLIDA","PROCESO"), "VERIFICAR FECHA")),"SIN VALOR AVANCE")</f>
        <v>CUMPLIDA</v>
      </c>
      <c r="Q916" s="1035" t="s">
        <v>1795</v>
      </c>
    </row>
    <row r="917" spans="1:17" ht="75" x14ac:dyDescent="0.25">
      <c r="A917" s="51" t="s">
        <v>16</v>
      </c>
      <c r="B917" s="52" t="s">
        <v>17</v>
      </c>
      <c r="C917" s="1204"/>
      <c r="D917" s="1225"/>
      <c r="E917" s="1130"/>
      <c r="F917" s="1130"/>
      <c r="G917" s="1130" t="s">
        <v>1796</v>
      </c>
      <c r="H917" s="1031" t="s">
        <v>1797</v>
      </c>
      <c r="I917" s="1031" t="s">
        <v>1798</v>
      </c>
      <c r="J917" s="839">
        <v>1</v>
      </c>
      <c r="K917" s="569">
        <v>44105</v>
      </c>
      <c r="L917" s="569">
        <v>44134</v>
      </c>
      <c r="M917" s="840">
        <f t="shared" si="45"/>
        <v>4.1428571428571432</v>
      </c>
      <c r="N917" s="841">
        <v>1</v>
      </c>
      <c r="O917" s="841">
        <f t="shared" si="46"/>
        <v>1</v>
      </c>
      <c r="P917" s="1037" t="str">
        <f>IF(ISNUMBER(O917),IF(O917=100%,"CUMPLIDA",IF(AND(ISNUMBER(L917),ISNUMBER(ITRC!$Q$5)), IF(L917&lt;ITRC!$Q$5,"INCUMPLIDA","PROCESO"), "VERIFICAR FECHA")),"SIN VALOR AVANCE")</f>
        <v>CUMPLIDA</v>
      </c>
      <c r="Q917" s="1035" t="s">
        <v>1799</v>
      </c>
    </row>
    <row r="918" spans="1:17" ht="150.6" x14ac:dyDescent="0.25">
      <c r="A918" s="51" t="s">
        <v>16</v>
      </c>
      <c r="B918" s="52" t="s">
        <v>17</v>
      </c>
      <c r="C918" s="1204"/>
      <c r="D918" s="1225"/>
      <c r="E918" s="1130" t="s">
        <v>1800</v>
      </c>
      <c r="F918" s="1130"/>
      <c r="G918" s="1130"/>
      <c r="H918" s="1031" t="s">
        <v>1797</v>
      </c>
      <c r="I918" s="1031" t="s">
        <v>1801</v>
      </c>
      <c r="J918" s="839">
        <v>1</v>
      </c>
      <c r="K918" s="569">
        <v>44166</v>
      </c>
      <c r="L918" s="569">
        <v>44195</v>
      </c>
      <c r="M918" s="840">
        <f t="shared" si="45"/>
        <v>4.1428571428571432</v>
      </c>
      <c r="N918" s="841">
        <v>1</v>
      </c>
      <c r="O918" s="841">
        <f t="shared" si="46"/>
        <v>1</v>
      </c>
      <c r="P918" s="1037" t="str">
        <f>IF(ISNUMBER(O918),IF(O918=100%,"CUMPLIDA",IF(AND(ISNUMBER(L918),ISNUMBER(ITRC!$Q$5)), IF(L918&lt;ITRC!$Q$5,"INCUMPLIDA","PROCESO"), "VERIFICAR FECHA")),"SIN VALOR AVANCE")</f>
        <v>CUMPLIDA</v>
      </c>
      <c r="Q918" s="1035" t="s">
        <v>1781</v>
      </c>
    </row>
    <row r="919" spans="1:17" ht="150.6" x14ac:dyDescent="0.25">
      <c r="A919" s="51" t="s">
        <v>16</v>
      </c>
      <c r="B919" s="52" t="s">
        <v>17</v>
      </c>
      <c r="C919" s="1204"/>
      <c r="D919" s="1225"/>
      <c r="E919" s="1130"/>
      <c r="F919" s="1130"/>
      <c r="G919" s="1130"/>
      <c r="H919" s="1031" t="s">
        <v>1797</v>
      </c>
      <c r="I919" s="1031" t="s">
        <v>1802</v>
      </c>
      <c r="J919" s="839">
        <v>1</v>
      </c>
      <c r="K919" s="569">
        <v>44166</v>
      </c>
      <c r="L919" s="569">
        <v>44195</v>
      </c>
      <c r="M919" s="840">
        <f t="shared" si="45"/>
        <v>4.1428571428571432</v>
      </c>
      <c r="N919" s="841">
        <v>1</v>
      </c>
      <c r="O919" s="841">
        <f t="shared" si="46"/>
        <v>1</v>
      </c>
      <c r="P919" s="1037" t="str">
        <f>IF(ISNUMBER(O919),IF(O919=100%,"CUMPLIDA",IF(AND(ISNUMBER(L919),ISNUMBER(ITRC!$Q$5)), IF(L919&lt;ITRC!$Q$5,"INCUMPLIDA","PROCESO"), "VERIFICAR FECHA")),"SIN VALOR AVANCE")</f>
        <v>CUMPLIDA</v>
      </c>
      <c r="Q919" s="1035" t="s">
        <v>1781</v>
      </c>
    </row>
    <row r="920" spans="1:17" ht="105.6" x14ac:dyDescent="0.25">
      <c r="A920" s="51" t="s">
        <v>16</v>
      </c>
      <c r="B920" s="52" t="s">
        <v>17</v>
      </c>
      <c r="C920" s="1204"/>
      <c r="D920" s="1225"/>
      <c r="E920" s="1130"/>
      <c r="F920" s="1130"/>
      <c r="G920" s="1130"/>
      <c r="H920" s="1031" t="s">
        <v>1797</v>
      </c>
      <c r="I920" s="1031" t="s">
        <v>1803</v>
      </c>
      <c r="J920" s="839">
        <v>1</v>
      </c>
      <c r="K920" s="569">
        <v>44166</v>
      </c>
      <c r="L920" s="569">
        <v>44195</v>
      </c>
      <c r="M920" s="840">
        <f t="shared" si="45"/>
        <v>4.1428571428571432</v>
      </c>
      <c r="N920" s="841">
        <v>1</v>
      </c>
      <c r="O920" s="841">
        <f t="shared" si="46"/>
        <v>1</v>
      </c>
      <c r="P920" s="1037" t="str">
        <f>IF(ISNUMBER(O920),IF(O920=100%,"CUMPLIDA",IF(AND(ISNUMBER(L920),ISNUMBER(ITRC!$Q$5)), IF(L920&lt;ITRC!$Q$5,"INCUMPLIDA","PROCESO"), "VERIFICAR FECHA")),"SIN VALOR AVANCE")</f>
        <v>CUMPLIDA</v>
      </c>
      <c r="Q920" s="1035" t="s">
        <v>1804</v>
      </c>
    </row>
    <row r="921" spans="1:17" ht="90.6" x14ac:dyDescent="0.25">
      <c r="A921" s="51" t="s">
        <v>16</v>
      </c>
      <c r="B921" s="52" t="s">
        <v>17</v>
      </c>
      <c r="C921" s="1204" t="s">
        <v>1805</v>
      </c>
      <c r="D921" s="1204" t="s">
        <v>1510</v>
      </c>
      <c r="E921" s="1031" t="s">
        <v>1806</v>
      </c>
      <c r="F921" s="1130" t="s">
        <v>1807</v>
      </c>
      <c r="G921" s="1031" t="s">
        <v>1808</v>
      </c>
      <c r="H921" s="1031" t="s">
        <v>1809</v>
      </c>
      <c r="I921" s="1031" t="s">
        <v>1810</v>
      </c>
      <c r="J921" s="839">
        <v>1</v>
      </c>
      <c r="K921" s="569">
        <v>44119</v>
      </c>
      <c r="L921" s="569">
        <v>44196</v>
      </c>
      <c r="M921" s="840">
        <f t="shared" si="45"/>
        <v>11</v>
      </c>
      <c r="N921" s="841">
        <v>1</v>
      </c>
      <c r="O921" s="841">
        <f t="shared" si="46"/>
        <v>1</v>
      </c>
      <c r="P921" s="1037" t="str">
        <f>IF(ISNUMBER(O921),IF(O921=100%,"CUMPLIDA",IF(AND(ISNUMBER(L921),ISNUMBER(ITRC!$Q$5)), IF(L921&lt;ITRC!$Q$5,"INCUMPLIDA","PROCESO"), "VERIFICAR FECHA")),"SIN VALOR AVANCE")</f>
        <v>CUMPLIDA</v>
      </c>
      <c r="Q921" s="1035" t="s">
        <v>1811</v>
      </c>
    </row>
    <row r="922" spans="1:17" ht="90.6" x14ac:dyDescent="0.25">
      <c r="A922" s="51" t="s">
        <v>16</v>
      </c>
      <c r="B922" s="52" t="s">
        <v>17</v>
      </c>
      <c r="C922" s="1204"/>
      <c r="D922" s="1204"/>
      <c r="E922" s="1130" t="s">
        <v>1812</v>
      </c>
      <c r="F922" s="1130"/>
      <c r="G922" s="1031" t="s">
        <v>1813</v>
      </c>
      <c r="H922" s="1031" t="s">
        <v>1814</v>
      </c>
      <c r="I922" s="1031" t="s">
        <v>1051</v>
      </c>
      <c r="J922" s="839">
        <v>1</v>
      </c>
      <c r="K922" s="569">
        <v>44211</v>
      </c>
      <c r="L922" s="569">
        <v>44242</v>
      </c>
      <c r="M922" s="840">
        <f t="shared" si="45"/>
        <v>4.4285714285714288</v>
      </c>
      <c r="N922" s="841">
        <v>1</v>
      </c>
      <c r="O922" s="841">
        <f t="shared" si="46"/>
        <v>1</v>
      </c>
      <c r="P922" s="1037" t="str">
        <f>IF(ISNUMBER(O922),IF(O922=100%,"CUMPLIDA",IF(AND(ISNUMBER(L922),ISNUMBER(ITRC!$Q$5)), IF(L922&lt;ITRC!$Q$5,"INCUMPLIDA","PROCESO"), "VERIFICAR FECHA")),"SIN VALOR AVANCE")</f>
        <v>CUMPLIDA</v>
      </c>
      <c r="Q922" s="1035" t="s">
        <v>1811</v>
      </c>
    </row>
    <row r="923" spans="1:17" ht="225.6" x14ac:dyDescent="0.25">
      <c r="A923" s="51" t="s">
        <v>16</v>
      </c>
      <c r="B923" s="52" t="s">
        <v>17</v>
      </c>
      <c r="C923" s="1204"/>
      <c r="D923" s="1204"/>
      <c r="E923" s="1130"/>
      <c r="F923" s="1130"/>
      <c r="G923" s="1031" t="s">
        <v>1815</v>
      </c>
      <c r="H923" s="1031" t="s">
        <v>1816</v>
      </c>
      <c r="I923" s="1031" t="s">
        <v>1817</v>
      </c>
      <c r="J923" s="839">
        <v>2</v>
      </c>
      <c r="K923" s="569">
        <v>44136</v>
      </c>
      <c r="L923" s="569">
        <v>44316</v>
      </c>
      <c r="M923" s="840">
        <f t="shared" si="45"/>
        <v>25.714285714285715</v>
      </c>
      <c r="N923" s="841">
        <v>1</v>
      </c>
      <c r="O923" s="841">
        <f t="shared" si="46"/>
        <v>1</v>
      </c>
      <c r="P923" s="1037" t="str">
        <f>IF(ISNUMBER(O923),IF(O923=100%,"CUMPLIDA",IF(AND(ISNUMBER(L923),ISNUMBER(ITRC!$Q$5)), IF(L923&lt;ITRC!$Q$5,"INCUMPLIDA","PROCESO"), "VERIFICAR FECHA")),"SIN VALOR AVANCE")</f>
        <v>CUMPLIDA</v>
      </c>
      <c r="Q923" s="1035" t="s">
        <v>1818</v>
      </c>
    </row>
    <row r="924" spans="1:17" ht="135" x14ac:dyDescent="0.25">
      <c r="A924" s="51" t="s">
        <v>16</v>
      </c>
      <c r="B924" s="52" t="s">
        <v>17</v>
      </c>
      <c r="C924" s="1204"/>
      <c r="D924" s="1204"/>
      <c r="E924" s="1130" t="s">
        <v>1819</v>
      </c>
      <c r="F924" s="1130"/>
      <c r="G924" s="1031" t="s">
        <v>1820</v>
      </c>
      <c r="H924" s="1031" t="s">
        <v>1821</v>
      </c>
      <c r="I924" s="1031" t="s">
        <v>1822</v>
      </c>
      <c r="J924" s="839">
        <v>6</v>
      </c>
      <c r="K924" s="569">
        <v>44136</v>
      </c>
      <c r="L924" s="569">
        <v>44319</v>
      </c>
      <c r="M924" s="840">
        <f t="shared" si="45"/>
        <v>26.142857142857142</v>
      </c>
      <c r="N924" s="841">
        <v>1</v>
      </c>
      <c r="O924" s="841">
        <f t="shared" si="46"/>
        <v>1</v>
      </c>
      <c r="P924" s="1037" t="str">
        <f>IF(ISNUMBER(O924),IF(O924=100%,"CUMPLIDA",IF(AND(ISNUMBER(L924),ISNUMBER(ITRC!$Q$5)), IF(L924&lt;ITRC!$Q$5,"INCUMPLIDA","PROCESO"), "VERIFICAR FECHA")),"SIN VALOR AVANCE")</f>
        <v>CUMPLIDA</v>
      </c>
      <c r="Q924" s="1035" t="s">
        <v>1823</v>
      </c>
    </row>
    <row r="925" spans="1:17" ht="90.6" x14ac:dyDescent="0.25">
      <c r="A925" s="51" t="s">
        <v>16</v>
      </c>
      <c r="B925" s="52" t="s">
        <v>17</v>
      </c>
      <c r="C925" s="1204"/>
      <c r="D925" s="1204"/>
      <c r="E925" s="1130"/>
      <c r="F925" s="1130"/>
      <c r="G925" s="1031" t="s">
        <v>1824</v>
      </c>
      <c r="H925" s="1031" t="s">
        <v>1825</v>
      </c>
      <c r="I925" s="1031" t="s">
        <v>1826</v>
      </c>
      <c r="J925" s="839">
        <v>1</v>
      </c>
      <c r="K925" s="569">
        <v>44119</v>
      </c>
      <c r="L925" s="569">
        <v>44228</v>
      </c>
      <c r="M925" s="840">
        <f t="shared" si="45"/>
        <v>15.571428571428571</v>
      </c>
      <c r="N925" s="841">
        <v>1</v>
      </c>
      <c r="O925" s="841">
        <f t="shared" si="46"/>
        <v>1</v>
      </c>
      <c r="P925" s="1037" t="str">
        <f>IF(ISNUMBER(O925),IF(O925=100%,"CUMPLIDA",IF(AND(ISNUMBER(L925),ISNUMBER(ITRC!$Q$5)), IF(L925&lt;ITRC!$Q$5,"INCUMPLIDA","PROCESO"), "VERIFICAR FECHA")),"SIN VALOR AVANCE")</f>
        <v>CUMPLIDA</v>
      </c>
      <c r="Q925" s="1035" t="s">
        <v>1811</v>
      </c>
    </row>
    <row r="926" spans="1:17" ht="105.6" x14ac:dyDescent="0.25">
      <c r="A926" s="51" t="s">
        <v>16</v>
      </c>
      <c r="B926" s="52" t="s">
        <v>17</v>
      </c>
      <c r="C926" s="1204"/>
      <c r="D926" s="1204"/>
      <c r="E926" s="1130" t="s">
        <v>1827</v>
      </c>
      <c r="F926" s="1130"/>
      <c r="G926" s="1031" t="s">
        <v>1828</v>
      </c>
      <c r="H926" s="1031" t="s">
        <v>1829</v>
      </c>
      <c r="I926" s="1031" t="s">
        <v>1822</v>
      </c>
      <c r="J926" s="839">
        <v>12</v>
      </c>
      <c r="K926" s="569">
        <v>44242</v>
      </c>
      <c r="L926" s="569">
        <v>44607</v>
      </c>
      <c r="M926" s="840">
        <f t="shared" si="45"/>
        <v>52.142857142857146</v>
      </c>
      <c r="N926" s="841">
        <v>1</v>
      </c>
      <c r="O926" s="841">
        <f t="shared" si="46"/>
        <v>1</v>
      </c>
      <c r="P926" s="1037" t="str">
        <f>IF(ISNUMBER(O926),IF(O926=100%,"CUMPLIDA",IF(AND(ISNUMBER(L926),ISNUMBER(ITRC!$Q$5)), IF(L926&lt;ITRC!$Q$5,"INCUMPLIDA","PROCESO"), "VERIFICAR FECHA")),"SIN VALOR AVANCE")</f>
        <v>CUMPLIDA</v>
      </c>
      <c r="Q926" s="1035" t="s">
        <v>1823</v>
      </c>
    </row>
    <row r="927" spans="1:17" ht="90.6" x14ac:dyDescent="0.25">
      <c r="A927" s="51" t="s">
        <v>16</v>
      </c>
      <c r="B927" s="52" t="s">
        <v>17</v>
      </c>
      <c r="C927" s="1204"/>
      <c r="D927" s="1204"/>
      <c r="E927" s="1130"/>
      <c r="F927" s="1130"/>
      <c r="G927" s="1031" t="s">
        <v>1830</v>
      </c>
      <c r="H927" s="1031" t="s">
        <v>1831</v>
      </c>
      <c r="I927" s="1031" t="s">
        <v>1832</v>
      </c>
      <c r="J927" s="839">
        <v>1</v>
      </c>
      <c r="K927" s="569">
        <v>44105</v>
      </c>
      <c r="L927" s="569">
        <v>44119</v>
      </c>
      <c r="M927" s="840">
        <f t="shared" si="45"/>
        <v>2</v>
      </c>
      <c r="N927" s="841">
        <v>1</v>
      </c>
      <c r="O927" s="841">
        <f t="shared" si="46"/>
        <v>1</v>
      </c>
      <c r="P927" s="1037" t="str">
        <f>IF(ISNUMBER(O927),IF(O927=100%,"CUMPLIDA",IF(AND(ISNUMBER(L927),ISNUMBER(ITRC!$Q$5)), IF(L927&lt;ITRC!$Q$5,"INCUMPLIDA","PROCESO"), "VERIFICAR FECHA")),"SIN VALOR AVANCE")</f>
        <v>CUMPLIDA</v>
      </c>
      <c r="Q927" s="1035" t="s">
        <v>1811</v>
      </c>
    </row>
    <row r="928" spans="1:17" ht="105.6" x14ac:dyDescent="0.25">
      <c r="A928" s="51" t="s">
        <v>16</v>
      </c>
      <c r="B928" s="52" t="s">
        <v>17</v>
      </c>
      <c r="C928" s="1204"/>
      <c r="D928" s="1204"/>
      <c r="E928" s="1130" t="s">
        <v>1833</v>
      </c>
      <c r="F928" s="1130"/>
      <c r="G928" s="1031" t="s">
        <v>1834</v>
      </c>
      <c r="H928" s="1031" t="s">
        <v>1835</v>
      </c>
      <c r="I928" s="1031" t="s">
        <v>1836</v>
      </c>
      <c r="J928" s="839">
        <v>1</v>
      </c>
      <c r="K928" s="569">
        <v>44120</v>
      </c>
      <c r="L928" s="569">
        <v>44134</v>
      </c>
      <c r="M928" s="840">
        <f t="shared" si="45"/>
        <v>2</v>
      </c>
      <c r="N928" s="841">
        <v>1</v>
      </c>
      <c r="O928" s="841">
        <f t="shared" si="46"/>
        <v>1</v>
      </c>
      <c r="P928" s="1037" t="str">
        <f>IF(ISNUMBER(O928),IF(O928=100%,"CUMPLIDA",IF(AND(ISNUMBER(L928),ISNUMBER(ITRC!$Q$5)), IF(L928&lt;ITRC!$Q$5,"INCUMPLIDA","PROCESO"), "VERIFICAR FECHA")),"SIN VALOR AVANCE")</f>
        <v>CUMPLIDA</v>
      </c>
      <c r="Q928" s="1035" t="s">
        <v>1837</v>
      </c>
    </row>
    <row r="929" spans="1:17" ht="105.6" x14ac:dyDescent="0.25">
      <c r="A929" s="51" t="s">
        <v>16</v>
      </c>
      <c r="B929" s="52" t="s">
        <v>17</v>
      </c>
      <c r="C929" s="1204"/>
      <c r="D929" s="1204"/>
      <c r="E929" s="1130"/>
      <c r="F929" s="1130"/>
      <c r="G929" s="1031" t="s">
        <v>1838</v>
      </c>
      <c r="H929" s="1031" t="s">
        <v>1839</v>
      </c>
      <c r="I929" s="1031" t="s">
        <v>1840</v>
      </c>
      <c r="J929" s="839">
        <v>1</v>
      </c>
      <c r="K929" s="569">
        <v>44134</v>
      </c>
      <c r="L929" s="569">
        <v>44592</v>
      </c>
      <c r="M929" s="840">
        <f t="shared" si="45"/>
        <v>65.428571428571431</v>
      </c>
      <c r="N929" s="841">
        <v>1</v>
      </c>
      <c r="O929" s="841">
        <f t="shared" si="46"/>
        <v>1</v>
      </c>
      <c r="P929" s="1037" t="str">
        <f>IF(ISNUMBER(O929),IF(O929=100%,"CUMPLIDA",IF(AND(ISNUMBER(L929),ISNUMBER(ITRC!$Q$5)), IF(L929&lt;ITRC!$Q$5,"INCUMPLIDA","PROCESO"), "VERIFICAR FECHA")),"SIN VALOR AVANCE")</f>
        <v>CUMPLIDA</v>
      </c>
      <c r="Q929" s="1035" t="s">
        <v>1837</v>
      </c>
    </row>
    <row r="930" spans="1:17" ht="90.6" x14ac:dyDescent="0.25">
      <c r="A930" s="51" t="s">
        <v>16</v>
      </c>
      <c r="B930" s="52" t="s">
        <v>17</v>
      </c>
      <c r="C930" s="1204" t="s">
        <v>1841</v>
      </c>
      <c r="D930" s="1204" t="s">
        <v>1367</v>
      </c>
      <c r="E930" s="1130" t="s">
        <v>1842</v>
      </c>
      <c r="F930" s="1130" t="s">
        <v>1843</v>
      </c>
      <c r="G930" s="1031" t="s">
        <v>1844</v>
      </c>
      <c r="H930" s="1031" t="s">
        <v>1845</v>
      </c>
      <c r="I930" s="1031" t="s">
        <v>1846</v>
      </c>
      <c r="J930" s="839">
        <v>1</v>
      </c>
      <c r="K930" s="569">
        <v>44228</v>
      </c>
      <c r="L930" s="569">
        <v>44911</v>
      </c>
      <c r="M930" s="840">
        <f t="shared" si="45"/>
        <v>97.571428571428569</v>
      </c>
      <c r="N930" s="841">
        <v>1</v>
      </c>
      <c r="O930" s="841">
        <f t="shared" si="46"/>
        <v>1</v>
      </c>
      <c r="P930" s="1037" t="str">
        <f>IF(ISNUMBER(O930),IF(O930=100%,"CUMPLIDA",IF(AND(ISNUMBER(L930),ISNUMBER(ITRC!$Q$5)), IF(L930&lt;ITRC!$Q$5,"INCUMPLIDA","PROCESO"), "VERIFICAR FECHA")),"SIN VALOR AVANCE")</f>
        <v>CUMPLIDA</v>
      </c>
      <c r="Q930" s="1035" t="s">
        <v>1847</v>
      </c>
    </row>
    <row r="931" spans="1:17" ht="90.6" x14ac:dyDescent="0.25">
      <c r="A931" s="51" t="s">
        <v>16</v>
      </c>
      <c r="B931" s="52" t="s">
        <v>17</v>
      </c>
      <c r="C931" s="1204"/>
      <c r="D931" s="1204"/>
      <c r="E931" s="1130"/>
      <c r="F931" s="1130"/>
      <c r="G931" s="1031" t="s">
        <v>1848</v>
      </c>
      <c r="H931" s="1031" t="s">
        <v>1849</v>
      </c>
      <c r="I931" s="1031" t="s">
        <v>1850</v>
      </c>
      <c r="J931" s="839">
        <v>1</v>
      </c>
      <c r="K931" s="569">
        <v>44228</v>
      </c>
      <c r="L931" s="569">
        <v>44561</v>
      </c>
      <c r="M931" s="840">
        <f t="shared" si="45"/>
        <v>47.571428571428569</v>
      </c>
      <c r="N931" s="841">
        <v>1</v>
      </c>
      <c r="O931" s="841">
        <f t="shared" si="46"/>
        <v>1</v>
      </c>
      <c r="P931" s="1037" t="str">
        <f>IF(ISNUMBER(O931),IF(O931=100%,"CUMPLIDA",IF(AND(ISNUMBER(L931),ISNUMBER(ITRC!$Q$5)), IF(L931&lt;ITRC!$Q$5,"INCUMPLIDA","PROCESO"), "VERIFICAR FECHA")),"SIN VALOR AVANCE")</f>
        <v>CUMPLIDA</v>
      </c>
      <c r="Q931" s="1035" t="s">
        <v>1847</v>
      </c>
    </row>
    <row r="932" spans="1:17" ht="90.6" x14ac:dyDescent="0.25">
      <c r="A932" s="51" t="s">
        <v>16</v>
      </c>
      <c r="B932" s="52" t="s">
        <v>17</v>
      </c>
      <c r="C932" s="1204"/>
      <c r="D932" s="1204"/>
      <c r="E932" s="1130" t="s">
        <v>1851</v>
      </c>
      <c r="F932" s="1130"/>
      <c r="G932" s="1031" t="s">
        <v>1852</v>
      </c>
      <c r="H932" s="1031" t="s">
        <v>1849</v>
      </c>
      <c r="I932" s="1031" t="s">
        <v>1850</v>
      </c>
      <c r="J932" s="839">
        <v>1</v>
      </c>
      <c r="K932" s="569">
        <v>44228</v>
      </c>
      <c r="L932" s="569">
        <v>44469</v>
      </c>
      <c r="M932" s="840">
        <f t="shared" si="45"/>
        <v>34.428571428571431</v>
      </c>
      <c r="N932" s="841">
        <v>1</v>
      </c>
      <c r="O932" s="841">
        <f t="shared" si="46"/>
        <v>1</v>
      </c>
      <c r="P932" s="1037" t="str">
        <f>IF(ISNUMBER(O932),IF(O932=100%,"CUMPLIDA",IF(AND(ISNUMBER(L932),ISNUMBER(ITRC!$Q$5)), IF(L932&lt;ITRC!$Q$5,"INCUMPLIDA","PROCESO"), "VERIFICAR FECHA")),"SIN VALOR AVANCE")</f>
        <v>CUMPLIDA</v>
      </c>
      <c r="Q932" s="1035" t="s">
        <v>1847</v>
      </c>
    </row>
    <row r="933" spans="1:17" ht="90.6" x14ac:dyDescent="0.25">
      <c r="A933" s="51" t="s">
        <v>16</v>
      </c>
      <c r="B933" s="52" t="s">
        <v>17</v>
      </c>
      <c r="C933" s="1204"/>
      <c r="D933" s="1204"/>
      <c r="E933" s="1130"/>
      <c r="F933" s="1130"/>
      <c r="G933" s="1031" t="s">
        <v>1853</v>
      </c>
      <c r="H933" s="1031" t="s">
        <v>1854</v>
      </c>
      <c r="I933" s="1031" t="s">
        <v>1855</v>
      </c>
      <c r="J933" s="841">
        <v>1</v>
      </c>
      <c r="K933" s="569">
        <v>44228</v>
      </c>
      <c r="L933" s="569">
        <v>44561</v>
      </c>
      <c r="M933" s="840">
        <f t="shared" si="45"/>
        <v>47.571428571428569</v>
      </c>
      <c r="N933" s="841">
        <v>1</v>
      </c>
      <c r="O933" s="841">
        <f t="shared" si="46"/>
        <v>1</v>
      </c>
      <c r="P933" s="1037" t="str">
        <f>IF(ISNUMBER(O933),IF(O933=100%,"CUMPLIDA",IF(AND(ISNUMBER(L933),ISNUMBER(ITRC!$Q$5)), IF(L933&lt;ITRC!$Q$5,"INCUMPLIDA","PROCESO"), "VERIFICAR FECHA")),"SIN VALOR AVANCE")</f>
        <v>CUMPLIDA</v>
      </c>
      <c r="Q933" s="1035" t="s">
        <v>1847</v>
      </c>
    </row>
    <row r="934" spans="1:17" ht="90.6" x14ac:dyDescent="0.25">
      <c r="A934" s="51" t="s">
        <v>16</v>
      </c>
      <c r="B934" s="52" t="s">
        <v>17</v>
      </c>
      <c r="C934" s="1204"/>
      <c r="D934" s="1204"/>
      <c r="E934" s="1130"/>
      <c r="F934" s="1130"/>
      <c r="G934" s="1031" t="s">
        <v>1856</v>
      </c>
      <c r="H934" s="1031" t="s">
        <v>1857</v>
      </c>
      <c r="I934" s="1031" t="s">
        <v>1858</v>
      </c>
      <c r="J934" s="841">
        <v>1</v>
      </c>
      <c r="K934" s="569">
        <v>44228</v>
      </c>
      <c r="L934" s="569">
        <v>44561</v>
      </c>
      <c r="M934" s="840">
        <f t="shared" si="45"/>
        <v>47.571428571428569</v>
      </c>
      <c r="N934" s="841">
        <v>1</v>
      </c>
      <c r="O934" s="841">
        <f t="shared" si="46"/>
        <v>1</v>
      </c>
      <c r="P934" s="1037" t="str">
        <f>IF(ISNUMBER(O934),IF(O934=100%,"CUMPLIDA",IF(AND(ISNUMBER(L934),ISNUMBER(ITRC!$Q$5)), IF(L934&lt;ITRC!$Q$5,"INCUMPLIDA","PROCESO"), "VERIFICAR FECHA")),"SIN VALOR AVANCE")</f>
        <v>CUMPLIDA</v>
      </c>
      <c r="Q934" s="1035" t="s">
        <v>1847</v>
      </c>
    </row>
    <row r="935" spans="1:17" ht="90.6" x14ac:dyDescent="0.25">
      <c r="A935" s="51" t="s">
        <v>16</v>
      </c>
      <c r="B935" s="52" t="s">
        <v>17</v>
      </c>
      <c r="C935" s="1204"/>
      <c r="D935" s="1204"/>
      <c r="E935" s="1130" t="s">
        <v>1859</v>
      </c>
      <c r="F935" s="1130"/>
      <c r="G935" s="1031" t="s">
        <v>1860</v>
      </c>
      <c r="H935" s="1031" t="s">
        <v>1854</v>
      </c>
      <c r="I935" s="1031" t="s">
        <v>1855</v>
      </c>
      <c r="J935" s="841">
        <v>1</v>
      </c>
      <c r="K935" s="569">
        <v>44228</v>
      </c>
      <c r="L935" s="569">
        <v>44561</v>
      </c>
      <c r="M935" s="840">
        <f t="shared" si="45"/>
        <v>47.571428571428569</v>
      </c>
      <c r="N935" s="841">
        <v>1</v>
      </c>
      <c r="O935" s="841">
        <f t="shared" si="46"/>
        <v>1</v>
      </c>
      <c r="P935" s="1037" t="str">
        <f>IF(ISNUMBER(O935),IF(O935=100%,"CUMPLIDA",IF(AND(ISNUMBER(L935),ISNUMBER(ITRC!$Q$5)), IF(L935&lt;ITRC!$Q$5,"INCUMPLIDA","PROCESO"), "VERIFICAR FECHA")),"SIN VALOR AVANCE")</f>
        <v>CUMPLIDA</v>
      </c>
      <c r="Q935" s="1035" t="s">
        <v>1847</v>
      </c>
    </row>
    <row r="936" spans="1:17" ht="90.6" x14ac:dyDescent="0.25">
      <c r="A936" s="51" t="s">
        <v>16</v>
      </c>
      <c r="B936" s="52" t="s">
        <v>17</v>
      </c>
      <c r="C936" s="1204"/>
      <c r="D936" s="1204"/>
      <c r="E936" s="1130"/>
      <c r="F936" s="1130"/>
      <c r="G936" s="1031" t="s">
        <v>1861</v>
      </c>
      <c r="H936" s="1031" t="s">
        <v>1862</v>
      </c>
      <c r="I936" s="1031" t="s">
        <v>1863</v>
      </c>
      <c r="J936" s="841">
        <v>1</v>
      </c>
      <c r="K936" s="569">
        <v>44228</v>
      </c>
      <c r="L936" s="569">
        <v>44561</v>
      </c>
      <c r="M936" s="840">
        <f t="shared" ref="M936" si="47">(L936-K936)/7</f>
        <v>47.571428571428569</v>
      </c>
      <c r="N936" s="841">
        <v>1</v>
      </c>
      <c r="O936" s="841">
        <f t="shared" si="46"/>
        <v>1</v>
      </c>
      <c r="P936" s="1037" t="str">
        <f>IF(ISNUMBER(O936),IF(O936=100%,"CUMPLIDA",IF(AND(ISNUMBER(L936),ISNUMBER(ITRC!$Q$5)), IF(L936&lt;ITRC!$Q$5,"INCUMPLIDA","PROCESO"), "VERIFICAR FECHA")),"SIN VALOR AVANCE")</f>
        <v>CUMPLIDA</v>
      </c>
      <c r="Q936" s="1035" t="s">
        <v>1847</v>
      </c>
    </row>
    <row r="937" spans="1:17" ht="105" x14ac:dyDescent="0.25">
      <c r="A937" s="51" t="s">
        <v>16</v>
      </c>
      <c r="B937" s="52" t="s">
        <v>17</v>
      </c>
      <c r="C937" s="1204" t="s">
        <v>1864</v>
      </c>
      <c r="D937" s="1204" t="s">
        <v>1865</v>
      </c>
      <c r="E937" s="1130" t="s">
        <v>1866</v>
      </c>
      <c r="F937" s="1130" t="s">
        <v>1867</v>
      </c>
      <c r="G937" s="1031" t="s">
        <v>1868</v>
      </c>
      <c r="H937" s="1031" t="s">
        <v>1869</v>
      </c>
      <c r="I937" s="1031" t="s">
        <v>1870</v>
      </c>
      <c r="J937" s="839">
        <v>1</v>
      </c>
      <c r="K937" s="569">
        <v>44712</v>
      </c>
      <c r="L937" s="569">
        <v>44925</v>
      </c>
      <c r="M937" s="840">
        <f>(L937-K937)/7</f>
        <v>30.428571428571427</v>
      </c>
      <c r="N937" s="841">
        <v>1</v>
      </c>
      <c r="O937" s="841">
        <f>N937</f>
        <v>1</v>
      </c>
      <c r="P937" s="1037" t="str">
        <f>IF(ISNUMBER(O937),IF(O937=100%,"CUMPLIDA",IF(AND(ISNUMBER(L937),ISNUMBER(ITRC!$Q$5)), IF(L937&lt;ITRC!$Q$5,"INCUMPLIDA","PROCESO"), "VERIFICAR FECHA")),"SIN VALOR AVANCE")</f>
        <v>CUMPLIDA</v>
      </c>
      <c r="Q937" s="1035" t="s">
        <v>1871</v>
      </c>
    </row>
    <row r="938" spans="1:17" ht="45.6" x14ac:dyDescent="0.25">
      <c r="A938" s="51" t="s">
        <v>16</v>
      </c>
      <c r="B938" s="52" t="s">
        <v>17</v>
      </c>
      <c r="C938" s="1204"/>
      <c r="D938" s="1204"/>
      <c r="E938" s="1130"/>
      <c r="F938" s="1130"/>
      <c r="G938" s="1031" t="s">
        <v>1872</v>
      </c>
      <c r="H938" s="1031" t="s">
        <v>1873</v>
      </c>
      <c r="I938" s="1031" t="s">
        <v>1874</v>
      </c>
      <c r="J938" s="839">
        <v>1</v>
      </c>
      <c r="K938" s="569">
        <v>44713</v>
      </c>
      <c r="L938" s="569">
        <v>44926</v>
      </c>
      <c r="M938" s="840">
        <f t="shared" ref="M938:M1001" si="48">(L938-K938)/7</f>
        <v>30.428571428571427</v>
      </c>
      <c r="N938" s="841">
        <v>1</v>
      </c>
      <c r="O938" s="841">
        <f t="shared" ref="O938:O944" si="49">N938</f>
        <v>1</v>
      </c>
      <c r="P938" s="1037" t="str">
        <f>IF(ISNUMBER(O938),IF(O938=100%,"CUMPLIDA",IF(AND(ISNUMBER(L938),ISNUMBER(ITRC!$Q$5)), IF(L938&lt;ITRC!$Q$5,"INCUMPLIDA","PROCESO"), "VERIFICAR FECHA")),"SIN VALOR AVANCE")</f>
        <v>CUMPLIDA</v>
      </c>
      <c r="Q938" s="1035" t="s">
        <v>4160</v>
      </c>
    </row>
    <row r="939" spans="1:17" ht="90" x14ac:dyDescent="0.25">
      <c r="A939" s="51" t="s">
        <v>16</v>
      </c>
      <c r="B939" s="52" t="s">
        <v>17</v>
      </c>
      <c r="C939" s="1204"/>
      <c r="D939" s="1204"/>
      <c r="E939" s="1130"/>
      <c r="F939" s="1130"/>
      <c r="G939" s="1031" t="s">
        <v>1875</v>
      </c>
      <c r="H939" s="1031" t="s">
        <v>1876</v>
      </c>
      <c r="I939" s="1031" t="s">
        <v>1877</v>
      </c>
      <c r="J939" s="839">
        <v>6</v>
      </c>
      <c r="K939" s="569">
        <v>44713</v>
      </c>
      <c r="L939" s="569">
        <v>44926</v>
      </c>
      <c r="M939" s="840">
        <f t="shared" si="48"/>
        <v>30.428571428571427</v>
      </c>
      <c r="N939" s="841">
        <v>1</v>
      </c>
      <c r="O939" s="841">
        <f t="shared" si="49"/>
        <v>1</v>
      </c>
      <c r="P939" s="1037" t="str">
        <f>IF(ISNUMBER(O939),IF(O939=100%,"CUMPLIDA",IF(AND(ISNUMBER(L939),ISNUMBER(ITRC!$Q$5)), IF(L939&lt;ITRC!$Q$5,"INCUMPLIDA","PROCESO"), "VERIFICAR FECHA")),"SIN VALOR AVANCE")</f>
        <v>CUMPLIDA</v>
      </c>
      <c r="Q939" s="1035" t="s">
        <v>4161</v>
      </c>
    </row>
    <row r="940" spans="1:17" ht="60.6" x14ac:dyDescent="0.25">
      <c r="A940" s="51" t="s">
        <v>16</v>
      </c>
      <c r="B940" s="52" t="s">
        <v>17</v>
      </c>
      <c r="C940" s="1204"/>
      <c r="D940" s="1204"/>
      <c r="E940" s="1130"/>
      <c r="F940" s="1130"/>
      <c r="G940" s="1031" t="s">
        <v>1878</v>
      </c>
      <c r="H940" s="1031" t="s">
        <v>1879</v>
      </c>
      <c r="I940" s="1031" t="s">
        <v>1880</v>
      </c>
      <c r="J940" s="839">
        <v>1</v>
      </c>
      <c r="K940" s="569">
        <v>44712</v>
      </c>
      <c r="L940" s="569">
        <v>44834</v>
      </c>
      <c r="M940" s="840">
        <f t="shared" si="48"/>
        <v>17.428571428571427</v>
      </c>
      <c r="N940" s="841">
        <v>1</v>
      </c>
      <c r="O940" s="841">
        <f t="shared" si="49"/>
        <v>1</v>
      </c>
      <c r="P940" s="1037" t="str">
        <f>IF(ISNUMBER(O940),IF(O940=100%,"CUMPLIDA",IF(AND(ISNUMBER(L940),ISNUMBER(ITRC!$Q$5)), IF(L940&lt;ITRC!$Q$5,"INCUMPLIDA","PROCESO"), "VERIFICAR FECHA")),"SIN VALOR AVANCE")</f>
        <v>CUMPLIDA</v>
      </c>
      <c r="Q940" s="1035" t="s">
        <v>4162</v>
      </c>
    </row>
    <row r="941" spans="1:17" ht="75" x14ac:dyDescent="0.25">
      <c r="A941" s="51" t="s">
        <v>16</v>
      </c>
      <c r="B941" s="52" t="s">
        <v>17</v>
      </c>
      <c r="C941" s="1204"/>
      <c r="D941" s="1204"/>
      <c r="E941" s="1130" t="s">
        <v>1881</v>
      </c>
      <c r="F941" s="1130"/>
      <c r="G941" s="1031" t="s">
        <v>1882</v>
      </c>
      <c r="H941" s="1031" t="s">
        <v>1883</v>
      </c>
      <c r="I941" s="1031" t="s">
        <v>1884</v>
      </c>
      <c r="J941" s="839">
        <v>1</v>
      </c>
      <c r="K941" s="569">
        <v>44727</v>
      </c>
      <c r="L941" s="569">
        <v>44849</v>
      </c>
      <c r="M941" s="840">
        <f t="shared" si="48"/>
        <v>17.428571428571427</v>
      </c>
      <c r="N941" s="841">
        <v>1</v>
      </c>
      <c r="O941" s="841">
        <f t="shared" si="49"/>
        <v>1</v>
      </c>
      <c r="P941" s="1037" t="str">
        <f>IF(ISNUMBER(O941),IF(O941=100%,"CUMPLIDA",IF(AND(ISNUMBER(L941),ISNUMBER(ITRC!$Q$5)), IF(L941&lt;ITRC!$Q$5,"INCUMPLIDA","PROCESO"), "VERIFICAR FECHA")),"SIN VALOR AVANCE")</f>
        <v>CUMPLIDA</v>
      </c>
      <c r="Q941" s="1035" t="s">
        <v>4162</v>
      </c>
    </row>
    <row r="942" spans="1:17" ht="45.6" x14ac:dyDescent="0.25">
      <c r="A942" s="51" t="s">
        <v>16</v>
      </c>
      <c r="B942" s="52" t="s">
        <v>17</v>
      </c>
      <c r="C942" s="1204"/>
      <c r="D942" s="1204"/>
      <c r="E942" s="1130"/>
      <c r="F942" s="1130"/>
      <c r="G942" s="1031" t="s">
        <v>1885</v>
      </c>
      <c r="H942" s="1031" t="s">
        <v>1886</v>
      </c>
      <c r="I942" s="1031" t="s">
        <v>1887</v>
      </c>
      <c r="J942" s="839">
        <v>1</v>
      </c>
      <c r="K942" s="569">
        <v>44743</v>
      </c>
      <c r="L942" s="569">
        <v>44865</v>
      </c>
      <c r="M942" s="840">
        <f t="shared" si="48"/>
        <v>17.428571428571427</v>
      </c>
      <c r="N942" s="841">
        <v>1</v>
      </c>
      <c r="O942" s="841">
        <f t="shared" si="49"/>
        <v>1</v>
      </c>
      <c r="P942" s="1037" t="str">
        <f>IF(ISNUMBER(O942),IF(O942=100%,"CUMPLIDA",IF(AND(ISNUMBER(L942),ISNUMBER(ITRC!$Q$5)), IF(L942&lt;ITRC!$Q$5,"INCUMPLIDA","PROCESO"), "VERIFICAR FECHA")),"SIN VALOR AVANCE")</f>
        <v>CUMPLIDA</v>
      </c>
      <c r="Q942" s="1035" t="s">
        <v>4161</v>
      </c>
    </row>
    <row r="943" spans="1:17" ht="45.6" x14ac:dyDescent="0.25">
      <c r="A943" s="51" t="s">
        <v>16</v>
      </c>
      <c r="B943" s="52" t="s">
        <v>17</v>
      </c>
      <c r="C943" s="1204"/>
      <c r="D943" s="1204"/>
      <c r="E943" s="1130"/>
      <c r="F943" s="1130"/>
      <c r="G943" s="1031" t="s">
        <v>1888</v>
      </c>
      <c r="H943" s="1031" t="s">
        <v>1889</v>
      </c>
      <c r="I943" s="1031" t="s">
        <v>1890</v>
      </c>
      <c r="J943" s="839">
        <v>2</v>
      </c>
      <c r="K943" s="569">
        <v>44713</v>
      </c>
      <c r="L943" s="569">
        <v>44926</v>
      </c>
      <c r="M943" s="840">
        <f t="shared" si="48"/>
        <v>30.428571428571427</v>
      </c>
      <c r="N943" s="841">
        <v>1</v>
      </c>
      <c r="O943" s="841">
        <f t="shared" si="49"/>
        <v>1</v>
      </c>
      <c r="P943" s="1037" t="str">
        <f>IF(ISNUMBER(O943),IF(O943=100%,"CUMPLIDA",IF(AND(ISNUMBER(L943),ISNUMBER(ITRC!$Q$5)), IF(L943&lt;ITRC!$Q$5,"INCUMPLIDA","PROCESO"), "VERIFICAR FECHA")),"SIN VALOR AVANCE")</f>
        <v>CUMPLIDA</v>
      </c>
      <c r="Q943" s="1035" t="s">
        <v>4163</v>
      </c>
    </row>
    <row r="944" spans="1:17" ht="60" x14ac:dyDescent="0.25">
      <c r="A944" s="51" t="s">
        <v>16</v>
      </c>
      <c r="B944" s="52" t="s">
        <v>17</v>
      </c>
      <c r="C944" s="1204"/>
      <c r="D944" s="1204"/>
      <c r="E944" s="1130"/>
      <c r="F944" s="1130"/>
      <c r="G944" s="1031" t="s">
        <v>1891</v>
      </c>
      <c r="H944" s="1031" t="s">
        <v>1891</v>
      </c>
      <c r="I944" s="1031" t="s">
        <v>1892</v>
      </c>
      <c r="J944" s="839">
        <v>1</v>
      </c>
      <c r="K944" s="569">
        <v>44713</v>
      </c>
      <c r="L944" s="569">
        <v>44926</v>
      </c>
      <c r="M944" s="840">
        <f t="shared" si="48"/>
        <v>30.428571428571427</v>
      </c>
      <c r="N944" s="841">
        <v>1</v>
      </c>
      <c r="O944" s="841">
        <f t="shared" si="49"/>
        <v>1</v>
      </c>
      <c r="P944" s="1037" t="str">
        <f>IF(ISNUMBER(O944),IF(O944=100%,"CUMPLIDA",IF(AND(ISNUMBER(L944),ISNUMBER(ITRC!$Q$5)), IF(L944&lt;ITRC!$Q$5,"INCUMPLIDA","PROCESO"), "VERIFICAR FECHA")),"SIN VALOR AVANCE")</f>
        <v>CUMPLIDA</v>
      </c>
      <c r="Q944" s="1035" t="s">
        <v>4163</v>
      </c>
    </row>
    <row r="945" spans="1:17" ht="150" x14ac:dyDescent="0.25">
      <c r="A945" s="51" t="s">
        <v>16</v>
      </c>
      <c r="B945" s="52" t="s">
        <v>17</v>
      </c>
      <c r="C945" s="1204" t="s">
        <v>1893</v>
      </c>
      <c r="D945" s="1204" t="s">
        <v>1865</v>
      </c>
      <c r="E945" s="1130" t="s">
        <v>1894</v>
      </c>
      <c r="F945" s="1130" t="s">
        <v>1895</v>
      </c>
      <c r="G945" s="1031" t="s">
        <v>1896</v>
      </c>
      <c r="H945" s="1031" t="s">
        <v>1897</v>
      </c>
      <c r="I945" s="1031" t="s">
        <v>1898</v>
      </c>
      <c r="J945" s="839">
        <v>4</v>
      </c>
      <c r="K945" s="569">
        <v>44805</v>
      </c>
      <c r="L945" s="569">
        <v>45168</v>
      </c>
      <c r="M945" s="840">
        <f t="shared" si="48"/>
        <v>51.857142857142854</v>
      </c>
      <c r="N945" s="841">
        <v>0</v>
      </c>
      <c r="O945" s="841">
        <f>(N945)</f>
        <v>0</v>
      </c>
      <c r="P945" s="1037" t="str">
        <f>IF(ISNUMBER(O945),IF(O945=100%,"CUMPLIDA",IF(AND(ISNUMBER(L945),ISNUMBER(ITRC!$Q$5)), IF(L945&lt;ITRC!$Q$5,"INCUMPLIDA","PROCESO"), "VERIFICAR FECHA")),"SIN VALOR AVANCE")</f>
        <v>PROCESO</v>
      </c>
      <c r="Q945" s="1035" t="s">
        <v>1899</v>
      </c>
    </row>
    <row r="946" spans="1:17" ht="60" x14ac:dyDescent="0.25">
      <c r="A946" s="51" t="s">
        <v>16</v>
      </c>
      <c r="B946" s="52" t="s">
        <v>17</v>
      </c>
      <c r="C946" s="1204"/>
      <c r="D946" s="1204"/>
      <c r="E946" s="1130"/>
      <c r="F946" s="1130"/>
      <c r="G946" s="1130" t="s">
        <v>1900</v>
      </c>
      <c r="H946" s="1031" t="s">
        <v>1901</v>
      </c>
      <c r="I946" s="1031" t="s">
        <v>1902</v>
      </c>
      <c r="J946" s="839">
        <v>1</v>
      </c>
      <c r="K946" s="569">
        <v>44805</v>
      </c>
      <c r="L946" s="569">
        <v>44926</v>
      </c>
      <c r="M946" s="840">
        <f t="shared" si="48"/>
        <v>17.285714285714285</v>
      </c>
      <c r="N946" s="841">
        <v>1</v>
      </c>
      <c r="O946" s="841">
        <f t="shared" ref="O946:O953" si="50">(N946)</f>
        <v>1</v>
      </c>
      <c r="P946" s="1037" t="str">
        <f>IF(ISNUMBER(O946),IF(O946=100%,"CUMPLIDA",IF(AND(ISNUMBER(L946),ISNUMBER(ITRC!$Q$5)), IF(L946&lt;ITRC!$Q$5,"INCUMPLIDA","PROCESO"), "VERIFICAR FECHA")),"SIN VALOR AVANCE")</f>
        <v>CUMPLIDA</v>
      </c>
      <c r="Q946" s="1035" t="s">
        <v>1006</v>
      </c>
    </row>
    <row r="947" spans="1:17" ht="60.6" x14ac:dyDescent="0.25">
      <c r="A947" s="51" t="s">
        <v>16</v>
      </c>
      <c r="B947" s="52" t="s">
        <v>17</v>
      </c>
      <c r="C947" s="1204"/>
      <c r="D947" s="1204"/>
      <c r="E947" s="1130"/>
      <c r="F947" s="1130"/>
      <c r="G947" s="1130"/>
      <c r="H947" s="1031" t="s">
        <v>1903</v>
      </c>
      <c r="I947" s="1031" t="s">
        <v>1902</v>
      </c>
      <c r="J947" s="839">
        <v>1</v>
      </c>
      <c r="K947" s="569">
        <v>44805</v>
      </c>
      <c r="L947" s="569">
        <v>44926</v>
      </c>
      <c r="M947" s="840">
        <f t="shared" si="48"/>
        <v>17.285714285714285</v>
      </c>
      <c r="N947" s="841">
        <v>1</v>
      </c>
      <c r="O947" s="841">
        <f t="shared" si="50"/>
        <v>1</v>
      </c>
      <c r="P947" s="1037" t="str">
        <f>IF(ISNUMBER(O947),IF(O947=100%,"CUMPLIDA",IF(AND(ISNUMBER(L947),ISNUMBER(ITRC!$Q$5)), IF(L947&lt;ITRC!$Q$5,"INCUMPLIDA","PROCESO"), "VERIFICAR FECHA")),"SIN VALOR AVANCE")</f>
        <v>CUMPLIDA</v>
      </c>
      <c r="Q947" s="1035" t="s">
        <v>1899</v>
      </c>
    </row>
    <row r="948" spans="1:17" ht="60" x14ac:dyDescent="0.25">
      <c r="A948" s="51" t="s">
        <v>16</v>
      </c>
      <c r="B948" s="52" t="s">
        <v>17</v>
      </c>
      <c r="C948" s="1204"/>
      <c r="D948" s="1204"/>
      <c r="E948" s="1130"/>
      <c r="F948" s="1130"/>
      <c r="G948" s="1031" t="s">
        <v>1904</v>
      </c>
      <c r="H948" s="1031" t="s">
        <v>1905</v>
      </c>
      <c r="I948" s="1031" t="s">
        <v>1012</v>
      </c>
      <c r="J948" s="841">
        <v>1</v>
      </c>
      <c r="K948" s="569">
        <v>44835</v>
      </c>
      <c r="L948" s="569">
        <v>45199</v>
      </c>
      <c r="M948" s="840">
        <f t="shared" si="48"/>
        <v>52</v>
      </c>
      <c r="N948" s="841">
        <v>0</v>
      </c>
      <c r="O948" s="841">
        <f t="shared" si="50"/>
        <v>0</v>
      </c>
      <c r="P948" s="1037" t="str">
        <f>IF(ISNUMBER(O948),IF(O948=100%,"CUMPLIDA",IF(AND(ISNUMBER(L948),ISNUMBER(ITRC!$Q$5)), IF(L948&lt;ITRC!$Q$5,"INCUMPLIDA","PROCESO"), "VERIFICAR FECHA")),"SIN VALOR AVANCE")</f>
        <v>PROCESO</v>
      </c>
      <c r="Q948" s="1035" t="s">
        <v>1006</v>
      </c>
    </row>
    <row r="949" spans="1:17" ht="90" x14ac:dyDescent="0.25">
      <c r="A949" s="51" t="s">
        <v>16</v>
      </c>
      <c r="B949" s="52" t="s">
        <v>17</v>
      </c>
      <c r="C949" s="1204"/>
      <c r="D949" s="1204"/>
      <c r="E949" s="1130" t="s">
        <v>1906</v>
      </c>
      <c r="F949" s="1130"/>
      <c r="G949" s="1031" t="s">
        <v>1907</v>
      </c>
      <c r="H949" s="1031" t="s">
        <v>1908</v>
      </c>
      <c r="I949" s="1031" t="s">
        <v>1909</v>
      </c>
      <c r="J949" s="839">
        <v>3</v>
      </c>
      <c r="K949" s="569">
        <v>44805</v>
      </c>
      <c r="L949" s="569">
        <v>44895</v>
      </c>
      <c r="M949" s="840">
        <f t="shared" si="48"/>
        <v>12.857142857142858</v>
      </c>
      <c r="N949" s="841">
        <v>1</v>
      </c>
      <c r="O949" s="841">
        <f t="shared" si="50"/>
        <v>1</v>
      </c>
      <c r="P949" s="1037" t="str">
        <f>IF(ISNUMBER(O949),IF(O949=100%,"CUMPLIDA",IF(AND(ISNUMBER(L949),ISNUMBER(ITRC!$Q$5)), IF(L949&lt;ITRC!$Q$5,"INCUMPLIDA","PROCESO"), "VERIFICAR FECHA")),"SIN VALOR AVANCE")</f>
        <v>CUMPLIDA</v>
      </c>
      <c r="Q949" s="1035" t="s">
        <v>1899</v>
      </c>
    </row>
    <row r="950" spans="1:17" ht="60.6" x14ac:dyDescent="0.25">
      <c r="A950" s="51" t="s">
        <v>16</v>
      </c>
      <c r="B950" s="52" t="s">
        <v>17</v>
      </c>
      <c r="C950" s="1204"/>
      <c r="D950" s="1204"/>
      <c r="E950" s="1130"/>
      <c r="F950" s="1130"/>
      <c r="G950" s="1031" t="s">
        <v>1900</v>
      </c>
      <c r="H950" s="1031" t="s">
        <v>1910</v>
      </c>
      <c r="I950" s="1031" t="s">
        <v>1902</v>
      </c>
      <c r="J950" s="839">
        <v>1</v>
      </c>
      <c r="K950" s="569">
        <v>44805</v>
      </c>
      <c r="L950" s="569">
        <v>44926</v>
      </c>
      <c r="M950" s="840">
        <f t="shared" si="48"/>
        <v>17.285714285714285</v>
      </c>
      <c r="N950" s="841">
        <v>1</v>
      </c>
      <c r="O950" s="841">
        <f t="shared" si="50"/>
        <v>1</v>
      </c>
      <c r="P950" s="1037" t="str">
        <f>IF(ISNUMBER(O950),IF(O950=100%,"CUMPLIDA",IF(AND(ISNUMBER(L950),ISNUMBER(ITRC!$Q$5)), IF(L950&lt;ITRC!$Q$5,"INCUMPLIDA","PROCESO"), "VERIFICAR FECHA")),"SIN VALOR AVANCE")</f>
        <v>CUMPLIDA</v>
      </c>
      <c r="Q950" s="1035" t="s">
        <v>1899</v>
      </c>
    </row>
    <row r="951" spans="1:17" ht="90" x14ac:dyDescent="0.25">
      <c r="A951" s="51" t="s">
        <v>16</v>
      </c>
      <c r="B951" s="52" t="s">
        <v>17</v>
      </c>
      <c r="C951" s="1204"/>
      <c r="D951" s="1204"/>
      <c r="E951" s="1130"/>
      <c r="F951" s="1130"/>
      <c r="G951" s="1031" t="s">
        <v>1911</v>
      </c>
      <c r="H951" s="1031" t="s">
        <v>1912</v>
      </c>
      <c r="I951" s="1031" t="s">
        <v>584</v>
      </c>
      <c r="J951" s="841">
        <v>1</v>
      </c>
      <c r="K951" s="569">
        <v>44835</v>
      </c>
      <c r="L951" s="569">
        <v>44956</v>
      </c>
      <c r="M951" s="840">
        <f t="shared" si="48"/>
        <v>17.285714285714285</v>
      </c>
      <c r="N951" s="841">
        <v>1</v>
      </c>
      <c r="O951" s="841">
        <f t="shared" si="50"/>
        <v>1</v>
      </c>
      <c r="P951" s="1037" t="str">
        <f>IF(ISNUMBER(O951),IF(O951=100%,"CUMPLIDA",IF(AND(ISNUMBER(L951),ISNUMBER(ITRC!$Q$5)), IF(L951&lt;ITRC!$Q$5,"INCUMPLIDA","PROCESO"), "VERIFICAR FECHA")),"SIN VALOR AVANCE")</f>
        <v>CUMPLIDA</v>
      </c>
      <c r="Q951" s="1035" t="s">
        <v>1899</v>
      </c>
    </row>
    <row r="952" spans="1:17" ht="90" x14ac:dyDescent="0.25">
      <c r="A952" s="51" t="s">
        <v>16</v>
      </c>
      <c r="B952" s="52" t="s">
        <v>17</v>
      </c>
      <c r="C952" s="1204"/>
      <c r="D952" s="1204"/>
      <c r="E952" s="1130"/>
      <c r="F952" s="1130"/>
      <c r="G952" s="1031" t="s">
        <v>1913</v>
      </c>
      <c r="H952" s="1031" t="s">
        <v>1914</v>
      </c>
      <c r="I952" s="1031" t="s">
        <v>585</v>
      </c>
      <c r="J952" s="839">
        <v>4</v>
      </c>
      <c r="K952" s="569">
        <v>44835</v>
      </c>
      <c r="L952" s="569">
        <v>44956</v>
      </c>
      <c r="M952" s="840">
        <f t="shared" si="48"/>
        <v>17.285714285714285</v>
      </c>
      <c r="N952" s="841">
        <v>1</v>
      </c>
      <c r="O952" s="841">
        <f t="shared" si="50"/>
        <v>1</v>
      </c>
      <c r="P952" s="1037" t="str">
        <f>IF(ISNUMBER(O952),IF(O952=100%,"CUMPLIDA",IF(AND(ISNUMBER(L952),ISNUMBER(ITRC!$Q$5)), IF(L952&lt;ITRC!$Q$5,"INCUMPLIDA","PROCESO"), "VERIFICAR FECHA")),"SIN VALOR AVANCE")</f>
        <v>CUMPLIDA</v>
      </c>
      <c r="Q952" s="1035" t="s">
        <v>1899</v>
      </c>
    </row>
    <row r="953" spans="1:17" ht="60" x14ac:dyDescent="0.25">
      <c r="A953" s="51" t="s">
        <v>16</v>
      </c>
      <c r="B953" s="52" t="s">
        <v>17</v>
      </c>
      <c r="C953" s="1204"/>
      <c r="D953" s="1204"/>
      <c r="E953" s="1130"/>
      <c r="F953" s="1130"/>
      <c r="G953" s="1031" t="s">
        <v>1915</v>
      </c>
      <c r="H953" s="1031" t="s">
        <v>1916</v>
      </c>
      <c r="I953" s="1031" t="s">
        <v>1396</v>
      </c>
      <c r="J953" s="839">
        <v>1</v>
      </c>
      <c r="K953" s="569">
        <v>44805</v>
      </c>
      <c r="L953" s="569">
        <v>44926</v>
      </c>
      <c r="M953" s="840">
        <f t="shared" si="48"/>
        <v>17.285714285714285</v>
      </c>
      <c r="N953" s="841">
        <v>1</v>
      </c>
      <c r="O953" s="841">
        <f t="shared" si="50"/>
        <v>1</v>
      </c>
      <c r="P953" s="1037" t="str">
        <f>IF(ISNUMBER(O953),IF(O953=100%,"CUMPLIDA",IF(AND(ISNUMBER(L953),ISNUMBER(ITRC!$Q$5)), IF(L953&lt;ITRC!$Q$5,"INCUMPLIDA","PROCESO"), "VERIFICAR FECHA")),"SIN VALOR AVANCE")</f>
        <v>CUMPLIDA</v>
      </c>
      <c r="Q953" s="1035" t="s">
        <v>1006</v>
      </c>
    </row>
    <row r="954" spans="1:17" ht="60" x14ac:dyDescent="0.25">
      <c r="A954" s="51" t="s">
        <v>16</v>
      </c>
      <c r="B954" s="52" t="s">
        <v>17</v>
      </c>
      <c r="C954" s="1204" t="s">
        <v>1917</v>
      </c>
      <c r="D954" s="1206" t="s">
        <v>1865</v>
      </c>
      <c r="E954" s="1212" t="s">
        <v>1918</v>
      </c>
      <c r="F954" s="1209" t="s">
        <v>1919</v>
      </c>
      <c r="G954" s="1038" t="s">
        <v>1920</v>
      </c>
      <c r="H954" s="1038" t="s">
        <v>1921</v>
      </c>
      <c r="I954" s="1038" t="s">
        <v>1922</v>
      </c>
      <c r="J954" s="839">
        <v>1</v>
      </c>
      <c r="K954" s="569">
        <v>44927</v>
      </c>
      <c r="L954" s="569">
        <v>45054</v>
      </c>
      <c r="M954" s="840">
        <f t="shared" si="48"/>
        <v>18.142857142857142</v>
      </c>
      <c r="N954" s="841">
        <v>0</v>
      </c>
      <c r="O954" s="841">
        <f t="shared" ref="O954:O1017" si="51">N954</f>
        <v>0</v>
      </c>
      <c r="P954" s="1037" t="str">
        <f>IF(ISNUMBER(O954),IF(O954=100%,"CUMPLIDA",IF(AND(ISNUMBER(L954),ISNUMBER(ITRC!$Q$5)), IF(L954&lt;ITRC!$Q$5,"INCUMPLIDA","PROCESO"), "VERIFICAR FECHA")),"SIN VALOR AVANCE")</f>
        <v>PROCESO</v>
      </c>
      <c r="Q954" s="1035" t="s">
        <v>1006</v>
      </c>
    </row>
    <row r="955" spans="1:17" ht="120.6" x14ac:dyDescent="0.25">
      <c r="A955" s="51" t="s">
        <v>16</v>
      </c>
      <c r="B955" s="52" t="s">
        <v>17</v>
      </c>
      <c r="C955" s="1204"/>
      <c r="D955" s="1207"/>
      <c r="E955" s="1212"/>
      <c r="F955" s="1210"/>
      <c r="G955" s="1038" t="s">
        <v>1923</v>
      </c>
      <c r="H955" s="1038" t="s">
        <v>1924</v>
      </c>
      <c r="I955" s="1038" t="s">
        <v>1925</v>
      </c>
      <c r="J955" s="839">
        <v>4</v>
      </c>
      <c r="K955" s="569">
        <v>44927</v>
      </c>
      <c r="L955" s="569">
        <v>45291</v>
      </c>
      <c r="M955" s="840">
        <f t="shared" si="48"/>
        <v>52</v>
      </c>
      <c r="N955" s="841">
        <v>0</v>
      </c>
      <c r="O955" s="841">
        <f t="shared" si="51"/>
        <v>0</v>
      </c>
      <c r="P955" s="1037" t="str">
        <f>IF(ISNUMBER(O955),IF(O955=100%,"CUMPLIDA",IF(AND(ISNUMBER(L955),ISNUMBER(ITRC!$Q$5)), IF(L955&lt;ITRC!$Q$5,"INCUMPLIDA","PROCESO"), "VERIFICAR FECHA")),"SIN VALOR AVANCE")</f>
        <v>PROCESO</v>
      </c>
      <c r="Q955" s="1035" t="s">
        <v>1926</v>
      </c>
    </row>
    <row r="956" spans="1:17" ht="90" x14ac:dyDescent="0.25">
      <c r="A956" s="51" t="s">
        <v>16</v>
      </c>
      <c r="B956" s="52" t="s">
        <v>17</v>
      </c>
      <c r="C956" s="1204"/>
      <c r="D956" s="1207"/>
      <c r="E956" s="1212" t="s">
        <v>1927</v>
      </c>
      <c r="F956" s="1210"/>
      <c r="G956" s="1038" t="s">
        <v>1928</v>
      </c>
      <c r="H956" s="1038" t="s">
        <v>1929</v>
      </c>
      <c r="I956" s="1038" t="s">
        <v>583</v>
      </c>
      <c r="J956" s="839">
        <v>1</v>
      </c>
      <c r="K956" s="569">
        <v>44927</v>
      </c>
      <c r="L956" s="569">
        <v>45054</v>
      </c>
      <c r="M956" s="840">
        <f t="shared" si="48"/>
        <v>18.142857142857142</v>
      </c>
      <c r="N956" s="841">
        <v>0</v>
      </c>
      <c r="O956" s="841">
        <f t="shared" si="51"/>
        <v>0</v>
      </c>
      <c r="P956" s="1037" t="str">
        <f>IF(ISNUMBER(O956),IF(O956=100%,"CUMPLIDA",IF(AND(ISNUMBER(L956),ISNUMBER(ITRC!$Q$5)), IF(L956&lt;ITRC!$Q$5,"INCUMPLIDA","PROCESO"), "VERIFICAR FECHA")),"SIN VALOR AVANCE")</f>
        <v>PROCESO</v>
      </c>
      <c r="Q956" s="1035" t="s">
        <v>1006</v>
      </c>
    </row>
    <row r="957" spans="1:17" ht="120.6" x14ac:dyDescent="0.25">
      <c r="A957" s="51" t="s">
        <v>16</v>
      </c>
      <c r="B957" s="52" t="s">
        <v>17</v>
      </c>
      <c r="C957" s="1204"/>
      <c r="D957" s="1207"/>
      <c r="E957" s="1212"/>
      <c r="F957" s="1210"/>
      <c r="G957" s="1038" t="s">
        <v>1923</v>
      </c>
      <c r="H957" s="1038" t="s">
        <v>1930</v>
      </c>
      <c r="I957" s="1038" t="s">
        <v>1925</v>
      </c>
      <c r="J957" s="839">
        <v>4</v>
      </c>
      <c r="K957" s="569">
        <v>44927</v>
      </c>
      <c r="L957" s="569">
        <v>45291</v>
      </c>
      <c r="M957" s="840">
        <f t="shared" si="48"/>
        <v>52</v>
      </c>
      <c r="N957" s="841">
        <v>0</v>
      </c>
      <c r="O957" s="841">
        <f t="shared" si="51"/>
        <v>0</v>
      </c>
      <c r="P957" s="1037" t="str">
        <f>IF(ISNUMBER(O957),IF(O957=100%,"CUMPLIDA",IF(AND(ISNUMBER(L957),ISNUMBER(ITRC!$Q$5)), IF(L957&lt;ITRC!$Q$5,"INCUMPLIDA","PROCESO"), "VERIFICAR FECHA")),"SIN VALOR AVANCE")</f>
        <v>PROCESO</v>
      </c>
      <c r="Q957" s="1035" t="s">
        <v>1926</v>
      </c>
    </row>
    <row r="958" spans="1:17" ht="45.6" x14ac:dyDescent="0.25">
      <c r="A958" s="51" t="s">
        <v>16</v>
      </c>
      <c r="B958" s="52" t="s">
        <v>17</v>
      </c>
      <c r="C958" s="1204"/>
      <c r="D958" s="1207"/>
      <c r="E958" s="1212" t="s">
        <v>1931</v>
      </c>
      <c r="F958" s="1210"/>
      <c r="G958" s="1038" t="s">
        <v>1932</v>
      </c>
      <c r="H958" s="1038" t="s">
        <v>1933</v>
      </c>
      <c r="I958" s="1038" t="s">
        <v>583</v>
      </c>
      <c r="J958" s="839">
        <v>1</v>
      </c>
      <c r="K958" s="569">
        <v>44927</v>
      </c>
      <c r="L958" s="569">
        <v>45054</v>
      </c>
      <c r="M958" s="840">
        <f t="shared" si="48"/>
        <v>18.142857142857142</v>
      </c>
      <c r="N958" s="841">
        <v>0</v>
      </c>
      <c r="O958" s="841">
        <f t="shared" si="51"/>
        <v>0</v>
      </c>
      <c r="P958" s="1037" t="str">
        <f>IF(ISNUMBER(O958),IF(O958=100%,"CUMPLIDA",IF(AND(ISNUMBER(L958),ISNUMBER(ITRC!$Q$5)), IF(L958&lt;ITRC!$Q$5,"INCUMPLIDA","PROCESO"), "VERIFICAR FECHA")),"SIN VALOR AVANCE")</f>
        <v>PROCESO</v>
      </c>
      <c r="Q958" s="1035" t="s">
        <v>1006</v>
      </c>
    </row>
    <row r="959" spans="1:17" ht="120.6" x14ac:dyDescent="0.25">
      <c r="A959" s="51" t="s">
        <v>16</v>
      </c>
      <c r="B959" s="52" t="s">
        <v>17</v>
      </c>
      <c r="C959" s="1204"/>
      <c r="D959" s="1207"/>
      <c r="E959" s="1212"/>
      <c r="F959" s="1210"/>
      <c r="G959" s="1038" t="s">
        <v>1934</v>
      </c>
      <c r="H959" s="1038" t="s">
        <v>1933</v>
      </c>
      <c r="I959" s="1038" t="s">
        <v>1935</v>
      </c>
      <c r="J959" s="839">
        <v>2</v>
      </c>
      <c r="K959" s="569">
        <v>44927</v>
      </c>
      <c r="L959" s="569">
        <v>45291</v>
      </c>
      <c r="M959" s="840">
        <f t="shared" si="48"/>
        <v>52</v>
      </c>
      <c r="N959" s="841">
        <v>0</v>
      </c>
      <c r="O959" s="841">
        <f t="shared" si="51"/>
        <v>0</v>
      </c>
      <c r="P959" s="1037" t="str">
        <f>IF(ISNUMBER(O959),IF(O959=100%,"CUMPLIDA",IF(AND(ISNUMBER(L959),ISNUMBER(ITRC!$Q$5)), IF(L959&lt;ITRC!$Q$5,"INCUMPLIDA","PROCESO"), "VERIFICAR FECHA")),"SIN VALOR AVANCE")</f>
        <v>PROCESO</v>
      </c>
      <c r="Q959" s="1035" t="s">
        <v>1926</v>
      </c>
    </row>
    <row r="960" spans="1:17" ht="75" x14ac:dyDescent="0.25">
      <c r="A960" s="51" t="s">
        <v>16</v>
      </c>
      <c r="B960" s="52" t="s">
        <v>17</v>
      </c>
      <c r="C960" s="1204"/>
      <c r="D960" s="1207"/>
      <c r="E960" s="1212" t="s">
        <v>1936</v>
      </c>
      <c r="F960" s="1210"/>
      <c r="G960" s="1038" t="s">
        <v>1937</v>
      </c>
      <c r="H960" s="1038" t="s">
        <v>1938</v>
      </c>
      <c r="I960" s="1038" t="s">
        <v>583</v>
      </c>
      <c r="J960" s="839">
        <v>1</v>
      </c>
      <c r="K960" s="569">
        <v>44927</v>
      </c>
      <c r="L960" s="569">
        <v>45054</v>
      </c>
      <c r="M960" s="840">
        <f t="shared" si="48"/>
        <v>18.142857142857142</v>
      </c>
      <c r="N960" s="841">
        <v>0</v>
      </c>
      <c r="O960" s="841">
        <f t="shared" si="51"/>
        <v>0</v>
      </c>
      <c r="P960" s="1037" t="str">
        <f>IF(ISNUMBER(O960),IF(O960=100%,"CUMPLIDA",IF(AND(ISNUMBER(L960),ISNUMBER(ITRC!$Q$5)), IF(L960&lt;ITRC!$Q$5,"INCUMPLIDA","PROCESO"), "VERIFICAR FECHA")),"SIN VALOR AVANCE")</f>
        <v>PROCESO</v>
      </c>
      <c r="Q960" s="1035" t="s">
        <v>1006</v>
      </c>
    </row>
    <row r="961" spans="1:17" ht="120.6" x14ac:dyDescent="0.25">
      <c r="A961" s="51" t="s">
        <v>16</v>
      </c>
      <c r="B961" s="52" t="s">
        <v>17</v>
      </c>
      <c r="C961" s="1204"/>
      <c r="D961" s="1207"/>
      <c r="E961" s="1212"/>
      <c r="F961" s="1210"/>
      <c r="G961" s="1038" t="s">
        <v>1923</v>
      </c>
      <c r="H961" s="1038" t="s">
        <v>1930</v>
      </c>
      <c r="I961" s="1038" t="s">
        <v>1925</v>
      </c>
      <c r="J961" s="839">
        <v>4</v>
      </c>
      <c r="K961" s="569">
        <v>44927</v>
      </c>
      <c r="L961" s="569">
        <v>45291</v>
      </c>
      <c r="M961" s="840">
        <f t="shared" si="48"/>
        <v>52</v>
      </c>
      <c r="N961" s="841">
        <v>0</v>
      </c>
      <c r="O961" s="841">
        <f t="shared" si="51"/>
        <v>0</v>
      </c>
      <c r="P961" s="1037" t="str">
        <f>IF(ISNUMBER(O961),IF(O961=100%,"CUMPLIDA",IF(AND(ISNUMBER(L961),ISNUMBER(ITRC!$Q$5)), IF(L961&lt;ITRC!$Q$5,"INCUMPLIDA","PROCESO"), "VERIFICAR FECHA")),"SIN VALOR AVANCE")</f>
        <v>PROCESO</v>
      </c>
      <c r="Q961" s="1035" t="s">
        <v>1926</v>
      </c>
    </row>
    <row r="962" spans="1:17" ht="165" x14ac:dyDescent="0.25">
      <c r="A962" s="51" t="s">
        <v>16</v>
      </c>
      <c r="B962" s="52" t="s">
        <v>17</v>
      </c>
      <c r="C962" s="1204"/>
      <c r="D962" s="1208"/>
      <c r="E962" s="1038" t="s">
        <v>1939</v>
      </c>
      <c r="F962" s="1211"/>
      <c r="G962" s="1038" t="s">
        <v>1940</v>
      </c>
      <c r="H962" s="1038" t="s">
        <v>1941</v>
      </c>
      <c r="I962" s="1038" t="s">
        <v>1942</v>
      </c>
      <c r="J962" s="839">
        <v>1</v>
      </c>
      <c r="K962" s="569">
        <v>44927</v>
      </c>
      <c r="L962" s="569">
        <v>45046</v>
      </c>
      <c r="M962" s="840">
        <f t="shared" si="48"/>
        <v>17</v>
      </c>
      <c r="N962" s="841">
        <v>1</v>
      </c>
      <c r="O962" s="841">
        <f t="shared" si="51"/>
        <v>1</v>
      </c>
      <c r="P962" s="1037" t="str">
        <f>IF(ISNUMBER(O962),IF(O962=100%,"CUMPLIDA",IF(AND(ISNUMBER(L962),ISNUMBER(ITRC!$Q$5)), IF(L962&lt;ITRC!$Q$5,"INCUMPLIDA","PROCESO"), "VERIFICAR FECHA")),"SIN VALOR AVANCE")</f>
        <v>CUMPLIDA</v>
      </c>
      <c r="Q962" s="1035" t="s">
        <v>1006</v>
      </c>
    </row>
    <row r="963" spans="1:17" ht="90" x14ac:dyDescent="0.25">
      <c r="A963" s="51" t="s">
        <v>16</v>
      </c>
      <c r="B963" s="52" t="s">
        <v>17</v>
      </c>
      <c r="C963" s="1204" t="s">
        <v>3283</v>
      </c>
      <c r="D963" s="1206" t="s">
        <v>1865</v>
      </c>
      <c r="E963" s="665" t="s">
        <v>3284</v>
      </c>
      <c r="F963" s="1206" t="s">
        <v>3285</v>
      </c>
      <c r="G963" s="1038" t="s">
        <v>3286</v>
      </c>
      <c r="H963" s="1038" t="s">
        <v>3291</v>
      </c>
      <c r="I963" s="1038" t="s">
        <v>3295</v>
      </c>
      <c r="J963" s="839">
        <v>1</v>
      </c>
      <c r="K963" s="680">
        <v>45040</v>
      </c>
      <c r="L963" s="680">
        <v>45169</v>
      </c>
      <c r="M963" s="840">
        <f t="shared" si="48"/>
        <v>18.428571428571427</v>
      </c>
      <c r="N963" s="841">
        <v>0</v>
      </c>
      <c r="O963" s="841">
        <f t="shared" si="51"/>
        <v>0</v>
      </c>
      <c r="P963" s="1037" t="str">
        <f>IF(ISNUMBER(O963),IF(O963=100%,"CUMPLIDA",IF(AND(ISNUMBER(L963),ISNUMBER(ITRC!$Q$5)), IF(L963&lt;ITRC!$Q$5,"INCUMPLIDA","PROCESO"), "VERIFICAR FECHA")),"SIN VALOR AVANCE")</f>
        <v>PROCESO</v>
      </c>
      <c r="Q963" s="1035" t="s">
        <v>1871</v>
      </c>
    </row>
    <row r="964" spans="1:17" ht="135" x14ac:dyDescent="0.25">
      <c r="A964" s="51" t="s">
        <v>16</v>
      </c>
      <c r="B964" s="52" t="s">
        <v>17</v>
      </c>
      <c r="C964" s="1204"/>
      <c r="D964" s="1207"/>
      <c r="E964" s="666"/>
      <c r="F964" s="1207"/>
      <c r="G964" s="1038" t="s">
        <v>3287</v>
      </c>
      <c r="H964" s="1038" t="s">
        <v>3292</v>
      </c>
      <c r="I964" s="1038" t="s">
        <v>3296</v>
      </c>
      <c r="J964" s="839">
        <v>1</v>
      </c>
      <c r="K964" s="680">
        <v>45170</v>
      </c>
      <c r="L964" s="680">
        <v>45260</v>
      </c>
      <c r="M964" s="840">
        <f t="shared" si="48"/>
        <v>12.857142857142858</v>
      </c>
      <c r="N964" s="841">
        <v>0</v>
      </c>
      <c r="O964" s="841">
        <f t="shared" si="51"/>
        <v>0</v>
      </c>
      <c r="P964" s="1037" t="str">
        <f>IF(ISNUMBER(O964),IF(O964=100%,"CUMPLIDA",IF(AND(ISNUMBER(L964),ISNUMBER(ITRC!$Q$5)), IF(L964&lt;ITRC!$Q$5,"INCUMPLIDA","PROCESO"), "VERIFICAR FECHA")),"SIN VALOR AVANCE")</f>
        <v>PROCESO</v>
      </c>
      <c r="Q964" s="1035" t="s">
        <v>1871</v>
      </c>
    </row>
    <row r="965" spans="1:17" ht="105.6" x14ac:dyDescent="0.25">
      <c r="A965" s="51" t="s">
        <v>16</v>
      </c>
      <c r="B965" s="52" t="s">
        <v>17</v>
      </c>
      <c r="C965" s="1204"/>
      <c r="D965" s="1207"/>
      <c r="E965" s="666"/>
      <c r="F965" s="1207"/>
      <c r="G965" s="1038" t="s">
        <v>3288</v>
      </c>
      <c r="H965" s="1038" t="s">
        <v>3293</v>
      </c>
      <c r="I965" s="1038" t="s">
        <v>3297</v>
      </c>
      <c r="J965" s="839">
        <v>1</v>
      </c>
      <c r="K965" s="680">
        <v>45170</v>
      </c>
      <c r="L965" s="680">
        <v>45260</v>
      </c>
      <c r="M965" s="840">
        <f t="shared" si="48"/>
        <v>12.857142857142858</v>
      </c>
      <c r="N965" s="841">
        <v>0</v>
      </c>
      <c r="O965" s="841">
        <f t="shared" si="51"/>
        <v>0</v>
      </c>
      <c r="P965" s="1037" t="str">
        <f>IF(ISNUMBER(O965),IF(O965=100%,"CUMPLIDA",IF(AND(ISNUMBER(L965),ISNUMBER(ITRC!$Q$5)), IF(L965&lt;ITRC!$Q$5,"INCUMPLIDA","PROCESO"), "VERIFICAR FECHA")),"SIN VALOR AVANCE")</f>
        <v>PROCESO</v>
      </c>
      <c r="Q965" s="1035" t="s">
        <v>3299</v>
      </c>
    </row>
    <row r="966" spans="1:17" ht="150" x14ac:dyDescent="0.25">
      <c r="A966" s="51" t="s">
        <v>16</v>
      </c>
      <c r="B966" s="52" t="s">
        <v>17</v>
      </c>
      <c r="C966" s="1204"/>
      <c r="D966" s="1207"/>
      <c r="E966" s="666"/>
      <c r="F966" s="1207"/>
      <c r="G966" s="1038" t="s">
        <v>3289</v>
      </c>
      <c r="H966" s="1038" t="s">
        <v>3294</v>
      </c>
      <c r="I966" s="1038" t="s">
        <v>3298</v>
      </c>
      <c r="J966" s="839">
        <v>1</v>
      </c>
      <c r="K966" s="680">
        <v>44930</v>
      </c>
      <c r="L966" s="680">
        <v>45291</v>
      </c>
      <c r="M966" s="840">
        <f t="shared" si="48"/>
        <v>51.571428571428569</v>
      </c>
      <c r="N966" s="841">
        <v>0</v>
      </c>
      <c r="O966" s="841">
        <f t="shared" si="51"/>
        <v>0</v>
      </c>
      <c r="P966" s="1037" t="str">
        <f>IF(ISNUMBER(O966),IF(O966=100%,"CUMPLIDA",IF(AND(ISNUMBER(L966),ISNUMBER(ITRC!$Q$5)), IF(L966&lt;ITRC!$Q$5,"INCUMPLIDA","PROCESO"), "VERIFICAR FECHA")),"SIN VALOR AVANCE")</f>
        <v>PROCESO</v>
      </c>
      <c r="Q966" s="1035" t="s">
        <v>3300</v>
      </c>
    </row>
    <row r="967" spans="1:17" ht="90" x14ac:dyDescent="0.25">
      <c r="A967" s="51" t="s">
        <v>16</v>
      </c>
      <c r="B967" s="52" t="s">
        <v>17</v>
      </c>
      <c r="C967" s="1204"/>
      <c r="D967" s="1207"/>
      <c r="E967" s="1214" t="s">
        <v>3290</v>
      </c>
      <c r="F967" s="1207"/>
      <c r="G967" s="1038" t="s">
        <v>3286</v>
      </c>
      <c r="H967" s="1038" t="s">
        <v>3291</v>
      </c>
      <c r="I967" s="681" t="s">
        <v>3295</v>
      </c>
      <c r="J967" s="839">
        <v>1</v>
      </c>
      <c r="K967" s="680">
        <v>45040</v>
      </c>
      <c r="L967" s="680">
        <v>45169</v>
      </c>
      <c r="M967" s="840">
        <f t="shared" si="48"/>
        <v>18.428571428571427</v>
      </c>
      <c r="N967" s="841">
        <v>0</v>
      </c>
      <c r="O967" s="841">
        <f t="shared" si="51"/>
        <v>0</v>
      </c>
      <c r="P967" s="1037" t="str">
        <f>IF(ISNUMBER(O967),IF(O967=100%,"CUMPLIDA",IF(AND(ISNUMBER(L967),ISNUMBER(ITRC!$Q$5)), IF(L967&lt;ITRC!$Q$5,"INCUMPLIDA","PROCESO"), "VERIFICAR FECHA")),"SIN VALOR AVANCE")</f>
        <v>PROCESO</v>
      </c>
      <c r="Q967" s="1035" t="s">
        <v>1871</v>
      </c>
    </row>
    <row r="968" spans="1:17" ht="135" x14ac:dyDescent="0.25">
      <c r="A968" s="51" t="s">
        <v>16</v>
      </c>
      <c r="B968" s="52" t="s">
        <v>17</v>
      </c>
      <c r="C968" s="1204"/>
      <c r="D968" s="1207"/>
      <c r="E968" s="1215"/>
      <c r="F968" s="1207"/>
      <c r="G968" s="1038" t="s">
        <v>3287</v>
      </c>
      <c r="H968" s="1038" t="s">
        <v>3292</v>
      </c>
      <c r="I968" s="681" t="s">
        <v>3296</v>
      </c>
      <c r="J968" s="839">
        <v>1</v>
      </c>
      <c r="K968" s="680">
        <v>45170</v>
      </c>
      <c r="L968" s="680">
        <v>45260</v>
      </c>
      <c r="M968" s="840">
        <f t="shared" si="48"/>
        <v>12.857142857142858</v>
      </c>
      <c r="N968" s="841">
        <v>0</v>
      </c>
      <c r="O968" s="841">
        <f t="shared" si="51"/>
        <v>0</v>
      </c>
      <c r="P968" s="1037" t="str">
        <f>IF(ISNUMBER(O968),IF(O968=100%,"CUMPLIDA",IF(AND(ISNUMBER(L968),ISNUMBER(ITRC!$Q$5)), IF(L968&lt;ITRC!$Q$5,"INCUMPLIDA","PROCESO"), "VERIFICAR FECHA")),"SIN VALOR AVANCE")</f>
        <v>PROCESO</v>
      </c>
      <c r="Q968" s="1035" t="s">
        <v>1871</v>
      </c>
    </row>
    <row r="969" spans="1:17" ht="105.6" x14ac:dyDescent="0.25">
      <c r="A969" s="51" t="s">
        <v>16</v>
      </c>
      <c r="B969" s="52" t="s">
        <v>17</v>
      </c>
      <c r="C969" s="1204"/>
      <c r="D969" s="1208"/>
      <c r="E969" s="1216"/>
      <c r="F969" s="1208"/>
      <c r="G969" s="1038" t="s">
        <v>3288</v>
      </c>
      <c r="H969" s="1038" t="s">
        <v>3293</v>
      </c>
      <c r="I969" s="681" t="s">
        <v>3297</v>
      </c>
      <c r="J969" s="839">
        <v>1</v>
      </c>
      <c r="K969" s="680">
        <v>45170</v>
      </c>
      <c r="L969" s="680">
        <v>45260</v>
      </c>
      <c r="M969" s="840">
        <f t="shared" si="48"/>
        <v>12.857142857142858</v>
      </c>
      <c r="N969" s="841">
        <v>0</v>
      </c>
      <c r="O969" s="841">
        <f t="shared" si="51"/>
        <v>0</v>
      </c>
      <c r="P969" s="1037" t="str">
        <f>IF(ISNUMBER(O969),IF(O969=100%,"CUMPLIDA",IF(AND(ISNUMBER(L969),ISNUMBER(ITRC!$Q$5)), IF(L969&lt;ITRC!$Q$5,"INCUMPLIDA","PROCESO"), "VERIFICAR FECHA")),"SIN VALOR AVANCE")</f>
        <v>PROCESO</v>
      </c>
      <c r="Q969" s="1035" t="s">
        <v>3299</v>
      </c>
    </row>
    <row r="970" spans="1:17" ht="90.6" x14ac:dyDescent="0.25">
      <c r="A970" s="51" t="s">
        <v>16</v>
      </c>
      <c r="B970" s="52" t="s">
        <v>17</v>
      </c>
      <c r="C970" s="1204" t="s">
        <v>3957</v>
      </c>
      <c r="D970" s="1204" t="s">
        <v>1865</v>
      </c>
      <c r="E970" s="1212" t="s">
        <v>3932</v>
      </c>
      <c r="F970" s="1217" t="s">
        <v>3933</v>
      </c>
      <c r="G970" s="1130" t="s">
        <v>3934</v>
      </c>
      <c r="H970" s="1038" t="s">
        <v>3935</v>
      </c>
      <c r="I970" s="1038" t="s">
        <v>3938</v>
      </c>
      <c r="J970" s="839">
        <v>1</v>
      </c>
      <c r="K970" s="680">
        <v>45139</v>
      </c>
      <c r="L970" s="680">
        <v>45350</v>
      </c>
      <c r="M970" s="840">
        <f t="shared" si="48"/>
        <v>30.142857142857142</v>
      </c>
      <c r="N970" s="841">
        <v>0</v>
      </c>
      <c r="O970" s="841">
        <f t="shared" si="51"/>
        <v>0</v>
      </c>
      <c r="P970" s="1037" t="str">
        <f>IF(ISNUMBER(O970),IF(O970=100%,"CUMPLIDA",IF(AND(ISNUMBER(L970),ISNUMBER(ITRC!$Q$5)), IF(L970&lt;ITRC!$Q$5,"INCUMPLIDA","PROCESO"), "VERIFICAR FECHA")),"SIN VALOR AVANCE")</f>
        <v>PROCESO</v>
      </c>
      <c r="Q970" s="1035" t="s">
        <v>3939</v>
      </c>
    </row>
    <row r="971" spans="1:17" ht="90.6" x14ac:dyDescent="0.25">
      <c r="A971" s="51" t="s">
        <v>16</v>
      </c>
      <c r="B971" s="52" t="s">
        <v>17</v>
      </c>
      <c r="C971" s="1204"/>
      <c r="D971" s="1204"/>
      <c r="E971" s="1212"/>
      <c r="F971" s="1217"/>
      <c r="G971" s="1130"/>
      <c r="H971" s="1038" t="s">
        <v>3937</v>
      </c>
      <c r="I971" s="1038" t="s">
        <v>3938</v>
      </c>
      <c r="J971" s="839">
        <v>1</v>
      </c>
      <c r="K971" s="680">
        <v>45139</v>
      </c>
      <c r="L971" s="680">
        <v>45350</v>
      </c>
      <c r="M971" s="840">
        <f t="shared" si="48"/>
        <v>30.142857142857142</v>
      </c>
      <c r="N971" s="841">
        <v>0</v>
      </c>
      <c r="O971" s="841">
        <f t="shared" si="51"/>
        <v>0</v>
      </c>
      <c r="P971" s="1037" t="str">
        <f>IF(ISNUMBER(O971),IF(O971=100%,"CUMPLIDA",IF(AND(ISNUMBER(L971),ISNUMBER(ITRC!$Q$5)), IF(L971&lt;ITRC!$Q$5,"INCUMPLIDA","PROCESO"), "VERIFICAR FECHA")),"SIN VALOR AVANCE")</f>
        <v>PROCESO</v>
      </c>
      <c r="Q971" s="1035" t="s">
        <v>3939</v>
      </c>
    </row>
    <row r="972" spans="1:17" ht="90.6" x14ac:dyDescent="0.25">
      <c r="A972" s="51" t="s">
        <v>16</v>
      </c>
      <c r="B972" s="52" t="s">
        <v>17</v>
      </c>
      <c r="C972" s="1204"/>
      <c r="D972" s="1204"/>
      <c r="E972" s="1212"/>
      <c r="F972" s="1217"/>
      <c r="G972" s="1038" t="s">
        <v>3940</v>
      </c>
      <c r="H972" s="1038" t="s">
        <v>3936</v>
      </c>
      <c r="I972" s="1038" t="s">
        <v>3941</v>
      </c>
      <c r="J972" s="839">
        <v>1</v>
      </c>
      <c r="K972" s="680">
        <v>45139</v>
      </c>
      <c r="L972" s="680">
        <v>45350</v>
      </c>
      <c r="M972" s="840">
        <f t="shared" si="48"/>
        <v>30.142857142857142</v>
      </c>
      <c r="N972" s="841">
        <v>0</v>
      </c>
      <c r="O972" s="841">
        <f t="shared" si="51"/>
        <v>0</v>
      </c>
      <c r="P972" s="1037" t="str">
        <f>IF(ISNUMBER(O972),IF(O972=100%,"CUMPLIDA",IF(AND(ISNUMBER(L972),ISNUMBER(ITRC!$Q$5)), IF(L972&lt;ITRC!$Q$5,"INCUMPLIDA","PROCESO"), "VERIFICAR FECHA")),"SIN VALOR AVANCE")</f>
        <v>PROCESO</v>
      </c>
      <c r="Q972" s="1035" t="s">
        <v>3939</v>
      </c>
    </row>
    <row r="973" spans="1:17" ht="135" x14ac:dyDescent="0.25">
      <c r="A973" s="51" t="s">
        <v>16</v>
      </c>
      <c r="B973" s="52" t="s">
        <v>17</v>
      </c>
      <c r="C973" s="1204"/>
      <c r="D973" s="1204"/>
      <c r="E973" s="1038" t="s">
        <v>3942</v>
      </c>
      <c r="F973" s="1217"/>
      <c r="G973" s="1038" t="s">
        <v>3943</v>
      </c>
      <c r="H973" s="1031" t="s">
        <v>3944</v>
      </c>
      <c r="I973" s="681" t="s">
        <v>3938</v>
      </c>
      <c r="J973" s="839">
        <v>1</v>
      </c>
      <c r="K973" s="680">
        <v>45139</v>
      </c>
      <c r="L973" s="680">
        <v>45350</v>
      </c>
      <c r="M973" s="840">
        <f t="shared" si="48"/>
        <v>30.142857142857142</v>
      </c>
      <c r="N973" s="841">
        <v>0</v>
      </c>
      <c r="O973" s="841">
        <f t="shared" si="51"/>
        <v>0</v>
      </c>
      <c r="P973" s="1037" t="str">
        <f>IF(ISNUMBER(O973),IF(O973=100%,"CUMPLIDA",IF(AND(ISNUMBER(L973),ISNUMBER(ITRC!$Q$5)), IF(L973&lt;ITRC!$Q$5,"INCUMPLIDA","PROCESO"), "VERIFICAR FECHA")),"SIN VALOR AVANCE")</f>
        <v>PROCESO</v>
      </c>
      <c r="Q973" s="1035" t="s">
        <v>3939</v>
      </c>
    </row>
    <row r="974" spans="1:17" ht="90.6" x14ac:dyDescent="0.25">
      <c r="A974" s="51" t="s">
        <v>16</v>
      </c>
      <c r="B974" s="52" t="s">
        <v>17</v>
      </c>
      <c r="C974" s="1204"/>
      <c r="D974" s="1204"/>
      <c r="E974" s="1214" t="s">
        <v>3945</v>
      </c>
      <c r="F974" s="1217"/>
      <c r="G974" s="1130" t="s">
        <v>3946</v>
      </c>
      <c r="H974" s="1038" t="s">
        <v>3935</v>
      </c>
      <c r="I974" s="681" t="s">
        <v>3938</v>
      </c>
      <c r="J974" s="839">
        <v>1</v>
      </c>
      <c r="K974" s="680">
        <v>45139</v>
      </c>
      <c r="L974" s="680">
        <v>45350</v>
      </c>
      <c r="M974" s="840">
        <f t="shared" si="48"/>
        <v>30.142857142857142</v>
      </c>
      <c r="N974" s="841">
        <v>0</v>
      </c>
      <c r="O974" s="841">
        <f t="shared" si="51"/>
        <v>0</v>
      </c>
      <c r="P974" s="1037" t="str">
        <f>IF(ISNUMBER(O974),IF(O974=100%,"CUMPLIDA",IF(AND(ISNUMBER(L974),ISNUMBER(ITRC!$Q$5)), IF(L974&lt;ITRC!$Q$5,"INCUMPLIDA","PROCESO"), "VERIFICAR FECHA")),"SIN VALOR AVANCE")</f>
        <v>PROCESO</v>
      </c>
      <c r="Q974" s="1035" t="s">
        <v>3939</v>
      </c>
    </row>
    <row r="975" spans="1:17" ht="90.6" x14ac:dyDescent="0.25">
      <c r="A975" s="51" t="s">
        <v>16</v>
      </c>
      <c r="B975" s="52" t="s">
        <v>17</v>
      </c>
      <c r="C975" s="1204"/>
      <c r="D975" s="1204"/>
      <c r="E975" s="1215"/>
      <c r="F975" s="1217"/>
      <c r="G975" s="1130"/>
      <c r="H975" s="1038" t="s">
        <v>3937</v>
      </c>
      <c r="I975" s="681" t="s">
        <v>3938</v>
      </c>
      <c r="J975" s="839">
        <v>1</v>
      </c>
      <c r="K975" s="680">
        <v>45139</v>
      </c>
      <c r="L975" s="680">
        <v>45350</v>
      </c>
      <c r="M975" s="840">
        <f t="shared" si="48"/>
        <v>30.142857142857142</v>
      </c>
      <c r="N975" s="841">
        <v>0</v>
      </c>
      <c r="O975" s="841">
        <f t="shared" si="51"/>
        <v>0</v>
      </c>
      <c r="P975" s="1037" t="str">
        <f>IF(ISNUMBER(O975),IF(O975=100%,"CUMPLIDA",IF(AND(ISNUMBER(L975),ISNUMBER(ITRC!$Q$5)), IF(L975&lt;ITRC!$Q$5,"INCUMPLIDA","PROCESO"), "VERIFICAR FECHA")),"SIN VALOR AVANCE")</f>
        <v>PROCESO</v>
      </c>
      <c r="Q975" s="1035" t="s">
        <v>3939</v>
      </c>
    </row>
    <row r="976" spans="1:17" ht="90.6" x14ac:dyDescent="0.25">
      <c r="A976" s="51" t="s">
        <v>16</v>
      </c>
      <c r="B976" s="52" t="s">
        <v>17</v>
      </c>
      <c r="C976" s="1204"/>
      <c r="D976" s="1204"/>
      <c r="E976" s="1216"/>
      <c r="F976" s="1217"/>
      <c r="G976" s="1038" t="s">
        <v>3940</v>
      </c>
      <c r="H976" s="1038" t="s">
        <v>3936</v>
      </c>
      <c r="I976" s="681" t="s">
        <v>3947</v>
      </c>
      <c r="J976" s="839">
        <v>1</v>
      </c>
      <c r="K976" s="680">
        <v>45139</v>
      </c>
      <c r="L976" s="680">
        <v>45350</v>
      </c>
      <c r="M976" s="840">
        <f t="shared" si="48"/>
        <v>30.142857142857142</v>
      </c>
      <c r="N976" s="841">
        <v>0</v>
      </c>
      <c r="O976" s="841">
        <f t="shared" si="51"/>
        <v>0</v>
      </c>
      <c r="P976" s="1037" t="str">
        <f>IF(ISNUMBER(O976),IF(O976=100%,"CUMPLIDA",IF(AND(ISNUMBER(L976),ISNUMBER(ITRC!$Q$5)), IF(L976&lt;ITRC!$Q$5,"INCUMPLIDA","PROCESO"), "VERIFICAR FECHA")),"SIN VALOR AVANCE")</f>
        <v>PROCESO</v>
      </c>
      <c r="Q976" s="1035" t="s">
        <v>3939</v>
      </c>
    </row>
    <row r="977" spans="1:17" ht="136.80000000000001" x14ac:dyDescent="0.25">
      <c r="A977" s="51" t="s">
        <v>16</v>
      </c>
      <c r="B977" s="52" t="s">
        <v>17</v>
      </c>
      <c r="C977" s="1204"/>
      <c r="D977" s="1204"/>
      <c r="E977" s="1038" t="s">
        <v>3948</v>
      </c>
      <c r="F977" s="1217"/>
      <c r="G977" s="1038" t="s">
        <v>3949</v>
      </c>
      <c r="H977" s="1038" t="s">
        <v>3950</v>
      </c>
      <c r="I977" s="1031" t="s">
        <v>3951</v>
      </c>
      <c r="J977" s="839">
        <v>1</v>
      </c>
      <c r="K977" s="680">
        <v>45139</v>
      </c>
      <c r="L977" s="680">
        <v>45291</v>
      </c>
      <c r="M977" s="840">
        <f t="shared" si="48"/>
        <v>21.714285714285715</v>
      </c>
      <c r="N977" s="841">
        <v>0</v>
      </c>
      <c r="O977" s="841">
        <f t="shared" si="51"/>
        <v>0</v>
      </c>
      <c r="P977" s="1037" t="str">
        <f>IF(ISNUMBER(O977),IF(O977=100%,"CUMPLIDA",IF(AND(ISNUMBER(L977),ISNUMBER(ITRC!$Q$5)), IF(L977&lt;ITRC!$Q$5,"INCUMPLIDA","PROCESO"), "VERIFICAR FECHA")),"SIN VALOR AVANCE")</f>
        <v>PROCESO</v>
      </c>
      <c r="Q977" s="1035" t="s">
        <v>3980</v>
      </c>
    </row>
    <row r="978" spans="1:17" ht="105" x14ac:dyDescent="0.25">
      <c r="A978" s="51" t="s">
        <v>16</v>
      </c>
      <c r="B978" s="52" t="s">
        <v>17</v>
      </c>
      <c r="C978" s="1204"/>
      <c r="D978" s="1204"/>
      <c r="E978" s="1038" t="s">
        <v>3952</v>
      </c>
      <c r="F978" s="1217"/>
      <c r="G978" s="1038" t="s">
        <v>3953</v>
      </c>
      <c r="H978" s="1031" t="s">
        <v>3954</v>
      </c>
      <c r="I978" s="681" t="s">
        <v>3955</v>
      </c>
      <c r="J978" s="839">
        <v>1</v>
      </c>
      <c r="K978" s="680">
        <v>45139</v>
      </c>
      <c r="L978" s="680">
        <v>45350</v>
      </c>
      <c r="M978" s="840">
        <f t="shared" si="48"/>
        <v>30.142857142857142</v>
      </c>
      <c r="N978" s="841">
        <v>0</v>
      </c>
      <c r="O978" s="841">
        <f t="shared" si="51"/>
        <v>0</v>
      </c>
      <c r="P978" s="1037" t="str">
        <f>IF(ISNUMBER(O978),IF(O978=100%,"CUMPLIDA",IF(AND(ISNUMBER(L978),ISNUMBER(ITRC!$Q$5)), IF(L978&lt;ITRC!$Q$5,"INCUMPLIDA","PROCESO"), "VERIFICAR FECHA")),"SIN VALOR AVANCE")</f>
        <v>PROCESO</v>
      </c>
      <c r="Q978" s="1035" t="s">
        <v>3939</v>
      </c>
    </row>
    <row r="979" spans="1:17" ht="135" x14ac:dyDescent="0.25">
      <c r="A979" s="51" t="s">
        <v>3956</v>
      </c>
      <c r="B979" s="52" t="s">
        <v>17</v>
      </c>
      <c r="C979" s="1204" t="s">
        <v>3958</v>
      </c>
      <c r="D979" s="1204" t="s">
        <v>1865</v>
      </c>
      <c r="E979" s="1130" t="s">
        <v>3959</v>
      </c>
      <c r="F979" s="1204" t="s">
        <v>3990</v>
      </c>
      <c r="G979" s="1038" t="s">
        <v>3960</v>
      </c>
      <c r="H979" s="1031" t="s">
        <v>3972</v>
      </c>
      <c r="I979" s="681" t="s">
        <v>1051</v>
      </c>
      <c r="J979" s="839">
        <v>1</v>
      </c>
      <c r="K979" s="680">
        <v>45184</v>
      </c>
      <c r="L979" s="680">
        <v>45260</v>
      </c>
      <c r="M979" s="840">
        <f t="shared" si="48"/>
        <v>10.857142857142858</v>
      </c>
      <c r="N979" s="841">
        <v>0</v>
      </c>
      <c r="O979" s="841">
        <f t="shared" si="51"/>
        <v>0</v>
      </c>
      <c r="P979" s="1037" t="str">
        <f>IF(ISNUMBER(O979),IF(O979=100%,"CUMPLIDA",IF(AND(ISNUMBER(L979),ISNUMBER(ITRC!$Q$5)), IF(L979&lt;ITRC!$Q$5,"INCUMPLIDA","PROCESO"), "VERIFICAR FECHA")),"SIN VALOR AVANCE")</f>
        <v>PROCESO</v>
      </c>
      <c r="Q979" s="1035" t="s">
        <v>3965</v>
      </c>
    </row>
    <row r="980" spans="1:17" ht="105" x14ac:dyDescent="0.25">
      <c r="A980" s="51" t="s">
        <v>3956</v>
      </c>
      <c r="B980" s="52" t="s">
        <v>17</v>
      </c>
      <c r="C980" s="1204"/>
      <c r="D980" s="1204"/>
      <c r="E980" s="1130"/>
      <c r="F980" s="1204"/>
      <c r="G980" s="1038" t="s">
        <v>3961</v>
      </c>
      <c r="H980" s="1031" t="s">
        <v>3974</v>
      </c>
      <c r="I980" s="681" t="s">
        <v>3963</v>
      </c>
      <c r="J980" s="839">
        <v>3</v>
      </c>
      <c r="K980" s="680">
        <v>45292</v>
      </c>
      <c r="L980" s="680">
        <v>45838</v>
      </c>
      <c r="M980" s="840">
        <f t="shared" si="48"/>
        <v>78</v>
      </c>
      <c r="N980" s="841">
        <v>0</v>
      </c>
      <c r="O980" s="841">
        <f t="shared" si="51"/>
        <v>0</v>
      </c>
      <c r="P980" s="1037" t="str">
        <f>IF(ISNUMBER(O980),IF(O980=100%,"CUMPLIDA",IF(AND(ISNUMBER(L980),ISNUMBER(ITRC!$Q$5)), IF(L980&lt;ITRC!$Q$5,"INCUMPLIDA","PROCESO"), "VERIFICAR FECHA")),"SIN VALOR AVANCE")</f>
        <v>PROCESO</v>
      </c>
      <c r="Q980" s="1035" t="s">
        <v>3979</v>
      </c>
    </row>
    <row r="981" spans="1:17" ht="196.8" x14ac:dyDescent="0.25">
      <c r="A981" s="51" t="s">
        <v>3956</v>
      </c>
      <c r="B981" s="52" t="s">
        <v>17</v>
      </c>
      <c r="C981" s="1204"/>
      <c r="D981" s="1204"/>
      <c r="E981" s="1130"/>
      <c r="F981" s="1204"/>
      <c r="G981" s="1038" t="s">
        <v>3962</v>
      </c>
      <c r="H981" s="1031" t="s">
        <v>3973</v>
      </c>
      <c r="I981" s="681" t="s">
        <v>3964</v>
      </c>
      <c r="J981" s="839">
        <v>2</v>
      </c>
      <c r="K981" s="680">
        <v>45260</v>
      </c>
      <c r="L981" s="680">
        <v>45337</v>
      </c>
      <c r="M981" s="840">
        <f t="shared" si="48"/>
        <v>11</v>
      </c>
      <c r="N981" s="841">
        <v>0</v>
      </c>
      <c r="O981" s="841">
        <f t="shared" si="51"/>
        <v>0</v>
      </c>
      <c r="P981" s="1037" t="str">
        <f>IF(ISNUMBER(O981),IF(O981=100%,"CUMPLIDA",IF(AND(ISNUMBER(L981),ISNUMBER(ITRC!$Q$5)), IF(L981&lt;ITRC!$Q$5,"INCUMPLIDA","PROCESO"), "VERIFICAR FECHA")),"SIN VALOR AVANCE")</f>
        <v>PROCESO</v>
      </c>
      <c r="Q981" s="1035" t="s">
        <v>3966</v>
      </c>
    </row>
    <row r="982" spans="1:17" ht="105.6" x14ac:dyDescent="0.25">
      <c r="A982" s="51" t="s">
        <v>3956</v>
      </c>
      <c r="B982" s="52" t="s">
        <v>17</v>
      </c>
      <c r="C982" s="1204"/>
      <c r="D982" s="1204"/>
      <c r="E982" s="1130" t="s">
        <v>3967</v>
      </c>
      <c r="F982" s="1204"/>
      <c r="G982" s="1038" t="s">
        <v>3968</v>
      </c>
      <c r="H982" s="1031" t="s">
        <v>3972</v>
      </c>
      <c r="I982" s="1066" t="s">
        <v>1051</v>
      </c>
      <c r="J982" s="839">
        <v>1</v>
      </c>
      <c r="K982" s="680">
        <v>45184</v>
      </c>
      <c r="L982" s="680">
        <v>45260</v>
      </c>
      <c r="M982" s="840">
        <f t="shared" si="48"/>
        <v>10.857142857142858</v>
      </c>
      <c r="N982" s="841">
        <v>0</v>
      </c>
      <c r="O982" s="841">
        <f t="shared" si="51"/>
        <v>0</v>
      </c>
      <c r="P982" s="1037" t="str">
        <f>IF(ISNUMBER(O982),IF(O982=100%,"CUMPLIDA",IF(AND(ISNUMBER(L982),ISNUMBER(ITRC!$Q$5)), IF(L982&lt;ITRC!$Q$5,"INCUMPLIDA","PROCESO"), "VERIFICAR FECHA")),"SIN VALOR AVANCE")</f>
        <v>PROCESO</v>
      </c>
      <c r="Q982" s="1035" t="s">
        <v>3965</v>
      </c>
    </row>
    <row r="983" spans="1:17" ht="90.6" x14ac:dyDescent="0.25">
      <c r="A983" s="51" t="s">
        <v>3956</v>
      </c>
      <c r="B983" s="52" t="s">
        <v>17</v>
      </c>
      <c r="C983" s="1204"/>
      <c r="D983" s="1204"/>
      <c r="E983" s="1130"/>
      <c r="F983" s="1204"/>
      <c r="G983" s="1038" t="s">
        <v>3969</v>
      </c>
      <c r="H983" s="1031" t="s">
        <v>3974</v>
      </c>
      <c r="I983" s="1066" t="s">
        <v>3971</v>
      </c>
      <c r="J983" s="839">
        <v>3</v>
      </c>
      <c r="K983" s="680">
        <v>45292</v>
      </c>
      <c r="L983" s="680">
        <v>45838</v>
      </c>
      <c r="M983" s="840">
        <f t="shared" si="48"/>
        <v>78</v>
      </c>
      <c r="N983" s="841">
        <v>0</v>
      </c>
      <c r="O983" s="841">
        <f t="shared" si="51"/>
        <v>0</v>
      </c>
      <c r="P983" s="1037" t="str">
        <f>IF(ISNUMBER(O983),IF(O983=100%,"CUMPLIDA",IF(AND(ISNUMBER(L983),ISNUMBER(ITRC!$Q$5)), IF(L983&lt;ITRC!$Q$5,"INCUMPLIDA","PROCESO"), "VERIFICAR FECHA")),"SIN VALOR AVANCE")</f>
        <v>PROCESO</v>
      </c>
      <c r="Q983" s="1035" t="s">
        <v>3979</v>
      </c>
    </row>
    <row r="984" spans="1:17" ht="196.8" x14ac:dyDescent="0.25">
      <c r="A984" s="51" t="s">
        <v>3956</v>
      </c>
      <c r="B984" s="52" t="s">
        <v>17</v>
      </c>
      <c r="C984" s="1204"/>
      <c r="D984" s="1204"/>
      <c r="E984" s="1130"/>
      <c r="F984" s="1204"/>
      <c r="G984" s="1038" t="s">
        <v>3970</v>
      </c>
      <c r="H984" s="1031" t="s">
        <v>3973</v>
      </c>
      <c r="I984" s="1066" t="s">
        <v>3964</v>
      </c>
      <c r="J984" s="839">
        <v>2</v>
      </c>
      <c r="K984" s="680">
        <v>45260</v>
      </c>
      <c r="L984" s="680">
        <v>45337</v>
      </c>
      <c r="M984" s="840">
        <f t="shared" si="48"/>
        <v>11</v>
      </c>
      <c r="N984" s="841">
        <v>0</v>
      </c>
      <c r="O984" s="841">
        <f t="shared" si="51"/>
        <v>0</v>
      </c>
      <c r="P984" s="1037" t="str">
        <f>IF(ISNUMBER(O984),IF(O984=100%,"CUMPLIDA",IF(AND(ISNUMBER(L984),ISNUMBER(ITRC!$Q$5)), IF(L984&lt;ITRC!$Q$5,"INCUMPLIDA","PROCESO"), "VERIFICAR FECHA")),"SIN VALOR AVANCE")</f>
        <v>PROCESO</v>
      </c>
      <c r="Q984" s="1035" t="s">
        <v>3966</v>
      </c>
    </row>
    <row r="985" spans="1:17" ht="105.6" x14ac:dyDescent="0.25">
      <c r="A985" s="51" t="s">
        <v>3956</v>
      </c>
      <c r="B985" s="52" t="s">
        <v>17</v>
      </c>
      <c r="C985" s="1204"/>
      <c r="D985" s="1204"/>
      <c r="E985" s="1130" t="s">
        <v>3975</v>
      </c>
      <c r="F985" s="1204"/>
      <c r="G985" s="1038" t="s">
        <v>3968</v>
      </c>
      <c r="H985" s="1031" t="s">
        <v>3972</v>
      </c>
      <c r="I985" s="1066" t="s">
        <v>1051</v>
      </c>
      <c r="J985" s="839">
        <v>1</v>
      </c>
      <c r="K985" s="680">
        <v>45184</v>
      </c>
      <c r="L985" s="680">
        <v>45260</v>
      </c>
      <c r="M985" s="840">
        <f t="shared" si="48"/>
        <v>10.857142857142858</v>
      </c>
      <c r="N985" s="841">
        <v>0</v>
      </c>
      <c r="O985" s="841">
        <f t="shared" si="51"/>
        <v>0</v>
      </c>
      <c r="P985" s="1037" t="str">
        <f>IF(ISNUMBER(O985),IF(O985=100%,"CUMPLIDA",IF(AND(ISNUMBER(L985),ISNUMBER(ITRC!$Q$5)), IF(L985&lt;ITRC!$Q$5,"INCUMPLIDA","PROCESO"), "VERIFICAR FECHA")),"SIN VALOR AVANCE")</f>
        <v>PROCESO</v>
      </c>
      <c r="Q985" s="1035" t="s">
        <v>3965</v>
      </c>
    </row>
    <row r="986" spans="1:17" ht="90.6" x14ac:dyDescent="0.25">
      <c r="A986" s="51" t="s">
        <v>3956</v>
      </c>
      <c r="B986" s="52" t="s">
        <v>17</v>
      </c>
      <c r="C986" s="1204"/>
      <c r="D986" s="1204"/>
      <c r="E986" s="1130"/>
      <c r="F986" s="1204"/>
      <c r="G986" s="1038" t="s">
        <v>3969</v>
      </c>
      <c r="H986" s="1031" t="s">
        <v>3974</v>
      </c>
      <c r="I986" s="1066" t="s">
        <v>3971</v>
      </c>
      <c r="J986" s="839">
        <v>3</v>
      </c>
      <c r="K986" s="680">
        <v>45292</v>
      </c>
      <c r="L986" s="680">
        <v>45838</v>
      </c>
      <c r="M986" s="840">
        <f t="shared" si="48"/>
        <v>78</v>
      </c>
      <c r="N986" s="841">
        <v>0</v>
      </c>
      <c r="O986" s="841">
        <f t="shared" si="51"/>
        <v>0</v>
      </c>
      <c r="P986" s="1037" t="str">
        <f>IF(ISNUMBER(O986),IF(O986=100%,"CUMPLIDA",IF(AND(ISNUMBER(L986),ISNUMBER(ITRC!$Q$5)), IF(L986&lt;ITRC!$Q$5,"INCUMPLIDA","PROCESO"), "VERIFICAR FECHA")),"SIN VALOR AVANCE")</f>
        <v>PROCESO</v>
      </c>
      <c r="Q986" s="1035" t="s">
        <v>3979</v>
      </c>
    </row>
    <row r="987" spans="1:17" ht="196.8" x14ac:dyDescent="0.25">
      <c r="A987" s="51" t="s">
        <v>3956</v>
      </c>
      <c r="B987" s="52" t="s">
        <v>17</v>
      </c>
      <c r="C987" s="1204"/>
      <c r="D987" s="1204"/>
      <c r="E987" s="1130"/>
      <c r="F987" s="1204"/>
      <c r="G987" s="1038" t="s">
        <v>3970</v>
      </c>
      <c r="H987" s="1031" t="s">
        <v>3973</v>
      </c>
      <c r="I987" s="1066" t="s">
        <v>3964</v>
      </c>
      <c r="J987" s="839">
        <v>2</v>
      </c>
      <c r="K987" s="680">
        <v>45260</v>
      </c>
      <c r="L987" s="680">
        <v>45337</v>
      </c>
      <c r="M987" s="840">
        <f t="shared" si="48"/>
        <v>11</v>
      </c>
      <c r="N987" s="841">
        <v>0</v>
      </c>
      <c r="O987" s="841">
        <f t="shared" si="51"/>
        <v>0</v>
      </c>
      <c r="P987" s="1037" t="str">
        <f>IF(ISNUMBER(O987),IF(O987=100%,"CUMPLIDA",IF(AND(ISNUMBER(L987),ISNUMBER(ITRC!$Q$5)), IF(L987&lt;ITRC!$Q$5,"INCUMPLIDA","PROCESO"), "VERIFICAR FECHA")),"SIN VALOR AVANCE")</f>
        <v>PROCESO</v>
      </c>
      <c r="Q987" s="1035" t="s">
        <v>3966</v>
      </c>
    </row>
    <row r="988" spans="1:17" ht="135" x14ac:dyDescent="0.25">
      <c r="A988" s="51" t="s">
        <v>3956</v>
      </c>
      <c r="B988" s="52" t="s">
        <v>17</v>
      </c>
      <c r="C988" s="1204"/>
      <c r="D988" s="1204"/>
      <c r="E988" s="1130" t="s">
        <v>3976</v>
      </c>
      <c r="F988" s="1204"/>
      <c r="G988" s="1031" t="s">
        <v>3960</v>
      </c>
      <c r="H988" s="1031" t="s">
        <v>3972</v>
      </c>
      <c r="I988" s="1066" t="s">
        <v>1051</v>
      </c>
      <c r="J988" s="839">
        <v>1</v>
      </c>
      <c r="K988" s="680">
        <v>45184</v>
      </c>
      <c r="L988" s="680">
        <v>45260</v>
      </c>
      <c r="M988" s="840">
        <f t="shared" si="48"/>
        <v>10.857142857142858</v>
      </c>
      <c r="N988" s="841">
        <v>0</v>
      </c>
      <c r="O988" s="841">
        <f t="shared" si="51"/>
        <v>0</v>
      </c>
      <c r="P988" s="1037" t="str">
        <f>IF(ISNUMBER(O988),IF(O988=100%,"CUMPLIDA",IF(AND(ISNUMBER(L988),ISNUMBER(ITRC!$Q$5)), IF(L988&lt;ITRC!$Q$5,"INCUMPLIDA","PROCESO"), "VERIFICAR FECHA")),"SIN VALOR AVANCE")</f>
        <v>PROCESO</v>
      </c>
      <c r="Q988" s="1035" t="s">
        <v>3965</v>
      </c>
    </row>
    <row r="989" spans="1:17" ht="105" x14ac:dyDescent="0.25">
      <c r="A989" s="51" t="s">
        <v>3956</v>
      </c>
      <c r="B989" s="52" t="s">
        <v>17</v>
      </c>
      <c r="C989" s="1204"/>
      <c r="D989" s="1204"/>
      <c r="E989" s="1130"/>
      <c r="F989" s="1204"/>
      <c r="G989" s="1038" t="s">
        <v>3977</v>
      </c>
      <c r="H989" s="1031" t="s">
        <v>3974</v>
      </c>
      <c r="I989" s="1066" t="s">
        <v>3971</v>
      </c>
      <c r="J989" s="839">
        <v>3</v>
      </c>
      <c r="K989" s="680">
        <v>45292</v>
      </c>
      <c r="L989" s="680">
        <v>45838</v>
      </c>
      <c r="M989" s="840">
        <f t="shared" si="48"/>
        <v>78</v>
      </c>
      <c r="N989" s="841">
        <v>0</v>
      </c>
      <c r="O989" s="841">
        <f t="shared" si="51"/>
        <v>0</v>
      </c>
      <c r="P989" s="1037" t="str">
        <f>IF(ISNUMBER(O989),IF(O989=100%,"CUMPLIDA",IF(AND(ISNUMBER(L989),ISNUMBER(ITRC!$Q$5)), IF(L989&lt;ITRC!$Q$5,"INCUMPLIDA","PROCESO"), "VERIFICAR FECHA")),"SIN VALOR AVANCE")</f>
        <v>PROCESO</v>
      </c>
      <c r="Q989" s="1035" t="s">
        <v>3979</v>
      </c>
    </row>
    <row r="990" spans="1:17" ht="196.8" x14ac:dyDescent="0.25">
      <c r="A990" s="51" t="s">
        <v>3956</v>
      </c>
      <c r="B990" s="52" t="s">
        <v>17</v>
      </c>
      <c r="C990" s="1204"/>
      <c r="D990" s="1204"/>
      <c r="E990" s="1130"/>
      <c r="F990" s="1204"/>
      <c r="G990" s="1038" t="s">
        <v>3962</v>
      </c>
      <c r="H990" s="1031" t="s">
        <v>3973</v>
      </c>
      <c r="I990" s="1066" t="s">
        <v>3964</v>
      </c>
      <c r="J990" s="839">
        <v>2</v>
      </c>
      <c r="K990" s="680">
        <v>45260</v>
      </c>
      <c r="L990" s="680">
        <v>45337</v>
      </c>
      <c r="M990" s="840">
        <f t="shared" si="48"/>
        <v>11</v>
      </c>
      <c r="N990" s="841">
        <v>0</v>
      </c>
      <c r="O990" s="841">
        <f t="shared" si="51"/>
        <v>0</v>
      </c>
      <c r="P990" s="1037" t="str">
        <f>IF(ISNUMBER(O990),IF(O990=100%,"CUMPLIDA",IF(AND(ISNUMBER(L990),ISNUMBER(ITRC!$Q$5)), IF(L990&lt;ITRC!$Q$5,"INCUMPLIDA","PROCESO"), "VERIFICAR FECHA")),"SIN VALOR AVANCE")</f>
        <v>PROCESO</v>
      </c>
      <c r="Q990" s="1035" t="s">
        <v>3966</v>
      </c>
    </row>
    <row r="991" spans="1:17" ht="135" x14ac:dyDescent="0.25">
      <c r="A991" s="51" t="s">
        <v>3956</v>
      </c>
      <c r="B991" s="52" t="s">
        <v>17</v>
      </c>
      <c r="C991" s="1204"/>
      <c r="D991" s="1204"/>
      <c r="E991" s="1130" t="s">
        <v>3978</v>
      </c>
      <c r="F991" s="1204"/>
      <c r="G991" s="1031" t="s">
        <v>3960</v>
      </c>
      <c r="H991" s="1031" t="s">
        <v>3972</v>
      </c>
      <c r="I991" s="1066" t="s">
        <v>1051</v>
      </c>
      <c r="J991" s="839">
        <v>1</v>
      </c>
      <c r="K991" s="680">
        <v>45184</v>
      </c>
      <c r="L991" s="680">
        <v>45260</v>
      </c>
      <c r="M991" s="840">
        <f t="shared" si="48"/>
        <v>10.857142857142858</v>
      </c>
      <c r="N991" s="841">
        <v>0</v>
      </c>
      <c r="O991" s="841">
        <f t="shared" si="51"/>
        <v>0</v>
      </c>
      <c r="P991" s="1037" t="str">
        <f>IF(ISNUMBER(O991),IF(O991=100%,"CUMPLIDA",IF(AND(ISNUMBER(L991),ISNUMBER(ITRC!$Q$5)), IF(L991&lt;ITRC!$Q$5,"INCUMPLIDA","PROCESO"), "VERIFICAR FECHA")),"SIN VALOR AVANCE")</f>
        <v>PROCESO</v>
      </c>
      <c r="Q991" s="1035" t="s">
        <v>3965</v>
      </c>
    </row>
    <row r="992" spans="1:17" ht="105" x14ac:dyDescent="0.25">
      <c r="A992" s="51" t="s">
        <v>3956</v>
      </c>
      <c r="B992" s="52" t="s">
        <v>17</v>
      </c>
      <c r="C992" s="1204"/>
      <c r="D992" s="1204"/>
      <c r="E992" s="1130"/>
      <c r="F992" s="1204"/>
      <c r="G992" s="1038" t="s">
        <v>3977</v>
      </c>
      <c r="H992" s="1031" t="s">
        <v>3974</v>
      </c>
      <c r="I992" s="1066" t="s">
        <v>3971</v>
      </c>
      <c r="J992" s="839">
        <v>3</v>
      </c>
      <c r="K992" s="680">
        <v>45292</v>
      </c>
      <c r="L992" s="680">
        <v>45838</v>
      </c>
      <c r="M992" s="840">
        <f t="shared" si="48"/>
        <v>78</v>
      </c>
      <c r="N992" s="841">
        <v>0</v>
      </c>
      <c r="O992" s="841">
        <f t="shared" si="51"/>
        <v>0</v>
      </c>
      <c r="P992" s="1037" t="str">
        <f>IF(ISNUMBER(O992),IF(O992=100%,"CUMPLIDA",IF(AND(ISNUMBER(L992),ISNUMBER(ITRC!$Q$5)), IF(L992&lt;ITRC!$Q$5,"INCUMPLIDA","PROCESO"), "VERIFICAR FECHA")),"SIN VALOR AVANCE")</f>
        <v>PROCESO</v>
      </c>
      <c r="Q992" s="1035" t="s">
        <v>3979</v>
      </c>
    </row>
    <row r="993" spans="1:17" ht="196.8" x14ac:dyDescent="0.25">
      <c r="A993" s="51" t="s">
        <v>3956</v>
      </c>
      <c r="B993" s="52" t="s">
        <v>17</v>
      </c>
      <c r="C993" s="1204"/>
      <c r="D993" s="1204"/>
      <c r="E993" s="1130"/>
      <c r="F993" s="1204"/>
      <c r="G993" s="1038" t="s">
        <v>3962</v>
      </c>
      <c r="H993" s="1031" t="s">
        <v>3973</v>
      </c>
      <c r="I993" s="1066" t="s">
        <v>3964</v>
      </c>
      <c r="J993" s="839">
        <v>2</v>
      </c>
      <c r="K993" s="680">
        <v>45260</v>
      </c>
      <c r="L993" s="680">
        <v>45337</v>
      </c>
      <c r="M993" s="840">
        <f t="shared" si="48"/>
        <v>11</v>
      </c>
      <c r="N993" s="841">
        <v>0</v>
      </c>
      <c r="O993" s="841">
        <f t="shared" si="51"/>
        <v>0</v>
      </c>
      <c r="P993" s="1037" t="str">
        <f>IF(ISNUMBER(O993),IF(O993=100%,"CUMPLIDA",IF(AND(ISNUMBER(L993),ISNUMBER(ITRC!$Q$5)), IF(L993&lt;ITRC!$Q$5,"INCUMPLIDA","PROCESO"), "VERIFICAR FECHA")),"SIN VALOR AVANCE")</f>
        <v>PROCESO</v>
      </c>
      <c r="Q993" s="1035" t="s">
        <v>3966</v>
      </c>
    </row>
    <row r="994" spans="1:17" ht="135" x14ac:dyDescent="0.25">
      <c r="A994" s="51" t="s">
        <v>3956</v>
      </c>
      <c r="B994" s="52" t="s">
        <v>17</v>
      </c>
      <c r="C994" s="1204"/>
      <c r="D994" s="1204"/>
      <c r="E994" s="1130" t="s">
        <v>3981</v>
      </c>
      <c r="F994" s="1204"/>
      <c r="G994" s="1031" t="s">
        <v>3960</v>
      </c>
      <c r="H994" s="1031" t="s">
        <v>3972</v>
      </c>
      <c r="I994" s="1066" t="s">
        <v>1051</v>
      </c>
      <c r="J994" s="839">
        <v>1</v>
      </c>
      <c r="K994" s="680">
        <v>45184</v>
      </c>
      <c r="L994" s="680">
        <v>45260</v>
      </c>
      <c r="M994" s="840">
        <f t="shared" si="48"/>
        <v>10.857142857142858</v>
      </c>
      <c r="N994" s="841">
        <v>0</v>
      </c>
      <c r="O994" s="841">
        <f t="shared" si="51"/>
        <v>0</v>
      </c>
      <c r="P994" s="1037" t="str">
        <f>IF(ISNUMBER(O994),IF(O994=100%,"CUMPLIDA",IF(AND(ISNUMBER(L994),ISNUMBER(ITRC!$Q$5)), IF(L994&lt;ITRC!$Q$5,"INCUMPLIDA","PROCESO"), "VERIFICAR FECHA")),"SIN VALOR AVANCE")</f>
        <v>PROCESO</v>
      </c>
      <c r="Q994" s="1035" t="s">
        <v>3965</v>
      </c>
    </row>
    <row r="995" spans="1:17" ht="105" x14ac:dyDescent="0.25">
      <c r="A995" s="51" t="s">
        <v>3956</v>
      </c>
      <c r="B995" s="52" t="s">
        <v>17</v>
      </c>
      <c r="C995" s="1204"/>
      <c r="D995" s="1204"/>
      <c r="E995" s="1130"/>
      <c r="F995" s="1204"/>
      <c r="G995" s="1038" t="s">
        <v>3977</v>
      </c>
      <c r="H995" s="1031" t="s">
        <v>3974</v>
      </c>
      <c r="I995" s="1066" t="s">
        <v>3971</v>
      </c>
      <c r="J995" s="839">
        <v>3</v>
      </c>
      <c r="K995" s="680">
        <v>45292</v>
      </c>
      <c r="L995" s="680">
        <v>45838</v>
      </c>
      <c r="M995" s="840">
        <f t="shared" si="48"/>
        <v>78</v>
      </c>
      <c r="N995" s="841">
        <v>0</v>
      </c>
      <c r="O995" s="841">
        <f t="shared" si="51"/>
        <v>0</v>
      </c>
      <c r="P995" s="1037" t="str">
        <f>IF(ISNUMBER(O995),IF(O995=100%,"CUMPLIDA",IF(AND(ISNUMBER(L995),ISNUMBER(ITRC!$Q$5)), IF(L995&lt;ITRC!$Q$5,"INCUMPLIDA","PROCESO"), "VERIFICAR FECHA")),"SIN VALOR AVANCE")</f>
        <v>PROCESO</v>
      </c>
      <c r="Q995" s="1035" t="s">
        <v>3979</v>
      </c>
    </row>
    <row r="996" spans="1:17" ht="196.8" x14ac:dyDescent="0.25">
      <c r="A996" s="51" t="s">
        <v>3956</v>
      </c>
      <c r="B996" s="52" t="s">
        <v>17</v>
      </c>
      <c r="C996" s="1204"/>
      <c r="D996" s="1204"/>
      <c r="E996" s="1130"/>
      <c r="F996" s="1204"/>
      <c r="G996" s="1038" t="s">
        <v>3962</v>
      </c>
      <c r="H996" s="1031" t="s">
        <v>3973</v>
      </c>
      <c r="I996" s="1066" t="s">
        <v>3964</v>
      </c>
      <c r="J996" s="839">
        <v>2</v>
      </c>
      <c r="K996" s="680">
        <v>45260</v>
      </c>
      <c r="L996" s="680">
        <v>45337</v>
      </c>
      <c r="M996" s="840">
        <f t="shared" si="48"/>
        <v>11</v>
      </c>
      <c r="N996" s="841">
        <v>0</v>
      </c>
      <c r="O996" s="841">
        <f t="shared" si="51"/>
        <v>0</v>
      </c>
      <c r="P996" s="1037" t="str">
        <f>IF(ISNUMBER(O996),IF(O996=100%,"CUMPLIDA",IF(AND(ISNUMBER(L996),ISNUMBER(ITRC!$Q$5)), IF(L996&lt;ITRC!$Q$5,"INCUMPLIDA","PROCESO"), "VERIFICAR FECHA")),"SIN VALOR AVANCE")</f>
        <v>PROCESO</v>
      </c>
      <c r="Q996" s="1035" t="s">
        <v>3966</v>
      </c>
    </row>
    <row r="997" spans="1:17" ht="120" x14ac:dyDescent="0.25">
      <c r="A997" s="51" t="s">
        <v>3956</v>
      </c>
      <c r="B997" s="52" t="s">
        <v>17</v>
      </c>
      <c r="C997" s="1204"/>
      <c r="D997" s="1204"/>
      <c r="E997" s="1130" t="s">
        <v>3982</v>
      </c>
      <c r="F997" s="1204"/>
      <c r="G997" s="1038" t="s">
        <v>3983</v>
      </c>
      <c r="H997" s="1031" t="s">
        <v>3985</v>
      </c>
      <c r="I997" s="1066" t="s">
        <v>3986</v>
      </c>
      <c r="J997" s="839">
        <v>2</v>
      </c>
      <c r="K997" s="680">
        <v>45201</v>
      </c>
      <c r="L997" s="680">
        <v>45280</v>
      </c>
      <c r="M997" s="840">
        <f t="shared" si="48"/>
        <v>11.285714285714286</v>
      </c>
      <c r="N997" s="841">
        <v>0</v>
      </c>
      <c r="O997" s="841">
        <f t="shared" si="51"/>
        <v>0</v>
      </c>
      <c r="P997" s="1037" t="str">
        <f>IF(ISNUMBER(O997),IF(O997=100%,"CUMPLIDA",IF(AND(ISNUMBER(L997),ISNUMBER(ITRC!$Q$5)), IF(L997&lt;ITRC!$Q$5,"INCUMPLIDA","PROCESO"), "VERIFICAR FECHA")),"SIN VALOR AVANCE")</f>
        <v>PROCESO</v>
      </c>
      <c r="Q997" s="1035" t="s">
        <v>3987</v>
      </c>
    </row>
    <row r="998" spans="1:17" ht="60" x14ac:dyDescent="0.25">
      <c r="A998" s="51" t="s">
        <v>3956</v>
      </c>
      <c r="B998" s="52" t="s">
        <v>17</v>
      </c>
      <c r="C998" s="1204"/>
      <c r="D998" s="1204"/>
      <c r="E998" s="1130"/>
      <c r="F998" s="1204"/>
      <c r="G998" s="1038" t="s">
        <v>3984</v>
      </c>
      <c r="H998" s="1031" t="s">
        <v>3988</v>
      </c>
      <c r="I998" s="1031" t="s">
        <v>3989</v>
      </c>
      <c r="J998" s="839">
        <v>4</v>
      </c>
      <c r="K998" s="680">
        <v>45201</v>
      </c>
      <c r="L998" s="680">
        <v>45596</v>
      </c>
      <c r="M998" s="840">
        <f t="shared" si="48"/>
        <v>56.428571428571431</v>
      </c>
      <c r="N998" s="841">
        <v>0</v>
      </c>
      <c r="O998" s="841">
        <f t="shared" si="51"/>
        <v>0</v>
      </c>
      <c r="P998" s="1037" t="str">
        <f>IF(ISNUMBER(O998),IF(O998=100%,"CUMPLIDA",IF(AND(ISNUMBER(L998),ISNUMBER(ITRC!$Q$5)), IF(L998&lt;ITRC!$Q$5,"INCUMPLIDA","PROCESO"), "VERIFICAR FECHA")),"SIN VALOR AVANCE")</f>
        <v>PROCESO</v>
      </c>
      <c r="Q998" s="1035" t="s">
        <v>3987</v>
      </c>
    </row>
    <row r="999" spans="1:17" ht="60" x14ac:dyDescent="0.25">
      <c r="A999" s="51" t="s">
        <v>3956</v>
      </c>
      <c r="B999" s="52" t="s">
        <v>17</v>
      </c>
      <c r="C999" s="1204"/>
      <c r="D999" s="1204"/>
      <c r="E999" s="1038" t="s">
        <v>3991</v>
      </c>
      <c r="F999" s="1204"/>
      <c r="G999" s="1038" t="s">
        <v>3992</v>
      </c>
      <c r="H999" s="1031" t="s">
        <v>3988</v>
      </c>
      <c r="I999" s="1031" t="s">
        <v>3989</v>
      </c>
      <c r="J999" s="839">
        <v>4</v>
      </c>
      <c r="K999" s="680">
        <v>45201</v>
      </c>
      <c r="L999" s="680">
        <v>45596</v>
      </c>
      <c r="M999" s="840">
        <f t="shared" si="48"/>
        <v>56.428571428571431</v>
      </c>
      <c r="N999" s="841">
        <v>0</v>
      </c>
      <c r="O999" s="841">
        <f t="shared" si="51"/>
        <v>0</v>
      </c>
      <c r="P999" s="1037" t="str">
        <f>IF(ISNUMBER(O999),IF(O999=100%,"CUMPLIDA",IF(AND(ISNUMBER(L999),ISNUMBER(ITRC!$Q$5)), IF(L999&lt;ITRC!$Q$5,"INCUMPLIDA","PROCESO"), "VERIFICAR FECHA")),"SIN VALOR AVANCE")</f>
        <v>PROCESO</v>
      </c>
      <c r="Q999" s="1035" t="s">
        <v>3987</v>
      </c>
    </row>
    <row r="1000" spans="1:17" ht="180.6" x14ac:dyDescent="0.25">
      <c r="A1000" s="51" t="s">
        <v>18</v>
      </c>
      <c r="B1000" s="47" t="s">
        <v>17</v>
      </c>
      <c r="C1000" s="1204" t="s">
        <v>2013</v>
      </c>
      <c r="D1000" s="1204" t="s">
        <v>1367</v>
      </c>
      <c r="E1000" s="1130" t="s">
        <v>2014</v>
      </c>
      <c r="F1000" s="1130" t="s">
        <v>2014</v>
      </c>
      <c r="G1000" s="1031" t="s">
        <v>2015</v>
      </c>
      <c r="H1000" s="1031" t="s">
        <v>2016</v>
      </c>
      <c r="I1000" s="1031" t="s">
        <v>2017</v>
      </c>
      <c r="J1000" s="839">
        <v>1</v>
      </c>
      <c r="K1000" s="569">
        <v>43952</v>
      </c>
      <c r="L1000" s="569">
        <v>43982</v>
      </c>
      <c r="M1000" s="840">
        <f t="shared" si="48"/>
        <v>4.2857142857142856</v>
      </c>
      <c r="N1000" s="841">
        <v>1</v>
      </c>
      <c r="O1000" s="841">
        <f t="shared" si="51"/>
        <v>1</v>
      </c>
      <c r="P1000" s="1037" t="str">
        <f>IF(ISNUMBER(O1000),IF(O1000=100%,"CUMPLIDA",IF(AND(ISNUMBER(L1000),ISNUMBER(ITRC!$Q$5)), IF(L1000&lt;ITRC!$Q$5,"INCUMPLIDA","PROCESO"), "VERIFICAR FECHA")),"SIN VALOR AVANCE")</f>
        <v>CUMPLIDA</v>
      </c>
      <c r="Q1000" s="53" t="s">
        <v>2018</v>
      </c>
    </row>
    <row r="1001" spans="1:17" ht="180.6" x14ac:dyDescent="0.25">
      <c r="A1001" s="51" t="s">
        <v>18</v>
      </c>
      <c r="B1001" s="47" t="s">
        <v>17</v>
      </c>
      <c r="C1001" s="1204"/>
      <c r="D1001" s="1204"/>
      <c r="E1001" s="1130"/>
      <c r="F1001" s="1130"/>
      <c r="G1001" s="1031" t="s">
        <v>2019</v>
      </c>
      <c r="H1001" s="1031" t="s">
        <v>2020</v>
      </c>
      <c r="I1001" s="1031" t="s">
        <v>2021</v>
      </c>
      <c r="J1001" s="839">
        <v>1</v>
      </c>
      <c r="K1001" s="569">
        <v>44044</v>
      </c>
      <c r="L1001" s="569">
        <v>44286</v>
      </c>
      <c r="M1001" s="840">
        <f t="shared" si="48"/>
        <v>34.571428571428569</v>
      </c>
      <c r="N1001" s="841">
        <v>1</v>
      </c>
      <c r="O1001" s="841">
        <f t="shared" si="51"/>
        <v>1</v>
      </c>
      <c r="P1001" s="1037" t="str">
        <f>IF(ISNUMBER(O1001),IF(O1001=100%,"CUMPLIDA",IF(AND(ISNUMBER(L1001),ISNUMBER(ITRC!$Q$5)), IF(L1001&lt;ITRC!$Q$5,"INCUMPLIDA","PROCESO"), "VERIFICAR FECHA")),"SIN VALOR AVANCE")</f>
        <v>CUMPLIDA</v>
      </c>
      <c r="Q1001" s="53" t="s">
        <v>2018</v>
      </c>
    </row>
    <row r="1002" spans="1:17" ht="180.6" x14ac:dyDescent="0.25">
      <c r="A1002" s="51" t="s">
        <v>18</v>
      </c>
      <c r="B1002" s="47" t="s">
        <v>17</v>
      </c>
      <c r="C1002" s="1204"/>
      <c r="D1002" s="1204"/>
      <c r="E1002" s="1130"/>
      <c r="F1002" s="1130"/>
      <c r="G1002" s="1031" t="s">
        <v>2022</v>
      </c>
      <c r="H1002" s="1031" t="s">
        <v>2016</v>
      </c>
      <c r="I1002" s="1031" t="s">
        <v>2017</v>
      </c>
      <c r="J1002" s="839">
        <v>1</v>
      </c>
      <c r="K1002" s="569">
        <v>43952</v>
      </c>
      <c r="L1002" s="569">
        <v>43982</v>
      </c>
      <c r="M1002" s="840">
        <f t="shared" ref="M1002:M1065" si="52">(L1002-K1002)/7</f>
        <v>4.2857142857142856</v>
      </c>
      <c r="N1002" s="841">
        <v>1</v>
      </c>
      <c r="O1002" s="841">
        <f t="shared" si="51"/>
        <v>1</v>
      </c>
      <c r="P1002" s="1037" t="str">
        <f>IF(ISNUMBER(O1002),IF(O1002=100%,"CUMPLIDA",IF(AND(ISNUMBER(L1002),ISNUMBER(ITRC!$Q$5)), IF(L1002&lt;ITRC!$Q$5,"INCUMPLIDA","PROCESO"), "VERIFICAR FECHA")),"SIN VALOR AVANCE")</f>
        <v>CUMPLIDA</v>
      </c>
      <c r="Q1002" s="53" t="s">
        <v>2018</v>
      </c>
    </row>
    <row r="1003" spans="1:17" ht="180.6" x14ac:dyDescent="0.25">
      <c r="A1003" s="51" t="s">
        <v>18</v>
      </c>
      <c r="B1003" s="47" t="s">
        <v>17</v>
      </c>
      <c r="C1003" s="1204"/>
      <c r="D1003" s="1204"/>
      <c r="E1003" s="1130"/>
      <c r="F1003" s="1130"/>
      <c r="G1003" s="1031" t="s">
        <v>2023</v>
      </c>
      <c r="H1003" s="1031" t="s">
        <v>2024</v>
      </c>
      <c r="I1003" s="1031" t="s">
        <v>2025</v>
      </c>
      <c r="J1003" s="839">
        <v>1</v>
      </c>
      <c r="K1003" s="569">
        <v>44044</v>
      </c>
      <c r="L1003" s="569">
        <v>44286</v>
      </c>
      <c r="M1003" s="840">
        <f t="shared" si="52"/>
        <v>34.571428571428569</v>
      </c>
      <c r="N1003" s="841">
        <v>1</v>
      </c>
      <c r="O1003" s="841">
        <f t="shared" si="51"/>
        <v>1</v>
      </c>
      <c r="P1003" s="1037" t="str">
        <f>IF(ISNUMBER(O1003),IF(O1003=100%,"CUMPLIDA",IF(AND(ISNUMBER(L1003),ISNUMBER(ITRC!$Q$5)), IF(L1003&lt;ITRC!$Q$5,"INCUMPLIDA","PROCESO"), "VERIFICAR FECHA")),"SIN VALOR AVANCE")</f>
        <v>CUMPLIDA</v>
      </c>
      <c r="Q1003" s="53" t="s">
        <v>2018</v>
      </c>
    </row>
    <row r="1004" spans="1:17" ht="210.6" x14ac:dyDescent="0.25">
      <c r="A1004" s="51" t="s">
        <v>18</v>
      </c>
      <c r="B1004" s="47" t="s">
        <v>17</v>
      </c>
      <c r="C1004" s="1204" t="s">
        <v>2026</v>
      </c>
      <c r="D1004" s="1204" t="s">
        <v>1865</v>
      </c>
      <c r="E1004" s="1130" t="s">
        <v>2027</v>
      </c>
      <c r="F1004" s="1130" t="s">
        <v>2028</v>
      </c>
      <c r="G1004" s="1130" t="s">
        <v>2029</v>
      </c>
      <c r="H1004" s="1031" t="s">
        <v>2030</v>
      </c>
      <c r="I1004" s="1031" t="s">
        <v>219</v>
      </c>
      <c r="J1004" s="839">
        <v>1</v>
      </c>
      <c r="K1004" s="569">
        <v>43570</v>
      </c>
      <c r="L1004" s="569">
        <v>43830</v>
      </c>
      <c r="M1004" s="840">
        <f t="shared" si="52"/>
        <v>37.142857142857146</v>
      </c>
      <c r="N1004" s="841">
        <v>1</v>
      </c>
      <c r="O1004" s="841">
        <f t="shared" si="51"/>
        <v>1</v>
      </c>
      <c r="P1004" s="1037" t="str">
        <f>IF(ISNUMBER(O1004),IF(O1004=100%,"CUMPLIDA",IF(AND(ISNUMBER(L1004),ISNUMBER(ITRC!$Q$5)), IF(L1004&lt;ITRC!$Q$5,"INCUMPLIDA","PROCESO"), "VERIFICAR FECHA")),"SIN VALOR AVANCE")</f>
        <v>CUMPLIDA</v>
      </c>
      <c r="Q1004" s="53" t="s">
        <v>2031</v>
      </c>
    </row>
    <row r="1005" spans="1:17" ht="210.6" x14ac:dyDescent="0.25">
      <c r="A1005" s="51" t="s">
        <v>18</v>
      </c>
      <c r="B1005" s="47" t="s">
        <v>17</v>
      </c>
      <c r="C1005" s="1204"/>
      <c r="D1005" s="1204"/>
      <c r="E1005" s="1130"/>
      <c r="F1005" s="1130"/>
      <c r="G1005" s="1130"/>
      <c r="H1005" s="1031" t="s">
        <v>2032</v>
      </c>
      <c r="I1005" s="1031" t="s">
        <v>2033</v>
      </c>
      <c r="J1005" s="839">
        <v>1</v>
      </c>
      <c r="K1005" s="569">
        <v>43570</v>
      </c>
      <c r="L1005" s="569">
        <v>43830</v>
      </c>
      <c r="M1005" s="840">
        <f t="shared" si="52"/>
        <v>37.142857142857146</v>
      </c>
      <c r="N1005" s="841">
        <v>1</v>
      </c>
      <c r="O1005" s="841">
        <f t="shared" si="51"/>
        <v>1</v>
      </c>
      <c r="P1005" s="1037" t="str">
        <f>IF(ISNUMBER(O1005),IF(O1005=100%,"CUMPLIDA",IF(AND(ISNUMBER(L1005),ISNUMBER(ITRC!$Q$5)), IF(L1005&lt;ITRC!$Q$5,"INCUMPLIDA","PROCESO"), "VERIFICAR FECHA")),"SIN VALOR AVANCE")</f>
        <v>CUMPLIDA</v>
      </c>
      <c r="Q1005" s="53" t="s">
        <v>2031</v>
      </c>
    </row>
    <row r="1006" spans="1:17" ht="255.6" x14ac:dyDescent="0.25">
      <c r="A1006" s="51" t="s">
        <v>18</v>
      </c>
      <c r="B1006" s="47" t="s">
        <v>17</v>
      </c>
      <c r="C1006" s="1204"/>
      <c r="D1006" s="1204"/>
      <c r="E1006" s="1130"/>
      <c r="F1006" s="1130"/>
      <c r="G1006" s="1130"/>
      <c r="H1006" s="1031" t="s">
        <v>2034</v>
      </c>
      <c r="I1006" s="1031" t="s">
        <v>2035</v>
      </c>
      <c r="J1006" s="839">
        <v>1</v>
      </c>
      <c r="K1006" s="569">
        <v>43570</v>
      </c>
      <c r="L1006" s="569">
        <v>43830</v>
      </c>
      <c r="M1006" s="840">
        <f t="shared" si="52"/>
        <v>37.142857142857146</v>
      </c>
      <c r="N1006" s="841">
        <v>1</v>
      </c>
      <c r="O1006" s="841">
        <f t="shared" si="51"/>
        <v>1</v>
      </c>
      <c r="P1006" s="1037" t="str">
        <f>IF(ISNUMBER(O1006),IF(O1006=100%,"CUMPLIDA",IF(AND(ISNUMBER(L1006),ISNUMBER(ITRC!$Q$5)), IF(L1006&lt;ITRC!$Q$5,"INCUMPLIDA","PROCESO"), "VERIFICAR FECHA")),"SIN VALOR AVANCE")</f>
        <v>CUMPLIDA</v>
      </c>
      <c r="Q1006" s="53" t="s">
        <v>2036</v>
      </c>
    </row>
    <row r="1007" spans="1:17" ht="255.6" x14ac:dyDescent="0.25">
      <c r="A1007" s="51" t="s">
        <v>18</v>
      </c>
      <c r="B1007" s="47" t="s">
        <v>17</v>
      </c>
      <c r="C1007" s="1204"/>
      <c r="D1007" s="1204"/>
      <c r="E1007" s="1130"/>
      <c r="F1007" s="1130"/>
      <c r="G1007" s="1130" t="s">
        <v>2037</v>
      </c>
      <c r="H1007" s="1031" t="s">
        <v>2038</v>
      </c>
      <c r="I1007" s="1031" t="s">
        <v>2039</v>
      </c>
      <c r="J1007" s="839">
        <v>2</v>
      </c>
      <c r="K1007" s="569">
        <v>43570</v>
      </c>
      <c r="L1007" s="569">
        <v>43830</v>
      </c>
      <c r="M1007" s="840">
        <f t="shared" si="52"/>
        <v>37.142857142857146</v>
      </c>
      <c r="N1007" s="841">
        <v>1</v>
      </c>
      <c r="O1007" s="841">
        <f t="shared" si="51"/>
        <v>1</v>
      </c>
      <c r="P1007" s="1037" t="str">
        <f>IF(ISNUMBER(O1007),IF(O1007=100%,"CUMPLIDA",IF(AND(ISNUMBER(L1007),ISNUMBER(ITRC!$Q$5)), IF(L1007&lt;ITRC!$Q$5,"INCUMPLIDA","PROCESO"), "VERIFICAR FECHA")),"SIN VALOR AVANCE")</f>
        <v>CUMPLIDA</v>
      </c>
      <c r="Q1007" s="53" t="s">
        <v>2036</v>
      </c>
    </row>
    <row r="1008" spans="1:17" ht="255.6" x14ac:dyDescent="0.25">
      <c r="A1008" s="51" t="s">
        <v>18</v>
      </c>
      <c r="B1008" s="47" t="s">
        <v>17</v>
      </c>
      <c r="C1008" s="1204"/>
      <c r="D1008" s="1204"/>
      <c r="E1008" s="1130"/>
      <c r="F1008" s="1130"/>
      <c r="G1008" s="1130"/>
      <c r="H1008" s="1031" t="s">
        <v>2040</v>
      </c>
      <c r="I1008" s="1031" t="s">
        <v>2033</v>
      </c>
      <c r="J1008" s="839">
        <v>1</v>
      </c>
      <c r="K1008" s="569">
        <v>43570</v>
      </c>
      <c r="L1008" s="569">
        <v>43830</v>
      </c>
      <c r="M1008" s="840">
        <f t="shared" si="52"/>
        <v>37.142857142857146</v>
      </c>
      <c r="N1008" s="841">
        <v>1</v>
      </c>
      <c r="O1008" s="841">
        <f t="shared" si="51"/>
        <v>1</v>
      </c>
      <c r="P1008" s="1037" t="str">
        <f>IF(ISNUMBER(O1008),IF(O1008=100%,"CUMPLIDA",IF(AND(ISNUMBER(L1008),ISNUMBER(ITRC!$Q$5)), IF(L1008&lt;ITRC!$Q$5,"INCUMPLIDA","PROCESO"), "VERIFICAR FECHA")),"SIN VALOR AVANCE")</f>
        <v>CUMPLIDA</v>
      </c>
      <c r="Q1008" s="53" t="s">
        <v>2036</v>
      </c>
    </row>
    <row r="1009" spans="1:17" ht="255.6" x14ac:dyDescent="0.25">
      <c r="A1009" s="51" t="s">
        <v>18</v>
      </c>
      <c r="B1009" s="47" t="s">
        <v>17</v>
      </c>
      <c r="C1009" s="1204"/>
      <c r="D1009" s="1204"/>
      <c r="E1009" s="1130"/>
      <c r="F1009" s="1130"/>
      <c r="G1009" s="1130"/>
      <c r="H1009" s="1031" t="s">
        <v>2041</v>
      </c>
      <c r="I1009" s="1031" t="s">
        <v>2042</v>
      </c>
      <c r="J1009" s="839">
        <v>1</v>
      </c>
      <c r="K1009" s="569">
        <v>43570</v>
      </c>
      <c r="L1009" s="569">
        <v>43830</v>
      </c>
      <c r="M1009" s="840">
        <f t="shared" si="52"/>
        <v>37.142857142857146</v>
      </c>
      <c r="N1009" s="841">
        <v>1</v>
      </c>
      <c r="O1009" s="841">
        <f t="shared" si="51"/>
        <v>1</v>
      </c>
      <c r="P1009" s="1037" t="str">
        <f>IF(ISNUMBER(O1009),IF(O1009=100%,"CUMPLIDA",IF(AND(ISNUMBER(L1009),ISNUMBER(ITRC!$Q$5)), IF(L1009&lt;ITRC!$Q$5,"INCUMPLIDA","PROCESO"), "VERIFICAR FECHA")),"SIN VALOR AVANCE")</f>
        <v>CUMPLIDA</v>
      </c>
      <c r="Q1009" s="53" t="s">
        <v>2036</v>
      </c>
    </row>
    <row r="1010" spans="1:17" ht="210.6" x14ac:dyDescent="0.25">
      <c r="A1010" s="51" t="s">
        <v>18</v>
      </c>
      <c r="B1010" s="47" t="s">
        <v>17</v>
      </c>
      <c r="C1010" s="1204"/>
      <c r="D1010" s="1204"/>
      <c r="E1010" s="1130"/>
      <c r="F1010" s="1130"/>
      <c r="G1010" s="1130" t="s">
        <v>2043</v>
      </c>
      <c r="H1010" s="1031" t="s">
        <v>2044</v>
      </c>
      <c r="I1010" s="1031" t="s">
        <v>2045</v>
      </c>
      <c r="J1010" s="839">
        <v>22</v>
      </c>
      <c r="K1010" s="569">
        <v>43570</v>
      </c>
      <c r="L1010" s="569">
        <v>44196</v>
      </c>
      <c r="M1010" s="840">
        <f t="shared" si="52"/>
        <v>89.428571428571431</v>
      </c>
      <c r="N1010" s="841">
        <v>1</v>
      </c>
      <c r="O1010" s="841">
        <f t="shared" si="51"/>
        <v>1</v>
      </c>
      <c r="P1010" s="1037" t="str">
        <f>IF(ISNUMBER(O1010),IF(O1010=100%,"CUMPLIDA",IF(AND(ISNUMBER(L1010),ISNUMBER(ITRC!$Q$5)), IF(L1010&lt;ITRC!$Q$5,"INCUMPLIDA","PROCESO"), "VERIFICAR FECHA")),"SIN VALOR AVANCE")</f>
        <v>CUMPLIDA</v>
      </c>
      <c r="Q1010" s="53" t="s">
        <v>2031</v>
      </c>
    </row>
    <row r="1011" spans="1:17" ht="255.6" x14ac:dyDescent="0.25">
      <c r="A1011" s="51" t="s">
        <v>18</v>
      </c>
      <c r="B1011" s="47" t="s">
        <v>17</v>
      </c>
      <c r="C1011" s="1204"/>
      <c r="D1011" s="1204"/>
      <c r="E1011" s="1130"/>
      <c r="F1011" s="1130"/>
      <c r="G1011" s="1130"/>
      <c r="H1011" s="1031" t="s">
        <v>2046</v>
      </c>
      <c r="I1011" s="1031" t="s">
        <v>2045</v>
      </c>
      <c r="J1011" s="839">
        <v>28</v>
      </c>
      <c r="K1011" s="569">
        <v>43570</v>
      </c>
      <c r="L1011" s="569">
        <v>44196</v>
      </c>
      <c r="M1011" s="840">
        <f t="shared" si="52"/>
        <v>89.428571428571431</v>
      </c>
      <c r="N1011" s="841">
        <v>1</v>
      </c>
      <c r="O1011" s="841">
        <f t="shared" si="51"/>
        <v>1</v>
      </c>
      <c r="P1011" s="1037" t="str">
        <f>IF(ISNUMBER(O1011),IF(O1011=100%,"CUMPLIDA",IF(AND(ISNUMBER(L1011),ISNUMBER(ITRC!$Q$5)), IF(L1011&lt;ITRC!$Q$5,"INCUMPLIDA","PROCESO"), "VERIFICAR FECHA")),"SIN VALOR AVANCE")</f>
        <v>CUMPLIDA</v>
      </c>
      <c r="Q1011" s="53" t="s">
        <v>2036</v>
      </c>
    </row>
    <row r="1012" spans="1:17" ht="255.6" x14ac:dyDescent="0.25">
      <c r="A1012" s="51" t="s">
        <v>18</v>
      </c>
      <c r="B1012" s="47" t="s">
        <v>17</v>
      </c>
      <c r="C1012" s="1204"/>
      <c r="D1012" s="1204"/>
      <c r="E1012" s="1130"/>
      <c r="F1012" s="1130"/>
      <c r="G1012" s="1130"/>
      <c r="H1012" s="1031" t="s">
        <v>2047</v>
      </c>
      <c r="I1012" s="1031" t="s">
        <v>2045</v>
      </c>
      <c r="J1012" s="839">
        <v>27</v>
      </c>
      <c r="K1012" s="569">
        <v>43570</v>
      </c>
      <c r="L1012" s="569">
        <v>44196</v>
      </c>
      <c r="M1012" s="840">
        <f t="shared" si="52"/>
        <v>89.428571428571431</v>
      </c>
      <c r="N1012" s="841">
        <v>1</v>
      </c>
      <c r="O1012" s="841">
        <f t="shared" si="51"/>
        <v>1</v>
      </c>
      <c r="P1012" s="1037" t="str">
        <f>IF(ISNUMBER(O1012),IF(O1012=100%,"CUMPLIDA",IF(AND(ISNUMBER(L1012),ISNUMBER(ITRC!$Q$5)), IF(L1012&lt;ITRC!$Q$5,"INCUMPLIDA","PROCESO"), "VERIFICAR FECHA")),"SIN VALOR AVANCE")</f>
        <v>CUMPLIDA</v>
      </c>
      <c r="Q1012" s="53" t="s">
        <v>2036</v>
      </c>
    </row>
    <row r="1013" spans="1:17" ht="255.6" x14ac:dyDescent="0.25">
      <c r="A1013" s="51" t="s">
        <v>18</v>
      </c>
      <c r="B1013" s="47" t="s">
        <v>17</v>
      </c>
      <c r="C1013" s="1204"/>
      <c r="D1013" s="1204"/>
      <c r="E1013" s="1130"/>
      <c r="F1013" s="1130"/>
      <c r="G1013" s="1130" t="s">
        <v>2048</v>
      </c>
      <c r="H1013" s="1031" t="s">
        <v>2049</v>
      </c>
      <c r="I1013" s="1031" t="s">
        <v>2045</v>
      </c>
      <c r="J1013" s="839">
        <v>22</v>
      </c>
      <c r="K1013" s="569">
        <v>43570</v>
      </c>
      <c r="L1013" s="569">
        <v>44196</v>
      </c>
      <c r="M1013" s="840">
        <f t="shared" si="52"/>
        <v>89.428571428571431</v>
      </c>
      <c r="N1013" s="841">
        <v>1</v>
      </c>
      <c r="O1013" s="841">
        <f t="shared" si="51"/>
        <v>1</v>
      </c>
      <c r="P1013" s="1037" t="str">
        <f>IF(ISNUMBER(O1013),IF(O1013=100%,"CUMPLIDA",IF(AND(ISNUMBER(L1013),ISNUMBER(ITRC!$Q$5)), IF(L1013&lt;ITRC!$Q$5,"INCUMPLIDA","PROCESO"), "VERIFICAR FECHA")),"SIN VALOR AVANCE")</f>
        <v>CUMPLIDA</v>
      </c>
      <c r="Q1013" s="53" t="s">
        <v>2036</v>
      </c>
    </row>
    <row r="1014" spans="1:17" ht="255.6" x14ac:dyDescent="0.25">
      <c r="A1014" s="51" t="s">
        <v>18</v>
      </c>
      <c r="B1014" s="47" t="s">
        <v>17</v>
      </c>
      <c r="C1014" s="1204"/>
      <c r="D1014" s="1204"/>
      <c r="E1014" s="1130"/>
      <c r="F1014" s="1130"/>
      <c r="G1014" s="1130"/>
      <c r="H1014" s="1031" t="s">
        <v>2050</v>
      </c>
      <c r="I1014" s="1031" t="s">
        <v>2045</v>
      </c>
      <c r="J1014" s="839">
        <v>28</v>
      </c>
      <c r="K1014" s="569">
        <v>43570</v>
      </c>
      <c r="L1014" s="569">
        <v>44196</v>
      </c>
      <c r="M1014" s="840">
        <f t="shared" si="52"/>
        <v>89.428571428571431</v>
      </c>
      <c r="N1014" s="841">
        <v>1</v>
      </c>
      <c r="O1014" s="841">
        <f t="shared" si="51"/>
        <v>1</v>
      </c>
      <c r="P1014" s="1037" t="str">
        <f>IF(ISNUMBER(O1014),IF(O1014=100%,"CUMPLIDA",IF(AND(ISNUMBER(L1014),ISNUMBER(ITRC!$Q$5)), IF(L1014&lt;ITRC!$Q$5,"INCUMPLIDA","PROCESO"), "VERIFICAR FECHA")),"SIN VALOR AVANCE")</f>
        <v>CUMPLIDA</v>
      </c>
      <c r="Q1014" s="53" t="s">
        <v>2036</v>
      </c>
    </row>
    <row r="1015" spans="1:17" ht="255.6" x14ac:dyDescent="0.25">
      <c r="A1015" s="51" t="s">
        <v>18</v>
      </c>
      <c r="B1015" s="47" t="s">
        <v>17</v>
      </c>
      <c r="C1015" s="1204"/>
      <c r="D1015" s="1204"/>
      <c r="E1015" s="1130"/>
      <c r="F1015" s="1130"/>
      <c r="G1015" s="1130"/>
      <c r="H1015" s="1031" t="s">
        <v>2051</v>
      </c>
      <c r="I1015" s="1031" t="s">
        <v>2045</v>
      </c>
      <c r="J1015" s="839">
        <v>27</v>
      </c>
      <c r="K1015" s="569">
        <v>43570</v>
      </c>
      <c r="L1015" s="569">
        <v>44196</v>
      </c>
      <c r="M1015" s="840">
        <f t="shared" si="52"/>
        <v>89.428571428571431</v>
      </c>
      <c r="N1015" s="841">
        <v>1</v>
      </c>
      <c r="O1015" s="841">
        <f t="shared" si="51"/>
        <v>1</v>
      </c>
      <c r="P1015" s="1037" t="str">
        <f>IF(ISNUMBER(O1015),IF(O1015=100%,"CUMPLIDA",IF(AND(ISNUMBER(L1015),ISNUMBER(ITRC!$Q$5)), IF(L1015&lt;ITRC!$Q$5,"INCUMPLIDA","PROCESO"), "VERIFICAR FECHA")),"SIN VALOR AVANCE")</f>
        <v>CUMPLIDA</v>
      </c>
      <c r="Q1015" s="53" t="s">
        <v>2036</v>
      </c>
    </row>
    <row r="1016" spans="1:17" ht="255.6" x14ac:dyDescent="0.25">
      <c r="A1016" s="51" t="s">
        <v>18</v>
      </c>
      <c r="B1016" s="47" t="s">
        <v>17</v>
      </c>
      <c r="C1016" s="1204"/>
      <c r="D1016" s="1204"/>
      <c r="E1016" s="1130"/>
      <c r="F1016" s="1130"/>
      <c r="G1016" s="1130" t="s">
        <v>2052</v>
      </c>
      <c r="H1016" s="1031" t="s">
        <v>2053</v>
      </c>
      <c r="I1016" s="1031" t="s">
        <v>2045</v>
      </c>
      <c r="J1016" s="839">
        <v>22</v>
      </c>
      <c r="K1016" s="569">
        <v>43570</v>
      </c>
      <c r="L1016" s="569">
        <v>44196</v>
      </c>
      <c r="M1016" s="840">
        <f t="shared" si="52"/>
        <v>89.428571428571431</v>
      </c>
      <c r="N1016" s="841">
        <v>1</v>
      </c>
      <c r="O1016" s="841">
        <f t="shared" si="51"/>
        <v>1</v>
      </c>
      <c r="P1016" s="1037" t="str">
        <f>IF(ISNUMBER(O1016),IF(O1016=100%,"CUMPLIDA",IF(AND(ISNUMBER(L1016),ISNUMBER(ITRC!$Q$5)), IF(L1016&lt;ITRC!$Q$5,"INCUMPLIDA","PROCESO"), "VERIFICAR FECHA")),"SIN VALOR AVANCE")</f>
        <v>CUMPLIDA</v>
      </c>
      <c r="Q1016" s="53" t="s">
        <v>2036</v>
      </c>
    </row>
    <row r="1017" spans="1:17" ht="255.6" x14ac:dyDescent="0.25">
      <c r="A1017" s="51" t="s">
        <v>18</v>
      </c>
      <c r="B1017" s="47" t="s">
        <v>17</v>
      </c>
      <c r="C1017" s="1204"/>
      <c r="D1017" s="1204"/>
      <c r="E1017" s="1130"/>
      <c r="F1017" s="1130"/>
      <c r="G1017" s="1130"/>
      <c r="H1017" s="1031" t="s">
        <v>2054</v>
      </c>
      <c r="I1017" s="1031" t="s">
        <v>2045</v>
      </c>
      <c r="J1017" s="839">
        <v>28</v>
      </c>
      <c r="K1017" s="569">
        <v>43570</v>
      </c>
      <c r="L1017" s="569">
        <v>44196</v>
      </c>
      <c r="M1017" s="840">
        <f t="shared" si="52"/>
        <v>89.428571428571431</v>
      </c>
      <c r="N1017" s="841">
        <v>1</v>
      </c>
      <c r="O1017" s="841">
        <f t="shared" si="51"/>
        <v>1</v>
      </c>
      <c r="P1017" s="1037" t="str">
        <f>IF(ISNUMBER(O1017),IF(O1017=100%,"CUMPLIDA",IF(AND(ISNUMBER(L1017),ISNUMBER(ITRC!$Q$5)), IF(L1017&lt;ITRC!$Q$5,"INCUMPLIDA","PROCESO"), "VERIFICAR FECHA")),"SIN VALOR AVANCE")</f>
        <v>CUMPLIDA</v>
      </c>
      <c r="Q1017" s="53" t="s">
        <v>2036</v>
      </c>
    </row>
    <row r="1018" spans="1:17" ht="255.6" x14ac:dyDescent="0.25">
      <c r="A1018" s="51" t="s">
        <v>18</v>
      </c>
      <c r="B1018" s="47" t="s">
        <v>17</v>
      </c>
      <c r="C1018" s="1204"/>
      <c r="D1018" s="1204"/>
      <c r="E1018" s="1130"/>
      <c r="F1018" s="1130"/>
      <c r="G1018" s="1130"/>
      <c r="H1018" s="1031" t="s">
        <v>2055</v>
      </c>
      <c r="I1018" s="1031" t="s">
        <v>2045</v>
      </c>
      <c r="J1018" s="839">
        <v>27</v>
      </c>
      <c r="K1018" s="569">
        <v>43570</v>
      </c>
      <c r="L1018" s="569">
        <v>44196</v>
      </c>
      <c r="M1018" s="840">
        <f t="shared" si="52"/>
        <v>89.428571428571431</v>
      </c>
      <c r="N1018" s="841">
        <v>1</v>
      </c>
      <c r="O1018" s="841">
        <f t="shared" ref="O1018:O1081" si="53">N1018</f>
        <v>1</v>
      </c>
      <c r="P1018" s="1037" t="str">
        <f>IF(ISNUMBER(O1018),IF(O1018=100%,"CUMPLIDA",IF(AND(ISNUMBER(L1018),ISNUMBER(ITRC!$Q$5)), IF(L1018&lt;ITRC!$Q$5,"INCUMPLIDA","PROCESO"), "VERIFICAR FECHA")),"SIN VALOR AVANCE")</f>
        <v>CUMPLIDA</v>
      </c>
      <c r="Q1018" s="53" t="s">
        <v>2036</v>
      </c>
    </row>
    <row r="1019" spans="1:17" ht="255.6" x14ac:dyDescent="0.25">
      <c r="A1019" s="51" t="s">
        <v>18</v>
      </c>
      <c r="B1019" s="47" t="s">
        <v>17</v>
      </c>
      <c r="C1019" s="1204"/>
      <c r="D1019" s="1204"/>
      <c r="E1019" s="1130"/>
      <c r="F1019" s="1130"/>
      <c r="G1019" s="1130" t="s">
        <v>2056</v>
      </c>
      <c r="H1019" s="1031" t="s">
        <v>2057</v>
      </c>
      <c r="I1019" s="1031" t="s">
        <v>2058</v>
      </c>
      <c r="J1019" s="839">
        <v>1</v>
      </c>
      <c r="K1019" s="569">
        <v>43570</v>
      </c>
      <c r="L1019" s="569">
        <v>43830</v>
      </c>
      <c r="M1019" s="840">
        <f t="shared" si="52"/>
        <v>37.142857142857146</v>
      </c>
      <c r="N1019" s="841">
        <v>1</v>
      </c>
      <c r="O1019" s="841">
        <f t="shared" si="53"/>
        <v>1</v>
      </c>
      <c r="P1019" s="1037" t="str">
        <f>IF(ISNUMBER(O1019),IF(O1019=100%,"CUMPLIDA",IF(AND(ISNUMBER(L1019),ISNUMBER(ITRC!$Q$5)), IF(L1019&lt;ITRC!$Q$5,"INCUMPLIDA","PROCESO"), "VERIFICAR FECHA")),"SIN VALOR AVANCE")</f>
        <v>CUMPLIDA</v>
      </c>
      <c r="Q1019" s="53" t="s">
        <v>2036</v>
      </c>
    </row>
    <row r="1020" spans="1:17" ht="255.6" x14ac:dyDescent="0.25">
      <c r="A1020" s="51" t="s">
        <v>18</v>
      </c>
      <c r="B1020" s="47" t="s">
        <v>17</v>
      </c>
      <c r="C1020" s="1204"/>
      <c r="D1020" s="1204"/>
      <c r="E1020" s="1130"/>
      <c r="F1020" s="1130"/>
      <c r="G1020" s="1130"/>
      <c r="H1020" s="1031" t="s">
        <v>2059</v>
      </c>
      <c r="I1020" s="1031" t="s">
        <v>2060</v>
      </c>
      <c r="J1020" s="839">
        <v>1</v>
      </c>
      <c r="K1020" s="569">
        <v>43570</v>
      </c>
      <c r="L1020" s="569">
        <v>43830</v>
      </c>
      <c r="M1020" s="840">
        <f t="shared" si="52"/>
        <v>37.142857142857146</v>
      </c>
      <c r="N1020" s="841">
        <v>1</v>
      </c>
      <c r="O1020" s="841">
        <f t="shared" si="53"/>
        <v>1</v>
      </c>
      <c r="P1020" s="1037" t="str">
        <f>IF(ISNUMBER(O1020),IF(O1020=100%,"CUMPLIDA",IF(AND(ISNUMBER(L1020),ISNUMBER(ITRC!$Q$5)), IF(L1020&lt;ITRC!$Q$5,"INCUMPLIDA","PROCESO"), "VERIFICAR FECHA")),"SIN VALOR AVANCE")</f>
        <v>CUMPLIDA</v>
      </c>
      <c r="Q1020" s="53" t="s">
        <v>2036</v>
      </c>
    </row>
    <row r="1021" spans="1:17" ht="255.6" x14ac:dyDescent="0.25">
      <c r="A1021" s="51" t="s">
        <v>18</v>
      </c>
      <c r="B1021" s="47" t="s">
        <v>17</v>
      </c>
      <c r="C1021" s="1204"/>
      <c r="D1021" s="1204"/>
      <c r="E1021" s="1130"/>
      <c r="F1021" s="1130"/>
      <c r="G1021" s="1130"/>
      <c r="H1021" s="1031" t="s">
        <v>2061</v>
      </c>
      <c r="I1021" s="1031" t="s">
        <v>2062</v>
      </c>
      <c r="J1021" s="839">
        <v>1</v>
      </c>
      <c r="K1021" s="569">
        <v>43570</v>
      </c>
      <c r="L1021" s="569">
        <v>43830</v>
      </c>
      <c r="M1021" s="840">
        <f t="shared" si="52"/>
        <v>37.142857142857146</v>
      </c>
      <c r="N1021" s="841">
        <v>1</v>
      </c>
      <c r="O1021" s="841">
        <f t="shared" si="53"/>
        <v>1</v>
      </c>
      <c r="P1021" s="1037" t="str">
        <f>IF(ISNUMBER(O1021),IF(O1021=100%,"CUMPLIDA",IF(AND(ISNUMBER(L1021),ISNUMBER(ITRC!$Q$5)), IF(L1021&lt;ITRC!$Q$5,"INCUMPLIDA","PROCESO"), "VERIFICAR FECHA")),"SIN VALOR AVANCE")</f>
        <v>CUMPLIDA</v>
      </c>
      <c r="Q1021" s="53" t="s">
        <v>2036</v>
      </c>
    </row>
    <row r="1022" spans="1:17" ht="255.6" x14ac:dyDescent="0.25">
      <c r="A1022" s="51" t="s">
        <v>18</v>
      </c>
      <c r="B1022" s="47" t="s">
        <v>17</v>
      </c>
      <c r="C1022" s="1204"/>
      <c r="D1022" s="1204"/>
      <c r="E1022" s="1130"/>
      <c r="F1022" s="1130"/>
      <c r="G1022" s="1130" t="s">
        <v>2063</v>
      </c>
      <c r="H1022" s="1031" t="s">
        <v>2030</v>
      </c>
      <c r="I1022" s="1031" t="s">
        <v>219</v>
      </c>
      <c r="J1022" s="839">
        <v>1</v>
      </c>
      <c r="K1022" s="569">
        <v>43570</v>
      </c>
      <c r="L1022" s="569">
        <v>43830</v>
      </c>
      <c r="M1022" s="840">
        <f t="shared" si="52"/>
        <v>37.142857142857146</v>
      </c>
      <c r="N1022" s="841">
        <v>1</v>
      </c>
      <c r="O1022" s="841">
        <f t="shared" si="53"/>
        <v>1</v>
      </c>
      <c r="P1022" s="1037" t="str">
        <f>IF(ISNUMBER(O1022),IF(O1022=100%,"CUMPLIDA",IF(AND(ISNUMBER(L1022),ISNUMBER(ITRC!$Q$5)), IF(L1022&lt;ITRC!$Q$5,"INCUMPLIDA","PROCESO"), "VERIFICAR FECHA")),"SIN VALOR AVANCE")</f>
        <v>CUMPLIDA</v>
      </c>
      <c r="Q1022" s="53" t="s">
        <v>2036</v>
      </c>
    </row>
    <row r="1023" spans="1:17" ht="255.6" x14ac:dyDescent="0.25">
      <c r="A1023" s="51" t="s">
        <v>18</v>
      </c>
      <c r="B1023" s="47" t="s">
        <v>17</v>
      </c>
      <c r="C1023" s="1204"/>
      <c r="D1023" s="1204"/>
      <c r="E1023" s="1130"/>
      <c r="F1023" s="1130"/>
      <c r="G1023" s="1130"/>
      <c r="H1023" s="1031" t="s">
        <v>2032</v>
      </c>
      <c r="I1023" s="1031" t="s">
        <v>2033</v>
      </c>
      <c r="J1023" s="839">
        <v>1</v>
      </c>
      <c r="K1023" s="569">
        <v>43570</v>
      </c>
      <c r="L1023" s="569">
        <v>43830</v>
      </c>
      <c r="M1023" s="840">
        <f t="shared" si="52"/>
        <v>37.142857142857146</v>
      </c>
      <c r="N1023" s="841">
        <v>1</v>
      </c>
      <c r="O1023" s="841">
        <f t="shared" si="53"/>
        <v>1</v>
      </c>
      <c r="P1023" s="1037" t="str">
        <f>IF(ISNUMBER(O1023),IF(O1023=100%,"CUMPLIDA",IF(AND(ISNUMBER(L1023),ISNUMBER(ITRC!$Q$5)), IF(L1023&lt;ITRC!$Q$5,"INCUMPLIDA","PROCESO"), "VERIFICAR FECHA")),"SIN VALOR AVANCE")</f>
        <v>CUMPLIDA</v>
      </c>
      <c r="Q1023" s="53" t="s">
        <v>2036</v>
      </c>
    </row>
    <row r="1024" spans="1:17" ht="255.6" x14ac:dyDescent="0.25">
      <c r="A1024" s="51" t="s">
        <v>18</v>
      </c>
      <c r="B1024" s="47" t="s">
        <v>17</v>
      </c>
      <c r="C1024" s="1204"/>
      <c r="D1024" s="1204"/>
      <c r="E1024" s="1130"/>
      <c r="F1024" s="1130"/>
      <c r="G1024" s="1130"/>
      <c r="H1024" s="1031" t="s">
        <v>2034</v>
      </c>
      <c r="I1024" s="1031" t="s">
        <v>2035</v>
      </c>
      <c r="J1024" s="839">
        <v>1</v>
      </c>
      <c r="K1024" s="569">
        <v>43570</v>
      </c>
      <c r="L1024" s="569">
        <v>43830</v>
      </c>
      <c r="M1024" s="840">
        <f t="shared" si="52"/>
        <v>37.142857142857146</v>
      </c>
      <c r="N1024" s="841">
        <v>1</v>
      </c>
      <c r="O1024" s="841">
        <f t="shared" si="53"/>
        <v>1</v>
      </c>
      <c r="P1024" s="1037" t="str">
        <f>IF(ISNUMBER(O1024),IF(O1024=100%,"CUMPLIDA",IF(AND(ISNUMBER(L1024),ISNUMBER(ITRC!$Q$5)), IF(L1024&lt;ITRC!$Q$5,"INCUMPLIDA","PROCESO"), "VERIFICAR FECHA")),"SIN VALOR AVANCE")</f>
        <v>CUMPLIDA</v>
      </c>
      <c r="Q1024" s="53" t="s">
        <v>2036</v>
      </c>
    </row>
    <row r="1025" spans="1:17" ht="210.6" x14ac:dyDescent="0.25">
      <c r="A1025" s="51" t="s">
        <v>18</v>
      </c>
      <c r="B1025" s="52" t="s">
        <v>17</v>
      </c>
      <c r="C1025" s="1204" t="s">
        <v>2064</v>
      </c>
      <c r="D1025" s="1204" t="s">
        <v>1367</v>
      </c>
      <c r="E1025" s="1031" t="s">
        <v>2065</v>
      </c>
      <c r="F1025" s="1130" t="s">
        <v>2066</v>
      </c>
      <c r="G1025" s="1031" t="s">
        <v>2067</v>
      </c>
      <c r="H1025" s="1031" t="s">
        <v>2068</v>
      </c>
      <c r="I1025" s="1031" t="s">
        <v>2069</v>
      </c>
      <c r="J1025" s="839">
        <v>408</v>
      </c>
      <c r="K1025" s="569">
        <v>43876</v>
      </c>
      <c r="L1025" s="569">
        <v>44255</v>
      </c>
      <c r="M1025" s="840">
        <f t="shared" si="52"/>
        <v>54.142857142857146</v>
      </c>
      <c r="N1025" s="841">
        <v>1</v>
      </c>
      <c r="O1025" s="841">
        <f t="shared" si="53"/>
        <v>1</v>
      </c>
      <c r="P1025" s="1037" t="str">
        <f>IF(ISNUMBER(O1025),IF(O1025=100%,"CUMPLIDA",IF(AND(ISNUMBER(L1025),ISNUMBER(ITRC!$Q$5)), IF(L1025&lt;ITRC!$Q$5,"INCUMPLIDA","PROCESO"), "VERIFICAR FECHA")),"SIN VALOR AVANCE")</f>
        <v>CUMPLIDA</v>
      </c>
      <c r="Q1025" s="53" t="s">
        <v>2031</v>
      </c>
    </row>
    <row r="1026" spans="1:17" ht="210.6" x14ac:dyDescent="0.25">
      <c r="A1026" s="51" t="s">
        <v>18</v>
      </c>
      <c r="B1026" s="52" t="s">
        <v>17</v>
      </c>
      <c r="C1026" s="1204"/>
      <c r="D1026" s="1204"/>
      <c r="E1026" s="1031" t="s">
        <v>2070</v>
      </c>
      <c r="F1026" s="1130"/>
      <c r="G1026" s="1031" t="s">
        <v>2071</v>
      </c>
      <c r="H1026" s="1031" t="s">
        <v>2072</v>
      </c>
      <c r="I1026" s="1031" t="s">
        <v>2073</v>
      </c>
      <c r="J1026" s="839">
        <v>1</v>
      </c>
      <c r="K1026" s="569">
        <v>43876</v>
      </c>
      <c r="L1026" s="569">
        <v>44012</v>
      </c>
      <c r="M1026" s="840">
        <f t="shared" si="52"/>
        <v>19.428571428571427</v>
      </c>
      <c r="N1026" s="841">
        <v>1</v>
      </c>
      <c r="O1026" s="841">
        <f t="shared" si="53"/>
        <v>1</v>
      </c>
      <c r="P1026" s="1037" t="str">
        <f>IF(ISNUMBER(O1026),IF(O1026=100%,"CUMPLIDA",IF(AND(ISNUMBER(L1026),ISNUMBER(ITRC!$Q$5)), IF(L1026&lt;ITRC!$Q$5,"INCUMPLIDA","PROCESO"), "VERIFICAR FECHA")),"SIN VALOR AVANCE")</f>
        <v>CUMPLIDA</v>
      </c>
      <c r="Q1026" s="53" t="s">
        <v>2031</v>
      </c>
    </row>
    <row r="1027" spans="1:17" ht="255.6" x14ac:dyDescent="0.25">
      <c r="A1027" s="51" t="s">
        <v>18</v>
      </c>
      <c r="B1027" s="52" t="s">
        <v>17</v>
      </c>
      <c r="C1027" s="1204"/>
      <c r="D1027" s="1204"/>
      <c r="E1027" s="1031" t="s">
        <v>2074</v>
      </c>
      <c r="F1027" s="1130"/>
      <c r="G1027" s="1031" t="s">
        <v>2075</v>
      </c>
      <c r="H1027" s="1031" t="s">
        <v>2076</v>
      </c>
      <c r="I1027" s="1031" t="s">
        <v>2069</v>
      </c>
      <c r="J1027" s="839">
        <v>136</v>
      </c>
      <c r="K1027" s="569">
        <v>43876</v>
      </c>
      <c r="L1027" s="569">
        <v>44255</v>
      </c>
      <c r="M1027" s="840">
        <f t="shared" si="52"/>
        <v>54.142857142857146</v>
      </c>
      <c r="N1027" s="841">
        <v>1</v>
      </c>
      <c r="O1027" s="841">
        <f t="shared" si="53"/>
        <v>1</v>
      </c>
      <c r="P1027" s="1037" t="str">
        <f>IF(ISNUMBER(O1027),IF(O1027=100%,"CUMPLIDA",IF(AND(ISNUMBER(L1027),ISNUMBER(ITRC!$Q$5)), IF(L1027&lt;ITRC!$Q$5,"INCUMPLIDA","PROCESO"), "VERIFICAR FECHA")),"SIN VALOR AVANCE")</f>
        <v>CUMPLIDA</v>
      </c>
      <c r="Q1027" s="53" t="s">
        <v>2036</v>
      </c>
    </row>
    <row r="1028" spans="1:17" ht="255.6" x14ac:dyDescent="0.25">
      <c r="A1028" s="51" t="s">
        <v>18</v>
      </c>
      <c r="B1028" s="52" t="s">
        <v>17</v>
      </c>
      <c r="C1028" s="1204"/>
      <c r="D1028" s="1204"/>
      <c r="E1028" s="1130" t="s">
        <v>2077</v>
      </c>
      <c r="F1028" s="1130"/>
      <c r="G1028" s="1031" t="s">
        <v>2078</v>
      </c>
      <c r="H1028" s="1031" t="s">
        <v>2079</v>
      </c>
      <c r="I1028" s="1031" t="s">
        <v>2069</v>
      </c>
      <c r="J1028" s="839">
        <v>136</v>
      </c>
      <c r="K1028" s="569">
        <v>43876</v>
      </c>
      <c r="L1028" s="569">
        <v>44255</v>
      </c>
      <c r="M1028" s="840">
        <f t="shared" si="52"/>
        <v>54.142857142857146</v>
      </c>
      <c r="N1028" s="841">
        <v>1</v>
      </c>
      <c r="O1028" s="841">
        <f t="shared" si="53"/>
        <v>1</v>
      </c>
      <c r="P1028" s="1037" t="str">
        <f>IF(ISNUMBER(O1028),IF(O1028=100%,"CUMPLIDA",IF(AND(ISNUMBER(L1028),ISNUMBER(ITRC!$Q$5)), IF(L1028&lt;ITRC!$Q$5,"INCUMPLIDA","PROCESO"), "VERIFICAR FECHA")),"SIN VALOR AVANCE")</f>
        <v>CUMPLIDA</v>
      </c>
      <c r="Q1028" s="53" t="s">
        <v>2036</v>
      </c>
    </row>
    <row r="1029" spans="1:17" ht="255.6" x14ac:dyDescent="0.25">
      <c r="A1029" s="51" t="s">
        <v>18</v>
      </c>
      <c r="B1029" s="52" t="s">
        <v>17</v>
      </c>
      <c r="C1029" s="1204"/>
      <c r="D1029" s="1204"/>
      <c r="E1029" s="1130"/>
      <c r="F1029" s="1130"/>
      <c r="G1029" s="1031" t="s">
        <v>2080</v>
      </c>
      <c r="H1029" s="1031" t="s">
        <v>2081</v>
      </c>
      <c r="I1029" s="1031" t="s">
        <v>2069</v>
      </c>
      <c r="J1029" s="839">
        <v>136</v>
      </c>
      <c r="K1029" s="569">
        <v>43876</v>
      </c>
      <c r="L1029" s="569">
        <v>44255</v>
      </c>
      <c r="M1029" s="840">
        <f t="shared" si="52"/>
        <v>54.142857142857146</v>
      </c>
      <c r="N1029" s="841">
        <v>1</v>
      </c>
      <c r="O1029" s="841">
        <f t="shared" si="53"/>
        <v>1</v>
      </c>
      <c r="P1029" s="1037" t="str">
        <f>IF(ISNUMBER(O1029),IF(O1029=100%,"CUMPLIDA",IF(AND(ISNUMBER(L1029),ISNUMBER(ITRC!$Q$5)), IF(L1029&lt;ITRC!$Q$5,"INCUMPLIDA","PROCESO"), "VERIFICAR FECHA")),"SIN VALOR AVANCE")</f>
        <v>CUMPLIDA</v>
      </c>
      <c r="Q1029" s="53" t="s">
        <v>2036</v>
      </c>
    </row>
    <row r="1030" spans="1:17" ht="255.6" x14ac:dyDescent="0.25">
      <c r="A1030" s="51" t="s">
        <v>18</v>
      </c>
      <c r="B1030" s="52" t="s">
        <v>17</v>
      </c>
      <c r="C1030" s="1204"/>
      <c r="D1030" s="1204"/>
      <c r="E1030" s="1130" t="s">
        <v>2082</v>
      </c>
      <c r="F1030" s="1130"/>
      <c r="G1030" s="1031" t="s">
        <v>2083</v>
      </c>
      <c r="H1030" s="1031" t="s">
        <v>2084</v>
      </c>
      <c r="I1030" s="1031" t="s">
        <v>2085</v>
      </c>
      <c r="J1030" s="839">
        <v>136</v>
      </c>
      <c r="K1030" s="569">
        <v>43876</v>
      </c>
      <c r="L1030" s="569">
        <v>44255</v>
      </c>
      <c r="M1030" s="840">
        <f t="shared" si="52"/>
        <v>54.142857142857146</v>
      </c>
      <c r="N1030" s="841">
        <v>1</v>
      </c>
      <c r="O1030" s="841">
        <f t="shared" si="53"/>
        <v>1</v>
      </c>
      <c r="P1030" s="1037" t="str">
        <f>IF(ISNUMBER(O1030),IF(O1030=100%,"CUMPLIDA",IF(AND(ISNUMBER(L1030),ISNUMBER(ITRC!$Q$5)), IF(L1030&lt;ITRC!$Q$5,"INCUMPLIDA","PROCESO"), "VERIFICAR FECHA")),"SIN VALOR AVANCE")</f>
        <v>CUMPLIDA</v>
      </c>
      <c r="Q1030" s="53" t="s">
        <v>2036</v>
      </c>
    </row>
    <row r="1031" spans="1:17" ht="255.6" x14ac:dyDescent="0.25">
      <c r="A1031" s="51" t="s">
        <v>18</v>
      </c>
      <c r="B1031" s="52" t="s">
        <v>17</v>
      </c>
      <c r="C1031" s="1204"/>
      <c r="D1031" s="1204"/>
      <c r="E1031" s="1130"/>
      <c r="F1031" s="1130"/>
      <c r="G1031" s="1031" t="s">
        <v>2086</v>
      </c>
      <c r="H1031" s="1031" t="s">
        <v>2087</v>
      </c>
      <c r="I1031" s="1031" t="s">
        <v>2088</v>
      </c>
      <c r="J1031" s="839">
        <v>136</v>
      </c>
      <c r="K1031" s="569">
        <v>43876</v>
      </c>
      <c r="L1031" s="569">
        <v>44255</v>
      </c>
      <c r="M1031" s="840">
        <f t="shared" si="52"/>
        <v>54.142857142857146</v>
      </c>
      <c r="N1031" s="841">
        <v>1</v>
      </c>
      <c r="O1031" s="841">
        <f t="shared" si="53"/>
        <v>1</v>
      </c>
      <c r="P1031" s="1037" t="str">
        <f>IF(ISNUMBER(O1031),IF(O1031=100%,"CUMPLIDA",IF(AND(ISNUMBER(L1031),ISNUMBER(ITRC!$Q$5)), IF(L1031&lt;ITRC!$Q$5,"INCUMPLIDA","PROCESO"), "VERIFICAR FECHA")),"SIN VALOR AVANCE")</f>
        <v>CUMPLIDA</v>
      </c>
      <c r="Q1031" s="53" t="s">
        <v>2036</v>
      </c>
    </row>
    <row r="1032" spans="1:17" ht="255.6" x14ac:dyDescent="0.25">
      <c r="A1032" s="51" t="s">
        <v>18</v>
      </c>
      <c r="B1032" s="52" t="s">
        <v>17</v>
      </c>
      <c r="C1032" s="1204"/>
      <c r="D1032" s="1204"/>
      <c r="E1032" s="1130"/>
      <c r="F1032" s="1130"/>
      <c r="G1032" s="1031" t="s">
        <v>2089</v>
      </c>
      <c r="H1032" s="1031" t="s">
        <v>2090</v>
      </c>
      <c r="I1032" s="1031" t="s">
        <v>2091</v>
      </c>
      <c r="J1032" s="839">
        <v>136</v>
      </c>
      <c r="K1032" s="569">
        <v>43862</v>
      </c>
      <c r="L1032" s="569">
        <v>44242</v>
      </c>
      <c r="M1032" s="840">
        <f t="shared" si="52"/>
        <v>54.285714285714285</v>
      </c>
      <c r="N1032" s="841">
        <v>1</v>
      </c>
      <c r="O1032" s="841">
        <f t="shared" si="53"/>
        <v>1</v>
      </c>
      <c r="P1032" s="1037" t="str">
        <f>IF(ISNUMBER(O1032),IF(O1032=100%,"CUMPLIDA",IF(AND(ISNUMBER(L1032),ISNUMBER(ITRC!$Q$5)), IF(L1032&lt;ITRC!$Q$5,"INCUMPLIDA","PROCESO"), "VERIFICAR FECHA")),"SIN VALOR AVANCE")</f>
        <v>CUMPLIDA</v>
      </c>
      <c r="Q1032" s="53" t="s">
        <v>2036</v>
      </c>
    </row>
    <row r="1033" spans="1:17" ht="300.60000000000002" x14ac:dyDescent="0.25">
      <c r="A1033" s="51" t="s">
        <v>18</v>
      </c>
      <c r="B1033" s="52" t="s">
        <v>17</v>
      </c>
      <c r="C1033" s="1204" t="s">
        <v>2092</v>
      </c>
      <c r="D1033" s="1204" t="s">
        <v>1367</v>
      </c>
      <c r="E1033" s="1031" t="s">
        <v>2093</v>
      </c>
      <c r="F1033" s="1130" t="s">
        <v>2066</v>
      </c>
      <c r="G1033" s="1031" t="s">
        <v>2094</v>
      </c>
      <c r="H1033" s="1031" t="s">
        <v>2095</v>
      </c>
      <c r="I1033" s="1031" t="s">
        <v>2069</v>
      </c>
      <c r="J1033" s="839">
        <v>408</v>
      </c>
      <c r="K1033" s="569">
        <v>43952</v>
      </c>
      <c r="L1033" s="569">
        <v>44316</v>
      </c>
      <c r="M1033" s="840">
        <f t="shared" si="52"/>
        <v>52</v>
      </c>
      <c r="N1033" s="841">
        <v>1</v>
      </c>
      <c r="O1033" s="841">
        <f t="shared" si="53"/>
        <v>1</v>
      </c>
      <c r="P1033" s="1037" t="str">
        <f>IF(ISNUMBER(O1033),IF(O1033=100%,"CUMPLIDA",IF(AND(ISNUMBER(L1033),ISNUMBER(ITRC!$Q$5)), IF(L1033&lt;ITRC!$Q$5,"INCUMPLIDA","PROCESO"), "VERIFICAR FECHA")),"SIN VALOR AVANCE")</f>
        <v>CUMPLIDA</v>
      </c>
      <c r="Q1033" s="1035" t="s">
        <v>2096</v>
      </c>
    </row>
    <row r="1034" spans="1:17" ht="300.60000000000002" x14ac:dyDescent="0.25">
      <c r="A1034" s="51" t="s">
        <v>18</v>
      </c>
      <c r="B1034" s="52" t="s">
        <v>17</v>
      </c>
      <c r="C1034" s="1204"/>
      <c r="D1034" s="1204"/>
      <c r="E1034" s="1031" t="s">
        <v>2097</v>
      </c>
      <c r="F1034" s="1130"/>
      <c r="G1034" s="1031" t="s">
        <v>2098</v>
      </c>
      <c r="H1034" s="1031" t="s">
        <v>2099</v>
      </c>
      <c r="I1034" s="1031" t="s">
        <v>2069</v>
      </c>
      <c r="J1034" s="839">
        <v>102</v>
      </c>
      <c r="K1034" s="569">
        <v>43952</v>
      </c>
      <c r="L1034" s="569">
        <v>44316</v>
      </c>
      <c r="M1034" s="840">
        <f t="shared" si="52"/>
        <v>52</v>
      </c>
      <c r="N1034" s="841">
        <v>1</v>
      </c>
      <c r="O1034" s="841">
        <f t="shared" si="53"/>
        <v>1</v>
      </c>
      <c r="P1034" s="1037" t="str">
        <f>IF(ISNUMBER(O1034),IF(O1034=100%,"CUMPLIDA",IF(AND(ISNUMBER(L1034),ISNUMBER(ITRC!$Q$5)), IF(L1034&lt;ITRC!$Q$5,"INCUMPLIDA","PROCESO"), "VERIFICAR FECHA")),"SIN VALOR AVANCE")</f>
        <v>CUMPLIDA</v>
      </c>
      <c r="Q1034" s="1035" t="s">
        <v>2096</v>
      </c>
    </row>
    <row r="1035" spans="1:17" ht="45" x14ac:dyDescent="0.25">
      <c r="A1035" s="51" t="s">
        <v>18</v>
      </c>
      <c r="B1035" s="52" t="s">
        <v>17</v>
      </c>
      <c r="C1035" s="1204"/>
      <c r="D1035" s="1204"/>
      <c r="E1035" s="1031" t="s">
        <v>2100</v>
      </c>
      <c r="F1035" s="1130"/>
      <c r="G1035" s="1130" t="s">
        <v>2101</v>
      </c>
      <c r="H1035" s="1130" t="s">
        <v>2102</v>
      </c>
      <c r="I1035" s="1226" t="s">
        <v>2069</v>
      </c>
      <c r="J1035" s="1228">
        <v>102</v>
      </c>
      <c r="K1035" s="569">
        <v>43952</v>
      </c>
      <c r="L1035" s="569">
        <v>44316</v>
      </c>
      <c r="M1035" s="840">
        <f>(L1035-K1035)/7</f>
        <v>52</v>
      </c>
      <c r="N1035" s="841">
        <v>1</v>
      </c>
      <c r="O1035" s="841">
        <f t="shared" si="53"/>
        <v>1</v>
      </c>
      <c r="P1035" s="1037" t="str">
        <f>IF(ISNUMBER(O1035),IF(O1035=100%,"CUMPLIDA",IF(AND(ISNUMBER(L1035),ISNUMBER(ITRC!$Q$5)), IF(L1035&lt;ITRC!$Q$5,"INCUMPLIDA","PROCESO"), "VERIFICAR FECHA")),"SIN VALOR AVANCE")</f>
        <v>CUMPLIDA</v>
      </c>
      <c r="Q1035" s="1230" t="s">
        <v>2096</v>
      </c>
    </row>
    <row r="1036" spans="1:17" ht="45" x14ac:dyDescent="0.25">
      <c r="A1036" s="51" t="s">
        <v>18</v>
      </c>
      <c r="B1036" s="52" t="s">
        <v>17</v>
      </c>
      <c r="C1036" s="1204"/>
      <c r="D1036" s="1204"/>
      <c r="E1036" s="1031" t="s">
        <v>2103</v>
      </c>
      <c r="F1036" s="1130"/>
      <c r="G1036" s="1130"/>
      <c r="H1036" s="1130"/>
      <c r="I1036" s="1227"/>
      <c r="J1036" s="1229"/>
      <c r="K1036" s="569">
        <v>43952</v>
      </c>
      <c r="L1036" s="569">
        <v>44316</v>
      </c>
      <c r="M1036" s="840">
        <f>(L1036-K1036)/7</f>
        <v>52</v>
      </c>
      <c r="N1036" s="841">
        <v>1</v>
      </c>
      <c r="O1036" s="841">
        <f t="shared" si="53"/>
        <v>1</v>
      </c>
      <c r="P1036" s="1037" t="str">
        <f>IF(ISNUMBER(O1036),IF(O1036=100%,"CUMPLIDA",IF(AND(ISNUMBER(L1036),ISNUMBER(ITRC!$Q$5)), IF(L1036&lt;ITRC!$Q$5,"INCUMPLIDA","PROCESO"), "VERIFICAR FECHA")),"SIN VALOR AVANCE")</f>
        <v>CUMPLIDA</v>
      </c>
      <c r="Q1036" s="1230"/>
    </row>
    <row r="1037" spans="1:17" ht="165.6" x14ac:dyDescent="0.25">
      <c r="A1037" s="51" t="s">
        <v>18</v>
      </c>
      <c r="B1037" s="52" t="s">
        <v>17</v>
      </c>
      <c r="C1037" s="1204" t="s">
        <v>2104</v>
      </c>
      <c r="D1037" s="1204" t="s">
        <v>1367</v>
      </c>
      <c r="E1037" s="1031" t="s">
        <v>2105</v>
      </c>
      <c r="F1037" s="1130" t="s">
        <v>2106</v>
      </c>
      <c r="G1037" s="1031" t="s">
        <v>2107</v>
      </c>
      <c r="H1037" s="1031" t="s">
        <v>2108</v>
      </c>
      <c r="I1037" s="1031" t="s">
        <v>2109</v>
      </c>
      <c r="J1037" s="839">
        <v>1</v>
      </c>
      <c r="K1037" s="569">
        <v>43905</v>
      </c>
      <c r="L1037" s="569">
        <v>44073</v>
      </c>
      <c r="M1037" s="840">
        <f t="shared" si="52"/>
        <v>24</v>
      </c>
      <c r="N1037" s="841">
        <v>1</v>
      </c>
      <c r="O1037" s="841">
        <f t="shared" si="53"/>
        <v>1</v>
      </c>
      <c r="P1037" s="1037" t="str">
        <f>IF(ISNUMBER(O1037),IF(O1037=100%,"CUMPLIDA",IF(AND(ISNUMBER(L1037),ISNUMBER(ITRC!$Q$5)), IF(L1037&lt;ITRC!$Q$5,"INCUMPLIDA","PROCESO"), "VERIFICAR FECHA")),"SIN VALOR AVANCE")</f>
        <v>CUMPLIDA</v>
      </c>
      <c r="Q1037" s="1035" t="s">
        <v>2110</v>
      </c>
    </row>
    <row r="1038" spans="1:17" ht="165.6" x14ac:dyDescent="0.25">
      <c r="A1038" s="51" t="s">
        <v>18</v>
      </c>
      <c r="B1038" s="52" t="s">
        <v>17</v>
      </c>
      <c r="C1038" s="1204"/>
      <c r="D1038" s="1204"/>
      <c r="E1038" s="1031" t="s">
        <v>2111</v>
      </c>
      <c r="F1038" s="1130"/>
      <c r="G1038" s="1031" t="s">
        <v>2112</v>
      </c>
      <c r="H1038" s="1031" t="s">
        <v>2113</v>
      </c>
      <c r="I1038" s="1031" t="s">
        <v>2109</v>
      </c>
      <c r="J1038" s="839">
        <v>1</v>
      </c>
      <c r="K1038" s="569">
        <v>43905</v>
      </c>
      <c r="L1038" s="569">
        <v>44073</v>
      </c>
      <c r="M1038" s="840">
        <f t="shared" si="52"/>
        <v>24</v>
      </c>
      <c r="N1038" s="841">
        <v>1</v>
      </c>
      <c r="O1038" s="841">
        <f t="shared" si="53"/>
        <v>1</v>
      </c>
      <c r="P1038" s="1037" t="str">
        <f>IF(ISNUMBER(O1038),IF(O1038=100%,"CUMPLIDA",IF(AND(ISNUMBER(L1038),ISNUMBER(ITRC!$Q$5)), IF(L1038&lt;ITRC!$Q$5,"INCUMPLIDA","PROCESO"), "VERIFICAR FECHA")),"SIN VALOR AVANCE")</f>
        <v>CUMPLIDA</v>
      </c>
      <c r="Q1038" s="1035" t="s">
        <v>2110</v>
      </c>
    </row>
    <row r="1039" spans="1:17" ht="165.6" x14ac:dyDescent="0.25">
      <c r="A1039" s="51" t="s">
        <v>18</v>
      </c>
      <c r="B1039" s="52" t="s">
        <v>17</v>
      </c>
      <c r="C1039" s="1204"/>
      <c r="D1039" s="1204"/>
      <c r="E1039" s="1130" t="s">
        <v>2114</v>
      </c>
      <c r="F1039" s="1130"/>
      <c r="G1039" s="1031" t="s">
        <v>2115</v>
      </c>
      <c r="H1039" s="1031" t="s">
        <v>2116</v>
      </c>
      <c r="I1039" s="1031" t="s">
        <v>2109</v>
      </c>
      <c r="J1039" s="839">
        <v>1</v>
      </c>
      <c r="K1039" s="569">
        <v>43905</v>
      </c>
      <c r="L1039" s="569">
        <v>44073</v>
      </c>
      <c r="M1039" s="840">
        <f t="shared" si="52"/>
        <v>24</v>
      </c>
      <c r="N1039" s="841">
        <v>1</v>
      </c>
      <c r="O1039" s="841">
        <f t="shared" si="53"/>
        <v>1</v>
      </c>
      <c r="P1039" s="1037" t="str">
        <f>IF(ISNUMBER(O1039),IF(O1039=100%,"CUMPLIDA",IF(AND(ISNUMBER(L1039),ISNUMBER(ITRC!$Q$5)), IF(L1039&lt;ITRC!$Q$5,"INCUMPLIDA","PROCESO"), "VERIFICAR FECHA")),"SIN VALOR AVANCE")</f>
        <v>CUMPLIDA</v>
      </c>
      <c r="Q1039" s="1035" t="s">
        <v>2110</v>
      </c>
    </row>
    <row r="1040" spans="1:17" ht="330" x14ac:dyDescent="0.25">
      <c r="A1040" s="51" t="s">
        <v>18</v>
      </c>
      <c r="B1040" s="52" t="s">
        <v>17</v>
      </c>
      <c r="C1040" s="1204"/>
      <c r="D1040" s="1204"/>
      <c r="E1040" s="1130"/>
      <c r="F1040" s="1130"/>
      <c r="G1040" s="1031" t="s">
        <v>2117</v>
      </c>
      <c r="H1040" s="1031" t="s">
        <v>2118</v>
      </c>
      <c r="I1040" s="1031" t="s">
        <v>2109</v>
      </c>
      <c r="J1040" s="839">
        <v>1</v>
      </c>
      <c r="K1040" s="569">
        <v>43905</v>
      </c>
      <c r="L1040" s="569">
        <v>44073</v>
      </c>
      <c r="M1040" s="840">
        <f t="shared" si="52"/>
        <v>24</v>
      </c>
      <c r="N1040" s="841">
        <v>1</v>
      </c>
      <c r="O1040" s="841">
        <f t="shared" si="53"/>
        <v>1</v>
      </c>
      <c r="P1040" s="1037" t="str">
        <f>IF(ISNUMBER(O1040),IF(O1040=100%,"CUMPLIDA",IF(AND(ISNUMBER(L1040),ISNUMBER(ITRC!$Q$5)), IF(L1040&lt;ITRC!$Q$5,"INCUMPLIDA","PROCESO"), "VERIFICAR FECHA")),"SIN VALOR AVANCE")</f>
        <v>CUMPLIDA</v>
      </c>
      <c r="Q1040" s="1035" t="s">
        <v>2110</v>
      </c>
    </row>
    <row r="1041" spans="1:17" ht="210.6" x14ac:dyDescent="0.25">
      <c r="A1041" s="51" t="s">
        <v>18</v>
      </c>
      <c r="B1041" s="52" t="s">
        <v>17</v>
      </c>
      <c r="C1041" s="1204" t="s">
        <v>2119</v>
      </c>
      <c r="D1041" s="1204" t="s">
        <v>2120</v>
      </c>
      <c r="E1041" s="1130" t="s">
        <v>2121</v>
      </c>
      <c r="F1041" s="1130" t="s">
        <v>2122</v>
      </c>
      <c r="G1041" s="1130" t="s">
        <v>2123</v>
      </c>
      <c r="H1041" s="1031" t="s">
        <v>2124</v>
      </c>
      <c r="I1041" s="1031" t="s">
        <v>2125</v>
      </c>
      <c r="J1041" s="839">
        <v>1</v>
      </c>
      <c r="K1041" s="569">
        <v>43891</v>
      </c>
      <c r="L1041" s="569">
        <v>43982</v>
      </c>
      <c r="M1041" s="840">
        <f t="shared" si="52"/>
        <v>13</v>
      </c>
      <c r="N1041" s="841">
        <v>1</v>
      </c>
      <c r="O1041" s="841">
        <f t="shared" si="53"/>
        <v>1</v>
      </c>
      <c r="P1041" s="1037" t="str">
        <f>IF(ISNUMBER(O1041),IF(O1041=100%,"CUMPLIDA",IF(AND(ISNUMBER(L1041),ISNUMBER(ITRC!$Q$5)), IF(L1041&lt;ITRC!$Q$5,"INCUMPLIDA","PROCESO"), "VERIFICAR FECHA")),"SIN VALOR AVANCE")</f>
        <v>CUMPLIDA</v>
      </c>
      <c r="Q1041" s="53" t="s">
        <v>2031</v>
      </c>
    </row>
    <row r="1042" spans="1:17" ht="210.6" x14ac:dyDescent="0.25">
      <c r="A1042" s="51" t="s">
        <v>18</v>
      </c>
      <c r="B1042" s="52" t="s">
        <v>17</v>
      </c>
      <c r="C1042" s="1204"/>
      <c r="D1042" s="1204"/>
      <c r="E1042" s="1130"/>
      <c r="F1042" s="1130"/>
      <c r="G1042" s="1130"/>
      <c r="H1042" s="1031" t="s">
        <v>2126</v>
      </c>
      <c r="I1042" s="1031" t="s">
        <v>2127</v>
      </c>
      <c r="J1042" s="839">
        <v>34</v>
      </c>
      <c r="K1042" s="569">
        <v>43983</v>
      </c>
      <c r="L1042" s="569">
        <v>44347</v>
      </c>
      <c r="M1042" s="840">
        <f t="shared" si="52"/>
        <v>52</v>
      </c>
      <c r="N1042" s="841">
        <v>1</v>
      </c>
      <c r="O1042" s="841">
        <f t="shared" si="53"/>
        <v>1</v>
      </c>
      <c r="P1042" s="1037" t="str">
        <f>IF(ISNUMBER(O1042),IF(O1042=100%,"CUMPLIDA",IF(AND(ISNUMBER(L1042),ISNUMBER(ITRC!$Q$5)), IF(L1042&lt;ITRC!$Q$5,"INCUMPLIDA","PROCESO"), "VERIFICAR FECHA")),"SIN VALOR AVANCE")</f>
        <v>CUMPLIDA</v>
      </c>
      <c r="Q1042" s="53" t="s">
        <v>2031</v>
      </c>
    </row>
    <row r="1043" spans="1:17" ht="255.6" x14ac:dyDescent="0.25">
      <c r="A1043" s="51" t="s">
        <v>18</v>
      </c>
      <c r="B1043" s="52" t="s">
        <v>17</v>
      </c>
      <c r="C1043" s="1204"/>
      <c r="D1043" s="1204"/>
      <c r="E1043" s="1130"/>
      <c r="F1043" s="1130"/>
      <c r="G1043" s="1031" t="s">
        <v>2128</v>
      </c>
      <c r="H1043" s="1031" t="s">
        <v>2129</v>
      </c>
      <c r="I1043" s="1031" t="s">
        <v>1567</v>
      </c>
      <c r="J1043" s="839">
        <v>34</v>
      </c>
      <c r="K1043" s="569">
        <v>43876</v>
      </c>
      <c r="L1043" s="569">
        <v>44012</v>
      </c>
      <c r="M1043" s="840">
        <f t="shared" si="52"/>
        <v>19.428571428571427</v>
      </c>
      <c r="N1043" s="841">
        <v>1</v>
      </c>
      <c r="O1043" s="841">
        <f t="shared" si="53"/>
        <v>1</v>
      </c>
      <c r="P1043" s="1037" t="str">
        <f>IF(ISNUMBER(O1043),IF(O1043=100%,"CUMPLIDA",IF(AND(ISNUMBER(L1043),ISNUMBER(ITRC!$Q$5)), IF(L1043&lt;ITRC!$Q$5,"INCUMPLIDA","PROCESO"), "VERIFICAR FECHA")),"SIN VALOR AVANCE")</f>
        <v>CUMPLIDA</v>
      </c>
      <c r="Q1043" s="53" t="s">
        <v>2036</v>
      </c>
    </row>
    <row r="1044" spans="1:17" ht="255.6" x14ac:dyDescent="0.25">
      <c r="A1044" s="51" t="s">
        <v>18</v>
      </c>
      <c r="B1044" s="52" t="s">
        <v>17</v>
      </c>
      <c r="C1044" s="1204"/>
      <c r="D1044" s="1204"/>
      <c r="E1044" s="1130"/>
      <c r="F1044" s="1130"/>
      <c r="G1044" s="1130" t="s">
        <v>2130</v>
      </c>
      <c r="H1044" s="1031" t="s">
        <v>2131</v>
      </c>
      <c r="I1044" s="1031" t="s">
        <v>2132</v>
      </c>
      <c r="J1044" s="839">
        <v>1</v>
      </c>
      <c r="K1044" s="569">
        <v>43891</v>
      </c>
      <c r="L1044" s="569">
        <v>43982</v>
      </c>
      <c r="M1044" s="840">
        <f t="shared" si="52"/>
        <v>13</v>
      </c>
      <c r="N1044" s="841">
        <v>1</v>
      </c>
      <c r="O1044" s="841">
        <f t="shared" si="53"/>
        <v>1</v>
      </c>
      <c r="P1044" s="1037" t="str">
        <f>IF(ISNUMBER(O1044),IF(O1044=100%,"CUMPLIDA",IF(AND(ISNUMBER(L1044),ISNUMBER(ITRC!$Q$5)), IF(L1044&lt;ITRC!$Q$5,"INCUMPLIDA","PROCESO"), "VERIFICAR FECHA")),"SIN VALOR AVANCE")</f>
        <v>CUMPLIDA</v>
      </c>
      <c r="Q1044" s="53" t="s">
        <v>2036</v>
      </c>
    </row>
    <row r="1045" spans="1:17" ht="255.6" x14ac:dyDescent="0.25">
      <c r="A1045" s="51" t="s">
        <v>18</v>
      </c>
      <c r="B1045" s="52" t="s">
        <v>17</v>
      </c>
      <c r="C1045" s="1204"/>
      <c r="D1045" s="1204"/>
      <c r="E1045" s="1130"/>
      <c r="F1045" s="1130"/>
      <c r="G1045" s="1130"/>
      <c r="H1045" s="1031" t="s">
        <v>2126</v>
      </c>
      <c r="I1045" s="1031" t="s">
        <v>2127</v>
      </c>
      <c r="J1045" s="839">
        <v>34</v>
      </c>
      <c r="K1045" s="569">
        <v>43983</v>
      </c>
      <c r="L1045" s="569">
        <v>44347</v>
      </c>
      <c r="M1045" s="840">
        <f t="shared" si="52"/>
        <v>52</v>
      </c>
      <c r="N1045" s="841">
        <v>1</v>
      </c>
      <c r="O1045" s="841">
        <f t="shared" si="53"/>
        <v>1</v>
      </c>
      <c r="P1045" s="1037" t="str">
        <f>IF(ISNUMBER(O1045),IF(O1045=100%,"CUMPLIDA",IF(AND(ISNUMBER(L1045),ISNUMBER(ITRC!$Q$5)), IF(L1045&lt;ITRC!$Q$5,"INCUMPLIDA","PROCESO"), "VERIFICAR FECHA")),"SIN VALOR AVANCE")</f>
        <v>CUMPLIDA</v>
      </c>
      <c r="Q1045" s="53" t="s">
        <v>2036</v>
      </c>
    </row>
    <row r="1046" spans="1:17" ht="255.6" x14ac:dyDescent="0.25">
      <c r="A1046" s="51" t="s">
        <v>18</v>
      </c>
      <c r="B1046" s="52" t="s">
        <v>17</v>
      </c>
      <c r="C1046" s="1204"/>
      <c r="D1046" s="1204"/>
      <c r="E1046" s="1130"/>
      <c r="F1046" s="1130"/>
      <c r="G1046" s="1031" t="s">
        <v>2133</v>
      </c>
      <c r="H1046" s="1031" t="s">
        <v>2134</v>
      </c>
      <c r="I1046" s="1031" t="s">
        <v>2135</v>
      </c>
      <c r="J1046" s="839">
        <v>408</v>
      </c>
      <c r="K1046" s="569">
        <v>43891</v>
      </c>
      <c r="L1046" s="569">
        <v>44270</v>
      </c>
      <c r="M1046" s="840">
        <f t="shared" si="52"/>
        <v>54.142857142857146</v>
      </c>
      <c r="N1046" s="841">
        <v>1</v>
      </c>
      <c r="O1046" s="841">
        <f t="shared" si="53"/>
        <v>1</v>
      </c>
      <c r="P1046" s="1037" t="str">
        <f>IF(ISNUMBER(O1046),IF(O1046=100%,"CUMPLIDA",IF(AND(ISNUMBER(L1046),ISNUMBER(ITRC!$Q$5)), IF(L1046&lt;ITRC!$Q$5,"INCUMPLIDA","PROCESO"), "VERIFICAR FECHA")),"SIN VALOR AVANCE")</f>
        <v>CUMPLIDA</v>
      </c>
      <c r="Q1046" s="53" t="s">
        <v>2036</v>
      </c>
    </row>
    <row r="1047" spans="1:17" ht="255.6" x14ac:dyDescent="0.25">
      <c r="A1047" s="51" t="s">
        <v>18</v>
      </c>
      <c r="B1047" s="52" t="s">
        <v>17</v>
      </c>
      <c r="C1047" s="1204"/>
      <c r="D1047" s="1204"/>
      <c r="E1047" s="1130"/>
      <c r="F1047" s="1130"/>
      <c r="G1047" s="1130" t="s">
        <v>2136</v>
      </c>
      <c r="H1047" s="1031" t="s">
        <v>2124</v>
      </c>
      <c r="I1047" s="1031" t="s">
        <v>2125</v>
      </c>
      <c r="J1047" s="839">
        <v>1</v>
      </c>
      <c r="K1047" s="569">
        <v>43891</v>
      </c>
      <c r="L1047" s="569">
        <v>43982</v>
      </c>
      <c r="M1047" s="840">
        <f t="shared" si="52"/>
        <v>13</v>
      </c>
      <c r="N1047" s="841">
        <v>1</v>
      </c>
      <c r="O1047" s="841">
        <f t="shared" si="53"/>
        <v>1</v>
      </c>
      <c r="P1047" s="1037" t="str">
        <f>IF(ISNUMBER(O1047),IF(O1047=100%,"CUMPLIDA",IF(AND(ISNUMBER(L1047),ISNUMBER(ITRC!$Q$5)), IF(L1047&lt;ITRC!$Q$5,"INCUMPLIDA","PROCESO"), "VERIFICAR FECHA")),"SIN VALOR AVANCE")</f>
        <v>CUMPLIDA</v>
      </c>
      <c r="Q1047" s="53" t="s">
        <v>2036</v>
      </c>
    </row>
    <row r="1048" spans="1:17" ht="255.6" x14ac:dyDescent="0.25">
      <c r="A1048" s="51" t="s">
        <v>18</v>
      </c>
      <c r="B1048" s="52" t="s">
        <v>17</v>
      </c>
      <c r="C1048" s="1204"/>
      <c r="D1048" s="1204"/>
      <c r="E1048" s="1130"/>
      <c r="F1048" s="1130"/>
      <c r="G1048" s="1130"/>
      <c r="H1048" s="1031" t="s">
        <v>2126</v>
      </c>
      <c r="I1048" s="1031" t="s">
        <v>2127</v>
      </c>
      <c r="J1048" s="839">
        <v>34</v>
      </c>
      <c r="K1048" s="569">
        <v>43983</v>
      </c>
      <c r="L1048" s="569">
        <v>44347</v>
      </c>
      <c r="M1048" s="840">
        <f t="shared" si="52"/>
        <v>52</v>
      </c>
      <c r="N1048" s="841">
        <v>1</v>
      </c>
      <c r="O1048" s="841">
        <f t="shared" si="53"/>
        <v>1</v>
      </c>
      <c r="P1048" s="1037" t="str">
        <f>IF(ISNUMBER(O1048),IF(O1048=100%,"CUMPLIDA",IF(AND(ISNUMBER(L1048),ISNUMBER(ITRC!$Q$5)), IF(L1048&lt;ITRC!$Q$5,"INCUMPLIDA","PROCESO"), "VERIFICAR FECHA")),"SIN VALOR AVANCE")</f>
        <v>CUMPLIDA</v>
      </c>
      <c r="Q1048" s="53" t="s">
        <v>2036</v>
      </c>
    </row>
    <row r="1049" spans="1:17" ht="255.6" x14ac:dyDescent="0.25">
      <c r="A1049" s="51" t="s">
        <v>18</v>
      </c>
      <c r="B1049" s="52" t="s">
        <v>17</v>
      </c>
      <c r="C1049" s="1204"/>
      <c r="D1049" s="1204"/>
      <c r="E1049" s="1130"/>
      <c r="F1049" s="1130"/>
      <c r="G1049" s="1130" t="s">
        <v>2137</v>
      </c>
      <c r="H1049" s="1031" t="s">
        <v>2138</v>
      </c>
      <c r="I1049" s="1031" t="s">
        <v>2125</v>
      </c>
      <c r="J1049" s="839">
        <v>1</v>
      </c>
      <c r="K1049" s="569">
        <v>43891</v>
      </c>
      <c r="L1049" s="569">
        <v>43982</v>
      </c>
      <c r="M1049" s="840">
        <f t="shared" si="52"/>
        <v>13</v>
      </c>
      <c r="N1049" s="841">
        <v>1</v>
      </c>
      <c r="O1049" s="841">
        <f t="shared" si="53"/>
        <v>1</v>
      </c>
      <c r="P1049" s="1037" t="str">
        <f>IF(ISNUMBER(O1049),IF(O1049=100%,"CUMPLIDA",IF(AND(ISNUMBER(L1049),ISNUMBER(ITRC!$Q$5)), IF(L1049&lt;ITRC!$Q$5,"INCUMPLIDA","PROCESO"), "VERIFICAR FECHA")),"SIN VALOR AVANCE")</f>
        <v>CUMPLIDA</v>
      </c>
      <c r="Q1049" s="53" t="s">
        <v>2036</v>
      </c>
    </row>
    <row r="1050" spans="1:17" ht="255.6" x14ac:dyDescent="0.25">
      <c r="A1050" s="51" t="s">
        <v>18</v>
      </c>
      <c r="B1050" s="52" t="s">
        <v>17</v>
      </c>
      <c r="C1050" s="1204"/>
      <c r="D1050" s="1204"/>
      <c r="E1050" s="1130"/>
      <c r="F1050" s="1130"/>
      <c r="G1050" s="1130"/>
      <c r="H1050" s="1031" t="s">
        <v>2126</v>
      </c>
      <c r="I1050" s="1031" t="s">
        <v>2127</v>
      </c>
      <c r="J1050" s="839">
        <v>34</v>
      </c>
      <c r="K1050" s="569">
        <v>43983</v>
      </c>
      <c r="L1050" s="569">
        <v>44347</v>
      </c>
      <c r="M1050" s="840">
        <f t="shared" si="52"/>
        <v>52</v>
      </c>
      <c r="N1050" s="841">
        <v>1</v>
      </c>
      <c r="O1050" s="841">
        <f t="shared" si="53"/>
        <v>1</v>
      </c>
      <c r="P1050" s="1037" t="str">
        <f>IF(ISNUMBER(O1050),IF(O1050=100%,"CUMPLIDA",IF(AND(ISNUMBER(L1050),ISNUMBER(ITRC!$Q$5)), IF(L1050&lt;ITRC!$Q$5,"INCUMPLIDA","PROCESO"), "VERIFICAR FECHA")),"SIN VALOR AVANCE")</f>
        <v>CUMPLIDA</v>
      </c>
      <c r="Q1050" s="53" t="s">
        <v>2036</v>
      </c>
    </row>
    <row r="1051" spans="1:17" ht="255.6" x14ac:dyDescent="0.25">
      <c r="A1051" s="51" t="s">
        <v>18</v>
      </c>
      <c r="B1051" s="52" t="s">
        <v>17</v>
      </c>
      <c r="C1051" s="1204"/>
      <c r="D1051" s="1204"/>
      <c r="E1051" s="1130"/>
      <c r="F1051" s="1130"/>
      <c r="G1051" s="1130" t="s">
        <v>2139</v>
      </c>
      <c r="H1051" s="1031" t="s">
        <v>2138</v>
      </c>
      <c r="I1051" s="1031" t="s">
        <v>2125</v>
      </c>
      <c r="J1051" s="839">
        <v>1</v>
      </c>
      <c r="K1051" s="569">
        <v>43891</v>
      </c>
      <c r="L1051" s="569">
        <v>43982</v>
      </c>
      <c r="M1051" s="840">
        <f t="shared" si="52"/>
        <v>13</v>
      </c>
      <c r="N1051" s="841">
        <v>1</v>
      </c>
      <c r="O1051" s="841">
        <f t="shared" si="53"/>
        <v>1</v>
      </c>
      <c r="P1051" s="1037" t="str">
        <f>IF(ISNUMBER(O1051),IF(O1051=100%,"CUMPLIDA",IF(AND(ISNUMBER(L1051),ISNUMBER(ITRC!$Q$5)), IF(L1051&lt;ITRC!$Q$5,"INCUMPLIDA","PROCESO"), "VERIFICAR FECHA")),"SIN VALOR AVANCE")</f>
        <v>CUMPLIDA</v>
      </c>
      <c r="Q1051" s="53" t="s">
        <v>2036</v>
      </c>
    </row>
    <row r="1052" spans="1:17" ht="255.6" x14ac:dyDescent="0.25">
      <c r="A1052" s="51" t="s">
        <v>18</v>
      </c>
      <c r="B1052" s="52" t="s">
        <v>17</v>
      </c>
      <c r="C1052" s="1204"/>
      <c r="D1052" s="1204"/>
      <c r="E1052" s="1130"/>
      <c r="F1052" s="1130"/>
      <c r="G1052" s="1130"/>
      <c r="H1052" s="1031" t="s">
        <v>2126</v>
      </c>
      <c r="I1052" s="1031" t="s">
        <v>2127</v>
      </c>
      <c r="J1052" s="839">
        <v>34</v>
      </c>
      <c r="K1052" s="569">
        <v>43983</v>
      </c>
      <c r="L1052" s="569">
        <v>44347</v>
      </c>
      <c r="M1052" s="840">
        <f t="shared" si="52"/>
        <v>52</v>
      </c>
      <c r="N1052" s="841">
        <v>1</v>
      </c>
      <c r="O1052" s="841">
        <f t="shared" si="53"/>
        <v>1</v>
      </c>
      <c r="P1052" s="1037" t="str">
        <f>IF(ISNUMBER(O1052),IF(O1052=100%,"CUMPLIDA",IF(AND(ISNUMBER(L1052),ISNUMBER(ITRC!$Q$5)), IF(L1052&lt;ITRC!$Q$5,"INCUMPLIDA","PROCESO"), "VERIFICAR FECHA")),"SIN VALOR AVANCE")</f>
        <v>CUMPLIDA</v>
      </c>
      <c r="Q1052" s="53" t="s">
        <v>2036</v>
      </c>
    </row>
    <row r="1053" spans="1:17" ht="255.6" x14ac:dyDescent="0.25">
      <c r="A1053" s="51" t="s">
        <v>18</v>
      </c>
      <c r="B1053" s="52" t="s">
        <v>17</v>
      </c>
      <c r="C1053" s="1204"/>
      <c r="D1053" s="1204"/>
      <c r="E1053" s="1130"/>
      <c r="F1053" s="1130"/>
      <c r="G1053" s="1130" t="s">
        <v>2140</v>
      </c>
      <c r="H1053" s="54" t="s">
        <v>102</v>
      </c>
      <c r="I1053" s="54" t="s">
        <v>102</v>
      </c>
      <c r="J1053" s="839">
        <v>1</v>
      </c>
      <c r="K1053" s="569">
        <v>43891</v>
      </c>
      <c r="L1053" s="569">
        <v>44134</v>
      </c>
      <c r="M1053" s="840">
        <f t="shared" si="52"/>
        <v>34.714285714285715</v>
      </c>
      <c r="N1053" s="841">
        <v>1</v>
      </c>
      <c r="O1053" s="841">
        <f t="shared" si="53"/>
        <v>1</v>
      </c>
      <c r="P1053" s="1037" t="str">
        <f>IF(ISNUMBER(O1053),IF(O1053=100%,"CUMPLIDA",IF(AND(ISNUMBER(L1053),ISNUMBER(ITRC!$Q$5)), IF(L1053&lt;ITRC!$Q$5,"INCUMPLIDA","PROCESO"), "VERIFICAR FECHA")),"SIN VALOR AVANCE")</f>
        <v>CUMPLIDA</v>
      </c>
      <c r="Q1053" s="53" t="s">
        <v>2036</v>
      </c>
    </row>
    <row r="1054" spans="1:17" ht="255.6" x14ac:dyDescent="0.25">
      <c r="A1054" s="51" t="s">
        <v>18</v>
      </c>
      <c r="B1054" s="52" t="s">
        <v>17</v>
      </c>
      <c r="C1054" s="1204"/>
      <c r="D1054" s="1204"/>
      <c r="E1054" s="1130"/>
      <c r="F1054" s="1130"/>
      <c r="G1054" s="1130"/>
      <c r="H1054" s="54" t="s">
        <v>2141</v>
      </c>
      <c r="I1054" s="54" t="s">
        <v>2142</v>
      </c>
      <c r="J1054" s="839">
        <v>6</v>
      </c>
      <c r="K1054" s="569">
        <v>44136</v>
      </c>
      <c r="L1054" s="569">
        <v>44561</v>
      </c>
      <c r="M1054" s="840">
        <f t="shared" si="52"/>
        <v>60.714285714285715</v>
      </c>
      <c r="N1054" s="841">
        <v>1</v>
      </c>
      <c r="O1054" s="841">
        <f t="shared" si="53"/>
        <v>1</v>
      </c>
      <c r="P1054" s="1037" t="str">
        <f>IF(ISNUMBER(O1054),IF(O1054=100%,"CUMPLIDA",IF(AND(ISNUMBER(L1054),ISNUMBER(ITRC!$Q$5)), IF(L1054&lt;ITRC!$Q$5,"INCUMPLIDA","PROCESO"), "VERIFICAR FECHA")),"SIN VALOR AVANCE")</f>
        <v>CUMPLIDA</v>
      </c>
      <c r="Q1054" s="53" t="s">
        <v>2036</v>
      </c>
    </row>
    <row r="1055" spans="1:17" ht="255.6" x14ac:dyDescent="0.25">
      <c r="A1055" s="51" t="s">
        <v>18</v>
      </c>
      <c r="B1055" s="52" t="s">
        <v>17</v>
      </c>
      <c r="C1055" s="1204"/>
      <c r="D1055" s="1204"/>
      <c r="E1055" s="1130"/>
      <c r="F1055" s="1130"/>
      <c r="G1055" s="1031" t="s">
        <v>2143</v>
      </c>
      <c r="H1055" s="1031" t="s">
        <v>2126</v>
      </c>
      <c r="I1055" s="1031" t="s">
        <v>2144</v>
      </c>
      <c r="J1055" s="839">
        <v>1</v>
      </c>
      <c r="K1055" s="569">
        <v>43983</v>
      </c>
      <c r="L1055" s="569">
        <v>44347</v>
      </c>
      <c r="M1055" s="840">
        <f t="shared" si="52"/>
        <v>52</v>
      </c>
      <c r="N1055" s="841">
        <v>1</v>
      </c>
      <c r="O1055" s="841">
        <f t="shared" si="53"/>
        <v>1</v>
      </c>
      <c r="P1055" s="1037" t="str">
        <f>IF(ISNUMBER(O1055),IF(O1055=100%,"CUMPLIDA",IF(AND(ISNUMBER(L1055),ISNUMBER(ITRC!$Q$5)), IF(L1055&lt;ITRC!$Q$5,"INCUMPLIDA","PROCESO"), "VERIFICAR FECHA")),"SIN VALOR AVANCE")</f>
        <v>CUMPLIDA</v>
      </c>
      <c r="Q1055" s="53" t="s">
        <v>2036</v>
      </c>
    </row>
    <row r="1056" spans="1:17" ht="255.6" x14ac:dyDescent="0.25">
      <c r="A1056" s="51" t="s">
        <v>18</v>
      </c>
      <c r="B1056" s="52" t="s">
        <v>17</v>
      </c>
      <c r="C1056" s="1204"/>
      <c r="D1056" s="1204"/>
      <c r="E1056" s="1130"/>
      <c r="F1056" s="1130"/>
      <c r="G1056" s="1130" t="s">
        <v>2145</v>
      </c>
      <c r="H1056" s="54" t="s">
        <v>2146</v>
      </c>
      <c r="I1056" s="54" t="s">
        <v>2146</v>
      </c>
      <c r="J1056" s="839">
        <v>1</v>
      </c>
      <c r="K1056" s="569">
        <v>43891</v>
      </c>
      <c r="L1056" s="569">
        <v>44012</v>
      </c>
      <c r="M1056" s="840">
        <f t="shared" si="52"/>
        <v>17.285714285714285</v>
      </c>
      <c r="N1056" s="841">
        <v>1</v>
      </c>
      <c r="O1056" s="841">
        <f t="shared" si="53"/>
        <v>1</v>
      </c>
      <c r="P1056" s="1037" t="str">
        <f>IF(ISNUMBER(O1056),IF(O1056=100%,"CUMPLIDA",IF(AND(ISNUMBER(L1056),ISNUMBER(ITRC!$Q$5)), IF(L1056&lt;ITRC!$Q$5,"INCUMPLIDA","PROCESO"), "VERIFICAR FECHA")),"SIN VALOR AVANCE")</f>
        <v>CUMPLIDA</v>
      </c>
      <c r="Q1056" s="53" t="s">
        <v>2036</v>
      </c>
    </row>
    <row r="1057" spans="1:17" ht="255.6" x14ac:dyDescent="0.25">
      <c r="A1057" s="51" t="s">
        <v>18</v>
      </c>
      <c r="B1057" s="52" t="s">
        <v>17</v>
      </c>
      <c r="C1057" s="1204"/>
      <c r="D1057" s="1204"/>
      <c r="E1057" s="1130"/>
      <c r="F1057" s="1130"/>
      <c r="G1057" s="1130"/>
      <c r="H1057" s="54" t="s">
        <v>2147</v>
      </c>
      <c r="I1057" s="54" t="s">
        <v>2147</v>
      </c>
      <c r="J1057" s="839">
        <v>1</v>
      </c>
      <c r="K1057" s="569">
        <v>44013</v>
      </c>
      <c r="L1057" s="569">
        <v>44104</v>
      </c>
      <c r="M1057" s="840">
        <f t="shared" si="52"/>
        <v>13</v>
      </c>
      <c r="N1057" s="841">
        <v>1</v>
      </c>
      <c r="O1057" s="841">
        <f t="shared" si="53"/>
        <v>1</v>
      </c>
      <c r="P1057" s="1037" t="str">
        <f>IF(ISNUMBER(O1057),IF(O1057=100%,"CUMPLIDA",IF(AND(ISNUMBER(L1057),ISNUMBER(ITRC!$Q$5)), IF(L1057&lt;ITRC!$Q$5,"INCUMPLIDA","PROCESO"), "VERIFICAR FECHA")),"SIN VALOR AVANCE")</f>
        <v>CUMPLIDA</v>
      </c>
      <c r="Q1057" s="53" t="s">
        <v>2036</v>
      </c>
    </row>
    <row r="1058" spans="1:17" ht="255.6" x14ac:dyDescent="0.25">
      <c r="A1058" s="51" t="s">
        <v>18</v>
      </c>
      <c r="B1058" s="52" t="s">
        <v>17</v>
      </c>
      <c r="C1058" s="1204"/>
      <c r="D1058" s="1204"/>
      <c r="E1058" s="1130"/>
      <c r="F1058" s="1130"/>
      <c r="G1058" s="1130"/>
      <c r="H1058" s="54" t="s">
        <v>2142</v>
      </c>
      <c r="I1058" s="54" t="s">
        <v>2142</v>
      </c>
      <c r="J1058" s="839">
        <v>3</v>
      </c>
      <c r="K1058" s="569">
        <v>44105</v>
      </c>
      <c r="L1058" s="569">
        <v>44377</v>
      </c>
      <c r="M1058" s="840">
        <f t="shared" si="52"/>
        <v>38.857142857142854</v>
      </c>
      <c r="N1058" s="841">
        <v>1</v>
      </c>
      <c r="O1058" s="841">
        <f t="shared" si="53"/>
        <v>1</v>
      </c>
      <c r="P1058" s="1037" t="str">
        <f>IF(ISNUMBER(O1058),IF(O1058=100%,"CUMPLIDA",IF(AND(ISNUMBER(L1058),ISNUMBER(ITRC!$Q$5)), IF(L1058&lt;ITRC!$Q$5,"INCUMPLIDA","PROCESO"), "VERIFICAR FECHA")),"SIN VALOR AVANCE")</f>
        <v>CUMPLIDA</v>
      </c>
      <c r="Q1058" s="53" t="s">
        <v>2036</v>
      </c>
    </row>
    <row r="1059" spans="1:17" ht="255.6" x14ac:dyDescent="0.25">
      <c r="A1059" s="51" t="s">
        <v>18</v>
      </c>
      <c r="B1059" s="52" t="s">
        <v>17</v>
      </c>
      <c r="C1059" s="1204"/>
      <c r="D1059" s="1204"/>
      <c r="E1059" s="1130"/>
      <c r="F1059" s="1130"/>
      <c r="G1059" s="1130" t="s">
        <v>2148</v>
      </c>
      <c r="H1059" s="1031" t="s">
        <v>2149</v>
      </c>
      <c r="I1059" s="1031" t="s">
        <v>2125</v>
      </c>
      <c r="J1059" s="839">
        <v>1</v>
      </c>
      <c r="K1059" s="569">
        <v>43891</v>
      </c>
      <c r="L1059" s="569">
        <v>43982</v>
      </c>
      <c r="M1059" s="840">
        <f t="shared" si="52"/>
        <v>13</v>
      </c>
      <c r="N1059" s="841">
        <v>1</v>
      </c>
      <c r="O1059" s="841">
        <f t="shared" si="53"/>
        <v>1</v>
      </c>
      <c r="P1059" s="1037" t="str">
        <f>IF(ISNUMBER(O1059),IF(O1059=100%,"CUMPLIDA",IF(AND(ISNUMBER(L1059),ISNUMBER(ITRC!$Q$5)), IF(L1059&lt;ITRC!$Q$5,"INCUMPLIDA","PROCESO"), "VERIFICAR FECHA")),"SIN VALOR AVANCE")</f>
        <v>CUMPLIDA</v>
      </c>
      <c r="Q1059" s="53" t="s">
        <v>2036</v>
      </c>
    </row>
    <row r="1060" spans="1:17" ht="255.6" x14ac:dyDescent="0.25">
      <c r="A1060" s="51" t="s">
        <v>18</v>
      </c>
      <c r="B1060" s="52" t="s">
        <v>17</v>
      </c>
      <c r="C1060" s="1204"/>
      <c r="D1060" s="1204"/>
      <c r="E1060" s="1130"/>
      <c r="F1060" s="1130"/>
      <c r="G1060" s="1130"/>
      <c r="H1060" s="1031" t="s">
        <v>2126</v>
      </c>
      <c r="I1060" s="1031" t="s">
        <v>2127</v>
      </c>
      <c r="J1060" s="839">
        <v>34</v>
      </c>
      <c r="K1060" s="569">
        <v>43983</v>
      </c>
      <c r="L1060" s="569">
        <v>44347</v>
      </c>
      <c r="M1060" s="840">
        <f t="shared" si="52"/>
        <v>52</v>
      </c>
      <c r="N1060" s="841">
        <v>1</v>
      </c>
      <c r="O1060" s="841">
        <f t="shared" si="53"/>
        <v>1</v>
      </c>
      <c r="P1060" s="1037" t="str">
        <f>IF(ISNUMBER(O1060),IF(O1060=100%,"CUMPLIDA",IF(AND(ISNUMBER(L1060),ISNUMBER(ITRC!$Q$5)), IF(L1060&lt;ITRC!$Q$5,"INCUMPLIDA","PROCESO"), "VERIFICAR FECHA")),"SIN VALOR AVANCE")</f>
        <v>CUMPLIDA</v>
      </c>
      <c r="Q1060" s="53" t="s">
        <v>2036</v>
      </c>
    </row>
    <row r="1061" spans="1:17" ht="90.6" x14ac:dyDescent="0.25">
      <c r="A1061" s="51" t="s">
        <v>18</v>
      </c>
      <c r="B1061" s="52" t="s">
        <v>17</v>
      </c>
      <c r="C1061" s="1204" t="s">
        <v>2150</v>
      </c>
      <c r="D1061" s="1204" t="s">
        <v>1367</v>
      </c>
      <c r="E1061" s="1130" t="s">
        <v>2151</v>
      </c>
      <c r="F1061" s="1130" t="s">
        <v>2152</v>
      </c>
      <c r="G1061" s="1130" t="s">
        <v>2153</v>
      </c>
      <c r="H1061" s="1031" t="s">
        <v>2154</v>
      </c>
      <c r="I1061" s="1031" t="s">
        <v>91</v>
      </c>
      <c r="J1061" s="839">
        <v>1</v>
      </c>
      <c r="K1061" s="569">
        <v>43862</v>
      </c>
      <c r="L1061" s="569">
        <v>44012</v>
      </c>
      <c r="M1061" s="840">
        <f t="shared" si="52"/>
        <v>21.428571428571427</v>
      </c>
      <c r="N1061" s="841">
        <v>1</v>
      </c>
      <c r="O1061" s="841">
        <f t="shared" si="53"/>
        <v>1</v>
      </c>
      <c r="P1061" s="1037" t="str">
        <f>IF(ISNUMBER(O1061),IF(O1061=100%,"CUMPLIDA",IF(AND(ISNUMBER(L1061),ISNUMBER(ITRC!$Q$5)), IF(L1061&lt;ITRC!$Q$5,"INCUMPLIDA","PROCESO"), "VERIFICAR FECHA")),"SIN VALOR AVANCE")</f>
        <v>CUMPLIDA</v>
      </c>
      <c r="Q1061" s="1035" t="s">
        <v>2155</v>
      </c>
    </row>
    <row r="1062" spans="1:17" ht="90.6" x14ac:dyDescent="0.25">
      <c r="A1062" s="51" t="s">
        <v>18</v>
      </c>
      <c r="B1062" s="52" t="s">
        <v>17</v>
      </c>
      <c r="C1062" s="1204"/>
      <c r="D1062" s="1204"/>
      <c r="E1062" s="1130"/>
      <c r="F1062" s="1130"/>
      <c r="G1062" s="1130"/>
      <c r="H1062" s="1031" t="s">
        <v>2156</v>
      </c>
      <c r="I1062" s="1031" t="s">
        <v>95</v>
      </c>
      <c r="J1062" s="839">
        <v>1</v>
      </c>
      <c r="K1062" s="569">
        <v>44013</v>
      </c>
      <c r="L1062" s="569">
        <v>44196</v>
      </c>
      <c r="M1062" s="840">
        <f t="shared" si="52"/>
        <v>26.142857142857142</v>
      </c>
      <c r="N1062" s="841">
        <v>1</v>
      </c>
      <c r="O1062" s="841">
        <f t="shared" si="53"/>
        <v>1</v>
      </c>
      <c r="P1062" s="1037" t="str">
        <f>IF(ISNUMBER(O1062),IF(O1062=100%,"CUMPLIDA",IF(AND(ISNUMBER(L1062),ISNUMBER(ITRC!$Q$5)), IF(L1062&lt;ITRC!$Q$5,"INCUMPLIDA","PROCESO"), "VERIFICAR FECHA")),"SIN VALOR AVANCE")</f>
        <v>CUMPLIDA</v>
      </c>
      <c r="Q1062" s="1035" t="s">
        <v>2155</v>
      </c>
    </row>
    <row r="1063" spans="1:17" ht="90.6" x14ac:dyDescent="0.25">
      <c r="A1063" s="51" t="s">
        <v>18</v>
      </c>
      <c r="B1063" s="52" t="s">
        <v>17</v>
      </c>
      <c r="C1063" s="1204"/>
      <c r="D1063" s="1204"/>
      <c r="E1063" s="1130"/>
      <c r="F1063" s="1130"/>
      <c r="G1063" s="1130"/>
      <c r="H1063" s="1031" t="s">
        <v>3181</v>
      </c>
      <c r="I1063" s="1031" t="s">
        <v>351</v>
      </c>
      <c r="J1063" s="839">
        <v>1</v>
      </c>
      <c r="K1063" s="569">
        <v>44197</v>
      </c>
      <c r="L1063" s="569">
        <v>45289</v>
      </c>
      <c r="M1063" s="840">
        <f t="shared" si="52"/>
        <v>156</v>
      </c>
      <c r="N1063" s="841">
        <v>0.28000000000000003</v>
      </c>
      <c r="O1063" s="841">
        <f t="shared" si="53"/>
        <v>0.28000000000000003</v>
      </c>
      <c r="P1063" s="1037" t="str">
        <f>IF(ISNUMBER(O1063),IF(O1063=100%,"CUMPLIDA",IF(AND(ISNUMBER(L1063),ISNUMBER(ITRC!$Q$5)), IF(L1063&lt;ITRC!$Q$5,"INCUMPLIDA","PROCESO"), "VERIFICAR FECHA")),"SIN VALOR AVANCE")</f>
        <v>PROCESO</v>
      </c>
      <c r="Q1063" s="1035" t="s">
        <v>3182</v>
      </c>
    </row>
    <row r="1064" spans="1:17" ht="180.6" x14ac:dyDescent="0.25">
      <c r="A1064" s="51" t="s">
        <v>18</v>
      </c>
      <c r="B1064" s="52" t="s">
        <v>17</v>
      </c>
      <c r="C1064" s="1204"/>
      <c r="D1064" s="1204"/>
      <c r="E1064" s="1130"/>
      <c r="F1064" s="1130"/>
      <c r="G1064" s="1130"/>
      <c r="H1064" s="1130" t="s">
        <v>479</v>
      </c>
      <c r="I1064" s="1031" t="s">
        <v>1573</v>
      </c>
      <c r="J1064" s="839">
        <v>1</v>
      </c>
      <c r="K1064" s="569">
        <v>45292</v>
      </c>
      <c r="L1064" s="569">
        <v>45504</v>
      </c>
      <c r="M1064" s="840">
        <f t="shared" si="52"/>
        <v>30.285714285714285</v>
      </c>
      <c r="N1064" s="841">
        <v>0</v>
      </c>
      <c r="O1064" s="841">
        <f t="shared" si="53"/>
        <v>0</v>
      </c>
      <c r="P1064" s="1037" t="str">
        <f>IF(ISNUMBER(O1064),IF(O1064=100%,"CUMPLIDA",IF(AND(ISNUMBER(L1064),ISNUMBER(ITRC!$Q$5)), IF(L1064&lt;ITRC!$Q$5,"INCUMPLIDA","PROCESO"), "VERIFICAR FECHA")),"SIN VALOR AVANCE")</f>
        <v>PROCESO</v>
      </c>
      <c r="Q1064" s="1035" t="s">
        <v>2158</v>
      </c>
    </row>
    <row r="1065" spans="1:17" ht="180.6" x14ac:dyDescent="0.25">
      <c r="A1065" s="51" t="s">
        <v>18</v>
      </c>
      <c r="B1065" s="52" t="s">
        <v>17</v>
      </c>
      <c r="C1065" s="1204"/>
      <c r="D1065" s="1204"/>
      <c r="E1065" s="1130"/>
      <c r="F1065" s="1130"/>
      <c r="G1065" s="1130"/>
      <c r="H1065" s="1130"/>
      <c r="I1065" s="1031" t="s">
        <v>1462</v>
      </c>
      <c r="J1065" s="839">
        <v>4</v>
      </c>
      <c r="K1065" s="569">
        <v>45505</v>
      </c>
      <c r="L1065" s="569">
        <v>45869</v>
      </c>
      <c r="M1065" s="840">
        <f t="shared" si="52"/>
        <v>52</v>
      </c>
      <c r="N1065" s="841">
        <v>0</v>
      </c>
      <c r="O1065" s="841">
        <f t="shared" si="53"/>
        <v>0</v>
      </c>
      <c r="P1065" s="1037" t="str">
        <f>IF(ISNUMBER(O1065),IF(O1065=100%,"CUMPLIDA",IF(AND(ISNUMBER(L1065),ISNUMBER(ITRC!$Q$5)), IF(L1065&lt;ITRC!$Q$5,"INCUMPLIDA","PROCESO"), "VERIFICAR FECHA")),"SIN VALOR AVANCE")</f>
        <v>PROCESO</v>
      </c>
      <c r="Q1065" s="1035" t="s">
        <v>2158</v>
      </c>
    </row>
    <row r="1066" spans="1:17" ht="180.6" x14ac:dyDescent="0.25">
      <c r="A1066" s="51" t="s">
        <v>18</v>
      </c>
      <c r="B1066" s="52" t="s">
        <v>17</v>
      </c>
      <c r="C1066" s="1204"/>
      <c r="D1066" s="1204"/>
      <c r="E1066" s="1130"/>
      <c r="F1066" s="1130"/>
      <c r="G1066" s="1130"/>
      <c r="H1066" s="1031" t="s">
        <v>1575</v>
      </c>
      <c r="I1066" s="1031" t="s">
        <v>3183</v>
      </c>
      <c r="J1066" s="839">
        <v>1</v>
      </c>
      <c r="K1066" s="569">
        <v>45870</v>
      </c>
      <c r="L1066" s="569">
        <v>46022</v>
      </c>
      <c r="M1066" s="840">
        <f t="shared" ref="M1066:M1129" si="54">(L1066-K1066)/7</f>
        <v>21.714285714285715</v>
      </c>
      <c r="N1066" s="841">
        <v>0</v>
      </c>
      <c r="O1066" s="841">
        <f t="shared" si="53"/>
        <v>0</v>
      </c>
      <c r="P1066" s="1037" t="str">
        <f>IF(ISNUMBER(O1066),IF(O1066=100%,"CUMPLIDA",IF(AND(ISNUMBER(L1066),ISNUMBER(ITRC!$Q$5)), IF(L1066&lt;ITRC!$Q$5,"INCUMPLIDA","PROCESO"), "VERIFICAR FECHA")),"SIN VALOR AVANCE")</f>
        <v>PROCESO</v>
      </c>
      <c r="Q1066" s="1035" t="s">
        <v>2158</v>
      </c>
    </row>
    <row r="1067" spans="1:17" ht="165.6" x14ac:dyDescent="0.25">
      <c r="A1067" s="51" t="s">
        <v>18</v>
      </c>
      <c r="B1067" s="52" t="s">
        <v>17</v>
      </c>
      <c r="C1067" s="1204"/>
      <c r="D1067" s="1204"/>
      <c r="E1067" s="1130"/>
      <c r="F1067" s="1130"/>
      <c r="G1067" s="1130" t="s">
        <v>2159</v>
      </c>
      <c r="H1067" s="1031" t="s">
        <v>2160</v>
      </c>
      <c r="I1067" s="1031" t="s">
        <v>2146</v>
      </c>
      <c r="J1067" s="839">
        <v>1</v>
      </c>
      <c r="K1067" s="569">
        <v>43862</v>
      </c>
      <c r="L1067" s="569">
        <v>43982</v>
      </c>
      <c r="M1067" s="840">
        <f t="shared" si="54"/>
        <v>17.142857142857142</v>
      </c>
      <c r="N1067" s="841">
        <v>1</v>
      </c>
      <c r="O1067" s="841">
        <f t="shared" si="53"/>
        <v>1</v>
      </c>
      <c r="P1067" s="1037" t="str">
        <f>IF(ISNUMBER(O1067),IF(O1067=100%,"CUMPLIDA",IF(AND(ISNUMBER(L1067),ISNUMBER(ITRC!$Q$5)), IF(L1067&lt;ITRC!$Q$5,"INCUMPLIDA","PROCESO"), "VERIFICAR FECHA")),"SIN VALOR AVANCE")</f>
        <v>CUMPLIDA</v>
      </c>
      <c r="Q1067" s="1035" t="s">
        <v>2161</v>
      </c>
    </row>
    <row r="1068" spans="1:17" ht="165.6" x14ac:dyDescent="0.25">
      <c r="A1068" s="51" t="s">
        <v>18</v>
      </c>
      <c r="B1068" s="52" t="s">
        <v>17</v>
      </c>
      <c r="C1068" s="1204"/>
      <c r="D1068" s="1204"/>
      <c r="E1068" s="1130"/>
      <c r="F1068" s="1130"/>
      <c r="G1068" s="1130"/>
      <c r="H1068" s="1031" t="s">
        <v>2162</v>
      </c>
      <c r="I1068" s="1031" t="s">
        <v>2142</v>
      </c>
      <c r="J1068" s="839">
        <v>1</v>
      </c>
      <c r="K1068" s="569">
        <v>43983</v>
      </c>
      <c r="L1068" s="569">
        <v>44043</v>
      </c>
      <c r="M1068" s="840">
        <f t="shared" si="54"/>
        <v>8.5714285714285712</v>
      </c>
      <c r="N1068" s="841">
        <v>1</v>
      </c>
      <c r="O1068" s="841">
        <f t="shared" si="53"/>
        <v>1</v>
      </c>
      <c r="P1068" s="1037" t="str">
        <f>IF(ISNUMBER(O1068),IF(O1068=100%,"CUMPLIDA",IF(AND(ISNUMBER(L1068),ISNUMBER(ITRC!$Q$5)), IF(L1068&lt;ITRC!$Q$5,"INCUMPLIDA","PROCESO"), "VERIFICAR FECHA")),"SIN VALOR AVANCE")</f>
        <v>CUMPLIDA</v>
      </c>
      <c r="Q1068" s="1035" t="s">
        <v>2161</v>
      </c>
    </row>
    <row r="1069" spans="1:17" ht="165.6" x14ac:dyDescent="0.25">
      <c r="A1069" s="51" t="s">
        <v>18</v>
      </c>
      <c r="B1069" s="52" t="s">
        <v>17</v>
      </c>
      <c r="C1069" s="1204"/>
      <c r="D1069" s="1204"/>
      <c r="E1069" s="1130"/>
      <c r="F1069" s="1130"/>
      <c r="G1069" s="1130"/>
      <c r="H1069" s="1031" t="s">
        <v>2163</v>
      </c>
      <c r="I1069" s="1031" t="s">
        <v>2157</v>
      </c>
      <c r="J1069" s="839">
        <v>1</v>
      </c>
      <c r="K1069" s="569">
        <v>44044</v>
      </c>
      <c r="L1069" s="569">
        <v>44196</v>
      </c>
      <c r="M1069" s="840">
        <f t="shared" si="54"/>
        <v>21.714285714285715</v>
      </c>
      <c r="N1069" s="841">
        <v>1</v>
      </c>
      <c r="O1069" s="841">
        <f t="shared" si="53"/>
        <v>1</v>
      </c>
      <c r="P1069" s="1037" t="str">
        <f>IF(ISNUMBER(O1069),IF(O1069=100%,"CUMPLIDA",IF(AND(ISNUMBER(L1069),ISNUMBER(ITRC!$Q$5)), IF(L1069&lt;ITRC!$Q$5,"INCUMPLIDA","PROCESO"), "VERIFICAR FECHA")),"SIN VALOR AVANCE")</f>
        <v>CUMPLIDA</v>
      </c>
      <c r="Q1069" s="1035" t="s">
        <v>2161</v>
      </c>
    </row>
    <row r="1070" spans="1:17" ht="165.6" x14ac:dyDescent="0.25">
      <c r="A1070" s="51" t="s">
        <v>18</v>
      </c>
      <c r="B1070" s="52" t="s">
        <v>17</v>
      </c>
      <c r="C1070" s="1204"/>
      <c r="D1070" s="1204"/>
      <c r="E1070" s="1130" t="s">
        <v>2164</v>
      </c>
      <c r="F1070" s="1130"/>
      <c r="G1070" s="1130"/>
      <c r="H1070" s="1031" t="s">
        <v>2165</v>
      </c>
      <c r="I1070" s="1031" t="s">
        <v>2142</v>
      </c>
      <c r="J1070" s="839">
        <v>3</v>
      </c>
      <c r="K1070" s="569">
        <v>44197</v>
      </c>
      <c r="L1070" s="569">
        <v>44469</v>
      </c>
      <c r="M1070" s="840">
        <f t="shared" si="54"/>
        <v>38.857142857142854</v>
      </c>
      <c r="N1070" s="841">
        <v>1</v>
      </c>
      <c r="O1070" s="841">
        <f t="shared" si="53"/>
        <v>1</v>
      </c>
      <c r="P1070" s="1037" t="str">
        <f>IF(ISNUMBER(O1070),IF(O1070=100%,"CUMPLIDA",IF(AND(ISNUMBER(L1070),ISNUMBER(ITRC!$Q$5)), IF(L1070&lt;ITRC!$Q$5,"INCUMPLIDA","PROCESO"), "VERIFICAR FECHA")),"SIN VALOR AVANCE")</f>
        <v>CUMPLIDA</v>
      </c>
      <c r="Q1070" s="1035" t="s">
        <v>2161</v>
      </c>
    </row>
    <row r="1071" spans="1:17" ht="120.6" x14ac:dyDescent="0.25">
      <c r="A1071" s="51" t="s">
        <v>18</v>
      </c>
      <c r="B1071" s="52" t="s">
        <v>17</v>
      </c>
      <c r="C1071" s="1204"/>
      <c r="D1071" s="1204"/>
      <c r="E1071" s="1130"/>
      <c r="F1071" s="1130"/>
      <c r="G1071" s="1130" t="s">
        <v>3492</v>
      </c>
      <c r="H1071" s="1031" t="s">
        <v>2154</v>
      </c>
      <c r="I1071" s="1031" t="s">
        <v>91</v>
      </c>
      <c r="J1071" s="839">
        <v>1</v>
      </c>
      <c r="K1071" s="569">
        <v>43831</v>
      </c>
      <c r="L1071" s="569">
        <v>44012</v>
      </c>
      <c r="M1071" s="840">
        <f t="shared" si="54"/>
        <v>25.857142857142858</v>
      </c>
      <c r="N1071" s="841">
        <v>1</v>
      </c>
      <c r="O1071" s="841">
        <f t="shared" si="53"/>
        <v>1</v>
      </c>
      <c r="P1071" s="1037" t="str">
        <f>IF(ISNUMBER(O1071),IF(O1071=100%,"CUMPLIDA",IF(AND(ISNUMBER(L1071),ISNUMBER(ITRC!$Q$5)), IF(L1071&lt;ITRC!$Q$5,"INCUMPLIDA","PROCESO"), "VERIFICAR FECHA")),"SIN VALOR AVANCE")</f>
        <v>CUMPLIDA</v>
      </c>
      <c r="Q1071" s="1035" t="s">
        <v>2166</v>
      </c>
    </row>
    <row r="1072" spans="1:17" ht="120.6" x14ac:dyDescent="0.25">
      <c r="A1072" s="51" t="s">
        <v>18</v>
      </c>
      <c r="B1072" s="52" t="s">
        <v>17</v>
      </c>
      <c r="C1072" s="1204"/>
      <c r="D1072" s="1204"/>
      <c r="E1072" s="1130"/>
      <c r="F1072" s="1130"/>
      <c r="G1072" s="1130"/>
      <c r="H1072" s="1031" t="s">
        <v>2156</v>
      </c>
      <c r="I1072" s="1031" t="s">
        <v>95</v>
      </c>
      <c r="J1072" s="839">
        <v>1</v>
      </c>
      <c r="K1072" s="569">
        <v>44075</v>
      </c>
      <c r="L1072" s="569">
        <v>44196</v>
      </c>
      <c r="M1072" s="840">
        <f t="shared" si="54"/>
        <v>17.285714285714285</v>
      </c>
      <c r="N1072" s="841">
        <v>1</v>
      </c>
      <c r="O1072" s="841">
        <f t="shared" si="53"/>
        <v>1</v>
      </c>
      <c r="P1072" s="1037" t="str">
        <f>IF(ISNUMBER(O1072),IF(O1072=100%,"CUMPLIDA",IF(AND(ISNUMBER(L1072),ISNUMBER(ITRC!$Q$5)), IF(L1072&lt;ITRC!$Q$5,"INCUMPLIDA","PROCESO"), "VERIFICAR FECHA")),"SIN VALOR AVANCE")</f>
        <v>CUMPLIDA</v>
      </c>
      <c r="Q1072" s="1035" t="s">
        <v>2166</v>
      </c>
    </row>
    <row r="1073" spans="1:17" ht="120.6" x14ac:dyDescent="0.25">
      <c r="A1073" s="51" t="s">
        <v>18</v>
      </c>
      <c r="B1073" s="52" t="s">
        <v>17</v>
      </c>
      <c r="C1073" s="1204"/>
      <c r="D1073" s="1204"/>
      <c r="E1073" s="1130"/>
      <c r="F1073" s="1130"/>
      <c r="G1073" s="1130"/>
      <c r="H1073" s="1031" t="s">
        <v>3181</v>
      </c>
      <c r="I1073" s="1031" t="s">
        <v>351</v>
      </c>
      <c r="J1073" s="839">
        <v>1</v>
      </c>
      <c r="K1073" s="569">
        <v>44197</v>
      </c>
      <c r="L1073" s="569">
        <v>45289</v>
      </c>
      <c r="M1073" s="840">
        <f t="shared" si="54"/>
        <v>156</v>
      </c>
      <c r="N1073" s="841">
        <v>0.28000000000000003</v>
      </c>
      <c r="O1073" s="841">
        <f t="shared" si="53"/>
        <v>0.28000000000000003</v>
      </c>
      <c r="P1073" s="1037" t="str">
        <f>IF(ISNUMBER(O1073),IF(O1073=100%,"CUMPLIDA",IF(AND(ISNUMBER(L1073),ISNUMBER(ITRC!$Q$5)), IF(L1073&lt;ITRC!$Q$5,"INCUMPLIDA","PROCESO"), "VERIFICAR FECHA")),"SIN VALOR AVANCE")</f>
        <v>PROCESO</v>
      </c>
      <c r="Q1073" s="1035" t="s">
        <v>2166</v>
      </c>
    </row>
    <row r="1074" spans="1:17" ht="240.6" x14ac:dyDescent="0.25">
      <c r="A1074" s="51" t="s">
        <v>18</v>
      </c>
      <c r="B1074" s="52" t="s">
        <v>17</v>
      </c>
      <c r="C1074" s="1204"/>
      <c r="D1074" s="1204"/>
      <c r="E1074" s="1130"/>
      <c r="F1074" s="1130"/>
      <c r="G1074" s="1130"/>
      <c r="H1074" s="1130" t="s">
        <v>479</v>
      </c>
      <c r="I1074" s="1031" t="s">
        <v>1573</v>
      </c>
      <c r="J1074" s="839">
        <v>1</v>
      </c>
      <c r="K1074" s="569">
        <v>45292</v>
      </c>
      <c r="L1074" s="569">
        <v>45504</v>
      </c>
      <c r="M1074" s="840">
        <f t="shared" si="54"/>
        <v>30.285714285714285</v>
      </c>
      <c r="N1074" s="841">
        <v>0</v>
      </c>
      <c r="O1074" s="841">
        <f t="shared" si="53"/>
        <v>0</v>
      </c>
      <c r="P1074" s="1037" t="str">
        <f>IF(ISNUMBER(O1074),IF(O1074=100%,"CUMPLIDA",IF(AND(ISNUMBER(L1074),ISNUMBER(ITRC!$Q$5)), IF(L1074&lt;ITRC!$Q$5,"INCUMPLIDA","PROCESO"), "VERIFICAR FECHA")),"SIN VALOR AVANCE")</f>
        <v>PROCESO</v>
      </c>
      <c r="Q1074" s="1035" t="s">
        <v>2167</v>
      </c>
    </row>
    <row r="1075" spans="1:17" ht="240.6" x14ac:dyDescent="0.25">
      <c r="A1075" s="51" t="s">
        <v>18</v>
      </c>
      <c r="B1075" s="52" t="s">
        <v>17</v>
      </c>
      <c r="C1075" s="1204"/>
      <c r="D1075" s="1204"/>
      <c r="E1075" s="1130"/>
      <c r="F1075" s="1130"/>
      <c r="G1075" s="1130"/>
      <c r="H1075" s="1130"/>
      <c r="I1075" s="1031" t="s">
        <v>1574</v>
      </c>
      <c r="J1075" s="839">
        <v>4</v>
      </c>
      <c r="K1075" s="569">
        <v>45505</v>
      </c>
      <c r="L1075" s="569">
        <v>45869</v>
      </c>
      <c r="M1075" s="840">
        <f t="shared" si="54"/>
        <v>52</v>
      </c>
      <c r="N1075" s="841">
        <v>0</v>
      </c>
      <c r="O1075" s="841">
        <f t="shared" si="53"/>
        <v>0</v>
      </c>
      <c r="P1075" s="1037" t="str">
        <f>IF(ISNUMBER(O1075),IF(O1075=100%,"CUMPLIDA",IF(AND(ISNUMBER(L1075),ISNUMBER(ITRC!$Q$5)), IF(L1075&lt;ITRC!$Q$5,"INCUMPLIDA","PROCESO"), "VERIFICAR FECHA")),"SIN VALOR AVANCE")</f>
        <v>PROCESO</v>
      </c>
      <c r="Q1075" s="1035" t="s">
        <v>2167</v>
      </c>
    </row>
    <row r="1076" spans="1:17" ht="240.6" x14ac:dyDescent="0.25">
      <c r="A1076" s="51" t="s">
        <v>18</v>
      </c>
      <c r="B1076" s="52" t="s">
        <v>17</v>
      </c>
      <c r="C1076" s="1204"/>
      <c r="D1076" s="1204"/>
      <c r="E1076" s="1130"/>
      <c r="F1076" s="1130"/>
      <c r="G1076" s="1130"/>
      <c r="H1076" s="1031" t="s">
        <v>1575</v>
      </c>
      <c r="I1076" s="1031" t="s">
        <v>3487</v>
      </c>
      <c r="J1076" s="839">
        <v>1</v>
      </c>
      <c r="K1076" s="569">
        <v>45870</v>
      </c>
      <c r="L1076" s="569">
        <v>46022</v>
      </c>
      <c r="M1076" s="840">
        <f t="shared" si="54"/>
        <v>21.714285714285715</v>
      </c>
      <c r="N1076" s="841">
        <v>0</v>
      </c>
      <c r="O1076" s="841">
        <f t="shared" si="53"/>
        <v>0</v>
      </c>
      <c r="P1076" s="1037" t="str">
        <f>IF(ISNUMBER(O1076),IF(O1076=100%,"CUMPLIDA",IF(AND(ISNUMBER(L1076),ISNUMBER(ITRC!$Q$5)), IF(L1076&lt;ITRC!$Q$5,"INCUMPLIDA","PROCESO"), "VERIFICAR FECHA")),"SIN VALOR AVANCE")</f>
        <v>PROCESO</v>
      </c>
      <c r="Q1076" s="1035" t="s">
        <v>2167</v>
      </c>
    </row>
    <row r="1077" spans="1:17" ht="105.6" x14ac:dyDescent="0.25">
      <c r="A1077" s="51" t="s">
        <v>18</v>
      </c>
      <c r="B1077" s="52" t="s">
        <v>17</v>
      </c>
      <c r="C1077" s="1204"/>
      <c r="D1077" s="1204"/>
      <c r="E1077" s="1130"/>
      <c r="F1077" s="1130"/>
      <c r="G1077" s="1130" t="s">
        <v>1572</v>
      </c>
      <c r="H1077" s="1031" t="s">
        <v>2154</v>
      </c>
      <c r="I1077" s="1031" t="s">
        <v>91</v>
      </c>
      <c r="J1077" s="839">
        <v>1</v>
      </c>
      <c r="K1077" s="569">
        <v>43831</v>
      </c>
      <c r="L1077" s="569">
        <v>44012</v>
      </c>
      <c r="M1077" s="840">
        <f t="shared" si="54"/>
        <v>25.857142857142858</v>
      </c>
      <c r="N1077" s="841">
        <v>1</v>
      </c>
      <c r="O1077" s="841">
        <f t="shared" si="53"/>
        <v>1</v>
      </c>
      <c r="P1077" s="1037" t="str">
        <f>IF(ISNUMBER(O1077),IF(O1077=100%,"CUMPLIDA",IF(AND(ISNUMBER(L1077),ISNUMBER(ITRC!$Q$5)), IF(L1077&lt;ITRC!$Q$5,"INCUMPLIDA","PROCESO"), "VERIFICAR FECHA")),"SIN VALOR AVANCE")</f>
        <v>CUMPLIDA</v>
      </c>
      <c r="Q1077" s="1035" t="s">
        <v>2168</v>
      </c>
    </row>
    <row r="1078" spans="1:17" ht="105.6" x14ac:dyDescent="0.25">
      <c r="A1078" s="51" t="s">
        <v>18</v>
      </c>
      <c r="B1078" s="52" t="s">
        <v>17</v>
      </c>
      <c r="C1078" s="1204"/>
      <c r="D1078" s="1204"/>
      <c r="E1078" s="1130" t="s">
        <v>2169</v>
      </c>
      <c r="F1078" s="1130"/>
      <c r="G1078" s="1130"/>
      <c r="H1078" s="1031" t="s">
        <v>2156</v>
      </c>
      <c r="I1078" s="1031" t="s">
        <v>95</v>
      </c>
      <c r="J1078" s="839">
        <v>1</v>
      </c>
      <c r="K1078" s="569">
        <v>44075</v>
      </c>
      <c r="L1078" s="569">
        <v>44196</v>
      </c>
      <c r="M1078" s="840">
        <f t="shared" si="54"/>
        <v>17.285714285714285</v>
      </c>
      <c r="N1078" s="841">
        <v>1</v>
      </c>
      <c r="O1078" s="841">
        <f t="shared" si="53"/>
        <v>1</v>
      </c>
      <c r="P1078" s="1037" t="str">
        <f>IF(ISNUMBER(O1078),IF(O1078=100%,"CUMPLIDA",IF(AND(ISNUMBER(L1078),ISNUMBER(ITRC!$Q$5)), IF(L1078&lt;ITRC!$Q$5,"INCUMPLIDA","PROCESO"), "VERIFICAR FECHA")),"SIN VALOR AVANCE")</f>
        <v>CUMPLIDA</v>
      </c>
      <c r="Q1078" s="1035" t="s">
        <v>2168</v>
      </c>
    </row>
    <row r="1079" spans="1:17" ht="105.6" x14ac:dyDescent="0.25">
      <c r="A1079" s="51" t="s">
        <v>18</v>
      </c>
      <c r="B1079" s="52" t="s">
        <v>17</v>
      </c>
      <c r="C1079" s="1204"/>
      <c r="D1079" s="1204"/>
      <c r="E1079" s="1130"/>
      <c r="F1079" s="1130"/>
      <c r="G1079" s="1130"/>
      <c r="H1079" s="1031" t="s">
        <v>3181</v>
      </c>
      <c r="I1079" s="1031" t="s">
        <v>351</v>
      </c>
      <c r="J1079" s="839">
        <v>1</v>
      </c>
      <c r="K1079" s="569">
        <v>44197</v>
      </c>
      <c r="L1079" s="569">
        <v>45289</v>
      </c>
      <c r="M1079" s="840">
        <f t="shared" si="54"/>
        <v>156</v>
      </c>
      <c r="N1079" s="841">
        <v>0.28000000000000003</v>
      </c>
      <c r="O1079" s="841">
        <f t="shared" si="53"/>
        <v>0.28000000000000003</v>
      </c>
      <c r="P1079" s="1037" t="str">
        <f>IF(ISNUMBER(O1079),IF(O1079=100%,"CUMPLIDA",IF(AND(ISNUMBER(L1079),ISNUMBER(ITRC!$Q$5)), IF(L1079&lt;ITRC!$Q$5,"INCUMPLIDA","PROCESO"), "VERIFICAR FECHA")),"SIN VALOR AVANCE")</f>
        <v>PROCESO</v>
      </c>
      <c r="Q1079" s="1035" t="s">
        <v>2168</v>
      </c>
    </row>
    <row r="1080" spans="1:17" ht="240.6" x14ac:dyDescent="0.25">
      <c r="A1080" s="51" t="s">
        <v>18</v>
      </c>
      <c r="B1080" s="52" t="s">
        <v>17</v>
      </c>
      <c r="C1080" s="1204"/>
      <c r="D1080" s="1204"/>
      <c r="E1080" s="1130"/>
      <c r="F1080" s="1130"/>
      <c r="G1080" s="1130"/>
      <c r="H1080" s="1130" t="s">
        <v>479</v>
      </c>
      <c r="I1080" s="1031" t="s">
        <v>1573</v>
      </c>
      <c r="J1080" s="839">
        <v>1</v>
      </c>
      <c r="K1080" s="569">
        <v>45292</v>
      </c>
      <c r="L1080" s="569">
        <v>45504</v>
      </c>
      <c r="M1080" s="840">
        <f t="shared" si="54"/>
        <v>30.285714285714285</v>
      </c>
      <c r="N1080" s="841">
        <v>0</v>
      </c>
      <c r="O1080" s="841">
        <f t="shared" si="53"/>
        <v>0</v>
      </c>
      <c r="P1080" s="1037" t="str">
        <f>IF(ISNUMBER(O1080),IF(O1080=100%,"CUMPLIDA",IF(AND(ISNUMBER(L1080),ISNUMBER(ITRC!$Q$5)), IF(L1080&lt;ITRC!$Q$5,"INCUMPLIDA","PROCESO"), "VERIFICAR FECHA")),"SIN VALOR AVANCE")</f>
        <v>PROCESO</v>
      </c>
      <c r="Q1080" s="1035" t="s">
        <v>2167</v>
      </c>
    </row>
    <row r="1081" spans="1:17" ht="240.6" x14ac:dyDescent="0.25">
      <c r="A1081" s="51" t="s">
        <v>18</v>
      </c>
      <c r="B1081" s="52" t="s">
        <v>17</v>
      </c>
      <c r="C1081" s="1204"/>
      <c r="D1081" s="1204"/>
      <c r="E1081" s="1130"/>
      <c r="F1081" s="1130"/>
      <c r="G1081" s="1130"/>
      <c r="H1081" s="1130"/>
      <c r="I1081" s="1031" t="s">
        <v>1574</v>
      </c>
      <c r="J1081" s="839">
        <v>4</v>
      </c>
      <c r="K1081" s="569">
        <v>45505</v>
      </c>
      <c r="L1081" s="569">
        <v>45869</v>
      </c>
      <c r="M1081" s="840">
        <f t="shared" si="54"/>
        <v>52</v>
      </c>
      <c r="N1081" s="841">
        <v>0</v>
      </c>
      <c r="O1081" s="841">
        <f t="shared" si="53"/>
        <v>0</v>
      </c>
      <c r="P1081" s="1037" t="str">
        <f>IF(ISNUMBER(O1081),IF(O1081=100%,"CUMPLIDA",IF(AND(ISNUMBER(L1081),ISNUMBER(ITRC!$Q$5)), IF(L1081&lt;ITRC!$Q$5,"INCUMPLIDA","PROCESO"), "VERIFICAR FECHA")),"SIN VALOR AVANCE")</f>
        <v>PROCESO</v>
      </c>
      <c r="Q1081" s="1035" t="s">
        <v>2167</v>
      </c>
    </row>
    <row r="1082" spans="1:17" ht="240.6" x14ac:dyDescent="0.25">
      <c r="A1082" s="51" t="s">
        <v>18</v>
      </c>
      <c r="B1082" s="52" t="s">
        <v>17</v>
      </c>
      <c r="C1082" s="1204"/>
      <c r="D1082" s="1204"/>
      <c r="E1082" s="1130"/>
      <c r="F1082" s="1130"/>
      <c r="G1082" s="1130"/>
      <c r="H1082" s="1031" t="s">
        <v>1575</v>
      </c>
      <c r="I1082" s="1031" t="s">
        <v>3487</v>
      </c>
      <c r="J1082" s="839">
        <v>1</v>
      </c>
      <c r="K1082" s="569">
        <v>45870</v>
      </c>
      <c r="L1082" s="569">
        <v>46022</v>
      </c>
      <c r="M1082" s="840">
        <f t="shared" si="54"/>
        <v>21.714285714285715</v>
      </c>
      <c r="N1082" s="841">
        <v>0</v>
      </c>
      <c r="O1082" s="841">
        <f t="shared" ref="O1082:O1145" si="55">N1082</f>
        <v>0</v>
      </c>
      <c r="P1082" s="1037" t="str">
        <f>IF(ISNUMBER(O1082),IF(O1082=100%,"CUMPLIDA",IF(AND(ISNUMBER(L1082),ISNUMBER(ITRC!$Q$5)), IF(L1082&lt;ITRC!$Q$5,"INCUMPLIDA","PROCESO"), "VERIFICAR FECHA")),"SIN VALOR AVANCE")</f>
        <v>PROCESO</v>
      </c>
      <c r="Q1082" s="1035" t="s">
        <v>2167</v>
      </c>
    </row>
    <row r="1083" spans="1:17" ht="240.6" x14ac:dyDescent="0.25">
      <c r="A1083" s="51" t="s">
        <v>18</v>
      </c>
      <c r="B1083" s="52" t="s">
        <v>17</v>
      </c>
      <c r="C1083" s="1204"/>
      <c r="D1083" s="1204"/>
      <c r="E1083" s="1130"/>
      <c r="F1083" s="1130"/>
      <c r="G1083" s="1130" t="s">
        <v>2170</v>
      </c>
      <c r="H1083" s="1031" t="s">
        <v>2160</v>
      </c>
      <c r="I1083" s="1031" t="s">
        <v>2146</v>
      </c>
      <c r="J1083" s="839">
        <v>1</v>
      </c>
      <c r="K1083" s="569">
        <v>43862</v>
      </c>
      <c r="L1083" s="569">
        <v>43982</v>
      </c>
      <c r="M1083" s="840">
        <f t="shared" si="54"/>
        <v>17.142857142857142</v>
      </c>
      <c r="N1083" s="841">
        <v>1</v>
      </c>
      <c r="O1083" s="841">
        <f t="shared" si="55"/>
        <v>1</v>
      </c>
      <c r="P1083" s="1037" t="str">
        <f>IF(ISNUMBER(O1083),IF(O1083=100%,"CUMPLIDA",IF(AND(ISNUMBER(L1083),ISNUMBER(ITRC!$Q$5)), IF(L1083&lt;ITRC!$Q$5,"INCUMPLIDA","PROCESO"), "VERIFICAR FECHA")),"SIN VALOR AVANCE")</f>
        <v>CUMPLIDA</v>
      </c>
      <c r="Q1083" s="1035" t="s">
        <v>2167</v>
      </c>
    </row>
    <row r="1084" spans="1:17" ht="180.6" x14ac:dyDescent="0.25">
      <c r="A1084" s="51" t="s">
        <v>18</v>
      </c>
      <c r="B1084" s="52" t="s">
        <v>17</v>
      </c>
      <c r="C1084" s="1204"/>
      <c r="D1084" s="1204"/>
      <c r="E1084" s="1130"/>
      <c r="F1084" s="1130"/>
      <c r="G1084" s="1130"/>
      <c r="H1084" s="1031" t="s">
        <v>2162</v>
      </c>
      <c r="I1084" s="1031" t="s">
        <v>2142</v>
      </c>
      <c r="J1084" s="839">
        <v>1</v>
      </c>
      <c r="K1084" s="569">
        <v>43983</v>
      </c>
      <c r="L1084" s="569">
        <v>44043</v>
      </c>
      <c r="M1084" s="840">
        <f t="shared" si="54"/>
        <v>8.5714285714285712</v>
      </c>
      <c r="N1084" s="841">
        <v>1</v>
      </c>
      <c r="O1084" s="841">
        <f t="shared" si="55"/>
        <v>1</v>
      </c>
      <c r="P1084" s="1037" t="str">
        <f>IF(ISNUMBER(O1084),IF(O1084=100%,"CUMPLIDA",IF(AND(ISNUMBER(L1084),ISNUMBER(ITRC!$Q$5)), IF(L1084&lt;ITRC!$Q$5,"INCUMPLIDA","PROCESO"), "VERIFICAR FECHA")),"SIN VALOR AVANCE")</f>
        <v>CUMPLIDA</v>
      </c>
      <c r="Q1084" s="1035" t="s">
        <v>2171</v>
      </c>
    </row>
    <row r="1085" spans="1:17" ht="180.6" x14ac:dyDescent="0.25">
      <c r="A1085" s="51" t="s">
        <v>18</v>
      </c>
      <c r="B1085" s="52" t="s">
        <v>17</v>
      </c>
      <c r="C1085" s="1204"/>
      <c r="D1085" s="1204"/>
      <c r="E1085" s="1130"/>
      <c r="F1085" s="1130"/>
      <c r="G1085" s="1130"/>
      <c r="H1085" s="1031" t="s">
        <v>2163</v>
      </c>
      <c r="I1085" s="1031" t="s">
        <v>2157</v>
      </c>
      <c r="J1085" s="839">
        <v>1</v>
      </c>
      <c r="K1085" s="569">
        <v>44044</v>
      </c>
      <c r="L1085" s="569">
        <v>44196</v>
      </c>
      <c r="M1085" s="840">
        <f t="shared" si="54"/>
        <v>21.714285714285715</v>
      </c>
      <c r="N1085" s="841">
        <v>1</v>
      </c>
      <c r="O1085" s="841">
        <f t="shared" si="55"/>
        <v>1</v>
      </c>
      <c r="P1085" s="1037" t="str">
        <f>IF(ISNUMBER(O1085),IF(O1085=100%,"CUMPLIDA",IF(AND(ISNUMBER(L1085),ISNUMBER(ITRC!$Q$5)), IF(L1085&lt;ITRC!$Q$5,"INCUMPLIDA","PROCESO"), "VERIFICAR FECHA")),"SIN VALOR AVANCE")</f>
        <v>CUMPLIDA</v>
      </c>
      <c r="Q1085" s="1035" t="s">
        <v>2171</v>
      </c>
    </row>
    <row r="1086" spans="1:17" ht="180.6" x14ac:dyDescent="0.25">
      <c r="A1086" s="51" t="s">
        <v>18</v>
      </c>
      <c r="B1086" s="52" t="s">
        <v>17</v>
      </c>
      <c r="C1086" s="1204"/>
      <c r="D1086" s="1204"/>
      <c r="E1086" s="1130"/>
      <c r="F1086" s="1130"/>
      <c r="G1086" s="1130"/>
      <c r="H1086" s="1031" t="s">
        <v>2165</v>
      </c>
      <c r="I1086" s="1031" t="s">
        <v>2142</v>
      </c>
      <c r="J1086" s="839">
        <v>3</v>
      </c>
      <c r="K1086" s="569">
        <v>44197</v>
      </c>
      <c r="L1086" s="569">
        <v>44469</v>
      </c>
      <c r="M1086" s="840">
        <f t="shared" si="54"/>
        <v>38.857142857142854</v>
      </c>
      <c r="N1086" s="841">
        <v>1</v>
      </c>
      <c r="O1086" s="841">
        <f t="shared" si="55"/>
        <v>1</v>
      </c>
      <c r="P1086" s="1037" t="str">
        <f>IF(ISNUMBER(O1086),IF(O1086=100%,"CUMPLIDA",IF(AND(ISNUMBER(L1086),ISNUMBER(ITRC!$Q$5)), IF(L1086&lt;ITRC!$Q$5,"INCUMPLIDA","PROCESO"), "VERIFICAR FECHA")),"SIN VALOR AVANCE")</f>
        <v>CUMPLIDA</v>
      </c>
      <c r="Q1086" s="1035" t="s">
        <v>2171</v>
      </c>
    </row>
    <row r="1087" spans="1:17" ht="180.6" x14ac:dyDescent="0.25">
      <c r="A1087" s="51" t="s">
        <v>18</v>
      </c>
      <c r="B1087" s="52" t="s">
        <v>17</v>
      </c>
      <c r="C1087" s="1204"/>
      <c r="D1087" s="1204"/>
      <c r="E1087" s="1130"/>
      <c r="F1087" s="1130"/>
      <c r="G1087" s="1130" t="s">
        <v>2172</v>
      </c>
      <c r="H1087" s="1031" t="s">
        <v>2160</v>
      </c>
      <c r="I1087" s="1031" t="s">
        <v>2146</v>
      </c>
      <c r="J1087" s="839">
        <v>1</v>
      </c>
      <c r="K1087" s="569">
        <v>43862</v>
      </c>
      <c r="L1087" s="569">
        <v>43982</v>
      </c>
      <c r="M1087" s="840">
        <f t="shared" si="54"/>
        <v>17.142857142857142</v>
      </c>
      <c r="N1087" s="841">
        <v>1</v>
      </c>
      <c r="O1087" s="841">
        <f t="shared" si="55"/>
        <v>1</v>
      </c>
      <c r="P1087" s="1037" t="str">
        <f>IF(ISNUMBER(O1087),IF(O1087=100%,"CUMPLIDA",IF(AND(ISNUMBER(L1087),ISNUMBER(ITRC!$Q$5)), IF(L1087&lt;ITRC!$Q$5,"INCUMPLIDA","PROCESO"), "VERIFICAR FECHA")),"SIN VALOR AVANCE")</f>
        <v>CUMPLIDA</v>
      </c>
      <c r="Q1087" s="1035" t="s">
        <v>2171</v>
      </c>
    </row>
    <row r="1088" spans="1:17" ht="180.6" x14ac:dyDescent="0.25">
      <c r="A1088" s="51" t="s">
        <v>18</v>
      </c>
      <c r="B1088" s="52" t="s">
        <v>17</v>
      </c>
      <c r="C1088" s="1204"/>
      <c r="D1088" s="1204"/>
      <c r="E1088" s="1130"/>
      <c r="F1088" s="1130"/>
      <c r="G1088" s="1130"/>
      <c r="H1088" s="1031" t="s">
        <v>2162</v>
      </c>
      <c r="I1088" s="1031" t="s">
        <v>2142</v>
      </c>
      <c r="J1088" s="839">
        <v>1</v>
      </c>
      <c r="K1088" s="569">
        <v>43983</v>
      </c>
      <c r="L1088" s="569">
        <v>44043</v>
      </c>
      <c r="M1088" s="840">
        <f t="shared" si="54"/>
        <v>8.5714285714285712</v>
      </c>
      <c r="N1088" s="841">
        <v>1</v>
      </c>
      <c r="O1088" s="841">
        <f t="shared" si="55"/>
        <v>1</v>
      </c>
      <c r="P1088" s="1037" t="str">
        <f>IF(ISNUMBER(O1088),IF(O1088=100%,"CUMPLIDA",IF(AND(ISNUMBER(L1088),ISNUMBER(ITRC!$Q$5)), IF(L1088&lt;ITRC!$Q$5,"INCUMPLIDA","PROCESO"), "VERIFICAR FECHA")),"SIN VALOR AVANCE")</f>
        <v>CUMPLIDA</v>
      </c>
      <c r="Q1088" s="1035" t="s">
        <v>2171</v>
      </c>
    </row>
    <row r="1089" spans="1:17" ht="180.6" x14ac:dyDescent="0.25">
      <c r="A1089" s="51" t="s">
        <v>18</v>
      </c>
      <c r="B1089" s="52" t="s">
        <v>17</v>
      </c>
      <c r="C1089" s="1204"/>
      <c r="D1089" s="1204"/>
      <c r="E1089" s="1130"/>
      <c r="F1089" s="1130"/>
      <c r="G1089" s="1130"/>
      <c r="H1089" s="1031" t="s">
        <v>2163</v>
      </c>
      <c r="I1089" s="1031" t="s">
        <v>2157</v>
      </c>
      <c r="J1089" s="839">
        <v>1</v>
      </c>
      <c r="K1089" s="569">
        <v>44044</v>
      </c>
      <c r="L1089" s="569">
        <v>44196</v>
      </c>
      <c r="M1089" s="840">
        <f t="shared" si="54"/>
        <v>21.714285714285715</v>
      </c>
      <c r="N1089" s="841">
        <v>1</v>
      </c>
      <c r="O1089" s="841">
        <f t="shared" si="55"/>
        <v>1</v>
      </c>
      <c r="P1089" s="1037" t="str">
        <f>IF(ISNUMBER(O1089),IF(O1089=100%,"CUMPLIDA",IF(AND(ISNUMBER(L1089),ISNUMBER(ITRC!$Q$5)), IF(L1089&lt;ITRC!$Q$5,"INCUMPLIDA","PROCESO"), "VERIFICAR FECHA")),"SIN VALOR AVANCE")</f>
        <v>CUMPLIDA</v>
      </c>
      <c r="Q1089" s="1035" t="s">
        <v>2171</v>
      </c>
    </row>
    <row r="1090" spans="1:17" ht="180.6" x14ac:dyDescent="0.25">
      <c r="A1090" s="51" t="s">
        <v>18</v>
      </c>
      <c r="B1090" s="52" t="s">
        <v>17</v>
      </c>
      <c r="C1090" s="1204"/>
      <c r="D1090" s="1204"/>
      <c r="E1090" s="1130"/>
      <c r="F1090" s="1130"/>
      <c r="G1090" s="1130"/>
      <c r="H1090" s="1031" t="s">
        <v>2165</v>
      </c>
      <c r="I1090" s="1031" t="s">
        <v>2142</v>
      </c>
      <c r="J1090" s="839">
        <v>3</v>
      </c>
      <c r="K1090" s="569">
        <v>44197</v>
      </c>
      <c r="L1090" s="569">
        <v>44469</v>
      </c>
      <c r="M1090" s="840">
        <f t="shared" si="54"/>
        <v>38.857142857142854</v>
      </c>
      <c r="N1090" s="841">
        <v>1</v>
      </c>
      <c r="O1090" s="841">
        <f t="shared" si="55"/>
        <v>1</v>
      </c>
      <c r="P1090" s="1037" t="str">
        <f>IF(ISNUMBER(O1090),IF(O1090=100%,"CUMPLIDA",IF(AND(ISNUMBER(L1090),ISNUMBER(ITRC!$Q$5)), IF(L1090&lt;ITRC!$Q$5,"INCUMPLIDA","PROCESO"), "VERIFICAR FECHA")),"SIN VALOR AVANCE")</f>
        <v>CUMPLIDA</v>
      </c>
      <c r="Q1090" s="1035" t="s">
        <v>2171</v>
      </c>
    </row>
    <row r="1091" spans="1:17" ht="135.6" x14ac:dyDescent="0.25">
      <c r="A1091" s="51" t="s">
        <v>18</v>
      </c>
      <c r="B1091" s="52" t="s">
        <v>17</v>
      </c>
      <c r="C1091" s="1204" t="s">
        <v>2173</v>
      </c>
      <c r="D1091" s="1204" t="s">
        <v>2174</v>
      </c>
      <c r="E1091" s="1130" t="s">
        <v>2175</v>
      </c>
      <c r="F1091" s="1130" t="s">
        <v>2176</v>
      </c>
      <c r="G1091" s="1031" t="s">
        <v>2177</v>
      </c>
      <c r="H1091" s="1031" t="s">
        <v>2178</v>
      </c>
      <c r="I1091" s="1031" t="s">
        <v>2179</v>
      </c>
      <c r="J1091" s="839">
        <v>1</v>
      </c>
      <c r="K1091" s="569">
        <v>44242</v>
      </c>
      <c r="L1091" s="569">
        <v>44561</v>
      </c>
      <c r="M1091" s="840">
        <f t="shared" si="54"/>
        <v>45.571428571428569</v>
      </c>
      <c r="N1091" s="841">
        <v>1</v>
      </c>
      <c r="O1091" s="841">
        <f t="shared" si="55"/>
        <v>1</v>
      </c>
      <c r="P1091" s="1037" t="str">
        <f>IF(ISNUMBER(O1091),IF(O1091=100%,"CUMPLIDA",IF(AND(ISNUMBER(L1091),ISNUMBER(ITRC!$Q$5)), IF(L1091&lt;ITRC!$Q$5,"INCUMPLIDA","PROCESO"), "VERIFICAR FECHA")),"SIN VALOR AVANCE")</f>
        <v>CUMPLIDA</v>
      </c>
      <c r="Q1091" s="1035" t="s">
        <v>2180</v>
      </c>
    </row>
    <row r="1092" spans="1:17" ht="135.6" x14ac:dyDescent="0.25">
      <c r="A1092" s="51" t="s">
        <v>18</v>
      </c>
      <c r="B1092" s="52" t="s">
        <v>17</v>
      </c>
      <c r="C1092" s="1204"/>
      <c r="D1092" s="1204"/>
      <c r="E1092" s="1130"/>
      <c r="F1092" s="1130"/>
      <c r="G1092" s="1031" t="s">
        <v>2181</v>
      </c>
      <c r="H1092" s="1031" t="s">
        <v>2182</v>
      </c>
      <c r="I1092" s="1031" t="s">
        <v>2183</v>
      </c>
      <c r="J1092" s="839">
        <v>1</v>
      </c>
      <c r="K1092" s="569">
        <v>44242</v>
      </c>
      <c r="L1092" s="569">
        <v>44285</v>
      </c>
      <c r="M1092" s="840">
        <f t="shared" si="54"/>
        <v>6.1428571428571432</v>
      </c>
      <c r="N1092" s="841">
        <v>1</v>
      </c>
      <c r="O1092" s="841">
        <f t="shared" si="55"/>
        <v>1</v>
      </c>
      <c r="P1092" s="1037" t="str">
        <f>IF(ISNUMBER(O1092),IF(O1092=100%,"CUMPLIDA",IF(AND(ISNUMBER(L1092),ISNUMBER(ITRC!$Q$5)), IF(L1092&lt;ITRC!$Q$5,"INCUMPLIDA","PROCESO"), "VERIFICAR FECHA")),"SIN VALOR AVANCE")</f>
        <v>CUMPLIDA</v>
      </c>
      <c r="Q1092" s="1035" t="s">
        <v>2180</v>
      </c>
    </row>
    <row r="1093" spans="1:17" ht="180.6" x14ac:dyDescent="0.25">
      <c r="A1093" s="51" t="s">
        <v>18</v>
      </c>
      <c r="B1093" s="52" t="s">
        <v>17</v>
      </c>
      <c r="C1093" s="1204"/>
      <c r="D1093" s="1204"/>
      <c r="E1093" s="1130"/>
      <c r="F1093" s="1130"/>
      <c r="G1093" s="1031" t="s">
        <v>2184</v>
      </c>
      <c r="H1093" s="1031" t="s">
        <v>2185</v>
      </c>
      <c r="I1093" s="1031" t="s">
        <v>2186</v>
      </c>
      <c r="J1093" s="839">
        <v>1</v>
      </c>
      <c r="K1093" s="569">
        <v>44228</v>
      </c>
      <c r="L1093" s="569">
        <v>44286</v>
      </c>
      <c r="M1093" s="840">
        <f t="shared" si="54"/>
        <v>8.2857142857142865</v>
      </c>
      <c r="N1093" s="841">
        <v>1</v>
      </c>
      <c r="O1093" s="841">
        <f t="shared" si="55"/>
        <v>1</v>
      </c>
      <c r="P1093" s="1037" t="str">
        <f>IF(ISNUMBER(O1093),IF(O1093=100%,"CUMPLIDA",IF(AND(ISNUMBER(L1093),ISNUMBER(ITRC!$Q$5)), IF(L1093&lt;ITRC!$Q$5,"INCUMPLIDA","PROCESO"), "VERIFICAR FECHA")),"SIN VALOR AVANCE")</f>
        <v>CUMPLIDA</v>
      </c>
      <c r="Q1093" s="1035" t="s">
        <v>2187</v>
      </c>
    </row>
    <row r="1094" spans="1:17" ht="180.6" x14ac:dyDescent="0.25">
      <c r="A1094" s="51" t="s">
        <v>18</v>
      </c>
      <c r="B1094" s="52" t="s">
        <v>17</v>
      </c>
      <c r="C1094" s="1204"/>
      <c r="D1094" s="1204"/>
      <c r="E1094" s="1130" t="s">
        <v>2188</v>
      </c>
      <c r="F1094" s="1130"/>
      <c r="G1094" s="1031" t="s">
        <v>2189</v>
      </c>
      <c r="H1094" s="1031" t="s">
        <v>2190</v>
      </c>
      <c r="I1094" s="1031" t="s">
        <v>2191</v>
      </c>
      <c r="J1094" s="839">
        <v>1</v>
      </c>
      <c r="K1094" s="569">
        <v>44286</v>
      </c>
      <c r="L1094" s="569">
        <v>44561</v>
      </c>
      <c r="M1094" s="840">
        <f t="shared" si="54"/>
        <v>39.285714285714285</v>
      </c>
      <c r="N1094" s="841">
        <v>1</v>
      </c>
      <c r="O1094" s="841">
        <f t="shared" si="55"/>
        <v>1</v>
      </c>
      <c r="P1094" s="1037" t="str">
        <f>IF(ISNUMBER(O1094),IF(O1094=100%,"CUMPLIDA",IF(AND(ISNUMBER(L1094),ISNUMBER(ITRC!$Q$5)), IF(L1094&lt;ITRC!$Q$5,"INCUMPLIDA","PROCESO"), "VERIFICAR FECHA")),"SIN VALOR AVANCE")</f>
        <v>CUMPLIDA</v>
      </c>
      <c r="Q1094" s="1035" t="s">
        <v>2187</v>
      </c>
    </row>
    <row r="1095" spans="1:17" ht="180.6" x14ac:dyDescent="0.25">
      <c r="A1095" s="51" t="s">
        <v>18</v>
      </c>
      <c r="B1095" s="52" t="s">
        <v>17</v>
      </c>
      <c r="C1095" s="1204"/>
      <c r="D1095" s="1204"/>
      <c r="E1095" s="1130"/>
      <c r="F1095" s="1130"/>
      <c r="G1095" s="1031" t="s">
        <v>2192</v>
      </c>
      <c r="H1095" s="1031" t="s">
        <v>2193</v>
      </c>
      <c r="I1095" s="1031" t="s">
        <v>2194</v>
      </c>
      <c r="J1095" s="839">
        <v>1</v>
      </c>
      <c r="K1095" s="569">
        <v>44286</v>
      </c>
      <c r="L1095" s="569">
        <v>44561</v>
      </c>
      <c r="M1095" s="840">
        <f t="shared" si="54"/>
        <v>39.285714285714285</v>
      </c>
      <c r="N1095" s="841">
        <v>1</v>
      </c>
      <c r="O1095" s="841">
        <f t="shared" si="55"/>
        <v>1</v>
      </c>
      <c r="P1095" s="1037" t="str">
        <f>IF(ISNUMBER(O1095),IF(O1095=100%,"CUMPLIDA",IF(AND(ISNUMBER(L1095),ISNUMBER(ITRC!$Q$5)), IF(L1095&lt;ITRC!$Q$5,"INCUMPLIDA","PROCESO"), "VERIFICAR FECHA")),"SIN VALOR AVANCE")</f>
        <v>CUMPLIDA</v>
      </c>
      <c r="Q1095" s="1035" t="s">
        <v>2187</v>
      </c>
    </row>
    <row r="1096" spans="1:17" ht="180.6" x14ac:dyDescent="0.25">
      <c r="A1096" s="51" t="s">
        <v>18</v>
      </c>
      <c r="B1096" s="52" t="s">
        <v>17</v>
      </c>
      <c r="C1096" s="1204"/>
      <c r="D1096" s="1204"/>
      <c r="E1096" s="1130"/>
      <c r="F1096" s="1130"/>
      <c r="G1096" s="1031" t="s">
        <v>2195</v>
      </c>
      <c r="H1096" s="1031" t="s">
        <v>2185</v>
      </c>
      <c r="I1096" s="1031" t="s">
        <v>2186</v>
      </c>
      <c r="J1096" s="839">
        <v>1</v>
      </c>
      <c r="K1096" s="569">
        <v>44228</v>
      </c>
      <c r="L1096" s="569">
        <v>44286</v>
      </c>
      <c r="M1096" s="840">
        <f t="shared" si="54"/>
        <v>8.2857142857142865</v>
      </c>
      <c r="N1096" s="841">
        <v>1</v>
      </c>
      <c r="O1096" s="841">
        <f t="shared" si="55"/>
        <v>1</v>
      </c>
      <c r="P1096" s="1037" t="str">
        <f>IF(ISNUMBER(O1096),IF(O1096=100%,"CUMPLIDA",IF(AND(ISNUMBER(L1096),ISNUMBER(ITRC!$Q$5)), IF(L1096&lt;ITRC!$Q$5,"INCUMPLIDA","PROCESO"), "VERIFICAR FECHA")),"SIN VALOR AVANCE")</f>
        <v>CUMPLIDA</v>
      </c>
      <c r="Q1096" s="1035" t="s">
        <v>2187</v>
      </c>
    </row>
    <row r="1097" spans="1:17" ht="180.6" x14ac:dyDescent="0.25">
      <c r="A1097" s="51" t="s">
        <v>18</v>
      </c>
      <c r="B1097" s="52" t="s">
        <v>17</v>
      </c>
      <c r="C1097" s="1204"/>
      <c r="D1097" s="1204"/>
      <c r="E1097" s="1130" t="s">
        <v>2196</v>
      </c>
      <c r="F1097" s="1130"/>
      <c r="G1097" s="1031" t="s">
        <v>2197</v>
      </c>
      <c r="H1097" s="1031" t="s">
        <v>2190</v>
      </c>
      <c r="I1097" s="1031" t="s">
        <v>2191</v>
      </c>
      <c r="J1097" s="839">
        <v>1</v>
      </c>
      <c r="K1097" s="569">
        <v>44286</v>
      </c>
      <c r="L1097" s="569">
        <v>44561</v>
      </c>
      <c r="M1097" s="840">
        <f t="shared" si="54"/>
        <v>39.285714285714285</v>
      </c>
      <c r="N1097" s="841">
        <v>1</v>
      </c>
      <c r="O1097" s="841">
        <f t="shared" si="55"/>
        <v>1</v>
      </c>
      <c r="P1097" s="1037" t="str">
        <f>IF(ISNUMBER(O1097),IF(O1097=100%,"CUMPLIDA",IF(AND(ISNUMBER(L1097),ISNUMBER(ITRC!$Q$5)), IF(L1097&lt;ITRC!$Q$5,"INCUMPLIDA","PROCESO"), "VERIFICAR FECHA")),"SIN VALOR AVANCE")</f>
        <v>CUMPLIDA</v>
      </c>
      <c r="Q1097" s="1035" t="s">
        <v>2187</v>
      </c>
    </row>
    <row r="1098" spans="1:17" ht="180.6" x14ac:dyDescent="0.25">
      <c r="A1098" s="51" t="s">
        <v>18</v>
      </c>
      <c r="B1098" s="52" t="s">
        <v>17</v>
      </c>
      <c r="C1098" s="1204"/>
      <c r="D1098" s="1204"/>
      <c r="E1098" s="1130"/>
      <c r="F1098" s="1130"/>
      <c r="G1098" s="1031" t="s">
        <v>2198</v>
      </c>
      <c r="H1098" s="1031" t="s">
        <v>2193</v>
      </c>
      <c r="I1098" s="1031" t="s">
        <v>2194</v>
      </c>
      <c r="J1098" s="839">
        <v>1</v>
      </c>
      <c r="K1098" s="569">
        <v>44286</v>
      </c>
      <c r="L1098" s="569">
        <v>44561</v>
      </c>
      <c r="M1098" s="840">
        <f t="shared" si="54"/>
        <v>39.285714285714285</v>
      </c>
      <c r="N1098" s="841">
        <v>1</v>
      </c>
      <c r="O1098" s="841">
        <f t="shared" si="55"/>
        <v>1</v>
      </c>
      <c r="P1098" s="1037" t="str">
        <f>IF(ISNUMBER(O1098),IF(O1098=100%,"CUMPLIDA",IF(AND(ISNUMBER(L1098),ISNUMBER(ITRC!$Q$5)), IF(L1098&lt;ITRC!$Q$5,"INCUMPLIDA","PROCESO"), "VERIFICAR FECHA")),"SIN VALOR AVANCE")</f>
        <v>CUMPLIDA</v>
      </c>
      <c r="Q1098" s="1035" t="s">
        <v>2187</v>
      </c>
    </row>
    <row r="1099" spans="1:17" ht="120.6" x14ac:dyDescent="0.25">
      <c r="A1099" s="51" t="s">
        <v>18</v>
      </c>
      <c r="B1099" s="52" t="s">
        <v>17</v>
      </c>
      <c r="C1099" s="1204"/>
      <c r="D1099" s="1204"/>
      <c r="E1099" s="1130"/>
      <c r="F1099" s="1130"/>
      <c r="G1099" s="1031" t="s">
        <v>2199</v>
      </c>
      <c r="H1099" s="1031" t="s">
        <v>2178</v>
      </c>
      <c r="I1099" s="1031" t="s">
        <v>2179</v>
      </c>
      <c r="J1099" s="839">
        <v>1</v>
      </c>
      <c r="K1099" s="569">
        <v>44242</v>
      </c>
      <c r="L1099" s="569">
        <v>44561</v>
      </c>
      <c r="M1099" s="840">
        <f t="shared" si="54"/>
        <v>45.571428571428569</v>
      </c>
      <c r="N1099" s="841">
        <v>1</v>
      </c>
      <c r="O1099" s="841">
        <f t="shared" si="55"/>
        <v>1</v>
      </c>
      <c r="P1099" s="1037" t="str">
        <f>IF(ISNUMBER(O1099),IF(O1099=100%,"CUMPLIDA",IF(AND(ISNUMBER(L1099),ISNUMBER(ITRC!$Q$5)), IF(L1099&lt;ITRC!$Q$5,"INCUMPLIDA","PROCESO"), "VERIFICAR FECHA")),"SIN VALOR AVANCE")</f>
        <v>CUMPLIDA</v>
      </c>
      <c r="Q1099" s="1035" t="s">
        <v>2200</v>
      </c>
    </row>
    <row r="1100" spans="1:17" ht="120.6" x14ac:dyDescent="0.25">
      <c r="A1100" s="51" t="s">
        <v>18</v>
      </c>
      <c r="B1100" s="52" t="s">
        <v>17</v>
      </c>
      <c r="C1100" s="1204"/>
      <c r="D1100" s="1204"/>
      <c r="E1100" s="1130" t="s">
        <v>2201</v>
      </c>
      <c r="F1100" s="1130"/>
      <c r="G1100" s="1031" t="s">
        <v>2202</v>
      </c>
      <c r="H1100" s="1031" t="s">
        <v>2182</v>
      </c>
      <c r="I1100" s="1031" t="s">
        <v>2183</v>
      </c>
      <c r="J1100" s="839">
        <v>1</v>
      </c>
      <c r="K1100" s="569">
        <v>44242</v>
      </c>
      <c r="L1100" s="569">
        <v>44285</v>
      </c>
      <c r="M1100" s="840">
        <f t="shared" si="54"/>
        <v>6.1428571428571432</v>
      </c>
      <c r="N1100" s="841">
        <v>1</v>
      </c>
      <c r="O1100" s="841">
        <f t="shared" si="55"/>
        <v>1</v>
      </c>
      <c r="P1100" s="1037" t="str">
        <f>IF(ISNUMBER(O1100),IF(O1100=100%,"CUMPLIDA",IF(AND(ISNUMBER(L1100),ISNUMBER(ITRC!$Q$5)), IF(L1100&lt;ITRC!$Q$5,"INCUMPLIDA","PROCESO"), "VERIFICAR FECHA")),"SIN VALOR AVANCE")</f>
        <v>CUMPLIDA</v>
      </c>
      <c r="Q1100" s="1035" t="s">
        <v>2200</v>
      </c>
    </row>
    <row r="1101" spans="1:17" ht="195.6" x14ac:dyDescent="0.25">
      <c r="A1101" s="51" t="s">
        <v>18</v>
      </c>
      <c r="B1101" s="52" t="s">
        <v>17</v>
      </c>
      <c r="C1101" s="1204"/>
      <c r="D1101" s="1204"/>
      <c r="E1101" s="1130"/>
      <c r="F1101" s="1130"/>
      <c r="G1101" s="1031" t="s">
        <v>2203</v>
      </c>
      <c r="H1101" s="1031" t="s">
        <v>2204</v>
      </c>
      <c r="I1101" s="1031" t="s">
        <v>2205</v>
      </c>
      <c r="J1101" s="839">
        <v>2</v>
      </c>
      <c r="K1101" s="569">
        <v>44256</v>
      </c>
      <c r="L1101" s="569">
        <v>44439</v>
      </c>
      <c r="M1101" s="840">
        <f t="shared" si="54"/>
        <v>26.142857142857142</v>
      </c>
      <c r="N1101" s="841">
        <v>1</v>
      </c>
      <c r="O1101" s="841">
        <f t="shared" si="55"/>
        <v>1</v>
      </c>
      <c r="P1101" s="1037" t="str">
        <f>IF(ISNUMBER(O1101),IF(O1101=100%,"CUMPLIDA",IF(AND(ISNUMBER(L1101),ISNUMBER(ITRC!$Q$5)), IF(L1101&lt;ITRC!$Q$5,"INCUMPLIDA","PROCESO"), "VERIFICAR FECHA")),"SIN VALOR AVANCE")</f>
        <v>CUMPLIDA</v>
      </c>
      <c r="Q1101" s="1035" t="s">
        <v>2206</v>
      </c>
    </row>
    <row r="1102" spans="1:17" ht="195.6" x14ac:dyDescent="0.25">
      <c r="A1102" s="51" t="s">
        <v>18</v>
      </c>
      <c r="B1102" s="52" t="s">
        <v>17</v>
      </c>
      <c r="C1102" s="1204"/>
      <c r="D1102" s="1204"/>
      <c r="E1102" s="1130"/>
      <c r="F1102" s="1130"/>
      <c r="G1102" s="1031" t="s">
        <v>2207</v>
      </c>
      <c r="H1102" s="1031" t="s">
        <v>2208</v>
      </c>
      <c r="I1102" s="1031" t="s">
        <v>2209</v>
      </c>
      <c r="J1102" s="839">
        <v>2</v>
      </c>
      <c r="K1102" s="569">
        <v>44256</v>
      </c>
      <c r="L1102" s="569">
        <v>44439</v>
      </c>
      <c r="M1102" s="840">
        <f t="shared" si="54"/>
        <v>26.142857142857142</v>
      </c>
      <c r="N1102" s="841">
        <v>1</v>
      </c>
      <c r="O1102" s="841">
        <f t="shared" si="55"/>
        <v>1</v>
      </c>
      <c r="P1102" s="1037" t="str">
        <f>IF(ISNUMBER(O1102),IF(O1102=100%,"CUMPLIDA",IF(AND(ISNUMBER(L1102),ISNUMBER(ITRC!$Q$5)), IF(L1102&lt;ITRC!$Q$5,"INCUMPLIDA","PROCESO"), "VERIFICAR FECHA")),"SIN VALOR AVANCE")</f>
        <v>CUMPLIDA</v>
      </c>
      <c r="Q1102" s="1035" t="s">
        <v>2206</v>
      </c>
    </row>
    <row r="1103" spans="1:17" ht="90.6" x14ac:dyDescent="0.25">
      <c r="A1103" s="51" t="s">
        <v>18</v>
      </c>
      <c r="B1103" s="52" t="s">
        <v>17</v>
      </c>
      <c r="C1103" s="1204"/>
      <c r="D1103" s="1204"/>
      <c r="E1103" s="1130" t="s">
        <v>2210</v>
      </c>
      <c r="F1103" s="1130"/>
      <c r="G1103" s="1130" t="s">
        <v>2211</v>
      </c>
      <c r="H1103" s="1034" t="s">
        <v>3181</v>
      </c>
      <c r="I1103" s="55" t="s">
        <v>351</v>
      </c>
      <c r="J1103" s="839">
        <v>1</v>
      </c>
      <c r="K1103" s="569">
        <v>44866</v>
      </c>
      <c r="L1103" s="569">
        <v>45289</v>
      </c>
      <c r="M1103" s="840">
        <f t="shared" si="54"/>
        <v>60.428571428571431</v>
      </c>
      <c r="N1103" s="841">
        <v>0.28000000000000003</v>
      </c>
      <c r="O1103" s="841">
        <f t="shared" si="55"/>
        <v>0.28000000000000003</v>
      </c>
      <c r="P1103" s="1037" t="str">
        <f>IF(ISNUMBER(O1103),IF(O1103=100%,"CUMPLIDA",IF(AND(ISNUMBER(L1103),ISNUMBER(ITRC!$Q$5)), IF(L1103&lt;ITRC!$Q$5,"INCUMPLIDA","PROCESO"), "VERIFICAR FECHA")),"SIN VALOR AVANCE")</f>
        <v>PROCESO</v>
      </c>
      <c r="Q1103" s="1035" t="s">
        <v>3185</v>
      </c>
    </row>
    <row r="1104" spans="1:17" ht="180.6" x14ac:dyDescent="0.25">
      <c r="A1104" s="51" t="s">
        <v>18</v>
      </c>
      <c r="B1104" s="52" t="s">
        <v>17</v>
      </c>
      <c r="C1104" s="1204"/>
      <c r="D1104" s="1204"/>
      <c r="E1104" s="1130"/>
      <c r="F1104" s="1130"/>
      <c r="G1104" s="1130"/>
      <c r="H1104" s="1231" t="s">
        <v>479</v>
      </c>
      <c r="I1104" s="55" t="s">
        <v>1573</v>
      </c>
      <c r="J1104" s="839">
        <v>1</v>
      </c>
      <c r="K1104" s="569">
        <v>45292</v>
      </c>
      <c r="L1104" s="569">
        <v>45504</v>
      </c>
      <c r="M1104" s="840">
        <f t="shared" si="54"/>
        <v>30.285714285714285</v>
      </c>
      <c r="N1104" s="841">
        <v>0</v>
      </c>
      <c r="O1104" s="841">
        <f t="shared" si="55"/>
        <v>0</v>
      </c>
      <c r="P1104" s="1037" t="str">
        <f>IF(ISNUMBER(O1104),IF(O1104=100%,"CUMPLIDA",IF(AND(ISNUMBER(L1104),ISNUMBER(ITRC!$Q$5)), IF(L1104&lt;ITRC!$Q$5,"INCUMPLIDA","PROCESO"), "VERIFICAR FECHA")),"SIN VALOR AVANCE")</f>
        <v>PROCESO</v>
      </c>
      <c r="Q1104" s="1035" t="s">
        <v>3184</v>
      </c>
    </row>
    <row r="1105" spans="1:17" ht="180.6" x14ac:dyDescent="0.25">
      <c r="A1105" s="51" t="s">
        <v>18</v>
      </c>
      <c r="B1105" s="52" t="s">
        <v>17</v>
      </c>
      <c r="C1105" s="1204"/>
      <c r="D1105" s="1204"/>
      <c r="E1105" s="1130"/>
      <c r="F1105" s="1130"/>
      <c r="G1105" s="1130"/>
      <c r="H1105" s="1231"/>
      <c r="I1105" s="55" t="s">
        <v>1574</v>
      </c>
      <c r="J1105" s="839">
        <v>4</v>
      </c>
      <c r="K1105" s="569">
        <v>45505</v>
      </c>
      <c r="L1105" s="569">
        <v>45869</v>
      </c>
      <c r="M1105" s="840">
        <f t="shared" si="54"/>
        <v>52</v>
      </c>
      <c r="N1105" s="841">
        <v>0</v>
      </c>
      <c r="O1105" s="841">
        <f t="shared" si="55"/>
        <v>0</v>
      </c>
      <c r="P1105" s="1037" t="str">
        <f>IF(ISNUMBER(O1105),IF(O1105=100%,"CUMPLIDA",IF(AND(ISNUMBER(L1105),ISNUMBER(ITRC!$Q$5)), IF(L1105&lt;ITRC!$Q$5,"INCUMPLIDA","PROCESO"), "VERIFICAR FECHA")),"SIN VALOR AVANCE")</f>
        <v>PROCESO</v>
      </c>
      <c r="Q1105" s="1035" t="s">
        <v>3184</v>
      </c>
    </row>
    <row r="1106" spans="1:17" ht="165.6" x14ac:dyDescent="0.25">
      <c r="A1106" s="51" t="s">
        <v>18</v>
      </c>
      <c r="B1106" s="52" t="s">
        <v>17</v>
      </c>
      <c r="C1106" s="1204"/>
      <c r="D1106" s="1204"/>
      <c r="E1106" s="1130" t="s">
        <v>2214</v>
      </c>
      <c r="F1106" s="1130"/>
      <c r="G1106" s="1130"/>
      <c r="H1106" s="1034" t="s">
        <v>1575</v>
      </c>
      <c r="I1106" s="55" t="s">
        <v>1576</v>
      </c>
      <c r="J1106" s="839">
        <v>1</v>
      </c>
      <c r="K1106" s="569">
        <v>45870</v>
      </c>
      <c r="L1106" s="569">
        <v>46022</v>
      </c>
      <c r="M1106" s="840">
        <f t="shared" si="54"/>
        <v>21.714285714285715</v>
      </c>
      <c r="N1106" s="841">
        <v>0</v>
      </c>
      <c r="O1106" s="841">
        <f t="shared" si="55"/>
        <v>0</v>
      </c>
      <c r="P1106" s="1037" t="str">
        <f>IF(ISNUMBER(O1106),IF(O1106=100%,"CUMPLIDA",IF(AND(ISNUMBER(L1106),ISNUMBER(ITRC!$Q$5)), IF(L1106&lt;ITRC!$Q$5,"INCUMPLIDA","PROCESO"), "VERIFICAR FECHA")),"SIN VALOR AVANCE")</f>
        <v>PROCESO</v>
      </c>
      <c r="Q1106" s="1035" t="s">
        <v>2212</v>
      </c>
    </row>
    <row r="1107" spans="1:17" ht="90.6" x14ac:dyDescent="0.25">
      <c r="A1107" s="51" t="s">
        <v>18</v>
      </c>
      <c r="B1107" s="52" t="s">
        <v>17</v>
      </c>
      <c r="C1107" s="1204"/>
      <c r="D1107" s="1204"/>
      <c r="E1107" s="1130"/>
      <c r="F1107" s="1130"/>
      <c r="G1107" s="1130" t="s">
        <v>2215</v>
      </c>
      <c r="H1107" s="1034" t="s">
        <v>3181</v>
      </c>
      <c r="I1107" s="55" t="s">
        <v>351</v>
      </c>
      <c r="J1107" s="839">
        <v>1</v>
      </c>
      <c r="K1107" s="569">
        <v>44866</v>
      </c>
      <c r="L1107" s="569">
        <v>45289</v>
      </c>
      <c r="M1107" s="840">
        <f t="shared" si="54"/>
        <v>60.428571428571431</v>
      </c>
      <c r="N1107" s="841">
        <v>0.28000000000000003</v>
      </c>
      <c r="O1107" s="841">
        <f t="shared" si="55"/>
        <v>0.28000000000000003</v>
      </c>
      <c r="P1107" s="1037" t="str">
        <f>IF(ISNUMBER(O1107),IF(O1107=100%,"CUMPLIDA",IF(AND(ISNUMBER(L1107),ISNUMBER(ITRC!$Q$5)), IF(L1107&lt;ITRC!$Q$5,"INCUMPLIDA","PROCESO"), "VERIFICAR FECHA")),"SIN VALOR AVANCE")</f>
        <v>PROCESO</v>
      </c>
      <c r="Q1107" s="1035" t="s">
        <v>3185</v>
      </c>
    </row>
    <row r="1108" spans="1:17" ht="180.6" x14ac:dyDescent="0.25">
      <c r="A1108" s="51" t="s">
        <v>18</v>
      </c>
      <c r="B1108" s="52" t="s">
        <v>17</v>
      </c>
      <c r="C1108" s="1204"/>
      <c r="D1108" s="1204"/>
      <c r="E1108" s="1130"/>
      <c r="F1108" s="1130"/>
      <c r="G1108" s="1130"/>
      <c r="H1108" s="1231" t="s">
        <v>479</v>
      </c>
      <c r="I1108" s="55" t="s">
        <v>1573</v>
      </c>
      <c r="J1108" s="839">
        <v>1</v>
      </c>
      <c r="K1108" s="569">
        <v>45292</v>
      </c>
      <c r="L1108" s="569">
        <v>45504</v>
      </c>
      <c r="M1108" s="840">
        <f t="shared" si="54"/>
        <v>30.285714285714285</v>
      </c>
      <c r="N1108" s="841">
        <v>0</v>
      </c>
      <c r="O1108" s="841">
        <f t="shared" si="55"/>
        <v>0</v>
      </c>
      <c r="P1108" s="1037" t="str">
        <f>IF(ISNUMBER(O1108),IF(O1108=100%,"CUMPLIDA",IF(AND(ISNUMBER(L1108),ISNUMBER(ITRC!$Q$5)), IF(L1108&lt;ITRC!$Q$5,"INCUMPLIDA","PROCESO"), "VERIFICAR FECHA")),"SIN VALOR AVANCE")</f>
        <v>PROCESO</v>
      </c>
      <c r="Q1108" s="1035" t="s">
        <v>3184</v>
      </c>
    </row>
    <row r="1109" spans="1:17" ht="180.6" x14ac:dyDescent="0.25">
      <c r="A1109" s="51" t="s">
        <v>18</v>
      </c>
      <c r="B1109" s="52" t="s">
        <v>17</v>
      </c>
      <c r="C1109" s="1204"/>
      <c r="D1109" s="1204"/>
      <c r="E1109" s="1130" t="s">
        <v>2216</v>
      </c>
      <c r="F1109" s="1130"/>
      <c r="G1109" s="1130"/>
      <c r="H1109" s="1231"/>
      <c r="I1109" s="55" t="s">
        <v>1574</v>
      </c>
      <c r="J1109" s="839">
        <v>4</v>
      </c>
      <c r="K1109" s="569">
        <v>45505</v>
      </c>
      <c r="L1109" s="569">
        <v>45869</v>
      </c>
      <c r="M1109" s="840">
        <f t="shared" si="54"/>
        <v>52</v>
      </c>
      <c r="N1109" s="841">
        <v>0</v>
      </c>
      <c r="O1109" s="841">
        <f t="shared" si="55"/>
        <v>0</v>
      </c>
      <c r="P1109" s="1037" t="str">
        <f>IF(ISNUMBER(O1109),IF(O1109=100%,"CUMPLIDA",IF(AND(ISNUMBER(L1109),ISNUMBER(ITRC!$Q$5)), IF(L1109&lt;ITRC!$Q$5,"INCUMPLIDA","PROCESO"), "VERIFICAR FECHA")),"SIN VALOR AVANCE")</f>
        <v>PROCESO</v>
      </c>
      <c r="Q1109" s="1035" t="s">
        <v>3184</v>
      </c>
    </row>
    <row r="1110" spans="1:17" ht="165.6" x14ac:dyDescent="0.25">
      <c r="A1110" s="51" t="s">
        <v>18</v>
      </c>
      <c r="B1110" s="52" t="s">
        <v>17</v>
      </c>
      <c r="C1110" s="1204"/>
      <c r="D1110" s="1204"/>
      <c r="E1110" s="1130"/>
      <c r="F1110" s="1130"/>
      <c r="G1110" s="1130"/>
      <c r="H1110" s="1034" t="s">
        <v>1575</v>
      </c>
      <c r="I1110" s="55" t="s">
        <v>1576</v>
      </c>
      <c r="J1110" s="839">
        <v>1</v>
      </c>
      <c r="K1110" s="569">
        <v>45870</v>
      </c>
      <c r="L1110" s="569">
        <v>46022</v>
      </c>
      <c r="M1110" s="840">
        <f t="shared" si="54"/>
        <v>21.714285714285715</v>
      </c>
      <c r="N1110" s="841">
        <v>0</v>
      </c>
      <c r="O1110" s="841">
        <f t="shared" si="55"/>
        <v>0</v>
      </c>
      <c r="P1110" s="1037" t="str">
        <f>IF(ISNUMBER(O1110),IF(O1110=100%,"CUMPLIDA",IF(AND(ISNUMBER(L1110),ISNUMBER(ITRC!$Q$5)), IF(L1110&lt;ITRC!$Q$5,"INCUMPLIDA","PROCESO"), "VERIFICAR FECHA")),"SIN VALOR AVANCE")</f>
        <v>PROCESO</v>
      </c>
      <c r="Q1110" s="1035" t="s">
        <v>2212</v>
      </c>
    </row>
    <row r="1111" spans="1:17" ht="405" x14ac:dyDescent="0.25">
      <c r="A1111" s="51" t="s">
        <v>18</v>
      </c>
      <c r="B1111" s="52" t="s">
        <v>17</v>
      </c>
      <c r="C1111" s="1204"/>
      <c r="D1111" s="1204"/>
      <c r="E1111" s="1130"/>
      <c r="F1111" s="1130"/>
      <c r="G1111" s="1031" t="s">
        <v>2217</v>
      </c>
      <c r="H1111" s="1031" t="s">
        <v>2218</v>
      </c>
      <c r="I1111" s="1031" t="s">
        <v>2219</v>
      </c>
      <c r="J1111" s="839">
        <v>1</v>
      </c>
      <c r="K1111" s="569">
        <v>44228</v>
      </c>
      <c r="L1111" s="569">
        <v>44316</v>
      </c>
      <c r="M1111" s="840">
        <f t="shared" si="54"/>
        <v>12.571428571428571</v>
      </c>
      <c r="N1111" s="841">
        <v>1</v>
      </c>
      <c r="O1111" s="841">
        <f t="shared" si="55"/>
        <v>1</v>
      </c>
      <c r="P1111" s="1037" t="str">
        <f>IF(ISNUMBER(O1111),IF(O1111=100%,"CUMPLIDA",IF(AND(ISNUMBER(L1111),ISNUMBER(ITRC!$Q$5)), IF(L1111&lt;ITRC!$Q$5,"INCUMPLIDA","PROCESO"), "VERIFICAR FECHA")),"SIN VALOR AVANCE")</f>
        <v>CUMPLIDA</v>
      </c>
      <c r="Q1111" s="1035" t="s">
        <v>2212</v>
      </c>
    </row>
    <row r="1112" spans="1:17" ht="165.6" x14ac:dyDescent="0.25">
      <c r="A1112" s="51" t="s">
        <v>18</v>
      </c>
      <c r="B1112" s="52" t="s">
        <v>17</v>
      </c>
      <c r="C1112" s="1204"/>
      <c r="D1112" s="1204"/>
      <c r="E1112" s="1130" t="s">
        <v>2220</v>
      </c>
      <c r="F1112" s="1130"/>
      <c r="G1112" s="1031" t="s">
        <v>2221</v>
      </c>
      <c r="H1112" s="1031" t="s">
        <v>2222</v>
      </c>
      <c r="I1112" s="1031" t="s">
        <v>2223</v>
      </c>
      <c r="J1112" s="839">
        <v>1</v>
      </c>
      <c r="K1112" s="569">
        <v>44228</v>
      </c>
      <c r="L1112" s="569">
        <v>44316</v>
      </c>
      <c r="M1112" s="840">
        <f t="shared" si="54"/>
        <v>12.571428571428571</v>
      </c>
      <c r="N1112" s="841">
        <v>1</v>
      </c>
      <c r="O1112" s="841">
        <f t="shared" si="55"/>
        <v>1</v>
      </c>
      <c r="P1112" s="1037" t="str">
        <f>IF(ISNUMBER(O1112),IF(O1112=100%,"CUMPLIDA",IF(AND(ISNUMBER(L1112),ISNUMBER(ITRC!$Q$5)), IF(L1112&lt;ITRC!$Q$5,"INCUMPLIDA","PROCESO"), "VERIFICAR FECHA")),"SIN VALOR AVANCE")</f>
        <v>CUMPLIDA</v>
      </c>
      <c r="Q1112" s="1035" t="s">
        <v>2212</v>
      </c>
    </row>
    <row r="1113" spans="1:17" ht="195" x14ac:dyDescent="0.25">
      <c r="A1113" s="51" t="s">
        <v>18</v>
      </c>
      <c r="B1113" s="52" t="s">
        <v>17</v>
      </c>
      <c r="C1113" s="1204"/>
      <c r="D1113" s="1204"/>
      <c r="E1113" s="1130"/>
      <c r="F1113" s="1130"/>
      <c r="G1113" s="1031" t="s">
        <v>2224</v>
      </c>
      <c r="H1113" s="1031" t="s">
        <v>2225</v>
      </c>
      <c r="I1113" s="1031" t="s">
        <v>2226</v>
      </c>
      <c r="J1113" s="839">
        <v>1</v>
      </c>
      <c r="K1113" s="569">
        <v>44256</v>
      </c>
      <c r="L1113" s="569">
        <v>44412</v>
      </c>
      <c r="M1113" s="840">
        <f t="shared" si="54"/>
        <v>22.285714285714285</v>
      </c>
      <c r="N1113" s="841">
        <v>1</v>
      </c>
      <c r="O1113" s="841">
        <f t="shared" si="55"/>
        <v>1</v>
      </c>
      <c r="P1113" s="1037" t="str">
        <f>IF(ISNUMBER(O1113),IF(O1113=100%,"CUMPLIDA",IF(AND(ISNUMBER(L1113),ISNUMBER(ITRC!$Q$5)), IF(L1113&lt;ITRC!$Q$5,"INCUMPLIDA","PROCESO"), "VERIFICAR FECHA")),"SIN VALOR AVANCE")</f>
        <v>CUMPLIDA</v>
      </c>
      <c r="Q1113" s="1035" t="s">
        <v>2212</v>
      </c>
    </row>
    <row r="1114" spans="1:17" ht="165.6" x14ac:dyDescent="0.25">
      <c r="A1114" s="51" t="s">
        <v>18</v>
      </c>
      <c r="B1114" s="52" t="s">
        <v>17</v>
      </c>
      <c r="C1114" s="1204"/>
      <c r="D1114" s="1204"/>
      <c r="E1114" s="1130"/>
      <c r="F1114" s="1130"/>
      <c r="G1114" s="1031" t="s">
        <v>2227</v>
      </c>
      <c r="H1114" s="1031" t="s">
        <v>2228</v>
      </c>
      <c r="I1114" s="1031" t="s">
        <v>2229</v>
      </c>
      <c r="J1114" s="839">
        <v>1</v>
      </c>
      <c r="K1114" s="569">
        <v>44409</v>
      </c>
      <c r="L1114" s="569">
        <v>44592</v>
      </c>
      <c r="M1114" s="840">
        <f t="shared" si="54"/>
        <v>26.142857142857142</v>
      </c>
      <c r="N1114" s="841">
        <v>1</v>
      </c>
      <c r="O1114" s="841">
        <f t="shared" si="55"/>
        <v>1</v>
      </c>
      <c r="P1114" s="1037" t="str">
        <f>IF(ISNUMBER(O1114),IF(O1114=100%,"CUMPLIDA",IF(AND(ISNUMBER(L1114),ISNUMBER(ITRC!$Q$5)), IF(L1114&lt;ITRC!$Q$5,"INCUMPLIDA","PROCESO"), "VERIFICAR FECHA")),"SIN VALOR AVANCE")</f>
        <v>CUMPLIDA</v>
      </c>
      <c r="Q1114" s="1035" t="s">
        <v>2212</v>
      </c>
    </row>
    <row r="1115" spans="1:17" ht="210" x14ac:dyDescent="0.25">
      <c r="A1115" s="51" t="s">
        <v>18</v>
      </c>
      <c r="B1115" s="52" t="s">
        <v>17</v>
      </c>
      <c r="C1115" s="1204"/>
      <c r="D1115" s="1204"/>
      <c r="E1115" s="1130" t="s">
        <v>2230</v>
      </c>
      <c r="F1115" s="1130"/>
      <c r="G1115" s="1031" t="s">
        <v>2231</v>
      </c>
      <c r="H1115" s="1031" t="s">
        <v>2232</v>
      </c>
      <c r="I1115" s="1031" t="s">
        <v>2233</v>
      </c>
      <c r="J1115" s="839">
        <v>1</v>
      </c>
      <c r="K1115" s="569">
        <v>44228</v>
      </c>
      <c r="L1115" s="569">
        <v>44286</v>
      </c>
      <c r="M1115" s="840">
        <f t="shared" si="54"/>
        <v>8.2857142857142865</v>
      </c>
      <c r="N1115" s="841">
        <v>1</v>
      </c>
      <c r="O1115" s="841">
        <f t="shared" si="55"/>
        <v>1</v>
      </c>
      <c r="P1115" s="1037" t="str">
        <f>IF(ISNUMBER(O1115),IF(O1115=100%,"CUMPLIDA",IF(AND(ISNUMBER(L1115),ISNUMBER(ITRC!$Q$5)), IF(L1115&lt;ITRC!$Q$5,"INCUMPLIDA","PROCESO"), "VERIFICAR FECHA")),"SIN VALOR AVANCE")</f>
        <v>CUMPLIDA</v>
      </c>
      <c r="Q1115" s="1035" t="s">
        <v>2212</v>
      </c>
    </row>
    <row r="1116" spans="1:17" ht="195" x14ac:dyDescent="0.25">
      <c r="A1116" s="51" t="s">
        <v>18</v>
      </c>
      <c r="B1116" s="52" t="s">
        <v>17</v>
      </c>
      <c r="C1116" s="1204"/>
      <c r="D1116" s="1204"/>
      <c r="E1116" s="1130"/>
      <c r="F1116" s="1130"/>
      <c r="G1116" s="1031" t="s">
        <v>2234</v>
      </c>
      <c r="H1116" s="1031" t="s">
        <v>2235</v>
      </c>
      <c r="I1116" s="1031" t="s">
        <v>2236</v>
      </c>
      <c r="J1116" s="839">
        <v>1</v>
      </c>
      <c r="K1116" s="569">
        <v>44287</v>
      </c>
      <c r="L1116" s="569">
        <v>44439</v>
      </c>
      <c r="M1116" s="840">
        <f t="shared" si="54"/>
        <v>21.714285714285715</v>
      </c>
      <c r="N1116" s="841">
        <v>1</v>
      </c>
      <c r="O1116" s="841">
        <f t="shared" si="55"/>
        <v>1</v>
      </c>
      <c r="P1116" s="1037" t="str">
        <f>IF(ISNUMBER(O1116),IF(O1116=100%,"CUMPLIDA",IF(AND(ISNUMBER(L1116),ISNUMBER(ITRC!$Q$5)), IF(L1116&lt;ITRC!$Q$5,"INCUMPLIDA","PROCESO"), "VERIFICAR FECHA")),"SIN VALOR AVANCE")</f>
        <v>CUMPLIDA</v>
      </c>
      <c r="Q1116" s="1035" t="s">
        <v>2212</v>
      </c>
    </row>
    <row r="1117" spans="1:17" ht="165.6" x14ac:dyDescent="0.25">
      <c r="A1117" s="51" t="s">
        <v>18</v>
      </c>
      <c r="B1117" s="52" t="s">
        <v>17</v>
      </c>
      <c r="C1117" s="1204"/>
      <c r="D1117" s="1204"/>
      <c r="E1117" s="1130"/>
      <c r="F1117" s="1130"/>
      <c r="G1117" s="1130" t="s">
        <v>2237</v>
      </c>
      <c r="H1117" s="1031" t="s">
        <v>3178</v>
      </c>
      <c r="I1117" s="1031" t="s">
        <v>2238</v>
      </c>
      <c r="J1117" s="839">
        <v>1</v>
      </c>
      <c r="K1117" s="569">
        <v>44228</v>
      </c>
      <c r="L1117" s="569">
        <v>44377</v>
      </c>
      <c r="M1117" s="840">
        <f t="shared" si="54"/>
        <v>21.285714285714285</v>
      </c>
      <c r="N1117" s="841">
        <v>1</v>
      </c>
      <c r="O1117" s="841">
        <f t="shared" si="55"/>
        <v>1</v>
      </c>
      <c r="P1117" s="1037" t="str">
        <f>IF(ISNUMBER(O1117),IF(O1117=100%,"CUMPLIDA",IF(AND(ISNUMBER(L1117),ISNUMBER(ITRC!$Q$5)), IF(L1117&lt;ITRC!$Q$5,"INCUMPLIDA","PROCESO"), "VERIFICAR FECHA")),"SIN VALOR AVANCE")</f>
        <v>CUMPLIDA</v>
      </c>
      <c r="Q1117" s="1035" t="s">
        <v>2212</v>
      </c>
    </row>
    <row r="1118" spans="1:17" ht="165.6" x14ac:dyDescent="0.25">
      <c r="A1118" s="51" t="s">
        <v>18</v>
      </c>
      <c r="B1118" s="52" t="s">
        <v>17</v>
      </c>
      <c r="C1118" s="1204"/>
      <c r="D1118" s="1204"/>
      <c r="E1118" s="1130" t="s">
        <v>2239</v>
      </c>
      <c r="F1118" s="1130"/>
      <c r="G1118" s="1130"/>
      <c r="H1118" s="1031" t="s">
        <v>2240</v>
      </c>
      <c r="I1118" s="1031" t="s">
        <v>2241</v>
      </c>
      <c r="J1118" s="839">
        <v>1</v>
      </c>
      <c r="K1118" s="569">
        <v>44378</v>
      </c>
      <c r="L1118" s="569">
        <v>44681</v>
      </c>
      <c r="M1118" s="840">
        <f t="shared" si="54"/>
        <v>43.285714285714285</v>
      </c>
      <c r="N1118" s="841">
        <v>1</v>
      </c>
      <c r="O1118" s="841">
        <f t="shared" si="55"/>
        <v>1</v>
      </c>
      <c r="P1118" s="1037" t="str">
        <f>IF(ISNUMBER(O1118),IF(O1118=100%,"CUMPLIDA",IF(AND(ISNUMBER(L1118),ISNUMBER(ITRC!$Q$5)), IF(L1118&lt;ITRC!$Q$5,"INCUMPLIDA","PROCESO"), "VERIFICAR FECHA")),"SIN VALOR AVANCE")</f>
        <v>CUMPLIDA</v>
      </c>
      <c r="Q1118" s="1035" t="s">
        <v>2212</v>
      </c>
    </row>
    <row r="1119" spans="1:17" ht="105.6" x14ac:dyDescent="0.25">
      <c r="A1119" s="51" t="s">
        <v>18</v>
      </c>
      <c r="B1119" s="52" t="s">
        <v>17</v>
      </c>
      <c r="C1119" s="1204"/>
      <c r="D1119" s="1204"/>
      <c r="E1119" s="1130"/>
      <c r="F1119" s="1130"/>
      <c r="G1119" s="1130"/>
      <c r="H1119" s="1031" t="s">
        <v>2242</v>
      </c>
      <c r="I1119" s="1031" t="s">
        <v>2243</v>
      </c>
      <c r="J1119" s="839">
        <v>1</v>
      </c>
      <c r="K1119" s="569">
        <v>44378</v>
      </c>
      <c r="L1119" s="569">
        <v>44773</v>
      </c>
      <c r="M1119" s="840">
        <f t="shared" si="54"/>
        <v>56.428571428571431</v>
      </c>
      <c r="N1119" s="841">
        <v>1</v>
      </c>
      <c r="O1119" s="841">
        <f t="shared" si="55"/>
        <v>1</v>
      </c>
      <c r="P1119" s="1037" t="str">
        <f>IF(ISNUMBER(O1119),IF(O1119=100%,"CUMPLIDA",IF(AND(ISNUMBER(L1119),ISNUMBER(ITRC!$Q$5)), IF(L1119&lt;ITRC!$Q$5,"INCUMPLIDA","PROCESO"), "VERIFICAR FECHA")),"SIN VALOR AVANCE")</f>
        <v>CUMPLIDA</v>
      </c>
      <c r="Q1119" s="1035" t="s">
        <v>788</v>
      </c>
    </row>
    <row r="1120" spans="1:17" ht="120" x14ac:dyDescent="0.25">
      <c r="A1120" s="51" t="s">
        <v>18</v>
      </c>
      <c r="B1120" s="52" t="s">
        <v>17</v>
      </c>
      <c r="C1120" s="1204"/>
      <c r="D1120" s="1204"/>
      <c r="E1120" s="1130"/>
      <c r="F1120" s="1130"/>
      <c r="G1120" s="1130"/>
      <c r="H1120" s="1031" t="s">
        <v>2244</v>
      </c>
      <c r="I1120" s="1031" t="s">
        <v>2245</v>
      </c>
      <c r="J1120" s="839">
        <v>1</v>
      </c>
      <c r="K1120" s="569">
        <v>44378</v>
      </c>
      <c r="L1120" s="569">
        <v>44804</v>
      </c>
      <c r="M1120" s="840">
        <f t="shared" si="54"/>
        <v>60.857142857142854</v>
      </c>
      <c r="N1120" s="841">
        <v>1</v>
      </c>
      <c r="O1120" s="841">
        <f t="shared" si="55"/>
        <v>1</v>
      </c>
      <c r="P1120" s="1037" t="str">
        <f>IF(ISNUMBER(O1120),IF(O1120=100%,"CUMPLIDA",IF(AND(ISNUMBER(L1120),ISNUMBER(ITRC!$Q$5)), IF(L1120&lt;ITRC!$Q$5,"INCUMPLIDA","PROCESO"), "VERIFICAR FECHA")),"SIN VALOR AVANCE")</f>
        <v>CUMPLIDA</v>
      </c>
      <c r="Q1120" s="1035" t="s">
        <v>788</v>
      </c>
    </row>
    <row r="1121" spans="1:17" ht="210" x14ac:dyDescent="0.25">
      <c r="A1121" s="51" t="s">
        <v>18</v>
      </c>
      <c r="B1121" s="52" t="s">
        <v>17</v>
      </c>
      <c r="C1121" s="1204"/>
      <c r="D1121" s="1204"/>
      <c r="E1121" s="1130" t="s">
        <v>2246</v>
      </c>
      <c r="F1121" s="1130"/>
      <c r="G1121" s="1031" t="s">
        <v>2247</v>
      </c>
      <c r="H1121" s="1031" t="s">
        <v>2232</v>
      </c>
      <c r="I1121" s="1031" t="s">
        <v>2233</v>
      </c>
      <c r="J1121" s="839">
        <v>1</v>
      </c>
      <c r="K1121" s="569">
        <v>44228</v>
      </c>
      <c r="L1121" s="569">
        <v>44316</v>
      </c>
      <c r="M1121" s="840">
        <f t="shared" si="54"/>
        <v>12.571428571428571</v>
      </c>
      <c r="N1121" s="841">
        <v>1</v>
      </c>
      <c r="O1121" s="841">
        <f t="shared" si="55"/>
        <v>1</v>
      </c>
      <c r="P1121" s="1037" t="str">
        <f>IF(ISNUMBER(O1121),IF(O1121=100%,"CUMPLIDA",IF(AND(ISNUMBER(L1121),ISNUMBER(ITRC!$Q$5)), IF(L1121&lt;ITRC!$Q$5,"INCUMPLIDA","PROCESO"), "VERIFICAR FECHA")),"SIN VALOR AVANCE")</f>
        <v>CUMPLIDA</v>
      </c>
      <c r="Q1121" s="1035" t="s">
        <v>2248</v>
      </c>
    </row>
    <row r="1122" spans="1:17" ht="195" x14ac:dyDescent="0.25">
      <c r="A1122" s="51" t="s">
        <v>18</v>
      </c>
      <c r="B1122" s="52" t="s">
        <v>17</v>
      </c>
      <c r="C1122" s="1204"/>
      <c r="D1122" s="1204"/>
      <c r="E1122" s="1130"/>
      <c r="F1122" s="1130"/>
      <c r="G1122" s="1031" t="s">
        <v>2249</v>
      </c>
      <c r="H1122" s="1031" t="s">
        <v>2235</v>
      </c>
      <c r="I1122" s="1031" t="s">
        <v>2250</v>
      </c>
      <c r="J1122" s="839">
        <v>1</v>
      </c>
      <c r="K1122" s="569">
        <v>44287</v>
      </c>
      <c r="L1122" s="569">
        <v>44439</v>
      </c>
      <c r="M1122" s="840">
        <f t="shared" si="54"/>
        <v>21.714285714285715</v>
      </c>
      <c r="N1122" s="841">
        <v>1</v>
      </c>
      <c r="O1122" s="841">
        <f t="shared" si="55"/>
        <v>1</v>
      </c>
      <c r="P1122" s="1037" t="str">
        <f>IF(ISNUMBER(O1122),IF(O1122=100%,"CUMPLIDA",IF(AND(ISNUMBER(L1122),ISNUMBER(ITRC!$Q$5)), IF(L1122&lt;ITRC!$Q$5,"INCUMPLIDA","PROCESO"), "VERIFICAR FECHA")),"SIN VALOR AVANCE")</f>
        <v>CUMPLIDA</v>
      </c>
      <c r="Q1122" s="1035" t="s">
        <v>2251</v>
      </c>
    </row>
    <row r="1123" spans="1:17" ht="105.6" x14ac:dyDescent="0.25">
      <c r="A1123" s="51" t="s">
        <v>18</v>
      </c>
      <c r="B1123" s="52" t="s">
        <v>17</v>
      </c>
      <c r="C1123" s="1204"/>
      <c r="D1123" s="1204"/>
      <c r="E1123" s="1130"/>
      <c r="F1123" s="1130"/>
      <c r="G1123" s="1031" t="s">
        <v>2252</v>
      </c>
      <c r="H1123" s="1031" t="s">
        <v>2253</v>
      </c>
      <c r="I1123" s="1031" t="s">
        <v>219</v>
      </c>
      <c r="J1123" s="839">
        <v>1</v>
      </c>
      <c r="K1123" s="569">
        <v>44228</v>
      </c>
      <c r="L1123" s="569">
        <v>44377</v>
      </c>
      <c r="M1123" s="840">
        <f t="shared" si="54"/>
        <v>21.285714285714285</v>
      </c>
      <c r="N1123" s="841">
        <v>1</v>
      </c>
      <c r="O1123" s="841">
        <f t="shared" si="55"/>
        <v>1</v>
      </c>
      <c r="P1123" s="1037" t="str">
        <f>IF(ISNUMBER(O1123),IF(O1123=100%,"CUMPLIDA",IF(AND(ISNUMBER(L1123),ISNUMBER(ITRC!$Q$5)), IF(L1123&lt;ITRC!$Q$5,"INCUMPLIDA","PROCESO"), "VERIFICAR FECHA")),"SIN VALOR AVANCE")</f>
        <v>CUMPLIDA</v>
      </c>
      <c r="Q1123" s="1035" t="s">
        <v>788</v>
      </c>
    </row>
    <row r="1124" spans="1:17" ht="150" x14ac:dyDescent="0.25">
      <c r="A1124" s="51" t="s">
        <v>18</v>
      </c>
      <c r="B1124" s="52" t="s">
        <v>17</v>
      </c>
      <c r="C1124" s="1204"/>
      <c r="D1124" s="1204"/>
      <c r="E1124" s="1130" t="s">
        <v>2254</v>
      </c>
      <c r="F1124" s="1130"/>
      <c r="G1124" s="1031" t="s">
        <v>2255</v>
      </c>
      <c r="H1124" s="1031" t="s">
        <v>2256</v>
      </c>
      <c r="I1124" s="1031" t="s">
        <v>2257</v>
      </c>
      <c r="J1124" s="839">
        <v>1</v>
      </c>
      <c r="K1124" s="569">
        <v>44378</v>
      </c>
      <c r="L1124" s="569">
        <v>44408</v>
      </c>
      <c r="M1124" s="840">
        <f t="shared" si="54"/>
        <v>4.2857142857142856</v>
      </c>
      <c r="N1124" s="841">
        <v>1</v>
      </c>
      <c r="O1124" s="841">
        <f t="shared" si="55"/>
        <v>1</v>
      </c>
      <c r="P1124" s="1037" t="str">
        <f>IF(ISNUMBER(O1124),IF(O1124=100%,"CUMPLIDA",IF(AND(ISNUMBER(L1124),ISNUMBER(ITRC!$Q$5)), IF(L1124&lt;ITRC!$Q$5,"INCUMPLIDA","PROCESO"), "VERIFICAR FECHA")),"SIN VALOR AVANCE")</f>
        <v>CUMPLIDA</v>
      </c>
      <c r="Q1124" s="1035" t="s">
        <v>788</v>
      </c>
    </row>
    <row r="1125" spans="1:17" ht="210" x14ac:dyDescent="0.25">
      <c r="A1125" s="51" t="s">
        <v>18</v>
      </c>
      <c r="B1125" s="52" t="s">
        <v>17</v>
      </c>
      <c r="C1125" s="1204"/>
      <c r="D1125" s="1204"/>
      <c r="E1125" s="1130"/>
      <c r="F1125" s="1130"/>
      <c r="G1125" s="1031" t="s">
        <v>2258</v>
      </c>
      <c r="H1125" s="1031" t="s">
        <v>2232</v>
      </c>
      <c r="I1125" s="1031" t="s">
        <v>2233</v>
      </c>
      <c r="J1125" s="839">
        <v>1</v>
      </c>
      <c r="K1125" s="569">
        <v>44228</v>
      </c>
      <c r="L1125" s="569">
        <v>44286</v>
      </c>
      <c r="M1125" s="840">
        <f t="shared" si="54"/>
        <v>8.2857142857142865</v>
      </c>
      <c r="N1125" s="841">
        <v>1</v>
      </c>
      <c r="O1125" s="841">
        <f t="shared" si="55"/>
        <v>1</v>
      </c>
      <c r="P1125" s="1037" t="str">
        <f>IF(ISNUMBER(O1125),IF(O1125=100%,"CUMPLIDA",IF(AND(ISNUMBER(L1125),ISNUMBER(ITRC!$Q$5)), IF(L1125&lt;ITRC!$Q$5,"INCUMPLIDA","PROCESO"), "VERIFICAR FECHA")),"SIN VALOR AVANCE")</f>
        <v>CUMPLIDA</v>
      </c>
      <c r="Q1125" s="1035" t="s">
        <v>2259</v>
      </c>
    </row>
    <row r="1126" spans="1:17" ht="195" x14ac:dyDescent="0.25">
      <c r="A1126" s="51" t="s">
        <v>18</v>
      </c>
      <c r="B1126" s="52" t="s">
        <v>17</v>
      </c>
      <c r="C1126" s="1204"/>
      <c r="D1126" s="1204"/>
      <c r="E1126" s="1130"/>
      <c r="F1126" s="1130"/>
      <c r="G1126" s="1031" t="s">
        <v>2260</v>
      </c>
      <c r="H1126" s="1031" t="s">
        <v>2235</v>
      </c>
      <c r="I1126" s="1031" t="s">
        <v>2250</v>
      </c>
      <c r="J1126" s="839">
        <v>1</v>
      </c>
      <c r="K1126" s="569">
        <v>44287</v>
      </c>
      <c r="L1126" s="569">
        <v>44439</v>
      </c>
      <c r="M1126" s="840">
        <f t="shared" si="54"/>
        <v>21.714285714285715</v>
      </c>
      <c r="N1126" s="841">
        <v>1</v>
      </c>
      <c r="O1126" s="841">
        <f t="shared" si="55"/>
        <v>1</v>
      </c>
      <c r="P1126" s="1037" t="str">
        <f>IF(ISNUMBER(O1126),IF(O1126=100%,"CUMPLIDA",IF(AND(ISNUMBER(L1126),ISNUMBER(ITRC!$Q$5)), IF(L1126&lt;ITRC!$Q$5,"INCUMPLIDA","PROCESO"), "VERIFICAR FECHA")),"SIN VALOR AVANCE")</f>
        <v>CUMPLIDA</v>
      </c>
      <c r="Q1126" s="1035" t="s">
        <v>2259</v>
      </c>
    </row>
    <row r="1127" spans="1:17" ht="165" x14ac:dyDescent="0.25">
      <c r="A1127" s="51" t="s">
        <v>18</v>
      </c>
      <c r="B1127" s="52" t="s">
        <v>17</v>
      </c>
      <c r="C1127" s="1204"/>
      <c r="D1127" s="1204"/>
      <c r="E1127" s="1130"/>
      <c r="F1127" s="1130"/>
      <c r="G1127" s="1031" t="s">
        <v>2261</v>
      </c>
      <c r="H1127" s="1031" t="s">
        <v>2262</v>
      </c>
      <c r="I1127" s="1031" t="s">
        <v>2263</v>
      </c>
      <c r="J1127" s="839">
        <v>6</v>
      </c>
      <c r="K1127" s="569">
        <v>44256</v>
      </c>
      <c r="L1127" s="569">
        <v>44412</v>
      </c>
      <c r="M1127" s="840">
        <f t="shared" si="54"/>
        <v>22.285714285714285</v>
      </c>
      <c r="N1127" s="841">
        <v>1</v>
      </c>
      <c r="O1127" s="841">
        <f t="shared" si="55"/>
        <v>1</v>
      </c>
      <c r="P1127" s="1037" t="str">
        <f>IF(ISNUMBER(O1127),IF(O1127=100%,"CUMPLIDA",IF(AND(ISNUMBER(L1127),ISNUMBER(ITRC!$Q$5)), IF(L1127&lt;ITRC!$Q$5,"INCUMPLIDA","PROCESO"), "VERIFICAR FECHA")),"SIN VALOR AVANCE")</f>
        <v>CUMPLIDA</v>
      </c>
      <c r="Q1127" s="1035" t="s">
        <v>788</v>
      </c>
    </row>
    <row r="1128" spans="1:17" ht="135.6" x14ac:dyDescent="0.25">
      <c r="A1128" s="51" t="s">
        <v>18</v>
      </c>
      <c r="B1128" s="52" t="s">
        <v>17</v>
      </c>
      <c r="C1128" s="1204"/>
      <c r="D1128" s="1204"/>
      <c r="E1128" s="1130"/>
      <c r="F1128" s="1130"/>
      <c r="G1128" s="1031" t="s">
        <v>2264</v>
      </c>
      <c r="H1128" s="1031" t="s">
        <v>2265</v>
      </c>
      <c r="I1128" s="1031" t="s">
        <v>2179</v>
      </c>
      <c r="J1128" s="839">
        <v>1</v>
      </c>
      <c r="K1128" s="569">
        <v>44242</v>
      </c>
      <c r="L1128" s="569">
        <v>44561</v>
      </c>
      <c r="M1128" s="840">
        <f t="shared" si="54"/>
        <v>45.571428571428569</v>
      </c>
      <c r="N1128" s="841">
        <v>1</v>
      </c>
      <c r="O1128" s="841">
        <f t="shared" si="55"/>
        <v>1</v>
      </c>
      <c r="P1128" s="1037" t="str">
        <f>IF(ISNUMBER(O1128),IF(O1128=100%,"CUMPLIDA",IF(AND(ISNUMBER(L1128),ISNUMBER(ITRC!$Q$5)), IF(L1128&lt;ITRC!$Q$5,"INCUMPLIDA","PROCESO"), "VERIFICAR FECHA")),"SIN VALOR AVANCE")</f>
        <v>CUMPLIDA</v>
      </c>
      <c r="Q1128" s="1035" t="s">
        <v>2259</v>
      </c>
    </row>
    <row r="1129" spans="1:17" ht="105.6" x14ac:dyDescent="0.25">
      <c r="A1129" s="51" t="s">
        <v>18</v>
      </c>
      <c r="B1129" s="52" t="s">
        <v>17</v>
      </c>
      <c r="C1129" s="1204"/>
      <c r="D1129" s="1204"/>
      <c r="E1129" s="1130"/>
      <c r="F1129" s="1130"/>
      <c r="G1129" s="1031" t="s">
        <v>2266</v>
      </c>
      <c r="H1129" s="1031" t="s">
        <v>2182</v>
      </c>
      <c r="I1129" s="1031" t="s">
        <v>2183</v>
      </c>
      <c r="J1129" s="839">
        <v>1</v>
      </c>
      <c r="K1129" s="569">
        <v>44242</v>
      </c>
      <c r="L1129" s="569">
        <v>44285</v>
      </c>
      <c r="M1129" s="840">
        <f t="shared" si="54"/>
        <v>6.1428571428571432</v>
      </c>
      <c r="N1129" s="841">
        <v>1</v>
      </c>
      <c r="O1129" s="841">
        <f t="shared" si="55"/>
        <v>1</v>
      </c>
      <c r="P1129" s="1037" t="str">
        <f>IF(ISNUMBER(O1129),IF(O1129=100%,"CUMPLIDA",IF(AND(ISNUMBER(L1129),ISNUMBER(ITRC!$Q$5)), IF(L1129&lt;ITRC!$Q$5,"INCUMPLIDA","PROCESO"), "VERIFICAR FECHA")),"SIN VALOR AVANCE")</f>
        <v>CUMPLIDA</v>
      </c>
      <c r="Q1129" s="1035" t="s">
        <v>788</v>
      </c>
    </row>
    <row r="1130" spans="1:17" ht="180" x14ac:dyDescent="0.25">
      <c r="A1130" s="51" t="s">
        <v>18</v>
      </c>
      <c r="B1130" s="52" t="s">
        <v>17</v>
      </c>
      <c r="C1130" s="1204"/>
      <c r="D1130" s="1204"/>
      <c r="E1130" s="1130"/>
      <c r="F1130" s="1130"/>
      <c r="G1130" s="1031" t="s">
        <v>2267</v>
      </c>
      <c r="H1130" s="1031" t="s">
        <v>2204</v>
      </c>
      <c r="I1130" s="1031" t="s">
        <v>2205</v>
      </c>
      <c r="J1130" s="839">
        <v>2</v>
      </c>
      <c r="K1130" s="569">
        <v>44256</v>
      </c>
      <c r="L1130" s="569">
        <v>44439</v>
      </c>
      <c r="M1130" s="840">
        <f t="shared" ref="M1130:M1193" si="56">(L1130-K1130)/7</f>
        <v>26.142857142857142</v>
      </c>
      <c r="N1130" s="841">
        <v>1</v>
      </c>
      <c r="O1130" s="841">
        <f t="shared" si="55"/>
        <v>1</v>
      </c>
      <c r="P1130" s="1037" t="str">
        <f>IF(ISNUMBER(O1130),IF(O1130=100%,"CUMPLIDA",IF(AND(ISNUMBER(L1130),ISNUMBER(ITRC!$Q$5)), IF(L1130&lt;ITRC!$Q$5,"INCUMPLIDA","PROCESO"), "VERIFICAR FECHA")),"SIN VALOR AVANCE")</f>
        <v>CUMPLIDA</v>
      </c>
      <c r="Q1130" s="1035" t="s">
        <v>788</v>
      </c>
    </row>
    <row r="1131" spans="1:17" ht="105.6" x14ac:dyDescent="0.25">
      <c r="A1131" s="51" t="s">
        <v>18</v>
      </c>
      <c r="B1131" s="52" t="s">
        <v>17</v>
      </c>
      <c r="C1131" s="1204"/>
      <c r="D1131" s="1204"/>
      <c r="E1131" s="1130"/>
      <c r="F1131" s="1130"/>
      <c r="G1131" s="1031" t="s">
        <v>2268</v>
      </c>
      <c r="H1131" s="1031" t="s">
        <v>2208</v>
      </c>
      <c r="I1131" s="1031" t="s">
        <v>2209</v>
      </c>
      <c r="J1131" s="839">
        <v>2</v>
      </c>
      <c r="K1131" s="569">
        <v>44256</v>
      </c>
      <c r="L1131" s="569">
        <v>44439</v>
      </c>
      <c r="M1131" s="840">
        <f t="shared" si="56"/>
        <v>26.142857142857142</v>
      </c>
      <c r="N1131" s="841">
        <v>1</v>
      </c>
      <c r="O1131" s="841">
        <f t="shared" si="55"/>
        <v>1</v>
      </c>
      <c r="P1131" s="1037" t="str">
        <f>IF(ISNUMBER(O1131),IF(O1131=100%,"CUMPLIDA",IF(AND(ISNUMBER(L1131),ISNUMBER(ITRC!$Q$5)), IF(L1131&lt;ITRC!$Q$5,"INCUMPLIDA","PROCESO"), "VERIFICAR FECHA")),"SIN VALOR AVANCE")</f>
        <v>CUMPLIDA</v>
      </c>
      <c r="Q1131" s="1035" t="s">
        <v>788</v>
      </c>
    </row>
    <row r="1132" spans="1:17" ht="135" x14ac:dyDescent="0.25">
      <c r="A1132" s="51" t="s">
        <v>18</v>
      </c>
      <c r="B1132" s="52" t="s">
        <v>17</v>
      </c>
      <c r="C1132" s="1204"/>
      <c r="D1132" s="1204"/>
      <c r="E1132" s="1130"/>
      <c r="F1132" s="1130"/>
      <c r="G1132" s="1031" t="s">
        <v>2269</v>
      </c>
      <c r="H1132" s="1031" t="s">
        <v>2265</v>
      </c>
      <c r="I1132" s="1031" t="s">
        <v>2179</v>
      </c>
      <c r="J1132" s="839">
        <v>1</v>
      </c>
      <c r="K1132" s="569">
        <v>44242</v>
      </c>
      <c r="L1132" s="569">
        <v>44561</v>
      </c>
      <c r="M1132" s="840">
        <f t="shared" si="56"/>
        <v>45.571428571428569</v>
      </c>
      <c r="N1132" s="841">
        <v>1</v>
      </c>
      <c r="O1132" s="841">
        <f t="shared" si="55"/>
        <v>1</v>
      </c>
      <c r="P1132" s="1037" t="str">
        <f>IF(ISNUMBER(O1132),IF(O1132=100%,"CUMPLIDA",IF(AND(ISNUMBER(L1132),ISNUMBER(ITRC!$Q$5)), IF(L1132&lt;ITRC!$Q$5,"INCUMPLIDA","PROCESO"), "VERIFICAR FECHA")),"SIN VALOR AVANCE")</f>
        <v>CUMPLIDA</v>
      </c>
      <c r="Q1132" s="1035" t="s">
        <v>788</v>
      </c>
    </row>
    <row r="1133" spans="1:17" ht="105.6" x14ac:dyDescent="0.25">
      <c r="A1133" s="51" t="s">
        <v>18</v>
      </c>
      <c r="B1133" s="52" t="s">
        <v>17</v>
      </c>
      <c r="C1133" s="1204"/>
      <c r="D1133" s="1204"/>
      <c r="E1133" s="1130"/>
      <c r="F1133" s="1130"/>
      <c r="G1133" s="1031" t="s">
        <v>2270</v>
      </c>
      <c r="H1133" s="1031" t="s">
        <v>2182</v>
      </c>
      <c r="I1133" s="1031" t="s">
        <v>2183</v>
      </c>
      <c r="J1133" s="839">
        <v>1</v>
      </c>
      <c r="K1133" s="569">
        <v>44242</v>
      </c>
      <c r="L1133" s="569">
        <v>44285</v>
      </c>
      <c r="M1133" s="840">
        <f t="shared" si="56"/>
        <v>6.1428571428571432</v>
      </c>
      <c r="N1133" s="841">
        <v>1</v>
      </c>
      <c r="O1133" s="841">
        <f t="shared" si="55"/>
        <v>1</v>
      </c>
      <c r="P1133" s="1037" t="str">
        <f>IF(ISNUMBER(O1133),IF(O1133=100%,"CUMPLIDA",IF(AND(ISNUMBER(L1133),ISNUMBER(ITRC!$Q$5)), IF(L1133&lt;ITRC!$Q$5,"INCUMPLIDA","PROCESO"), "VERIFICAR FECHA")),"SIN VALOR AVANCE")</f>
        <v>CUMPLIDA</v>
      </c>
      <c r="Q1133" s="1035" t="s">
        <v>788</v>
      </c>
    </row>
    <row r="1134" spans="1:17" ht="180" x14ac:dyDescent="0.25">
      <c r="A1134" s="51" t="s">
        <v>18</v>
      </c>
      <c r="B1134" s="52" t="s">
        <v>17</v>
      </c>
      <c r="C1134" s="1204"/>
      <c r="D1134" s="1204"/>
      <c r="E1134" s="1130"/>
      <c r="F1134" s="1130"/>
      <c r="G1134" s="1031" t="s">
        <v>2271</v>
      </c>
      <c r="H1134" s="1031" t="s">
        <v>2204</v>
      </c>
      <c r="I1134" s="1031" t="s">
        <v>2205</v>
      </c>
      <c r="J1134" s="839">
        <v>2</v>
      </c>
      <c r="K1134" s="569">
        <v>44256</v>
      </c>
      <c r="L1134" s="569">
        <v>44439</v>
      </c>
      <c r="M1134" s="840">
        <f t="shared" si="56"/>
        <v>26.142857142857142</v>
      </c>
      <c r="N1134" s="841">
        <v>1</v>
      </c>
      <c r="O1134" s="841">
        <f t="shared" si="55"/>
        <v>1</v>
      </c>
      <c r="P1134" s="1037" t="str">
        <f>IF(ISNUMBER(O1134),IF(O1134=100%,"CUMPLIDA",IF(AND(ISNUMBER(L1134),ISNUMBER(ITRC!$Q$5)), IF(L1134&lt;ITRC!$Q$5,"INCUMPLIDA","PROCESO"), "VERIFICAR FECHA")),"SIN VALOR AVANCE")</f>
        <v>CUMPLIDA</v>
      </c>
      <c r="Q1134" s="1035" t="s">
        <v>788</v>
      </c>
    </row>
    <row r="1135" spans="1:17" ht="135.6" x14ac:dyDescent="0.25">
      <c r="A1135" s="51" t="s">
        <v>18</v>
      </c>
      <c r="B1135" s="52" t="s">
        <v>17</v>
      </c>
      <c r="C1135" s="1204"/>
      <c r="D1135" s="1204"/>
      <c r="E1135" s="1130"/>
      <c r="F1135" s="1130"/>
      <c r="G1135" s="1031" t="s">
        <v>2272</v>
      </c>
      <c r="H1135" s="1031" t="s">
        <v>2208</v>
      </c>
      <c r="I1135" s="1031" t="s">
        <v>2209</v>
      </c>
      <c r="J1135" s="839">
        <v>2</v>
      </c>
      <c r="K1135" s="569">
        <v>44256</v>
      </c>
      <c r="L1135" s="569">
        <v>44439</v>
      </c>
      <c r="M1135" s="840">
        <f t="shared" si="56"/>
        <v>26.142857142857142</v>
      </c>
      <c r="N1135" s="841">
        <v>1</v>
      </c>
      <c r="O1135" s="841">
        <f t="shared" si="55"/>
        <v>1</v>
      </c>
      <c r="P1135" s="1037" t="str">
        <f>IF(ISNUMBER(O1135),IF(O1135=100%,"CUMPLIDA",IF(AND(ISNUMBER(L1135),ISNUMBER(ITRC!$Q$5)), IF(L1135&lt;ITRC!$Q$5,"INCUMPLIDA","PROCESO"), "VERIFICAR FECHA")),"SIN VALOR AVANCE")</f>
        <v>CUMPLIDA</v>
      </c>
      <c r="Q1135" s="1035" t="s">
        <v>2273</v>
      </c>
    </row>
    <row r="1136" spans="1:17" ht="165" x14ac:dyDescent="0.25">
      <c r="A1136" s="51" t="s">
        <v>18</v>
      </c>
      <c r="B1136" s="52" t="s">
        <v>17</v>
      </c>
      <c r="C1136" s="1204" t="s">
        <v>2274</v>
      </c>
      <c r="D1136" s="1204" t="s">
        <v>1865</v>
      </c>
      <c r="E1136" s="1130" t="s">
        <v>2275</v>
      </c>
      <c r="F1136" s="1130" t="s">
        <v>2276</v>
      </c>
      <c r="G1136" s="1031" t="s">
        <v>2277</v>
      </c>
      <c r="H1136" s="1031" t="s">
        <v>2278</v>
      </c>
      <c r="I1136" s="1031" t="s">
        <v>2279</v>
      </c>
      <c r="J1136" s="839">
        <v>1</v>
      </c>
      <c r="K1136" s="569">
        <v>44228</v>
      </c>
      <c r="L1136" s="569">
        <v>44561</v>
      </c>
      <c r="M1136" s="840">
        <f t="shared" si="56"/>
        <v>47.571428571428569</v>
      </c>
      <c r="N1136" s="841">
        <v>1</v>
      </c>
      <c r="O1136" s="841">
        <f t="shared" si="55"/>
        <v>1</v>
      </c>
      <c r="P1136" s="1037" t="str">
        <f>IF(ISNUMBER(O1136),IF(O1136=100%,"CUMPLIDA",IF(AND(ISNUMBER(L1136),ISNUMBER(ITRC!$Q$5)), IF(L1136&lt;ITRC!$Q$5,"INCUMPLIDA","PROCESO"), "VERIFICAR FECHA")),"SIN VALOR AVANCE")</f>
        <v>CUMPLIDA</v>
      </c>
      <c r="Q1136" s="1035" t="s">
        <v>2280</v>
      </c>
    </row>
    <row r="1137" spans="1:17" ht="120.6" x14ac:dyDescent="0.25">
      <c r="A1137" s="51" t="s">
        <v>18</v>
      </c>
      <c r="B1137" s="52" t="s">
        <v>17</v>
      </c>
      <c r="C1137" s="1204"/>
      <c r="D1137" s="1204"/>
      <c r="E1137" s="1130"/>
      <c r="F1137" s="1130"/>
      <c r="G1137" s="1031" t="s">
        <v>2281</v>
      </c>
      <c r="H1137" s="1031" t="s">
        <v>2282</v>
      </c>
      <c r="I1137" s="1031" t="s">
        <v>2283</v>
      </c>
      <c r="J1137" s="839">
        <v>1</v>
      </c>
      <c r="K1137" s="569">
        <v>44228</v>
      </c>
      <c r="L1137" s="569">
        <v>44316</v>
      </c>
      <c r="M1137" s="840">
        <f t="shared" si="56"/>
        <v>12.571428571428571</v>
      </c>
      <c r="N1137" s="841">
        <v>1</v>
      </c>
      <c r="O1137" s="841">
        <f t="shared" si="55"/>
        <v>1</v>
      </c>
      <c r="P1137" s="1037" t="str">
        <f>IF(ISNUMBER(O1137),IF(O1137=100%,"CUMPLIDA",IF(AND(ISNUMBER(L1137),ISNUMBER(ITRC!$Q$5)), IF(L1137&lt;ITRC!$Q$5,"INCUMPLIDA","PROCESO"), "VERIFICAR FECHA")),"SIN VALOR AVANCE")</f>
        <v>CUMPLIDA</v>
      </c>
      <c r="Q1137" s="1035" t="s">
        <v>2280</v>
      </c>
    </row>
    <row r="1138" spans="1:17" ht="180" x14ac:dyDescent="0.25">
      <c r="A1138" s="51" t="s">
        <v>18</v>
      </c>
      <c r="B1138" s="52" t="s">
        <v>17</v>
      </c>
      <c r="C1138" s="1204"/>
      <c r="D1138" s="1204"/>
      <c r="E1138" s="1130" t="s">
        <v>2284</v>
      </c>
      <c r="F1138" s="1130"/>
      <c r="G1138" s="1031" t="s">
        <v>2285</v>
      </c>
      <c r="H1138" s="1031" t="s">
        <v>2278</v>
      </c>
      <c r="I1138" s="1031" t="s">
        <v>2286</v>
      </c>
      <c r="J1138" s="839">
        <v>1</v>
      </c>
      <c r="K1138" s="569">
        <v>44228</v>
      </c>
      <c r="L1138" s="569">
        <v>44561</v>
      </c>
      <c r="M1138" s="840">
        <f t="shared" si="56"/>
        <v>47.571428571428569</v>
      </c>
      <c r="N1138" s="841">
        <v>1</v>
      </c>
      <c r="O1138" s="841">
        <f t="shared" si="55"/>
        <v>1</v>
      </c>
      <c r="P1138" s="1037" t="str">
        <f>IF(ISNUMBER(O1138),IF(O1138=100%,"CUMPLIDA",IF(AND(ISNUMBER(L1138),ISNUMBER(ITRC!$Q$5)), IF(L1138&lt;ITRC!$Q$5,"INCUMPLIDA","PROCESO"), "VERIFICAR FECHA")),"SIN VALOR AVANCE")</f>
        <v>CUMPLIDA</v>
      </c>
      <c r="Q1138" s="1035" t="s">
        <v>2280</v>
      </c>
    </row>
    <row r="1139" spans="1:17" ht="120.6" x14ac:dyDescent="0.25">
      <c r="A1139" s="51" t="s">
        <v>18</v>
      </c>
      <c r="B1139" s="52" t="s">
        <v>17</v>
      </c>
      <c r="C1139" s="1204"/>
      <c r="D1139" s="1204"/>
      <c r="E1139" s="1130"/>
      <c r="F1139" s="1130"/>
      <c r="G1139" s="1130" t="s">
        <v>2287</v>
      </c>
      <c r="H1139" s="1031" t="s">
        <v>2288</v>
      </c>
      <c r="I1139" s="1031" t="s">
        <v>2289</v>
      </c>
      <c r="J1139" s="839">
        <v>6</v>
      </c>
      <c r="K1139" s="569">
        <v>44256</v>
      </c>
      <c r="L1139" s="569">
        <v>44440</v>
      </c>
      <c r="M1139" s="840">
        <f t="shared" si="56"/>
        <v>26.285714285714285</v>
      </c>
      <c r="N1139" s="841">
        <v>1</v>
      </c>
      <c r="O1139" s="841">
        <f t="shared" si="55"/>
        <v>1</v>
      </c>
      <c r="P1139" s="1037" t="str">
        <f>IF(ISNUMBER(O1139),IF(O1139=100%,"CUMPLIDA",IF(AND(ISNUMBER(L1139),ISNUMBER(ITRC!$Q$5)), IF(L1139&lt;ITRC!$Q$5,"INCUMPLIDA","PROCESO"), "VERIFICAR FECHA")),"SIN VALOR AVANCE")</f>
        <v>CUMPLIDA</v>
      </c>
      <c r="Q1139" s="1035" t="s">
        <v>2280</v>
      </c>
    </row>
    <row r="1140" spans="1:17" ht="120.6" x14ac:dyDescent="0.25">
      <c r="A1140" s="51" t="s">
        <v>18</v>
      </c>
      <c r="B1140" s="52" t="s">
        <v>17</v>
      </c>
      <c r="C1140" s="1204"/>
      <c r="D1140" s="1204"/>
      <c r="E1140" s="1031" t="s">
        <v>2290</v>
      </c>
      <c r="F1140" s="1130"/>
      <c r="G1140" s="1130"/>
      <c r="H1140" s="1031" t="s">
        <v>2291</v>
      </c>
      <c r="I1140" s="1031" t="s">
        <v>2292</v>
      </c>
      <c r="J1140" s="839">
        <v>2</v>
      </c>
      <c r="K1140" s="569">
        <v>44256</v>
      </c>
      <c r="L1140" s="569">
        <v>44440</v>
      </c>
      <c r="M1140" s="840">
        <f t="shared" si="56"/>
        <v>26.285714285714285</v>
      </c>
      <c r="N1140" s="841">
        <v>1</v>
      </c>
      <c r="O1140" s="841">
        <f t="shared" si="55"/>
        <v>1</v>
      </c>
      <c r="P1140" s="1037" t="str">
        <f>IF(ISNUMBER(O1140),IF(O1140=100%,"CUMPLIDA",IF(AND(ISNUMBER(L1140),ISNUMBER(ITRC!$Q$5)), IF(L1140&lt;ITRC!$Q$5,"INCUMPLIDA","PROCESO"), "VERIFICAR FECHA")),"SIN VALOR AVANCE")</f>
        <v>CUMPLIDA</v>
      </c>
      <c r="Q1140" s="1035" t="s">
        <v>2280</v>
      </c>
    </row>
    <row r="1141" spans="1:17" ht="135" x14ac:dyDescent="0.25">
      <c r="A1141" s="51" t="s">
        <v>18</v>
      </c>
      <c r="B1141" s="52" t="s">
        <v>17</v>
      </c>
      <c r="C1141" s="1204"/>
      <c r="D1141" s="1204"/>
      <c r="E1141" s="1031" t="s">
        <v>2293</v>
      </c>
      <c r="F1141" s="1130"/>
      <c r="G1141" s="1031" t="s">
        <v>2294</v>
      </c>
      <c r="H1141" s="1031" t="s">
        <v>2295</v>
      </c>
      <c r="I1141" s="1031" t="s">
        <v>1567</v>
      </c>
      <c r="J1141" s="839">
        <v>1</v>
      </c>
      <c r="K1141" s="569">
        <v>44228</v>
      </c>
      <c r="L1141" s="569">
        <v>44316</v>
      </c>
      <c r="M1141" s="840">
        <f t="shared" si="56"/>
        <v>12.571428571428571</v>
      </c>
      <c r="N1141" s="841">
        <v>1</v>
      </c>
      <c r="O1141" s="841">
        <f t="shared" si="55"/>
        <v>1</v>
      </c>
      <c r="P1141" s="1037" t="str">
        <f>IF(ISNUMBER(O1141),IF(O1141=100%,"CUMPLIDA",IF(AND(ISNUMBER(L1141),ISNUMBER(ITRC!$Q$5)), IF(L1141&lt;ITRC!$Q$5,"INCUMPLIDA","PROCESO"), "VERIFICAR FECHA")),"SIN VALOR AVANCE")</f>
        <v>CUMPLIDA</v>
      </c>
      <c r="Q1141" s="1035" t="s">
        <v>2280</v>
      </c>
    </row>
    <row r="1142" spans="1:17" ht="180.6" x14ac:dyDescent="0.25">
      <c r="A1142" s="51" t="s">
        <v>18</v>
      </c>
      <c r="B1142" s="52" t="s">
        <v>17</v>
      </c>
      <c r="C1142" s="1204" t="s">
        <v>2296</v>
      </c>
      <c r="D1142" s="1204" t="s">
        <v>2120</v>
      </c>
      <c r="E1142" s="1130" t="s">
        <v>2297</v>
      </c>
      <c r="F1142" s="1130" t="s">
        <v>2298</v>
      </c>
      <c r="G1142" s="1031" t="s">
        <v>2299</v>
      </c>
      <c r="H1142" s="1031" t="s">
        <v>2300</v>
      </c>
      <c r="I1142" s="1031" t="s">
        <v>1567</v>
      </c>
      <c r="J1142" s="839">
        <v>6</v>
      </c>
      <c r="K1142" s="569">
        <v>44378</v>
      </c>
      <c r="L1142" s="569">
        <v>44469</v>
      </c>
      <c r="M1142" s="840">
        <f t="shared" si="56"/>
        <v>13</v>
      </c>
      <c r="N1142" s="841">
        <v>1</v>
      </c>
      <c r="O1142" s="841">
        <f t="shared" si="55"/>
        <v>1</v>
      </c>
      <c r="P1142" s="1037" t="str">
        <f>IF(ISNUMBER(O1142),IF(O1142=100%,"CUMPLIDA",IF(AND(ISNUMBER(L1142),ISNUMBER(ITRC!$Q$5)), IF(L1142&lt;ITRC!$Q$5,"INCUMPLIDA","PROCESO"), "VERIFICAR FECHA")),"SIN VALOR AVANCE")</f>
        <v>CUMPLIDA</v>
      </c>
      <c r="Q1142" s="56" t="s">
        <v>2301</v>
      </c>
    </row>
    <row r="1143" spans="1:17" ht="150" x14ac:dyDescent="0.25">
      <c r="A1143" s="51" t="s">
        <v>18</v>
      </c>
      <c r="B1143" s="52" t="s">
        <v>17</v>
      </c>
      <c r="C1143" s="1204"/>
      <c r="D1143" s="1204"/>
      <c r="E1143" s="1130"/>
      <c r="F1143" s="1130"/>
      <c r="G1143" s="1031" t="s">
        <v>2302</v>
      </c>
      <c r="H1143" s="1031" t="s">
        <v>2303</v>
      </c>
      <c r="I1143" s="1031" t="s">
        <v>2304</v>
      </c>
      <c r="J1143" s="839">
        <v>12</v>
      </c>
      <c r="K1143" s="569">
        <v>44378</v>
      </c>
      <c r="L1143" s="569">
        <v>44742</v>
      </c>
      <c r="M1143" s="840">
        <f t="shared" si="56"/>
        <v>52</v>
      </c>
      <c r="N1143" s="841">
        <v>1</v>
      </c>
      <c r="O1143" s="841">
        <f t="shared" si="55"/>
        <v>1</v>
      </c>
      <c r="P1143" s="1037" t="str">
        <f>IF(ISNUMBER(O1143),IF(O1143=100%,"CUMPLIDA",IF(AND(ISNUMBER(L1143),ISNUMBER(ITRC!$Q$5)), IF(L1143&lt;ITRC!$Q$5,"INCUMPLIDA","PROCESO"), "VERIFICAR FECHA")),"SIN VALOR AVANCE")</f>
        <v>CUMPLIDA</v>
      </c>
      <c r="Q1143" s="56" t="s">
        <v>2305</v>
      </c>
    </row>
    <row r="1144" spans="1:17" ht="120.6" x14ac:dyDescent="0.25">
      <c r="A1144" s="51" t="s">
        <v>18</v>
      </c>
      <c r="B1144" s="52" t="s">
        <v>17</v>
      </c>
      <c r="C1144" s="1204"/>
      <c r="D1144" s="1204"/>
      <c r="E1144" s="1130"/>
      <c r="F1144" s="1130"/>
      <c r="G1144" s="1031" t="s">
        <v>2306</v>
      </c>
      <c r="H1144" s="1031" t="s">
        <v>2307</v>
      </c>
      <c r="I1144" s="1031" t="s">
        <v>91</v>
      </c>
      <c r="J1144" s="839">
        <v>1</v>
      </c>
      <c r="K1144" s="569">
        <v>44378</v>
      </c>
      <c r="L1144" s="569">
        <v>44561</v>
      </c>
      <c r="M1144" s="840">
        <f t="shared" si="56"/>
        <v>26.142857142857142</v>
      </c>
      <c r="N1144" s="841">
        <v>1</v>
      </c>
      <c r="O1144" s="841">
        <f t="shared" si="55"/>
        <v>1</v>
      </c>
      <c r="P1144" s="1037" t="str">
        <f>IF(ISNUMBER(O1144),IF(O1144=100%,"CUMPLIDA",IF(AND(ISNUMBER(L1144),ISNUMBER(ITRC!$Q$5)), IF(L1144&lt;ITRC!$Q$5,"INCUMPLIDA","PROCESO"), "VERIFICAR FECHA")),"SIN VALOR AVANCE")</f>
        <v>CUMPLIDA</v>
      </c>
      <c r="Q1144" s="1035" t="s">
        <v>2308</v>
      </c>
    </row>
    <row r="1145" spans="1:17" ht="90.6" x14ac:dyDescent="0.25">
      <c r="A1145" s="51" t="s">
        <v>18</v>
      </c>
      <c r="B1145" s="52" t="s">
        <v>17</v>
      </c>
      <c r="C1145" s="1204"/>
      <c r="D1145" s="1204"/>
      <c r="E1145" s="1130"/>
      <c r="F1145" s="1130"/>
      <c r="G1145" s="1031" t="s">
        <v>2309</v>
      </c>
      <c r="H1145" s="1031" t="s">
        <v>2310</v>
      </c>
      <c r="I1145" s="1031" t="s">
        <v>351</v>
      </c>
      <c r="J1145" s="839">
        <v>1</v>
      </c>
      <c r="K1145" s="569">
        <v>44774</v>
      </c>
      <c r="L1145" s="569">
        <v>45289</v>
      </c>
      <c r="M1145" s="840">
        <f t="shared" si="56"/>
        <v>73.571428571428569</v>
      </c>
      <c r="N1145" s="841">
        <v>0.28000000000000003</v>
      </c>
      <c r="O1145" s="841">
        <f t="shared" si="55"/>
        <v>0.28000000000000003</v>
      </c>
      <c r="P1145" s="1037" t="str">
        <f>IF(ISNUMBER(O1145),IF(O1145=100%,"CUMPLIDA",IF(AND(ISNUMBER(L1145),ISNUMBER(ITRC!$Q$5)), IF(L1145&lt;ITRC!$Q$5,"INCUMPLIDA","PROCESO"), "VERIFICAR FECHA")),"SIN VALOR AVANCE")</f>
        <v>PROCESO</v>
      </c>
      <c r="Q1145" s="1035" t="s">
        <v>3179</v>
      </c>
    </row>
    <row r="1146" spans="1:17" ht="195.6" x14ac:dyDescent="0.25">
      <c r="A1146" s="51" t="s">
        <v>18</v>
      </c>
      <c r="B1146" s="52" t="s">
        <v>17</v>
      </c>
      <c r="C1146" s="1204"/>
      <c r="D1146" s="1204"/>
      <c r="E1146" s="1130"/>
      <c r="F1146" s="1130"/>
      <c r="G1146" s="1130" t="s">
        <v>2311</v>
      </c>
      <c r="H1146" s="1130" t="s">
        <v>2312</v>
      </c>
      <c r="I1146" s="1031" t="s">
        <v>1573</v>
      </c>
      <c r="J1146" s="839">
        <v>1</v>
      </c>
      <c r="K1146" s="569">
        <v>45292</v>
      </c>
      <c r="L1146" s="569">
        <v>45504</v>
      </c>
      <c r="M1146" s="840">
        <f t="shared" si="56"/>
        <v>30.285714285714285</v>
      </c>
      <c r="N1146" s="841">
        <v>0</v>
      </c>
      <c r="O1146" s="841">
        <f t="shared" ref="O1146:O1209" si="57">N1146</f>
        <v>0</v>
      </c>
      <c r="P1146" s="1037" t="str">
        <f>IF(ISNUMBER(O1146),IF(O1146=100%,"CUMPLIDA",IF(AND(ISNUMBER(L1146),ISNUMBER(ITRC!$Q$5)), IF(L1146&lt;ITRC!$Q$5,"INCUMPLIDA","PROCESO"), "VERIFICAR FECHA")),"SIN VALOR AVANCE")</f>
        <v>PROCESO</v>
      </c>
      <c r="Q1146" s="1035" t="s">
        <v>3180</v>
      </c>
    </row>
    <row r="1147" spans="1:17" ht="195.6" x14ac:dyDescent="0.25">
      <c r="A1147" s="51" t="s">
        <v>18</v>
      </c>
      <c r="B1147" s="52" t="s">
        <v>17</v>
      </c>
      <c r="C1147" s="1204"/>
      <c r="D1147" s="1204"/>
      <c r="E1147" s="1130"/>
      <c r="F1147" s="1130"/>
      <c r="G1147" s="1130"/>
      <c r="H1147" s="1130"/>
      <c r="I1147" s="1031" t="s">
        <v>1574</v>
      </c>
      <c r="J1147" s="839">
        <v>4</v>
      </c>
      <c r="K1147" s="569">
        <v>45505</v>
      </c>
      <c r="L1147" s="569">
        <v>45869</v>
      </c>
      <c r="M1147" s="840">
        <f t="shared" si="56"/>
        <v>52</v>
      </c>
      <c r="N1147" s="841">
        <v>0</v>
      </c>
      <c r="O1147" s="841">
        <f t="shared" si="57"/>
        <v>0</v>
      </c>
      <c r="P1147" s="1037" t="str">
        <f>IF(ISNUMBER(O1147),IF(O1147=100%,"CUMPLIDA",IF(AND(ISNUMBER(L1147),ISNUMBER(ITRC!$Q$5)), IF(L1147&lt;ITRC!$Q$5,"INCUMPLIDA","PROCESO"), "VERIFICAR FECHA")),"SIN VALOR AVANCE")</f>
        <v>PROCESO</v>
      </c>
      <c r="Q1147" s="1035" t="s">
        <v>3180</v>
      </c>
    </row>
    <row r="1148" spans="1:17" ht="195.6" x14ac:dyDescent="0.25">
      <c r="A1148" s="51" t="s">
        <v>18</v>
      </c>
      <c r="B1148" s="52" t="s">
        <v>17</v>
      </c>
      <c r="C1148" s="1204"/>
      <c r="D1148" s="1204"/>
      <c r="E1148" s="1130"/>
      <c r="F1148" s="1130"/>
      <c r="G1148" s="1031" t="s">
        <v>2313</v>
      </c>
      <c r="H1148" s="1031" t="s">
        <v>1575</v>
      </c>
      <c r="I1148" s="1031" t="s">
        <v>1576</v>
      </c>
      <c r="J1148" s="839">
        <v>1</v>
      </c>
      <c r="K1148" s="569">
        <v>45870</v>
      </c>
      <c r="L1148" s="569">
        <v>46022</v>
      </c>
      <c r="M1148" s="840">
        <f t="shared" si="56"/>
        <v>21.714285714285715</v>
      </c>
      <c r="N1148" s="841">
        <v>0</v>
      </c>
      <c r="O1148" s="841">
        <f t="shared" si="57"/>
        <v>0</v>
      </c>
      <c r="P1148" s="1037" t="str">
        <f>IF(ISNUMBER(O1148),IF(O1148=100%,"CUMPLIDA",IF(AND(ISNUMBER(L1148),ISNUMBER(ITRC!$Q$5)), IF(L1148&lt;ITRC!$Q$5,"INCUMPLIDA","PROCESO"), "VERIFICAR FECHA")),"SIN VALOR AVANCE")</f>
        <v>PROCESO</v>
      </c>
      <c r="Q1148" s="1035" t="s">
        <v>3180</v>
      </c>
    </row>
    <row r="1149" spans="1:17" ht="195" x14ac:dyDescent="0.25">
      <c r="A1149" s="51" t="s">
        <v>18</v>
      </c>
      <c r="B1149" s="52" t="s">
        <v>17</v>
      </c>
      <c r="C1149" s="1204"/>
      <c r="D1149" s="1204"/>
      <c r="E1149" s="1130"/>
      <c r="F1149" s="1130"/>
      <c r="G1149" s="1031" t="s">
        <v>2314</v>
      </c>
      <c r="H1149" s="1031" t="s">
        <v>2315</v>
      </c>
      <c r="I1149" s="1031" t="s">
        <v>2316</v>
      </c>
      <c r="J1149" s="839">
        <v>12</v>
      </c>
      <c r="K1149" s="569">
        <v>44378</v>
      </c>
      <c r="L1149" s="569">
        <v>44742</v>
      </c>
      <c r="M1149" s="840">
        <f t="shared" si="56"/>
        <v>52</v>
      </c>
      <c r="N1149" s="841">
        <v>1</v>
      </c>
      <c r="O1149" s="841">
        <f t="shared" si="57"/>
        <v>1</v>
      </c>
      <c r="P1149" s="1037" t="str">
        <f>IF(ISNUMBER(O1149),IF(O1149=100%,"CUMPLIDA",IF(AND(ISNUMBER(L1149),ISNUMBER(ITRC!$Q$5)), IF(L1149&lt;ITRC!$Q$5,"INCUMPLIDA","PROCESO"), "VERIFICAR FECHA")),"SIN VALOR AVANCE")</f>
        <v>CUMPLIDA</v>
      </c>
      <c r="Q1149" s="56" t="s">
        <v>2317</v>
      </c>
    </row>
    <row r="1150" spans="1:17" ht="120" x14ac:dyDescent="0.25">
      <c r="A1150" s="51" t="s">
        <v>18</v>
      </c>
      <c r="B1150" s="52" t="s">
        <v>17</v>
      </c>
      <c r="C1150" s="1204" t="s">
        <v>2318</v>
      </c>
      <c r="D1150" s="1204" t="s">
        <v>1367</v>
      </c>
      <c r="E1150" s="1031" t="s">
        <v>2319</v>
      </c>
      <c r="F1150" s="1130" t="s">
        <v>2320</v>
      </c>
      <c r="G1150" s="1031" t="s">
        <v>2321</v>
      </c>
      <c r="H1150" s="1031" t="s">
        <v>2322</v>
      </c>
      <c r="I1150" s="1031" t="s">
        <v>2323</v>
      </c>
      <c r="J1150" s="839">
        <v>1</v>
      </c>
      <c r="K1150" s="569">
        <v>44501</v>
      </c>
      <c r="L1150" s="569">
        <v>44742</v>
      </c>
      <c r="M1150" s="840">
        <f t="shared" si="56"/>
        <v>34.428571428571431</v>
      </c>
      <c r="N1150" s="841">
        <v>1</v>
      </c>
      <c r="O1150" s="841">
        <f t="shared" si="57"/>
        <v>1</v>
      </c>
      <c r="P1150" s="1037" t="str">
        <f>IF(ISNUMBER(O1150),IF(O1150=100%,"CUMPLIDA",IF(AND(ISNUMBER(L1150),ISNUMBER(ITRC!$Q$5)), IF(L1150&lt;ITRC!$Q$5,"INCUMPLIDA","PROCESO"), "VERIFICAR FECHA")),"SIN VALOR AVANCE")</f>
        <v>CUMPLIDA</v>
      </c>
      <c r="Q1150" s="1035" t="s">
        <v>2324</v>
      </c>
    </row>
    <row r="1151" spans="1:17" ht="105.6" x14ac:dyDescent="0.25">
      <c r="A1151" s="51" t="s">
        <v>18</v>
      </c>
      <c r="B1151" s="52" t="s">
        <v>17</v>
      </c>
      <c r="C1151" s="1204"/>
      <c r="D1151" s="1204"/>
      <c r="E1151" s="1031" t="s">
        <v>2325</v>
      </c>
      <c r="F1151" s="1130"/>
      <c r="G1151" s="1031" t="s">
        <v>2326</v>
      </c>
      <c r="H1151" s="1031" t="s">
        <v>2327</v>
      </c>
      <c r="I1151" s="1031" t="s">
        <v>2328</v>
      </c>
      <c r="J1151" s="839">
        <v>34</v>
      </c>
      <c r="K1151" s="569">
        <v>44501</v>
      </c>
      <c r="L1151" s="569">
        <v>44742</v>
      </c>
      <c r="M1151" s="840">
        <f t="shared" si="56"/>
        <v>34.428571428571431</v>
      </c>
      <c r="N1151" s="841">
        <v>1</v>
      </c>
      <c r="O1151" s="841">
        <f t="shared" si="57"/>
        <v>1</v>
      </c>
      <c r="P1151" s="1037" t="str">
        <f>IF(ISNUMBER(O1151),IF(O1151=100%,"CUMPLIDA",IF(AND(ISNUMBER(L1151),ISNUMBER(ITRC!$Q$5)), IF(L1151&lt;ITRC!$Q$5,"INCUMPLIDA","PROCESO"), "VERIFICAR FECHA")),"SIN VALOR AVANCE")</f>
        <v>CUMPLIDA</v>
      </c>
      <c r="Q1151" s="1035" t="s">
        <v>2329</v>
      </c>
    </row>
    <row r="1152" spans="1:17" ht="90.6" x14ac:dyDescent="0.25">
      <c r="A1152" s="51" t="s">
        <v>18</v>
      </c>
      <c r="B1152" s="52" t="s">
        <v>17</v>
      </c>
      <c r="C1152" s="1204" t="s">
        <v>2330</v>
      </c>
      <c r="D1152" s="1204" t="s">
        <v>1413</v>
      </c>
      <c r="E1152" s="1130" t="s">
        <v>2331</v>
      </c>
      <c r="F1152" s="1130" t="s">
        <v>2332</v>
      </c>
      <c r="G1152" s="1031" t="s">
        <v>2333</v>
      </c>
      <c r="H1152" s="1031" t="s">
        <v>2334</v>
      </c>
      <c r="I1152" s="1031" t="s">
        <v>857</v>
      </c>
      <c r="J1152" s="839">
        <v>2</v>
      </c>
      <c r="K1152" s="569">
        <v>44501</v>
      </c>
      <c r="L1152" s="569">
        <v>44865</v>
      </c>
      <c r="M1152" s="840">
        <f t="shared" si="56"/>
        <v>52</v>
      </c>
      <c r="N1152" s="841">
        <v>1</v>
      </c>
      <c r="O1152" s="841">
        <f t="shared" si="57"/>
        <v>1</v>
      </c>
      <c r="P1152" s="1037" t="str">
        <f>IF(ISNUMBER(O1152),IF(O1152=100%,"CUMPLIDA",IF(AND(ISNUMBER(L1152),ISNUMBER(ITRC!$Q$5)), IF(L1152&lt;ITRC!$Q$5,"INCUMPLIDA","PROCESO"), "VERIFICAR FECHA")),"SIN VALOR AVANCE")</f>
        <v>CUMPLIDA</v>
      </c>
      <c r="Q1152" s="1035" t="s">
        <v>2335</v>
      </c>
    </row>
    <row r="1153" spans="1:17" ht="90.6" x14ac:dyDescent="0.25">
      <c r="A1153" s="51" t="s">
        <v>18</v>
      </c>
      <c r="B1153" s="52" t="s">
        <v>17</v>
      </c>
      <c r="C1153" s="1204"/>
      <c r="D1153" s="1204"/>
      <c r="E1153" s="1130"/>
      <c r="F1153" s="1130"/>
      <c r="G1153" s="1031" t="s">
        <v>2336</v>
      </c>
      <c r="H1153" s="1031" t="s">
        <v>2337</v>
      </c>
      <c r="I1153" s="1031" t="s">
        <v>2323</v>
      </c>
      <c r="J1153" s="839">
        <v>1</v>
      </c>
      <c r="K1153" s="569">
        <v>44501</v>
      </c>
      <c r="L1153" s="569">
        <v>44742</v>
      </c>
      <c r="M1153" s="840">
        <f t="shared" si="56"/>
        <v>34.428571428571431</v>
      </c>
      <c r="N1153" s="841">
        <v>1</v>
      </c>
      <c r="O1153" s="841">
        <f t="shared" si="57"/>
        <v>1</v>
      </c>
      <c r="P1153" s="1037" t="str">
        <f>IF(ISNUMBER(O1153),IF(O1153=100%,"CUMPLIDA",IF(AND(ISNUMBER(L1153),ISNUMBER(ITRC!$Q$5)), IF(L1153&lt;ITRC!$Q$5,"INCUMPLIDA","PROCESO"), "VERIFICAR FECHA")),"SIN VALOR AVANCE")</f>
        <v>CUMPLIDA</v>
      </c>
      <c r="Q1153" s="1035" t="s">
        <v>2335</v>
      </c>
    </row>
    <row r="1154" spans="1:17" ht="120" x14ac:dyDescent="0.25">
      <c r="A1154" s="51" t="s">
        <v>18</v>
      </c>
      <c r="B1154" s="52" t="s">
        <v>17</v>
      </c>
      <c r="C1154" s="1204"/>
      <c r="D1154" s="1204"/>
      <c r="E1154" s="1130"/>
      <c r="F1154" s="1130"/>
      <c r="G1154" s="1031" t="s">
        <v>2338</v>
      </c>
      <c r="H1154" s="1031" t="s">
        <v>2322</v>
      </c>
      <c r="I1154" s="1031" t="s">
        <v>2323</v>
      </c>
      <c r="J1154" s="839">
        <v>1</v>
      </c>
      <c r="K1154" s="569">
        <v>44501</v>
      </c>
      <c r="L1154" s="569">
        <v>44742</v>
      </c>
      <c r="M1154" s="840">
        <f t="shared" si="56"/>
        <v>34.428571428571431</v>
      </c>
      <c r="N1154" s="841">
        <v>1</v>
      </c>
      <c r="O1154" s="841">
        <f t="shared" si="57"/>
        <v>1</v>
      </c>
      <c r="P1154" s="1037" t="str">
        <f>IF(ISNUMBER(O1154),IF(O1154=100%,"CUMPLIDA",IF(AND(ISNUMBER(L1154),ISNUMBER(ITRC!$Q$5)), IF(L1154&lt;ITRC!$Q$5,"INCUMPLIDA","PROCESO"), "VERIFICAR FECHA")),"SIN VALOR AVANCE")</f>
        <v>CUMPLIDA</v>
      </c>
      <c r="Q1154" s="1035" t="s">
        <v>2335</v>
      </c>
    </row>
    <row r="1155" spans="1:17" ht="90.6" x14ac:dyDescent="0.25">
      <c r="A1155" s="51" t="s">
        <v>18</v>
      </c>
      <c r="B1155" s="52" t="s">
        <v>17</v>
      </c>
      <c r="C1155" s="1204"/>
      <c r="D1155" s="1204"/>
      <c r="E1155" s="1130"/>
      <c r="F1155" s="1130"/>
      <c r="G1155" s="1031" t="s">
        <v>2339</v>
      </c>
      <c r="H1155" s="1031" t="s">
        <v>2340</v>
      </c>
      <c r="I1155" s="1031" t="s">
        <v>2323</v>
      </c>
      <c r="J1155" s="839">
        <v>1</v>
      </c>
      <c r="K1155" s="569">
        <v>44501</v>
      </c>
      <c r="L1155" s="569">
        <v>44742</v>
      </c>
      <c r="M1155" s="840">
        <f t="shared" si="56"/>
        <v>34.428571428571431</v>
      </c>
      <c r="N1155" s="841">
        <v>1</v>
      </c>
      <c r="O1155" s="841">
        <f t="shared" si="57"/>
        <v>1</v>
      </c>
      <c r="P1155" s="1037" t="str">
        <f>IF(ISNUMBER(O1155),IF(O1155=100%,"CUMPLIDA",IF(AND(ISNUMBER(L1155),ISNUMBER(ITRC!$Q$5)), IF(L1155&lt;ITRC!$Q$5,"INCUMPLIDA","PROCESO"), "VERIFICAR FECHA")),"SIN VALOR AVANCE")</f>
        <v>CUMPLIDA</v>
      </c>
      <c r="Q1155" s="1035" t="s">
        <v>2335</v>
      </c>
    </row>
    <row r="1156" spans="1:17" ht="120" x14ac:dyDescent="0.25">
      <c r="A1156" s="51" t="s">
        <v>18</v>
      </c>
      <c r="B1156" s="52" t="s">
        <v>17</v>
      </c>
      <c r="C1156" s="1204"/>
      <c r="D1156" s="1204"/>
      <c r="E1156" s="1130"/>
      <c r="F1156" s="1130"/>
      <c r="G1156" s="1031" t="s">
        <v>2341</v>
      </c>
      <c r="H1156" s="1031" t="s">
        <v>2342</v>
      </c>
      <c r="I1156" s="1031" t="s">
        <v>2343</v>
      </c>
      <c r="J1156" s="839">
        <v>2</v>
      </c>
      <c r="K1156" s="569">
        <v>44501</v>
      </c>
      <c r="L1156" s="569">
        <v>44742</v>
      </c>
      <c r="M1156" s="840">
        <f t="shared" si="56"/>
        <v>34.428571428571431</v>
      </c>
      <c r="N1156" s="841">
        <v>1</v>
      </c>
      <c r="O1156" s="841">
        <f t="shared" si="57"/>
        <v>1</v>
      </c>
      <c r="P1156" s="1037" t="str">
        <f>IF(ISNUMBER(O1156),IF(O1156=100%,"CUMPLIDA",IF(AND(ISNUMBER(L1156),ISNUMBER(ITRC!$Q$5)), IF(L1156&lt;ITRC!$Q$5,"INCUMPLIDA","PROCESO"), "VERIFICAR FECHA")),"SIN VALOR AVANCE")</f>
        <v>CUMPLIDA</v>
      </c>
      <c r="Q1156" s="1035" t="s">
        <v>2335</v>
      </c>
    </row>
    <row r="1157" spans="1:17" ht="90.6" x14ac:dyDescent="0.25">
      <c r="A1157" s="51" t="s">
        <v>18</v>
      </c>
      <c r="B1157" s="52" t="s">
        <v>17</v>
      </c>
      <c r="C1157" s="1204"/>
      <c r="D1157" s="1204"/>
      <c r="E1157" s="1130"/>
      <c r="F1157" s="1130"/>
      <c r="G1157" s="1031" t="s">
        <v>2344</v>
      </c>
      <c r="H1157" s="1031" t="s">
        <v>2345</v>
      </c>
      <c r="I1157" s="1031" t="s">
        <v>2323</v>
      </c>
      <c r="J1157" s="839">
        <v>1</v>
      </c>
      <c r="K1157" s="569">
        <v>44501</v>
      </c>
      <c r="L1157" s="569">
        <v>44742</v>
      </c>
      <c r="M1157" s="840">
        <f t="shared" si="56"/>
        <v>34.428571428571431</v>
      </c>
      <c r="N1157" s="841">
        <v>1</v>
      </c>
      <c r="O1157" s="841">
        <f t="shared" si="57"/>
        <v>1</v>
      </c>
      <c r="P1157" s="1037" t="str">
        <f>IF(ISNUMBER(O1157),IF(O1157=100%,"CUMPLIDA",IF(AND(ISNUMBER(L1157),ISNUMBER(ITRC!$Q$5)), IF(L1157&lt;ITRC!$Q$5,"INCUMPLIDA","PROCESO"), "VERIFICAR FECHA")),"SIN VALOR AVANCE")</f>
        <v>CUMPLIDA</v>
      </c>
      <c r="Q1157" s="1035" t="s">
        <v>2335</v>
      </c>
    </row>
    <row r="1158" spans="1:17" ht="105" x14ac:dyDescent="0.25">
      <c r="A1158" s="51" t="s">
        <v>18</v>
      </c>
      <c r="B1158" s="52" t="s">
        <v>17</v>
      </c>
      <c r="C1158" s="1204"/>
      <c r="D1158" s="1204"/>
      <c r="E1158" s="1130"/>
      <c r="F1158" s="1130"/>
      <c r="G1158" s="1031" t="s">
        <v>2346</v>
      </c>
      <c r="H1158" s="1031" t="s">
        <v>2347</v>
      </c>
      <c r="I1158" s="1031" t="s">
        <v>2323</v>
      </c>
      <c r="J1158" s="839">
        <v>1</v>
      </c>
      <c r="K1158" s="569">
        <v>44501</v>
      </c>
      <c r="L1158" s="569">
        <v>44742</v>
      </c>
      <c r="M1158" s="840">
        <f t="shared" si="56"/>
        <v>34.428571428571431</v>
      </c>
      <c r="N1158" s="841">
        <v>1</v>
      </c>
      <c r="O1158" s="841">
        <f t="shared" si="57"/>
        <v>1</v>
      </c>
      <c r="P1158" s="1037" t="str">
        <f>IF(ISNUMBER(O1158),IF(O1158=100%,"CUMPLIDA",IF(AND(ISNUMBER(L1158),ISNUMBER(ITRC!$Q$5)), IF(L1158&lt;ITRC!$Q$5,"INCUMPLIDA","PROCESO"), "VERIFICAR FECHA")),"SIN VALOR AVANCE")</f>
        <v>CUMPLIDA</v>
      </c>
      <c r="Q1158" s="1035" t="s">
        <v>2335</v>
      </c>
    </row>
    <row r="1159" spans="1:17" ht="105" x14ac:dyDescent="0.25">
      <c r="A1159" s="51" t="s">
        <v>18</v>
      </c>
      <c r="B1159" s="52" t="s">
        <v>17</v>
      </c>
      <c r="C1159" s="1204"/>
      <c r="D1159" s="1204"/>
      <c r="E1159" s="1130"/>
      <c r="F1159" s="1130"/>
      <c r="G1159" s="1031" t="s">
        <v>2348</v>
      </c>
      <c r="H1159" s="1031" t="s">
        <v>2349</v>
      </c>
      <c r="I1159" s="1031" t="s">
        <v>2323</v>
      </c>
      <c r="J1159" s="839">
        <v>1</v>
      </c>
      <c r="K1159" s="569">
        <v>44501</v>
      </c>
      <c r="L1159" s="569">
        <v>44742</v>
      </c>
      <c r="M1159" s="840">
        <f t="shared" si="56"/>
        <v>34.428571428571431</v>
      </c>
      <c r="N1159" s="841">
        <v>1</v>
      </c>
      <c r="O1159" s="841">
        <f t="shared" si="57"/>
        <v>1</v>
      </c>
      <c r="P1159" s="1037" t="str">
        <f>IF(ISNUMBER(O1159),IF(O1159=100%,"CUMPLIDA",IF(AND(ISNUMBER(L1159),ISNUMBER(ITRC!$Q$5)), IF(L1159&lt;ITRC!$Q$5,"INCUMPLIDA","PROCESO"), "VERIFICAR FECHA")),"SIN VALOR AVANCE")</f>
        <v>CUMPLIDA</v>
      </c>
      <c r="Q1159" s="1035" t="s">
        <v>2335</v>
      </c>
    </row>
    <row r="1160" spans="1:17" ht="135" x14ac:dyDescent="0.25">
      <c r="A1160" s="51" t="s">
        <v>18</v>
      </c>
      <c r="B1160" s="52" t="s">
        <v>17</v>
      </c>
      <c r="C1160" s="1204" t="s">
        <v>2350</v>
      </c>
      <c r="D1160" s="1204" t="s">
        <v>1865</v>
      </c>
      <c r="E1160" s="1130" t="s">
        <v>2351</v>
      </c>
      <c r="F1160" s="1130" t="s">
        <v>2352</v>
      </c>
      <c r="G1160" s="1031" t="s">
        <v>2353</v>
      </c>
      <c r="H1160" s="1031" t="s">
        <v>2354</v>
      </c>
      <c r="I1160" s="1031" t="s">
        <v>2355</v>
      </c>
      <c r="J1160" s="839">
        <v>1</v>
      </c>
      <c r="K1160" s="569">
        <v>44621</v>
      </c>
      <c r="L1160" s="569">
        <v>44804</v>
      </c>
      <c r="M1160" s="840">
        <f t="shared" si="56"/>
        <v>26.142857142857142</v>
      </c>
      <c r="N1160" s="841">
        <v>1</v>
      </c>
      <c r="O1160" s="841">
        <f t="shared" si="57"/>
        <v>1</v>
      </c>
      <c r="P1160" s="1037" t="str">
        <f>IF(ISNUMBER(O1160),IF(O1160=100%,"CUMPLIDA",IF(AND(ISNUMBER(L1160),ISNUMBER(ITRC!$Q$5)), IF(L1160&lt;ITRC!$Q$5,"INCUMPLIDA","PROCESO"), "VERIFICAR FECHA")),"SIN VALOR AVANCE")</f>
        <v>CUMPLIDA</v>
      </c>
      <c r="Q1160" s="1035" t="s">
        <v>559</v>
      </c>
    </row>
    <row r="1161" spans="1:17" ht="135" x14ac:dyDescent="0.25">
      <c r="A1161" s="51" t="s">
        <v>18</v>
      </c>
      <c r="B1161" s="52" t="s">
        <v>17</v>
      </c>
      <c r="C1161" s="1204"/>
      <c r="D1161" s="1204"/>
      <c r="E1161" s="1130"/>
      <c r="F1161" s="1130"/>
      <c r="G1161" s="1031" t="s">
        <v>2356</v>
      </c>
      <c r="H1161" s="1031" t="s">
        <v>2357</v>
      </c>
      <c r="I1161" s="1031" t="s">
        <v>2358</v>
      </c>
      <c r="J1161" s="839">
        <v>1</v>
      </c>
      <c r="K1161" s="569">
        <v>44774</v>
      </c>
      <c r="L1161" s="569">
        <v>44834</v>
      </c>
      <c r="M1161" s="840">
        <f t="shared" si="56"/>
        <v>8.5714285714285712</v>
      </c>
      <c r="N1161" s="841">
        <v>1</v>
      </c>
      <c r="O1161" s="841">
        <f t="shared" si="57"/>
        <v>1</v>
      </c>
      <c r="P1161" s="1037" t="str">
        <f>IF(ISNUMBER(O1161),IF(O1161=100%,"CUMPLIDA",IF(AND(ISNUMBER(L1161),ISNUMBER(ITRC!$Q$5)), IF(L1161&lt;ITRC!$Q$5,"INCUMPLIDA","PROCESO"), "VERIFICAR FECHA")),"SIN VALOR AVANCE")</f>
        <v>CUMPLIDA</v>
      </c>
      <c r="Q1161" s="1035" t="s">
        <v>559</v>
      </c>
    </row>
    <row r="1162" spans="1:17" ht="210" x14ac:dyDescent="0.25">
      <c r="A1162" s="51" t="s">
        <v>18</v>
      </c>
      <c r="B1162" s="52" t="s">
        <v>17</v>
      </c>
      <c r="C1162" s="1204"/>
      <c r="D1162" s="1204"/>
      <c r="E1162" s="1130"/>
      <c r="F1162" s="1130"/>
      <c r="G1162" s="1031" t="s">
        <v>2359</v>
      </c>
      <c r="H1162" s="1031" t="s">
        <v>2360</v>
      </c>
      <c r="I1162" s="1031" t="s">
        <v>2361</v>
      </c>
      <c r="J1162" s="839">
        <v>1</v>
      </c>
      <c r="K1162" s="569">
        <v>44621</v>
      </c>
      <c r="L1162" s="569">
        <v>44773</v>
      </c>
      <c r="M1162" s="840">
        <f t="shared" si="56"/>
        <v>21.714285714285715</v>
      </c>
      <c r="N1162" s="841">
        <v>1</v>
      </c>
      <c r="O1162" s="841">
        <f t="shared" si="57"/>
        <v>1</v>
      </c>
      <c r="P1162" s="1037" t="str">
        <f>IF(ISNUMBER(O1162),IF(O1162=100%,"CUMPLIDA",IF(AND(ISNUMBER(L1162),ISNUMBER(ITRC!$Q$5)), IF(L1162&lt;ITRC!$Q$5,"INCUMPLIDA","PROCESO"), "VERIFICAR FECHA")),"SIN VALOR AVANCE")</f>
        <v>CUMPLIDA</v>
      </c>
      <c r="Q1162" s="1035" t="s">
        <v>559</v>
      </c>
    </row>
    <row r="1163" spans="1:17" ht="45.6" x14ac:dyDescent="0.25">
      <c r="A1163" s="51" t="s">
        <v>18</v>
      </c>
      <c r="B1163" s="52" t="s">
        <v>17</v>
      </c>
      <c r="C1163" s="1204"/>
      <c r="D1163" s="1204"/>
      <c r="E1163" s="1130"/>
      <c r="F1163" s="1130"/>
      <c r="G1163" s="1232" t="s">
        <v>2309</v>
      </c>
      <c r="H1163" s="1031" t="s">
        <v>98</v>
      </c>
      <c r="I1163" s="1031" t="s">
        <v>351</v>
      </c>
      <c r="J1163" s="839">
        <v>1</v>
      </c>
      <c r="K1163" s="569">
        <v>44866</v>
      </c>
      <c r="L1163" s="569">
        <v>45289</v>
      </c>
      <c r="M1163" s="840">
        <f t="shared" si="56"/>
        <v>60.428571428571431</v>
      </c>
      <c r="N1163" s="841">
        <v>0.28000000000000003</v>
      </c>
      <c r="O1163" s="841">
        <f t="shared" si="57"/>
        <v>0.28000000000000003</v>
      </c>
      <c r="P1163" s="1037" t="str">
        <f>IF(ISNUMBER(O1163),IF(O1163=100%,"CUMPLIDA",IF(AND(ISNUMBER(L1163),ISNUMBER(ITRC!$Q$5)), IF(L1163&lt;ITRC!$Q$5,"INCUMPLIDA","PROCESO"), "VERIFICAR FECHA")),"SIN VALOR AVANCE")</f>
        <v>PROCESO</v>
      </c>
      <c r="Q1163" s="1035" t="s">
        <v>3186</v>
      </c>
    </row>
    <row r="1164" spans="1:17" ht="199.2" x14ac:dyDescent="0.25">
      <c r="A1164" s="51" t="s">
        <v>18</v>
      </c>
      <c r="B1164" s="52" t="s">
        <v>17</v>
      </c>
      <c r="C1164" s="1204"/>
      <c r="D1164" s="1204"/>
      <c r="E1164" s="1130"/>
      <c r="F1164" s="1130"/>
      <c r="G1164" s="1233"/>
      <c r="H1164" s="1232" t="s">
        <v>3187</v>
      </c>
      <c r="I1164" s="1031" t="s">
        <v>1574</v>
      </c>
      <c r="J1164" s="839">
        <v>1</v>
      </c>
      <c r="K1164" s="569">
        <v>45292</v>
      </c>
      <c r="L1164" s="569">
        <v>45504</v>
      </c>
      <c r="M1164" s="840">
        <f t="shared" si="56"/>
        <v>30.285714285714285</v>
      </c>
      <c r="N1164" s="841">
        <v>0</v>
      </c>
      <c r="O1164" s="841">
        <f t="shared" si="57"/>
        <v>0</v>
      </c>
      <c r="P1164" s="1037" t="str">
        <f>IF(ISNUMBER(O1164),IF(O1164=100%,"CUMPLIDA",IF(AND(ISNUMBER(L1164),ISNUMBER(ITRC!$Q$5)), IF(L1164&lt;ITRC!$Q$5,"INCUMPLIDA","PROCESO"), "VERIFICAR FECHA")),"SIN VALOR AVANCE")</f>
        <v>PROCESO</v>
      </c>
      <c r="Q1164" s="667" t="s">
        <v>3190</v>
      </c>
    </row>
    <row r="1165" spans="1:17" ht="198" x14ac:dyDescent="0.25">
      <c r="A1165" s="51" t="s">
        <v>18</v>
      </c>
      <c r="B1165" s="52" t="s">
        <v>17</v>
      </c>
      <c r="C1165" s="1204"/>
      <c r="D1165" s="1204"/>
      <c r="E1165" s="1130" t="s">
        <v>2362</v>
      </c>
      <c r="F1165" s="1130"/>
      <c r="G1165" s="1234"/>
      <c r="H1165" s="1234"/>
      <c r="I1165" s="1031" t="s">
        <v>2213</v>
      </c>
      <c r="J1165" s="839">
        <v>4</v>
      </c>
      <c r="K1165" s="569">
        <v>45505</v>
      </c>
      <c r="L1165" s="569">
        <v>45869</v>
      </c>
      <c r="M1165" s="840">
        <f t="shared" si="56"/>
        <v>52</v>
      </c>
      <c r="N1165" s="841">
        <v>0</v>
      </c>
      <c r="O1165" s="841">
        <f t="shared" si="57"/>
        <v>0</v>
      </c>
      <c r="P1165" s="1037" t="str">
        <f>IF(ISNUMBER(O1165),IF(O1165=100%,"CUMPLIDA",IF(AND(ISNUMBER(L1165),ISNUMBER(ITRC!$Q$5)), IF(L1165&lt;ITRC!$Q$5,"INCUMPLIDA","PROCESO"), "VERIFICAR FECHA")),"SIN VALOR AVANCE")</f>
        <v>PROCESO</v>
      </c>
      <c r="Q1165" s="667" t="s">
        <v>3191</v>
      </c>
    </row>
    <row r="1166" spans="1:17" ht="198.6" x14ac:dyDescent="0.25">
      <c r="A1166" s="51" t="s">
        <v>18</v>
      </c>
      <c r="B1166" s="52" t="s">
        <v>17</v>
      </c>
      <c r="C1166" s="1204"/>
      <c r="D1166" s="1204"/>
      <c r="E1166" s="1130"/>
      <c r="F1166" s="1130"/>
      <c r="G1166" s="1031" t="s">
        <v>3188</v>
      </c>
      <c r="H1166" s="1031" t="s">
        <v>3189</v>
      </c>
      <c r="I1166" s="1031" t="s">
        <v>1576</v>
      </c>
      <c r="J1166" s="839">
        <v>1</v>
      </c>
      <c r="K1166" s="569">
        <v>45809</v>
      </c>
      <c r="L1166" s="569">
        <v>46022</v>
      </c>
      <c r="M1166" s="840">
        <f t="shared" si="56"/>
        <v>30.428571428571427</v>
      </c>
      <c r="N1166" s="841">
        <v>0</v>
      </c>
      <c r="O1166" s="841">
        <f t="shared" si="57"/>
        <v>0</v>
      </c>
      <c r="P1166" s="1037" t="str">
        <f>IF(ISNUMBER(O1166),IF(O1166=100%,"CUMPLIDA",IF(AND(ISNUMBER(L1166),ISNUMBER(ITRC!$Q$5)), IF(L1166&lt;ITRC!$Q$5,"INCUMPLIDA","PROCESO"), "VERIFICAR FECHA")),"SIN VALOR AVANCE")</f>
        <v>PROCESO</v>
      </c>
      <c r="Q1166" s="667" t="s">
        <v>3192</v>
      </c>
    </row>
    <row r="1167" spans="1:17" ht="285" x14ac:dyDescent="0.25">
      <c r="A1167" s="51" t="s">
        <v>18</v>
      </c>
      <c r="B1167" s="52" t="s">
        <v>17</v>
      </c>
      <c r="C1167" s="1204"/>
      <c r="D1167" s="1204"/>
      <c r="E1167" s="1130"/>
      <c r="F1167" s="1130"/>
      <c r="G1167" s="1031" t="s">
        <v>2363</v>
      </c>
      <c r="H1167" s="1031" t="s">
        <v>2364</v>
      </c>
      <c r="I1167" s="1031" t="s">
        <v>2365</v>
      </c>
      <c r="J1167" s="839">
        <v>1</v>
      </c>
      <c r="K1167" s="569">
        <v>44621</v>
      </c>
      <c r="L1167" s="569">
        <v>44773</v>
      </c>
      <c r="M1167" s="840">
        <f t="shared" si="56"/>
        <v>21.714285714285715</v>
      </c>
      <c r="N1167" s="841">
        <v>1</v>
      </c>
      <c r="O1167" s="841">
        <f t="shared" si="57"/>
        <v>1</v>
      </c>
      <c r="P1167" s="1037" t="str">
        <f>IF(ISNUMBER(O1167),IF(O1167=100%,"CUMPLIDA",IF(AND(ISNUMBER(L1167),ISNUMBER(ITRC!$Q$5)), IF(L1167&lt;ITRC!$Q$5,"INCUMPLIDA","PROCESO"), "VERIFICAR FECHA")),"SIN VALOR AVANCE")</f>
        <v>CUMPLIDA</v>
      </c>
      <c r="Q1167" s="1035" t="s">
        <v>559</v>
      </c>
    </row>
    <row r="1168" spans="1:17" ht="135" x14ac:dyDescent="0.25">
      <c r="A1168" s="51" t="s">
        <v>18</v>
      </c>
      <c r="B1168" s="52" t="s">
        <v>17</v>
      </c>
      <c r="C1168" s="1204"/>
      <c r="D1168" s="1204"/>
      <c r="E1168" s="1130"/>
      <c r="F1168" s="1130"/>
      <c r="G1168" s="1031" t="s">
        <v>2366</v>
      </c>
      <c r="H1168" s="1031" t="s">
        <v>2367</v>
      </c>
      <c r="I1168" s="1031" t="s">
        <v>2368</v>
      </c>
      <c r="J1168" s="839">
        <v>1</v>
      </c>
      <c r="K1168" s="569">
        <v>44652</v>
      </c>
      <c r="L1168" s="569">
        <v>44712</v>
      </c>
      <c r="M1168" s="840">
        <f t="shared" si="56"/>
        <v>8.5714285714285712</v>
      </c>
      <c r="N1168" s="841">
        <v>1</v>
      </c>
      <c r="O1168" s="841">
        <f t="shared" si="57"/>
        <v>1</v>
      </c>
      <c r="P1168" s="1037" t="str">
        <f>IF(ISNUMBER(O1168),IF(O1168=100%,"CUMPLIDA",IF(AND(ISNUMBER(L1168),ISNUMBER(ITRC!$Q$5)), IF(L1168&lt;ITRC!$Q$5,"INCUMPLIDA","PROCESO"), "VERIFICAR FECHA")),"SIN VALOR AVANCE")</f>
        <v>CUMPLIDA</v>
      </c>
      <c r="Q1168" s="1035" t="s">
        <v>559</v>
      </c>
    </row>
    <row r="1169" spans="1:17" ht="135" x14ac:dyDescent="0.25">
      <c r="A1169" s="51" t="s">
        <v>18</v>
      </c>
      <c r="B1169" s="52" t="s">
        <v>17</v>
      </c>
      <c r="C1169" s="1204"/>
      <c r="D1169" s="1204"/>
      <c r="E1169" s="1130"/>
      <c r="F1169" s="1130"/>
      <c r="G1169" s="1031" t="s">
        <v>2369</v>
      </c>
      <c r="H1169" s="1031" t="s">
        <v>2370</v>
      </c>
      <c r="I1169" s="1031" t="s">
        <v>2371</v>
      </c>
      <c r="J1169" s="839">
        <v>1</v>
      </c>
      <c r="K1169" s="569">
        <v>44713</v>
      </c>
      <c r="L1169" s="569">
        <v>44803</v>
      </c>
      <c r="M1169" s="840">
        <f t="shared" si="56"/>
        <v>12.857142857142858</v>
      </c>
      <c r="N1169" s="841">
        <v>1</v>
      </c>
      <c r="O1169" s="841">
        <f t="shared" si="57"/>
        <v>1</v>
      </c>
      <c r="P1169" s="1037" t="str">
        <f>IF(ISNUMBER(O1169),IF(O1169=100%,"CUMPLIDA",IF(AND(ISNUMBER(L1169),ISNUMBER(ITRC!$Q$5)), IF(L1169&lt;ITRC!$Q$5,"INCUMPLIDA","PROCESO"), "VERIFICAR FECHA")),"SIN VALOR AVANCE")</f>
        <v>CUMPLIDA</v>
      </c>
      <c r="Q1169" s="1035" t="s">
        <v>559</v>
      </c>
    </row>
    <row r="1170" spans="1:17" ht="105" x14ac:dyDescent="0.25">
      <c r="A1170" s="51" t="s">
        <v>18</v>
      </c>
      <c r="B1170" s="52" t="s">
        <v>17</v>
      </c>
      <c r="C1170" s="1204"/>
      <c r="D1170" s="1204"/>
      <c r="E1170" s="1130" t="s">
        <v>2372</v>
      </c>
      <c r="F1170" s="1130"/>
      <c r="G1170" s="1031" t="s">
        <v>2373</v>
      </c>
      <c r="H1170" s="1031" t="s">
        <v>2374</v>
      </c>
      <c r="I1170" s="1031" t="s">
        <v>2375</v>
      </c>
      <c r="J1170" s="839">
        <v>6</v>
      </c>
      <c r="K1170" s="569">
        <v>44652</v>
      </c>
      <c r="L1170" s="569">
        <v>44809</v>
      </c>
      <c r="M1170" s="840">
        <f t="shared" si="56"/>
        <v>22.428571428571427</v>
      </c>
      <c r="N1170" s="841">
        <v>1</v>
      </c>
      <c r="O1170" s="841">
        <f t="shared" si="57"/>
        <v>1</v>
      </c>
      <c r="P1170" s="1037" t="str">
        <f>IF(ISNUMBER(O1170),IF(O1170=100%,"CUMPLIDA",IF(AND(ISNUMBER(L1170),ISNUMBER(ITRC!$Q$5)), IF(L1170&lt;ITRC!$Q$5,"INCUMPLIDA","PROCESO"), "VERIFICAR FECHA")),"SIN VALOR AVANCE")</f>
        <v>CUMPLIDA</v>
      </c>
      <c r="Q1170" s="1035" t="s">
        <v>559</v>
      </c>
    </row>
    <row r="1171" spans="1:17" ht="135" x14ac:dyDescent="0.25">
      <c r="A1171" s="51" t="s">
        <v>18</v>
      </c>
      <c r="B1171" s="52" t="s">
        <v>17</v>
      </c>
      <c r="C1171" s="1204"/>
      <c r="D1171" s="1204"/>
      <c r="E1171" s="1130"/>
      <c r="F1171" s="1130"/>
      <c r="G1171" s="1031" t="s">
        <v>2376</v>
      </c>
      <c r="H1171" s="1031" t="s">
        <v>2377</v>
      </c>
      <c r="I1171" s="1031" t="s">
        <v>2378</v>
      </c>
      <c r="J1171" s="839">
        <v>6</v>
      </c>
      <c r="K1171" s="569">
        <v>44656</v>
      </c>
      <c r="L1171" s="569">
        <v>44819</v>
      </c>
      <c r="M1171" s="840">
        <f t="shared" si="56"/>
        <v>23.285714285714285</v>
      </c>
      <c r="N1171" s="841">
        <v>1</v>
      </c>
      <c r="O1171" s="841">
        <f t="shared" si="57"/>
        <v>1</v>
      </c>
      <c r="P1171" s="1037" t="str">
        <f>IF(ISNUMBER(O1171),IF(O1171=100%,"CUMPLIDA",IF(AND(ISNUMBER(L1171),ISNUMBER(ITRC!$Q$5)), IF(L1171&lt;ITRC!$Q$5,"INCUMPLIDA","PROCESO"), "VERIFICAR FECHA")),"SIN VALOR AVANCE")</f>
        <v>CUMPLIDA</v>
      </c>
      <c r="Q1171" s="1035" t="s">
        <v>559</v>
      </c>
    </row>
    <row r="1172" spans="1:17" ht="105" x14ac:dyDescent="0.25">
      <c r="A1172" s="51" t="s">
        <v>18</v>
      </c>
      <c r="B1172" s="52" t="s">
        <v>17</v>
      </c>
      <c r="C1172" s="1204"/>
      <c r="D1172" s="1204"/>
      <c r="E1172" s="1130"/>
      <c r="F1172" s="1130"/>
      <c r="G1172" s="1031" t="s">
        <v>2379</v>
      </c>
      <c r="H1172" s="1031" t="s">
        <v>2374</v>
      </c>
      <c r="I1172" s="1031" t="s">
        <v>2375</v>
      </c>
      <c r="J1172" s="839">
        <v>6</v>
      </c>
      <c r="K1172" s="569">
        <v>44652</v>
      </c>
      <c r="L1172" s="569">
        <v>44809</v>
      </c>
      <c r="M1172" s="840">
        <f t="shared" si="56"/>
        <v>22.428571428571427</v>
      </c>
      <c r="N1172" s="841">
        <v>1</v>
      </c>
      <c r="O1172" s="841">
        <f t="shared" si="57"/>
        <v>1</v>
      </c>
      <c r="P1172" s="1037" t="str">
        <f>IF(ISNUMBER(O1172),IF(O1172=100%,"CUMPLIDA",IF(AND(ISNUMBER(L1172),ISNUMBER(ITRC!$Q$5)), IF(L1172&lt;ITRC!$Q$5,"INCUMPLIDA","PROCESO"), "VERIFICAR FECHA")),"SIN VALOR AVANCE")</f>
        <v>CUMPLIDA</v>
      </c>
      <c r="Q1172" s="1035" t="s">
        <v>559</v>
      </c>
    </row>
    <row r="1173" spans="1:17" ht="135" x14ac:dyDescent="0.25">
      <c r="A1173" s="51" t="s">
        <v>18</v>
      </c>
      <c r="B1173" s="52" t="s">
        <v>17</v>
      </c>
      <c r="C1173" s="1204"/>
      <c r="D1173" s="1204"/>
      <c r="E1173" s="1130"/>
      <c r="F1173" s="1130"/>
      <c r="G1173" s="1031" t="s">
        <v>2380</v>
      </c>
      <c r="H1173" s="1031" t="s">
        <v>2377</v>
      </c>
      <c r="I1173" s="1031" t="s">
        <v>2378</v>
      </c>
      <c r="J1173" s="839">
        <v>6</v>
      </c>
      <c r="K1173" s="569">
        <v>44656</v>
      </c>
      <c r="L1173" s="569">
        <v>44819</v>
      </c>
      <c r="M1173" s="840">
        <f t="shared" si="56"/>
        <v>23.285714285714285</v>
      </c>
      <c r="N1173" s="841">
        <v>1</v>
      </c>
      <c r="O1173" s="841">
        <f t="shared" si="57"/>
        <v>1</v>
      </c>
      <c r="P1173" s="1037" t="str">
        <f>IF(ISNUMBER(O1173),IF(O1173=100%,"CUMPLIDA",IF(AND(ISNUMBER(L1173),ISNUMBER(ITRC!$Q$5)), IF(L1173&lt;ITRC!$Q$5,"INCUMPLIDA","PROCESO"), "VERIFICAR FECHA")),"SIN VALOR AVANCE")</f>
        <v>CUMPLIDA</v>
      </c>
      <c r="Q1173" s="1035" t="s">
        <v>559</v>
      </c>
    </row>
    <row r="1174" spans="1:17" ht="210" x14ac:dyDescent="0.25">
      <c r="A1174" s="51" t="s">
        <v>18</v>
      </c>
      <c r="B1174" s="52" t="s">
        <v>17</v>
      </c>
      <c r="C1174" s="1204"/>
      <c r="D1174" s="1204"/>
      <c r="E1174" s="1130"/>
      <c r="F1174" s="1130"/>
      <c r="G1174" s="1031" t="s">
        <v>2381</v>
      </c>
      <c r="H1174" s="1031" t="s">
        <v>2382</v>
      </c>
      <c r="I1174" s="1031" t="s">
        <v>2383</v>
      </c>
      <c r="J1174" s="839">
        <v>1</v>
      </c>
      <c r="K1174" s="569">
        <v>44621</v>
      </c>
      <c r="L1174" s="569">
        <v>44773</v>
      </c>
      <c r="M1174" s="840">
        <f t="shared" si="56"/>
        <v>21.714285714285715</v>
      </c>
      <c r="N1174" s="841">
        <v>1</v>
      </c>
      <c r="O1174" s="841">
        <f t="shared" si="57"/>
        <v>1</v>
      </c>
      <c r="P1174" s="1037" t="str">
        <f>IF(ISNUMBER(O1174),IF(O1174=100%,"CUMPLIDA",IF(AND(ISNUMBER(L1174),ISNUMBER(ITRC!$Q$5)), IF(L1174&lt;ITRC!$Q$5,"INCUMPLIDA","PROCESO"), "VERIFICAR FECHA")),"SIN VALOR AVANCE")</f>
        <v>CUMPLIDA</v>
      </c>
      <c r="Q1174" s="1035" t="s">
        <v>559</v>
      </c>
    </row>
    <row r="1175" spans="1:17" ht="270" x14ac:dyDescent="0.25">
      <c r="A1175" s="51" t="s">
        <v>18</v>
      </c>
      <c r="B1175" s="52" t="s">
        <v>17</v>
      </c>
      <c r="C1175" s="1204" t="s">
        <v>2384</v>
      </c>
      <c r="D1175" s="1204" t="s">
        <v>1865</v>
      </c>
      <c r="E1175" s="1130" t="s">
        <v>2385</v>
      </c>
      <c r="F1175" s="1130" t="s">
        <v>2386</v>
      </c>
      <c r="G1175" s="1031" t="s">
        <v>2387</v>
      </c>
      <c r="H1175" s="1031" t="s">
        <v>2388</v>
      </c>
      <c r="I1175" s="1031" t="s">
        <v>2389</v>
      </c>
      <c r="J1175" s="839">
        <v>1</v>
      </c>
      <c r="K1175" s="569">
        <v>44805</v>
      </c>
      <c r="L1175" s="569">
        <v>44834</v>
      </c>
      <c r="M1175" s="840">
        <f t="shared" si="56"/>
        <v>4.1428571428571432</v>
      </c>
      <c r="N1175" s="841">
        <v>1</v>
      </c>
      <c r="O1175" s="841">
        <f t="shared" si="57"/>
        <v>1</v>
      </c>
      <c r="P1175" s="1037" t="str">
        <f>IF(ISNUMBER(O1175),IF(O1175=100%,"CUMPLIDA",IF(AND(ISNUMBER(L1175),ISNUMBER(ITRC!$Q$5)), IF(L1175&lt;ITRC!$Q$5,"INCUMPLIDA","PROCESO"), "VERIFICAR FECHA")),"SIN VALOR AVANCE")</f>
        <v>CUMPLIDA</v>
      </c>
      <c r="Q1175" s="1035" t="s">
        <v>559</v>
      </c>
    </row>
    <row r="1176" spans="1:17" ht="135.6" x14ac:dyDescent="0.25">
      <c r="A1176" s="51" t="s">
        <v>18</v>
      </c>
      <c r="B1176" s="52" t="s">
        <v>17</v>
      </c>
      <c r="C1176" s="1204"/>
      <c r="D1176" s="1204"/>
      <c r="E1176" s="1130"/>
      <c r="F1176" s="1130"/>
      <c r="G1176" s="1031" t="s">
        <v>2390</v>
      </c>
      <c r="H1176" s="1031" t="s">
        <v>2391</v>
      </c>
      <c r="I1176" s="1031" t="s">
        <v>2392</v>
      </c>
      <c r="J1176" s="839">
        <v>6</v>
      </c>
      <c r="K1176" s="569">
        <v>44835</v>
      </c>
      <c r="L1176" s="569">
        <v>45016</v>
      </c>
      <c r="M1176" s="840">
        <f t="shared" si="56"/>
        <v>25.857142857142858</v>
      </c>
      <c r="N1176" s="841">
        <v>1</v>
      </c>
      <c r="O1176" s="841">
        <f t="shared" si="57"/>
        <v>1</v>
      </c>
      <c r="P1176" s="1037" t="str">
        <f>IF(ISNUMBER(O1176),IF(O1176=100%,"CUMPLIDA",IF(AND(ISNUMBER(L1176),ISNUMBER(ITRC!$Q$5)), IF(L1176&lt;ITRC!$Q$5,"INCUMPLIDA","PROCESO"), "VERIFICAR FECHA")),"SIN VALOR AVANCE")</f>
        <v>CUMPLIDA</v>
      </c>
      <c r="Q1176" s="1035" t="s">
        <v>2393</v>
      </c>
    </row>
    <row r="1177" spans="1:17" ht="135" x14ac:dyDescent="0.25">
      <c r="A1177" s="51" t="s">
        <v>18</v>
      </c>
      <c r="B1177" s="52" t="s">
        <v>17</v>
      </c>
      <c r="C1177" s="1204"/>
      <c r="D1177" s="1204"/>
      <c r="E1177" s="1130"/>
      <c r="F1177" s="1130"/>
      <c r="G1177" s="1031" t="s">
        <v>2394</v>
      </c>
      <c r="H1177" s="1031" t="s">
        <v>2395</v>
      </c>
      <c r="I1177" s="1031" t="s">
        <v>2396</v>
      </c>
      <c r="J1177" s="841">
        <v>1</v>
      </c>
      <c r="K1177" s="569">
        <v>44805</v>
      </c>
      <c r="L1177" s="569">
        <v>45291</v>
      </c>
      <c r="M1177" s="840">
        <f t="shared" si="56"/>
        <v>69.428571428571431</v>
      </c>
      <c r="N1177" s="841">
        <v>0</v>
      </c>
      <c r="O1177" s="841">
        <f t="shared" si="57"/>
        <v>0</v>
      </c>
      <c r="P1177" s="1037" t="str">
        <f>IF(ISNUMBER(O1177),IF(O1177=100%,"CUMPLIDA",IF(AND(ISNUMBER(L1177),ISNUMBER(ITRC!$Q$5)), IF(L1177&lt;ITRC!$Q$5,"INCUMPLIDA","PROCESO"), "VERIFICAR FECHA")),"SIN VALOR AVANCE")</f>
        <v>PROCESO</v>
      </c>
      <c r="Q1177" s="1035" t="s">
        <v>2397</v>
      </c>
    </row>
    <row r="1178" spans="1:17" ht="135" x14ac:dyDescent="0.25">
      <c r="A1178" s="51" t="s">
        <v>18</v>
      </c>
      <c r="B1178" s="52" t="s">
        <v>17</v>
      </c>
      <c r="C1178" s="1204"/>
      <c r="D1178" s="1204"/>
      <c r="E1178" s="1130" t="s">
        <v>2398</v>
      </c>
      <c r="F1178" s="1130"/>
      <c r="G1178" s="1031" t="s">
        <v>2394</v>
      </c>
      <c r="H1178" s="1031" t="s">
        <v>2395</v>
      </c>
      <c r="I1178" s="1031" t="s">
        <v>2399</v>
      </c>
      <c r="J1178" s="841">
        <v>1</v>
      </c>
      <c r="K1178" s="569">
        <v>45108</v>
      </c>
      <c r="L1178" s="569">
        <v>45473</v>
      </c>
      <c r="M1178" s="840">
        <f t="shared" si="56"/>
        <v>52.142857142857146</v>
      </c>
      <c r="N1178" s="841">
        <v>0</v>
      </c>
      <c r="O1178" s="841">
        <f t="shared" si="57"/>
        <v>0</v>
      </c>
      <c r="P1178" s="1037" t="str">
        <f>IF(ISNUMBER(O1178),IF(O1178=100%,"CUMPLIDA",IF(AND(ISNUMBER(L1178),ISNUMBER(ITRC!$Q$5)), IF(L1178&lt;ITRC!$Q$5,"INCUMPLIDA","PROCESO"), "VERIFICAR FECHA")),"SIN VALOR AVANCE")</f>
        <v>PROCESO</v>
      </c>
      <c r="Q1178" s="1035" t="s">
        <v>2397</v>
      </c>
    </row>
    <row r="1179" spans="1:17" ht="180" x14ac:dyDescent="0.25">
      <c r="A1179" s="51" t="s">
        <v>18</v>
      </c>
      <c r="B1179" s="52" t="s">
        <v>17</v>
      </c>
      <c r="C1179" s="1204"/>
      <c r="D1179" s="1204"/>
      <c r="E1179" s="1130"/>
      <c r="F1179" s="1130"/>
      <c r="G1179" s="1031" t="s">
        <v>1896</v>
      </c>
      <c r="H1179" s="1031" t="s">
        <v>2400</v>
      </c>
      <c r="I1179" s="1031" t="s">
        <v>1898</v>
      </c>
      <c r="J1179" s="839">
        <v>4</v>
      </c>
      <c r="K1179" s="569">
        <v>44805</v>
      </c>
      <c r="L1179" s="569">
        <v>45168</v>
      </c>
      <c r="M1179" s="840">
        <f t="shared" si="56"/>
        <v>51.857142857142854</v>
      </c>
      <c r="N1179" s="841">
        <v>0</v>
      </c>
      <c r="O1179" s="841">
        <f t="shared" si="57"/>
        <v>0</v>
      </c>
      <c r="P1179" s="1037" t="str">
        <f>IF(ISNUMBER(O1179),IF(O1179=100%,"CUMPLIDA",IF(AND(ISNUMBER(L1179),ISNUMBER(ITRC!$Q$5)), IF(L1179&lt;ITRC!$Q$5,"INCUMPLIDA","PROCESO"), "VERIFICAR FECHA")),"SIN VALOR AVANCE")</f>
        <v>PROCESO</v>
      </c>
      <c r="Q1179" s="1035" t="s">
        <v>2397</v>
      </c>
    </row>
    <row r="1180" spans="1:17" ht="90" x14ac:dyDescent="0.25">
      <c r="A1180" s="51" t="s">
        <v>18</v>
      </c>
      <c r="B1180" s="52" t="s">
        <v>17</v>
      </c>
      <c r="C1180" s="1204"/>
      <c r="D1180" s="1204"/>
      <c r="E1180" s="1130"/>
      <c r="F1180" s="1130"/>
      <c r="G1180" s="1031" t="s">
        <v>1911</v>
      </c>
      <c r="H1180" s="1031" t="s">
        <v>1912</v>
      </c>
      <c r="I1180" s="1031" t="s">
        <v>584</v>
      </c>
      <c r="J1180" s="841">
        <v>1</v>
      </c>
      <c r="K1180" s="569">
        <v>44835</v>
      </c>
      <c r="L1180" s="569">
        <v>44956</v>
      </c>
      <c r="M1180" s="840">
        <f t="shared" si="56"/>
        <v>17.285714285714285</v>
      </c>
      <c r="N1180" s="841">
        <v>1</v>
      </c>
      <c r="O1180" s="841">
        <f t="shared" si="57"/>
        <v>1</v>
      </c>
      <c r="P1180" s="1037" t="str">
        <f>IF(ISNUMBER(O1180),IF(O1180=100%,"CUMPLIDA",IF(AND(ISNUMBER(L1180),ISNUMBER(ITRC!$Q$5)), IF(L1180&lt;ITRC!$Q$5,"INCUMPLIDA","PROCESO"), "VERIFICAR FECHA")),"SIN VALOR AVANCE")</f>
        <v>CUMPLIDA</v>
      </c>
      <c r="Q1180" s="1035" t="s">
        <v>2397</v>
      </c>
    </row>
    <row r="1181" spans="1:17" ht="90" x14ac:dyDescent="0.25">
      <c r="A1181" s="51" t="s">
        <v>18</v>
      </c>
      <c r="B1181" s="52" t="s">
        <v>17</v>
      </c>
      <c r="C1181" s="1204"/>
      <c r="D1181" s="1204"/>
      <c r="E1181" s="1130" t="s">
        <v>2401</v>
      </c>
      <c r="F1181" s="1130"/>
      <c r="G1181" s="1031" t="s">
        <v>1913</v>
      </c>
      <c r="H1181" s="1031" t="s">
        <v>2402</v>
      </c>
      <c r="I1181" s="1031" t="s">
        <v>585</v>
      </c>
      <c r="J1181" s="839">
        <v>4</v>
      </c>
      <c r="K1181" s="569">
        <v>44835</v>
      </c>
      <c r="L1181" s="569">
        <v>44956</v>
      </c>
      <c r="M1181" s="840">
        <f t="shared" si="56"/>
        <v>17.285714285714285</v>
      </c>
      <c r="N1181" s="841">
        <v>1</v>
      </c>
      <c r="O1181" s="841">
        <f t="shared" si="57"/>
        <v>1</v>
      </c>
      <c r="P1181" s="1037" t="str">
        <f>IF(ISNUMBER(O1181),IF(O1181=100%,"CUMPLIDA",IF(AND(ISNUMBER(L1181),ISNUMBER(ITRC!$Q$5)), IF(L1181&lt;ITRC!$Q$5,"INCUMPLIDA","PROCESO"), "VERIFICAR FECHA")),"SIN VALOR AVANCE")</f>
        <v>CUMPLIDA</v>
      </c>
      <c r="Q1181" s="1035" t="s">
        <v>2397</v>
      </c>
    </row>
    <row r="1182" spans="1:17" ht="90.6" x14ac:dyDescent="0.25">
      <c r="A1182" s="51" t="s">
        <v>18</v>
      </c>
      <c r="B1182" s="52" t="s">
        <v>17</v>
      </c>
      <c r="C1182" s="1204"/>
      <c r="D1182" s="1204"/>
      <c r="E1182" s="1130"/>
      <c r="F1182" s="1130"/>
      <c r="G1182" s="1031" t="s">
        <v>2403</v>
      </c>
      <c r="H1182" s="1031" t="s">
        <v>2404</v>
      </c>
      <c r="I1182" s="1031" t="s">
        <v>2405</v>
      </c>
      <c r="J1182" s="839">
        <v>1</v>
      </c>
      <c r="K1182" s="569">
        <v>44805</v>
      </c>
      <c r="L1182" s="569">
        <v>44865</v>
      </c>
      <c r="M1182" s="840">
        <f t="shared" si="56"/>
        <v>8.5714285714285712</v>
      </c>
      <c r="N1182" s="841">
        <v>1</v>
      </c>
      <c r="O1182" s="841">
        <f t="shared" si="57"/>
        <v>1</v>
      </c>
      <c r="P1182" s="1037" t="str">
        <f>IF(ISNUMBER(O1182),IF(O1182=100%,"CUMPLIDA",IF(AND(ISNUMBER(L1182),ISNUMBER(ITRC!$Q$5)), IF(L1182&lt;ITRC!$Q$5,"INCUMPLIDA","PROCESO"), "VERIFICAR FECHA")),"SIN VALOR AVANCE")</f>
        <v>CUMPLIDA</v>
      </c>
      <c r="Q1182" s="1035" t="s">
        <v>2406</v>
      </c>
    </row>
    <row r="1183" spans="1:17" ht="60.6" x14ac:dyDescent="0.25">
      <c r="A1183" s="51" t="s">
        <v>18</v>
      </c>
      <c r="B1183" s="52" t="s">
        <v>17</v>
      </c>
      <c r="C1183" s="1204"/>
      <c r="D1183" s="1204"/>
      <c r="E1183" s="1130"/>
      <c r="F1183" s="1130"/>
      <c r="G1183" s="1031" t="s">
        <v>2407</v>
      </c>
      <c r="H1183" s="1031" t="s">
        <v>2408</v>
      </c>
      <c r="I1183" s="1031" t="s">
        <v>2409</v>
      </c>
      <c r="J1183" s="839">
        <v>2</v>
      </c>
      <c r="K1183" s="569">
        <v>44805</v>
      </c>
      <c r="L1183" s="569">
        <v>44834</v>
      </c>
      <c r="M1183" s="840">
        <f t="shared" si="56"/>
        <v>4.1428571428571432</v>
      </c>
      <c r="N1183" s="841">
        <v>1</v>
      </c>
      <c r="O1183" s="841">
        <f t="shared" si="57"/>
        <v>1</v>
      </c>
      <c r="P1183" s="1037" t="str">
        <f>IF(ISNUMBER(O1183),IF(O1183=100%,"CUMPLIDA",IF(AND(ISNUMBER(L1183),ISNUMBER(ITRC!$Q$5)), IF(L1183&lt;ITRC!$Q$5,"INCUMPLIDA","PROCESO"), "VERIFICAR FECHA")),"SIN VALOR AVANCE")</f>
        <v>CUMPLIDA</v>
      </c>
      <c r="Q1183" s="1035" t="s">
        <v>2410</v>
      </c>
    </row>
    <row r="1184" spans="1:17" ht="45.6" x14ac:dyDescent="0.25">
      <c r="A1184" s="51" t="s">
        <v>18</v>
      </c>
      <c r="B1184" s="52" t="s">
        <v>17</v>
      </c>
      <c r="C1184" s="1204" t="s">
        <v>2411</v>
      </c>
      <c r="D1184" s="1204" t="s">
        <v>2412</v>
      </c>
      <c r="E1184" s="1130" t="s">
        <v>2413</v>
      </c>
      <c r="F1184" s="1130" t="s">
        <v>2414</v>
      </c>
      <c r="G1184" s="1130" t="s">
        <v>1572</v>
      </c>
      <c r="H1184" s="1034" t="s">
        <v>3181</v>
      </c>
      <c r="I1184" s="54" t="s">
        <v>351</v>
      </c>
      <c r="J1184" s="839">
        <v>1</v>
      </c>
      <c r="K1184" s="569">
        <v>44774</v>
      </c>
      <c r="L1184" s="569">
        <v>45289</v>
      </c>
      <c r="M1184" s="840">
        <f t="shared" si="56"/>
        <v>73.571428571428569</v>
      </c>
      <c r="N1184" s="841">
        <v>0.28000000000000003</v>
      </c>
      <c r="O1184" s="841">
        <f t="shared" si="57"/>
        <v>0.28000000000000003</v>
      </c>
      <c r="P1184" s="1037" t="str">
        <f>IF(ISNUMBER(O1184),IF(O1184=100%,"CUMPLIDA",IF(AND(ISNUMBER(L1184),ISNUMBER(ITRC!$Q$5)), IF(L1184&lt;ITRC!$Q$5,"INCUMPLIDA","PROCESO"), "VERIFICAR FECHA")),"SIN VALOR AVANCE")</f>
        <v>PROCESO</v>
      </c>
      <c r="Q1184" s="1035" t="s">
        <v>3193</v>
      </c>
    </row>
    <row r="1185" spans="1:17" ht="135.6" x14ac:dyDescent="0.25">
      <c r="A1185" s="51" t="s">
        <v>18</v>
      </c>
      <c r="B1185" s="52" t="s">
        <v>17</v>
      </c>
      <c r="C1185" s="1204"/>
      <c r="D1185" s="1204"/>
      <c r="E1185" s="1130"/>
      <c r="F1185" s="1130"/>
      <c r="G1185" s="1130"/>
      <c r="H1185" s="1231" t="s">
        <v>479</v>
      </c>
      <c r="I1185" s="54" t="s">
        <v>1573</v>
      </c>
      <c r="J1185" s="839">
        <v>1</v>
      </c>
      <c r="K1185" s="569">
        <v>45292</v>
      </c>
      <c r="L1185" s="569">
        <v>45504</v>
      </c>
      <c r="M1185" s="840">
        <f t="shared" si="56"/>
        <v>30.285714285714285</v>
      </c>
      <c r="N1185" s="841">
        <v>0</v>
      </c>
      <c r="O1185" s="841">
        <f t="shared" si="57"/>
        <v>0</v>
      </c>
      <c r="P1185" s="1037" t="str">
        <f>IF(ISNUMBER(O1185),IF(O1185=100%,"CUMPLIDA",IF(AND(ISNUMBER(L1185),ISNUMBER(ITRC!$Q$5)), IF(L1185&lt;ITRC!$Q$5,"INCUMPLIDA","PROCESO"), "VERIFICAR FECHA")),"SIN VALOR AVANCE")</f>
        <v>PROCESO</v>
      </c>
      <c r="Q1185" s="1035" t="s">
        <v>3194</v>
      </c>
    </row>
    <row r="1186" spans="1:17" ht="135.6" x14ac:dyDescent="0.25">
      <c r="A1186" s="51" t="s">
        <v>18</v>
      </c>
      <c r="B1186" s="52" t="s">
        <v>17</v>
      </c>
      <c r="C1186" s="1204"/>
      <c r="D1186" s="1204"/>
      <c r="E1186" s="1130"/>
      <c r="F1186" s="1130"/>
      <c r="G1186" s="1130"/>
      <c r="H1186" s="1231"/>
      <c r="I1186" s="54" t="s">
        <v>1574</v>
      </c>
      <c r="J1186" s="839">
        <v>4</v>
      </c>
      <c r="K1186" s="569">
        <v>45505</v>
      </c>
      <c r="L1186" s="569">
        <v>45869</v>
      </c>
      <c r="M1186" s="840">
        <f t="shared" si="56"/>
        <v>52</v>
      </c>
      <c r="N1186" s="841">
        <v>0</v>
      </c>
      <c r="O1186" s="841">
        <f t="shared" si="57"/>
        <v>0</v>
      </c>
      <c r="P1186" s="1037" t="str">
        <f>IF(ISNUMBER(O1186),IF(O1186=100%,"CUMPLIDA",IF(AND(ISNUMBER(L1186),ISNUMBER(ITRC!$Q$5)), IF(L1186&lt;ITRC!$Q$5,"INCUMPLIDA","PROCESO"), "VERIFICAR FECHA")),"SIN VALOR AVANCE")</f>
        <v>PROCESO</v>
      </c>
      <c r="Q1186" s="1035" t="s">
        <v>3194</v>
      </c>
    </row>
    <row r="1187" spans="1:17" ht="135.6" x14ac:dyDescent="0.25">
      <c r="A1187" s="51" t="s">
        <v>18</v>
      </c>
      <c r="B1187" s="52" t="s">
        <v>17</v>
      </c>
      <c r="C1187" s="1204"/>
      <c r="D1187" s="1204"/>
      <c r="E1187" s="1130"/>
      <c r="F1187" s="1130"/>
      <c r="G1187" s="1130"/>
      <c r="H1187" s="1034" t="s">
        <v>1575</v>
      </c>
      <c r="I1187" s="54" t="s">
        <v>1576</v>
      </c>
      <c r="J1187" s="839">
        <v>1</v>
      </c>
      <c r="K1187" s="569">
        <v>45870</v>
      </c>
      <c r="L1187" s="569">
        <v>46022</v>
      </c>
      <c r="M1187" s="840">
        <f t="shared" si="56"/>
        <v>21.714285714285715</v>
      </c>
      <c r="N1187" s="841">
        <v>0</v>
      </c>
      <c r="O1187" s="841">
        <f t="shared" si="57"/>
        <v>0</v>
      </c>
      <c r="P1187" s="1037" t="str">
        <f>IF(ISNUMBER(O1187),IF(O1187=100%,"CUMPLIDA",IF(AND(ISNUMBER(L1187),ISNUMBER(ITRC!$Q$5)), IF(L1187&lt;ITRC!$Q$5,"INCUMPLIDA","PROCESO"), "VERIFICAR FECHA")),"SIN VALOR AVANCE")</f>
        <v>PROCESO</v>
      </c>
      <c r="Q1187" s="1035" t="s">
        <v>3194</v>
      </c>
    </row>
    <row r="1188" spans="1:17" ht="60.6" x14ac:dyDescent="0.25">
      <c r="A1188" s="51" t="s">
        <v>18</v>
      </c>
      <c r="B1188" s="52" t="s">
        <v>17</v>
      </c>
      <c r="C1188" s="1204"/>
      <c r="D1188" s="1204"/>
      <c r="E1188" s="1130"/>
      <c r="F1188" s="1130"/>
      <c r="G1188" s="1031" t="s">
        <v>2416</v>
      </c>
      <c r="H1188" s="1031" t="s">
        <v>2417</v>
      </c>
      <c r="I1188" s="1031" t="s">
        <v>2418</v>
      </c>
      <c r="J1188" s="839">
        <v>1</v>
      </c>
      <c r="K1188" s="669" t="s">
        <v>2419</v>
      </c>
      <c r="L1188" s="669" t="s">
        <v>2419</v>
      </c>
      <c r="M1188" s="840" t="e">
        <f t="shared" si="56"/>
        <v>#VALUE!</v>
      </c>
      <c r="N1188" s="841">
        <v>1</v>
      </c>
      <c r="O1188" s="841">
        <f t="shared" si="57"/>
        <v>1</v>
      </c>
      <c r="P1188" s="1037" t="str">
        <f>IF(ISNUMBER(O1188),IF(O1188=100%,"CUMPLIDA",IF(AND(ISNUMBER(L1188),ISNUMBER(ITRC!$Q$5)), IF(L1188&lt;ITRC!$Q$5,"INCUMPLIDA","PROCESO"), "VERIFICAR FECHA")),"SIN VALOR AVANCE")</f>
        <v>CUMPLIDA</v>
      </c>
      <c r="Q1188" s="1035" t="s">
        <v>2420</v>
      </c>
    </row>
    <row r="1189" spans="1:17" ht="150.6" x14ac:dyDescent="0.25">
      <c r="A1189" s="51" t="s">
        <v>18</v>
      </c>
      <c r="B1189" s="52" t="s">
        <v>17</v>
      </c>
      <c r="C1189" s="1204"/>
      <c r="D1189" s="1204"/>
      <c r="E1189" s="1130"/>
      <c r="F1189" s="1130"/>
      <c r="G1189" s="1130" t="s">
        <v>3488</v>
      </c>
      <c r="H1189" s="1034" t="s">
        <v>472</v>
      </c>
      <c r="I1189" s="1031" t="s">
        <v>473</v>
      </c>
      <c r="J1189" s="839">
        <v>1</v>
      </c>
      <c r="K1189" s="569">
        <v>43831</v>
      </c>
      <c r="L1189" s="569">
        <v>44074</v>
      </c>
      <c r="M1189" s="840">
        <f t="shared" si="56"/>
        <v>34.714285714285715</v>
      </c>
      <c r="N1189" s="841">
        <v>1</v>
      </c>
      <c r="O1189" s="841">
        <f t="shared" si="57"/>
        <v>1</v>
      </c>
      <c r="P1189" s="1037" t="str">
        <f>IF(ISNUMBER(O1189),IF(O1189=100%,"CUMPLIDA",IF(AND(ISNUMBER(L1189),ISNUMBER(ITRC!$Q$5)), IF(L1189&lt;ITRC!$Q$5,"INCUMPLIDA","PROCESO"), "VERIFICAR FECHA")),"SIN VALOR AVANCE")</f>
        <v>CUMPLIDA</v>
      </c>
      <c r="Q1189" s="1035" t="s">
        <v>2421</v>
      </c>
    </row>
    <row r="1190" spans="1:17" ht="150.6" x14ac:dyDescent="0.25">
      <c r="A1190" s="51" t="s">
        <v>18</v>
      </c>
      <c r="B1190" s="52" t="s">
        <v>17</v>
      </c>
      <c r="C1190" s="1204"/>
      <c r="D1190" s="1204"/>
      <c r="E1190" s="1130"/>
      <c r="F1190" s="1130"/>
      <c r="G1190" s="1130"/>
      <c r="H1190" s="1034" t="s">
        <v>475</v>
      </c>
      <c r="I1190" s="1031" t="s">
        <v>95</v>
      </c>
      <c r="J1190" s="839">
        <v>1</v>
      </c>
      <c r="K1190" s="569">
        <v>44075</v>
      </c>
      <c r="L1190" s="569">
        <v>44196</v>
      </c>
      <c r="M1190" s="840">
        <f t="shared" si="56"/>
        <v>17.285714285714285</v>
      </c>
      <c r="N1190" s="841">
        <v>1</v>
      </c>
      <c r="O1190" s="841">
        <f t="shared" si="57"/>
        <v>1</v>
      </c>
      <c r="P1190" s="1037" t="str">
        <f>IF(ISNUMBER(O1190),IF(O1190=100%,"CUMPLIDA",IF(AND(ISNUMBER(L1190),ISNUMBER(ITRC!$Q$5)), IF(L1190&lt;ITRC!$Q$5,"INCUMPLIDA","PROCESO"), "VERIFICAR FECHA")),"SIN VALOR AVANCE")</f>
        <v>CUMPLIDA</v>
      </c>
      <c r="Q1190" s="1035" t="s">
        <v>2421</v>
      </c>
    </row>
    <row r="1191" spans="1:17" ht="255.6" x14ac:dyDescent="0.25">
      <c r="A1191" s="51" t="s">
        <v>18</v>
      </c>
      <c r="B1191" s="52" t="s">
        <v>17</v>
      </c>
      <c r="C1191" s="1204"/>
      <c r="D1191" s="1204"/>
      <c r="E1191" s="1130"/>
      <c r="F1191" s="1130"/>
      <c r="G1191" s="1130"/>
      <c r="H1191" s="1034" t="s">
        <v>3181</v>
      </c>
      <c r="I1191" s="54" t="s">
        <v>351</v>
      </c>
      <c r="J1191" s="839">
        <v>1</v>
      </c>
      <c r="K1191" s="569">
        <v>44774</v>
      </c>
      <c r="L1191" s="569">
        <v>45289</v>
      </c>
      <c r="M1191" s="840">
        <f t="shared" si="56"/>
        <v>73.571428571428569</v>
      </c>
      <c r="N1191" s="841">
        <v>0.48</v>
      </c>
      <c r="O1191" s="841">
        <f t="shared" si="57"/>
        <v>0.48</v>
      </c>
      <c r="P1191" s="1037" t="str">
        <f>IF(ISNUMBER(O1191),IF(O1191=100%,"CUMPLIDA",IF(AND(ISNUMBER(L1191),ISNUMBER(ITRC!$Q$5)), IF(L1191&lt;ITRC!$Q$5,"INCUMPLIDA","PROCESO"), "VERIFICAR FECHA")),"SIN VALOR AVANCE")</f>
        <v>PROCESO</v>
      </c>
      <c r="Q1191" s="1035" t="s">
        <v>2036</v>
      </c>
    </row>
    <row r="1192" spans="1:17" ht="255.6" x14ac:dyDescent="0.25">
      <c r="A1192" s="51" t="s">
        <v>18</v>
      </c>
      <c r="B1192" s="52" t="s">
        <v>17</v>
      </c>
      <c r="C1192" s="1204"/>
      <c r="D1192" s="1204"/>
      <c r="E1192" s="1130"/>
      <c r="F1192" s="1130"/>
      <c r="G1192" s="1130"/>
      <c r="H1192" s="1231" t="s">
        <v>479</v>
      </c>
      <c r="I1192" s="54" t="s">
        <v>1573</v>
      </c>
      <c r="J1192" s="839">
        <v>1</v>
      </c>
      <c r="K1192" s="569">
        <v>45292</v>
      </c>
      <c r="L1192" s="569">
        <v>45504</v>
      </c>
      <c r="M1192" s="840">
        <f t="shared" si="56"/>
        <v>30.285714285714285</v>
      </c>
      <c r="N1192" s="841">
        <v>0</v>
      </c>
      <c r="O1192" s="841">
        <f t="shared" si="57"/>
        <v>0</v>
      </c>
      <c r="P1192" s="1037" t="str">
        <f>IF(ISNUMBER(O1192),IF(O1192=100%,"CUMPLIDA",IF(AND(ISNUMBER(L1192),ISNUMBER(ITRC!$Q$5)), IF(L1192&lt;ITRC!$Q$5,"INCUMPLIDA","PROCESO"), "VERIFICAR FECHA")),"SIN VALOR AVANCE")</f>
        <v>PROCESO</v>
      </c>
      <c r="Q1192" s="1035" t="s">
        <v>2036</v>
      </c>
    </row>
    <row r="1193" spans="1:17" ht="255.6" x14ac:dyDescent="0.25">
      <c r="A1193" s="51" t="s">
        <v>18</v>
      </c>
      <c r="B1193" s="52" t="s">
        <v>17</v>
      </c>
      <c r="C1193" s="1204"/>
      <c r="D1193" s="1204"/>
      <c r="E1193" s="1130"/>
      <c r="F1193" s="1130"/>
      <c r="G1193" s="1130"/>
      <c r="H1193" s="1231"/>
      <c r="I1193" s="54" t="s">
        <v>1574</v>
      </c>
      <c r="J1193" s="839">
        <v>4</v>
      </c>
      <c r="K1193" s="569">
        <v>45505</v>
      </c>
      <c r="L1193" s="569">
        <v>45869</v>
      </c>
      <c r="M1193" s="840">
        <f t="shared" si="56"/>
        <v>52</v>
      </c>
      <c r="N1193" s="841">
        <v>0</v>
      </c>
      <c r="O1193" s="841">
        <f t="shared" si="57"/>
        <v>0</v>
      </c>
      <c r="P1193" s="1037" t="str">
        <f>IF(ISNUMBER(O1193),IF(O1193=100%,"CUMPLIDA",IF(AND(ISNUMBER(L1193),ISNUMBER(ITRC!$Q$5)), IF(L1193&lt;ITRC!$Q$5,"INCUMPLIDA","PROCESO"), "VERIFICAR FECHA")),"SIN VALOR AVANCE")</f>
        <v>PROCESO</v>
      </c>
      <c r="Q1193" s="1035" t="s">
        <v>2036</v>
      </c>
    </row>
    <row r="1194" spans="1:17" ht="255.6" x14ac:dyDescent="0.25">
      <c r="A1194" s="51" t="s">
        <v>18</v>
      </c>
      <c r="B1194" s="52" t="s">
        <v>17</v>
      </c>
      <c r="C1194" s="1204"/>
      <c r="D1194" s="1204"/>
      <c r="E1194" s="1130"/>
      <c r="F1194" s="1130"/>
      <c r="G1194" s="1130"/>
      <c r="H1194" s="1034" t="s">
        <v>356</v>
      </c>
      <c r="I1194" s="54" t="s">
        <v>1576</v>
      </c>
      <c r="J1194" s="839">
        <v>1</v>
      </c>
      <c r="K1194" s="569">
        <v>45870</v>
      </c>
      <c r="L1194" s="569">
        <v>46022</v>
      </c>
      <c r="M1194" s="840">
        <f t="shared" ref="M1194:M1257" si="58">(L1194-K1194)/7</f>
        <v>21.714285714285715</v>
      </c>
      <c r="N1194" s="841">
        <v>0</v>
      </c>
      <c r="O1194" s="841">
        <f t="shared" si="57"/>
        <v>0</v>
      </c>
      <c r="P1194" s="1037" t="str">
        <f>IF(ISNUMBER(O1194),IF(O1194=100%,"CUMPLIDA",IF(AND(ISNUMBER(L1194),ISNUMBER(ITRC!$Q$5)), IF(L1194&lt;ITRC!$Q$5,"INCUMPLIDA","PROCESO"), "VERIFICAR FECHA")),"SIN VALOR AVANCE")</f>
        <v>PROCESO</v>
      </c>
      <c r="Q1194" s="1035" t="s">
        <v>2036</v>
      </c>
    </row>
    <row r="1195" spans="1:17" ht="150.6" x14ac:dyDescent="0.25">
      <c r="A1195" s="51" t="s">
        <v>18</v>
      </c>
      <c r="B1195" s="52" t="s">
        <v>17</v>
      </c>
      <c r="C1195" s="1204"/>
      <c r="D1195" s="1204"/>
      <c r="E1195" s="1130"/>
      <c r="F1195" s="1130"/>
      <c r="G1195" s="1130" t="s">
        <v>3489</v>
      </c>
      <c r="H1195" s="1034" t="s">
        <v>472</v>
      </c>
      <c r="I1195" s="1031" t="s">
        <v>473</v>
      </c>
      <c r="J1195" s="839">
        <v>1</v>
      </c>
      <c r="K1195" s="569">
        <v>43831</v>
      </c>
      <c r="L1195" s="569">
        <v>44074</v>
      </c>
      <c r="M1195" s="840">
        <f t="shared" si="58"/>
        <v>34.714285714285715</v>
      </c>
      <c r="N1195" s="841">
        <v>1</v>
      </c>
      <c r="O1195" s="841">
        <f t="shared" si="57"/>
        <v>1</v>
      </c>
      <c r="P1195" s="1037" t="str">
        <f>IF(ISNUMBER(O1195),IF(O1195=100%,"CUMPLIDA",IF(AND(ISNUMBER(L1195),ISNUMBER(ITRC!$Q$5)), IF(L1195&lt;ITRC!$Q$5,"INCUMPLIDA","PROCESO"), "VERIFICAR FECHA")),"SIN VALOR AVANCE")</f>
        <v>CUMPLIDA</v>
      </c>
      <c r="Q1195" s="1035" t="s">
        <v>2421</v>
      </c>
    </row>
    <row r="1196" spans="1:17" ht="150.6" x14ac:dyDescent="0.25">
      <c r="A1196" s="51" t="s">
        <v>18</v>
      </c>
      <c r="B1196" s="52" t="s">
        <v>17</v>
      </c>
      <c r="C1196" s="1204"/>
      <c r="D1196" s="1204"/>
      <c r="E1196" s="1130"/>
      <c r="F1196" s="1130"/>
      <c r="G1196" s="1130"/>
      <c r="H1196" s="1034" t="s">
        <v>475</v>
      </c>
      <c r="I1196" s="1031" t="s">
        <v>95</v>
      </c>
      <c r="J1196" s="839">
        <v>1</v>
      </c>
      <c r="K1196" s="569">
        <v>44075</v>
      </c>
      <c r="L1196" s="569">
        <v>44196</v>
      </c>
      <c r="M1196" s="840">
        <f t="shared" si="58"/>
        <v>17.285714285714285</v>
      </c>
      <c r="N1196" s="841">
        <v>1</v>
      </c>
      <c r="O1196" s="841">
        <f t="shared" si="57"/>
        <v>1</v>
      </c>
      <c r="P1196" s="1037" t="str">
        <f>IF(ISNUMBER(O1196),IF(O1196=100%,"CUMPLIDA",IF(AND(ISNUMBER(L1196),ISNUMBER(ITRC!$Q$5)), IF(L1196&lt;ITRC!$Q$5,"INCUMPLIDA","PROCESO"), "VERIFICAR FECHA")),"SIN VALOR AVANCE")</f>
        <v>CUMPLIDA</v>
      </c>
      <c r="Q1196" s="1035" t="s">
        <v>2421</v>
      </c>
    </row>
    <row r="1197" spans="1:17" ht="255.6" x14ac:dyDescent="0.25">
      <c r="A1197" s="51" t="s">
        <v>18</v>
      </c>
      <c r="B1197" s="52" t="s">
        <v>17</v>
      </c>
      <c r="C1197" s="1204"/>
      <c r="D1197" s="1204"/>
      <c r="E1197" s="1130"/>
      <c r="F1197" s="1130"/>
      <c r="G1197" s="1130"/>
      <c r="H1197" s="1034" t="s">
        <v>3181</v>
      </c>
      <c r="I1197" s="54" t="s">
        <v>351</v>
      </c>
      <c r="J1197" s="839">
        <v>1</v>
      </c>
      <c r="K1197" s="569">
        <v>44774</v>
      </c>
      <c r="L1197" s="569">
        <v>45289</v>
      </c>
      <c r="M1197" s="840">
        <f t="shared" si="58"/>
        <v>73.571428571428569</v>
      </c>
      <c r="N1197" s="841">
        <v>0.48</v>
      </c>
      <c r="O1197" s="841">
        <f t="shared" si="57"/>
        <v>0.48</v>
      </c>
      <c r="P1197" s="1037" t="str">
        <f>IF(ISNUMBER(O1197),IF(O1197=100%,"CUMPLIDA",IF(AND(ISNUMBER(L1197),ISNUMBER(ITRC!$Q$5)), IF(L1197&lt;ITRC!$Q$5,"INCUMPLIDA","PROCESO"), "VERIFICAR FECHA")),"SIN VALOR AVANCE")</f>
        <v>PROCESO</v>
      </c>
      <c r="Q1197" s="1035" t="s">
        <v>2036</v>
      </c>
    </row>
    <row r="1198" spans="1:17" ht="255.6" x14ac:dyDescent="0.25">
      <c r="A1198" s="51" t="s">
        <v>18</v>
      </c>
      <c r="B1198" s="52" t="s">
        <v>17</v>
      </c>
      <c r="C1198" s="1204"/>
      <c r="D1198" s="1204"/>
      <c r="E1198" s="1130"/>
      <c r="F1198" s="1130"/>
      <c r="G1198" s="1130"/>
      <c r="H1198" s="1231" t="s">
        <v>479</v>
      </c>
      <c r="I1198" s="54" t="s">
        <v>1573</v>
      </c>
      <c r="J1198" s="839">
        <v>1</v>
      </c>
      <c r="K1198" s="569">
        <v>45292</v>
      </c>
      <c r="L1198" s="569">
        <v>45504</v>
      </c>
      <c r="M1198" s="840">
        <f t="shared" si="58"/>
        <v>30.285714285714285</v>
      </c>
      <c r="N1198" s="841">
        <v>0</v>
      </c>
      <c r="O1198" s="841">
        <f t="shared" si="57"/>
        <v>0</v>
      </c>
      <c r="P1198" s="1037" t="str">
        <f>IF(ISNUMBER(O1198),IF(O1198=100%,"CUMPLIDA",IF(AND(ISNUMBER(L1198),ISNUMBER(ITRC!$Q$5)), IF(L1198&lt;ITRC!$Q$5,"INCUMPLIDA","PROCESO"), "VERIFICAR FECHA")),"SIN VALOR AVANCE")</f>
        <v>PROCESO</v>
      </c>
      <c r="Q1198" s="1035" t="s">
        <v>2036</v>
      </c>
    </row>
    <row r="1199" spans="1:17" ht="255.6" x14ac:dyDescent="0.25">
      <c r="A1199" s="51" t="s">
        <v>18</v>
      </c>
      <c r="B1199" s="52" t="s">
        <v>17</v>
      </c>
      <c r="C1199" s="1204"/>
      <c r="D1199" s="1204"/>
      <c r="E1199" s="1130"/>
      <c r="F1199" s="1130"/>
      <c r="G1199" s="1130"/>
      <c r="H1199" s="1231"/>
      <c r="I1199" s="54" t="s">
        <v>1574</v>
      </c>
      <c r="J1199" s="839">
        <v>4</v>
      </c>
      <c r="K1199" s="569">
        <v>45505</v>
      </c>
      <c r="L1199" s="569">
        <v>45869</v>
      </c>
      <c r="M1199" s="840">
        <f t="shared" si="58"/>
        <v>52</v>
      </c>
      <c r="N1199" s="841">
        <v>0</v>
      </c>
      <c r="O1199" s="841">
        <f t="shared" si="57"/>
        <v>0</v>
      </c>
      <c r="P1199" s="1037" t="str">
        <f>IF(ISNUMBER(O1199),IF(O1199=100%,"CUMPLIDA",IF(AND(ISNUMBER(L1199),ISNUMBER(ITRC!$Q$5)), IF(L1199&lt;ITRC!$Q$5,"INCUMPLIDA","PROCESO"), "VERIFICAR FECHA")),"SIN VALOR AVANCE")</f>
        <v>PROCESO</v>
      </c>
      <c r="Q1199" s="1035" t="s">
        <v>2036</v>
      </c>
    </row>
    <row r="1200" spans="1:17" ht="255.6" x14ac:dyDescent="0.25">
      <c r="A1200" s="51" t="s">
        <v>18</v>
      </c>
      <c r="B1200" s="52" t="s">
        <v>17</v>
      </c>
      <c r="C1200" s="1204"/>
      <c r="D1200" s="1204"/>
      <c r="E1200" s="1130"/>
      <c r="F1200" s="1130"/>
      <c r="G1200" s="1130"/>
      <c r="H1200" s="1034" t="s">
        <v>1575</v>
      </c>
      <c r="I1200" s="54" t="s">
        <v>1576</v>
      </c>
      <c r="J1200" s="839">
        <v>1</v>
      </c>
      <c r="K1200" s="569">
        <v>45870</v>
      </c>
      <c r="L1200" s="569">
        <v>46022</v>
      </c>
      <c r="M1200" s="840">
        <f t="shared" si="58"/>
        <v>21.714285714285715</v>
      </c>
      <c r="N1200" s="841">
        <v>0</v>
      </c>
      <c r="O1200" s="841">
        <f t="shared" si="57"/>
        <v>0</v>
      </c>
      <c r="P1200" s="1037" t="str">
        <f>IF(ISNUMBER(O1200),IF(O1200=100%,"CUMPLIDA",IF(AND(ISNUMBER(L1200),ISNUMBER(ITRC!$Q$5)), IF(L1200&lt;ITRC!$Q$5,"INCUMPLIDA","PROCESO"), "VERIFICAR FECHA")),"SIN VALOR AVANCE")</f>
        <v>PROCESO</v>
      </c>
      <c r="Q1200" s="1035" t="s">
        <v>2036</v>
      </c>
    </row>
    <row r="1201" spans="1:17" ht="150.6" x14ac:dyDescent="0.25">
      <c r="A1201" s="51" t="s">
        <v>18</v>
      </c>
      <c r="B1201" s="52" t="s">
        <v>17</v>
      </c>
      <c r="C1201" s="1204"/>
      <c r="D1201" s="1204"/>
      <c r="E1201" s="1130"/>
      <c r="F1201" s="1130"/>
      <c r="G1201" s="1130" t="s">
        <v>3491</v>
      </c>
      <c r="H1201" s="1034" t="s">
        <v>472</v>
      </c>
      <c r="I1201" s="1031" t="s">
        <v>473</v>
      </c>
      <c r="J1201" s="839">
        <v>1</v>
      </c>
      <c r="K1201" s="569">
        <v>43831</v>
      </c>
      <c r="L1201" s="569">
        <v>44074</v>
      </c>
      <c r="M1201" s="840">
        <f t="shared" si="58"/>
        <v>34.714285714285715</v>
      </c>
      <c r="N1201" s="841">
        <v>1</v>
      </c>
      <c r="O1201" s="841">
        <f t="shared" si="57"/>
        <v>1</v>
      </c>
      <c r="P1201" s="1037" t="str">
        <f>IF(ISNUMBER(O1201),IF(O1201=100%,"CUMPLIDA",IF(AND(ISNUMBER(L1201),ISNUMBER(ITRC!$Q$5)), IF(L1201&lt;ITRC!$Q$5,"INCUMPLIDA","PROCESO"), "VERIFICAR FECHA")),"SIN VALOR AVANCE")</f>
        <v>CUMPLIDA</v>
      </c>
      <c r="Q1201" s="1035" t="s">
        <v>2421</v>
      </c>
    </row>
    <row r="1202" spans="1:17" ht="150.6" x14ac:dyDescent="0.25">
      <c r="A1202" s="51" t="s">
        <v>18</v>
      </c>
      <c r="B1202" s="52" t="s">
        <v>17</v>
      </c>
      <c r="C1202" s="1204"/>
      <c r="D1202" s="1204"/>
      <c r="E1202" s="1130"/>
      <c r="F1202" s="1130"/>
      <c r="G1202" s="1130"/>
      <c r="H1202" s="1034" t="s">
        <v>475</v>
      </c>
      <c r="I1202" s="1031" t="s">
        <v>95</v>
      </c>
      <c r="J1202" s="839">
        <v>1</v>
      </c>
      <c r="K1202" s="569">
        <v>44075</v>
      </c>
      <c r="L1202" s="569">
        <v>44196</v>
      </c>
      <c r="M1202" s="840">
        <f t="shared" si="58"/>
        <v>17.285714285714285</v>
      </c>
      <c r="N1202" s="841">
        <v>1</v>
      </c>
      <c r="O1202" s="841">
        <f t="shared" si="57"/>
        <v>1</v>
      </c>
      <c r="P1202" s="1037" t="str">
        <f>IF(ISNUMBER(O1202),IF(O1202=100%,"CUMPLIDA",IF(AND(ISNUMBER(L1202),ISNUMBER(ITRC!$Q$5)), IF(L1202&lt;ITRC!$Q$5,"INCUMPLIDA","PROCESO"), "VERIFICAR FECHA")),"SIN VALOR AVANCE")</f>
        <v>CUMPLIDA</v>
      </c>
      <c r="Q1202" s="1035" t="s">
        <v>2421</v>
      </c>
    </row>
    <row r="1203" spans="1:17" ht="255.6" x14ac:dyDescent="0.25">
      <c r="A1203" s="51" t="s">
        <v>18</v>
      </c>
      <c r="B1203" s="52" t="s">
        <v>17</v>
      </c>
      <c r="C1203" s="1204"/>
      <c r="D1203" s="1204"/>
      <c r="E1203" s="1130"/>
      <c r="F1203" s="1130"/>
      <c r="G1203" s="1130"/>
      <c r="H1203" s="1034" t="s">
        <v>3181</v>
      </c>
      <c r="I1203" s="54" t="s">
        <v>351</v>
      </c>
      <c r="J1203" s="839">
        <v>1</v>
      </c>
      <c r="K1203" s="569">
        <v>44774</v>
      </c>
      <c r="L1203" s="569">
        <v>45289</v>
      </c>
      <c r="M1203" s="840">
        <f t="shared" si="58"/>
        <v>73.571428571428569</v>
      </c>
      <c r="N1203" s="841">
        <v>0.48</v>
      </c>
      <c r="O1203" s="841">
        <f t="shared" si="57"/>
        <v>0.48</v>
      </c>
      <c r="P1203" s="1037" t="str">
        <f>IF(ISNUMBER(O1203),IF(O1203=100%,"CUMPLIDA",IF(AND(ISNUMBER(L1203),ISNUMBER(ITRC!$Q$5)), IF(L1203&lt;ITRC!$Q$5,"INCUMPLIDA","PROCESO"), "VERIFICAR FECHA")),"SIN VALOR AVANCE")</f>
        <v>PROCESO</v>
      </c>
      <c r="Q1203" s="1035" t="s">
        <v>2036</v>
      </c>
    </row>
    <row r="1204" spans="1:17" ht="255.6" x14ac:dyDescent="0.25">
      <c r="A1204" s="51" t="s">
        <v>18</v>
      </c>
      <c r="B1204" s="52" t="s">
        <v>17</v>
      </c>
      <c r="C1204" s="1204"/>
      <c r="D1204" s="1204"/>
      <c r="E1204" s="1130"/>
      <c r="F1204" s="1130"/>
      <c r="G1204" s="1130"/>
      <c r="H1204" s="1231" t="s">
        <v>479</v>
      </c>
      <c r="I1204" s="54" t="s">
        <v>1573</v>
      </c>
      <c r="J1204" s="839">
        <v>1</v>
      </c>
      <c r="K1204" s="569">
        <v>45292</v>
      </c>
      <c r="L1204" s="569">
        <v>45504</v>
      </c>
      <c r="M1204" s="840">
        <f t="shared" si="58"/>
        <v>30.285714285714285</v>
      </c>
      <c r="N1204" s="841">
        <v>0</v>
      </c>
      <c r="O1204" s="841">
        <f t="shared" si="57"/>
        <v>0</v>
      </c>
      <c r="P1204" s="1037" t="str">
        <f>IF(ISNUMBER(O1204),IF(O1204=100%,"CUMPLIDA",IF(AND(ISNUMBER(L1204),ISNUMBER(ITRC!$Q$5)), IF(L1204&lt;ITRC!$Q$5,"INCUMPLIDA","PROCESO"), "VERIFICAR FECHA")),"SIN VALOR AVANCE")</f>
        <v>PROCESO</v>
      </c>
      <c r="Q1204" s="1035" t="s">
        <v>2036</v>
      </c>
    </row>
    <row r="1205" spans="1:17" ht="255.6" x14ac:dyDescent="0.25">
      <c r="A1205" s="51" t="s">
        <v>18</v>
      </c>
      <c r="B1205" s="52" t="s">
        <v>17</v>
      </c>
      <c r="C1205" s="1204"/>
      <c r="D1205" s="1204"/>
      <c r="E1205" s="1130"/>
      <c r="F1205" s="1130"/>
      <c r="G1205" s="1130"/>
      <c r="H1205" s="1231"/>
      <c r="I1205" s="54" t="s">
        <v>1574</v>
      </c>
      <c r="J1205" s="839">
        <v>4</v>
      </c>
      <c r="K1205" s="569">
        <v>45505</v>
      </c>
      <c r="L1205" s="569">
        <v>45869</v>
      </c>
      <c r="M1205" s="840">
        <f t="shared" si="58"/>
        <v>52</v>
      </c>
      <c r="N1205" s="841">
        <v>0</v>
      </c>
      <c r="O1205" s="841">
        <f t="shared" si="57"/>
        <v>0</v>
      </c>
      <c r="P1205" s="1037" t="str">
        <f>IF(ISNUMBER(O1205),IF(O1205=100%,"CUMPLIDA",IF(AND(ISNUMBER(L1205),ISNUMBER(ITRC!$Q$5)), IF(L1205&lt;ITRC!$Q$5,"INCUMPLIDA","PROCESO"), "VERIFICAR FECHA")),"SIN VALOR AVANCE")</f>
        <v>PROCESO</v>
      </c>
      <c r="Q1205" s="1035" t="s">
        <v>2036</v>
      </c>
    </row>
    <row r="1206" spans="1:17" ht="255.6" x14ac:dyDescent="0.25">
      <c r="A1206" s="51" t="s">
        <v>18</v>
      </c>
      <c r="B1206" s="52" t="s">
        <v>17</v>
      </c>
      <c r="C1206" s="1204"/>
      <c r="D1206" s="1204"/>
      <c r="E1206" s="1130"/>
      <c r="F1206" s="1130"/>
      <c r="G1206" s="1130"/>
      <c r="H1206" s="1034" t="s">
        <v>1575</v>
      </c>
      <c r="I1206" s="54" t="s">
        <v>1576</v>
      </c>
      <c r="J1206" s="839">
        <v>1</v>
      </c>
      <c r="K1206" s="569">
        <v>45870</v>
      </c>
      <c r="L1206" s="569">
        <v>46022</v>
      </c>
      <c r="M1206" s="840">
        <f t="shared" si="58"/>
        <v>21.714285714285715</v>
      </c>
      <c r="N1206" s="841">
        <v>0</v>
      </c>
      <c r="O1206" s="841">
        <f t="shared" si="57"/>
        <v>0</v>
      </c>
      <c r="P1206" s="1037" t="str">
        <f>IF(ISNUMBER(O1206),IF(O1206=100%,"CUMPLIDA",IF(AND(ISNUMBER(L1206),ISNUMBER(ITRC!$Q$5)), IF(L1206&lt;ITRC!$Q$5,"INCUMPLIDA","PROCESO"), "VERIFICAR FECHA")),"SIN VALOR AVANCE")</f>
        <v>PROCESO</v>
      </c>
      <c r="Q1206" s="1035" t="s">
        <v>2036</v>
      </c>
    </row>
    <row r="1207" spans="1:17" ht="150.6" x14ac:dyDescent="0.25">
      <c r="A1207" s="51" t="s">
        <v>18</v>
      </c>
      <c r="B1207" s="52" t="s">
        <v>17</v>
      </c>
      <c r="C1207" s="1204"/>
      <c r="D1207" s="1204"/>
      <c r="E1207" s="1130"/>
      <c r="F1207" s="1130"/>
      <c r="G1207" s="1130" t="s">
        <v>3490</v>
      </c>
      <c r="H1207" s="1034" t="s">
        <v>472</v>
      </c>
      <c r="I1207" s="1031" t="s">
        <v>473</v>
      </c>
      <c r="J1207" s="839">
        <v>1</v>
      </c>
      <c r="K1207" s="569">
        <v>43831</v>
      </c>
      <c r="L1207" s="569">
        <v>44074</v>
      </c>
      <c r="M1207" s="840">
        <f t="shared" si="58"/>
        <v>34.714285714285715</v>
      </c>
      <c r="N1207" s="841">
        <v>1</v>
      </c>
      <c r="O1207" s="841">
        <f t="shared" si="57"/>
        <v>1</v>
      </c>
      <c r="P1207" s="1037" t="str">
        <f>IF(ISNUMBER(O1207),IF(O1207=100%,"CUMPLIDA",IF(AND(ISNUMBER(L1207),ISNUMBER(ITRC!$Q$5)), IF(L1207&lt;ITRC!$Q$5,"INCUMPLIDA","PROCESO"), "VERIFICAR FECHA")),"SIN VALOR AVANCE")</f>
        <v>CUMPLIDA</v>
      </c>
      <c r="Q1207" s="1035" t="s">
        <v>2421</v>
      </c>
    </row>
    <row r="1208" spans="1:17" ht="150.6" x14ac:dyDescent="0.25">
      <c r="A1208" s="51" t="s">
        <v>18</v>
      </c>
      <c r="B1208" s="52" t="s">
        <v>17</v>
      </c>
      <c r="C1208" s="1204"/>
      <c r="D1208" s="1204"/>
      <c r="E1208" s="1130"/>
      <c r="F1208" s="1130"/>
      <c r="G1208" s="1130"/>
      <c r="H1208" s="1034" t="s">
        <v>475</v>
      </c>
      <c r="I1208" s="1031" t="s">
        <v>95</v>
      </c>
      <c r="J1208" s="839">
        <v>1</v>
      </c>
      <c r="K1208" s="569">
        <v>44075</v>
      </c>
      <c r="L1208" s="569">
        <v>44196</v>
      </c>
      <c r="M1208" s="840">
        <f t="shared" si="58"/>
        <v>17.285714285714285</v>
      </c>
      <c r="N1208" s="841">
        <v>1</v>
      </c>
      <c r="O1208" s="841">
        <f t="shared" si="57"/>
        <v>1</v>
      </c>
      <c r="P1208" s="1037" t="str">
        <f>IF(ISNUMBER(O1208),IF(O1208=100%,"CUMPLIDA",IF(AND(ISNUMBER(L1208),ISNUMBER(ITRC!$Q$5)), IF(L1208&lt;ITRC!$Q$5,"INCUMPLIDA","PROCESO"), "VERIFICAR FECHA")),"SIN VALOR AVANCE")</f>
        <v>CUMPLIDA</v>
      </c>
      <c r="Q1208" s="1035" t="s">
        <v>2421</v>
      </c>
    </row>
    <row r="1209" spans="1:17" ht="255.6" x14ac:dyDescent="0.25">
      <c r="A1209" s="51" t="s">
        <v>18</v>
      </c>
      <c r="B1209" s="52" t="s">
        <v>17</v>
      </c>
      <c r="C1209" s="1204"/>
      <c r="D1209" s="1204"/>
      <c r="E1209" s="1130"/>
      <c r="F1209" s="1130"/>
      <c r="G1209" s="1130"/>
      <c r="H1209" s="1034" t="s">
        <v>3181</v>
      </c>
      <c r="I1209" s="54" t="s">
        <v>351</v>
      </c>
      <c r="J1209" s="839">
        <v>1</v>
      </c>
      <c r="K1209" s="569">
        <v>44774</v>
      </c>
      <c r="L1209" s="569">
        <v>45289</v>
      </c>
      <c r="M1209" s="840">
        <f t="shared" si="58"/>
        <v>73.571428571428569</v>
      </c>
      <c r="N1209" s="841">
        <v>0.48</v>
      </c>
      <c r="O1209" s="841">
        <f t="shared" si="57"/>
        <v>0.48</v>
      </c>
      <c r="P1209" s="1037" t="str">
        <f>IF(ISNUMBER(O1209),IF(O1209=100%,"CUMPLIDA",IF(AND(ISNUMBER(L1209),ISNUMBER(ITRC!$Q$5)), IF(L1209&lt;ITRC!$Q$5,"INCUMPLIDA","PROCESO"), "VERIFICAR FECHA")),"SIN VALOR AVANCE")</f>
        <v>PROCESO</v>
      </c>
      <c r="Q1209" s="1035" t="s">
        <v>2036</v>
      </c>
    </row>
    <row r="1210" spans="1:17" ht="255.6" x14ac:dyDescent="0.25">
      <c r="A1210" s="51" t="s">
        <v>18</v>
      </c>
      <c r="B1210" s="52" t="s">
        <v>17</v>
      </c>
      <c r="C1210" s="1204"/>
      <c r="D1210" s="1204"/>
      <c r="E1210" s="1130"/>
      <c r="F1210" s="1130"/>
      <c r="G1210" s="1130"/>
      <c r="H1210" s="1231" t="s">
        <v>479</v>
      </c>
      <c r="I1210" s="54" t="s">
        <v>1573</v>
      </c>
      <c r="J1210" s="839">
        <v>1</v>
      </c>
      <c r="K1210" s="569">
        <v>45292</v>
      </c>
      <c r="L1210" s="569">
        <v>45504</v>
      </c>
      <c r="M1210" s="840">
        <f t="shared" si="58"/>
        <v>30.285714285714285</v>
      </c>
      <c r="N1210" s="841">
        <v>0</v>
      </c>
      <c r="O1210" s="841">
        <f t="shared" ref="O1210:O1273" si="59">N1210</f>
        <v>0</v>
      </c>
      <c r="P1210" s="1037" t="str">
        <f>IF(ISNUMBER(O1210),IF(O1210=100%,"CUMPLIDA",IF(AND(ISNUMBER(L1210),ISNUMBER(ITRC!$Q$5)), IF(L1210&lt;ITRC!$Q$5,"INCUMPLIDA","PROCESO"), "VERIFICAR FECHA")),"SIN VALOR AVANCE")</f>
        <v>PROCESO</v>
      </c>
      <c r="Q1210" s="1035" t="s">
        <v>2036</v>
      </c>
    </row>
    <row r="1211" spans="1:17" ht="255.6" x14ac:dyDescent="0.25">
      <c r="A1211" s="51" t="s">
        <v>18</v>
      </c>
      <c r="B1211" s="52" t="s">
        <v>17</v>
      </c>
      <c r="C1211" s="1204"/>
      <c r="D1211" s="1204"/>
      <c r="E1211" s="1130"/>
      <c r="F1211" s="1130"/>
      <c r="G1211" s="1130"/>
      <c r="H1211" s="1231"/>
      <c r="I1211" s="54" t="s">
        <v>1574</v>
      </c>
      <c r="J1211" s="839">
        <v>4</v>
      </c>
      <c r="K1211" s="569">
        <v>45505</v>
      </c>
      <c r="L1211" s="569">
        <v>45869</v>
      </c>
      <c r="M1211" s="840">
        <f t="shared" si="58"/>
        <v>52</v>
      </c>
      <c r="N1211" s="841">
        <v>0</v>
      </c>
      <c r="O1211" s="841">
        <f t="shared" si="59"/>
        <v>0</v>
      </c>
      <c r="P1211" s="1037" t="str">
        <f>IF(ISNUMBER(O1211),IF(O1211=100%,"CUMPLIDA",IF(AND(ISNUMBER(L1211),ISNUMBER(ITRC!$Q$5)), IF(L1211&lt;ITRC!$Q$5,"INCUMPLIDA","PROCESO"), "VERIFICAR FECHA")),"SIN VALOR AVANCE")</f>
        <v>PROCESO</v>
      </c>
      <c r="Q1211" s="1035" t="s">
        <v>2036</v>
      </c>
    </row>
    <row r="1212" spans="1:17" ht="255.6" x14ac:dyDescent="0.25">
      <c r="A1212" s="51" t="s">
        <v>18</v>
      </c>
      <c r="B1212" s="52" t="s">
        <v>17</v>
      </c>
      <c r="C1212" s="1204"/>
      <c r="D1212" s="1204"/>
      <c r="E1212" s="1130"/>
      <c r="F1212" s="1130"/>
      <c r="G1212" s="1130"/>
      <c r="H1212" s="1034" t="s">
        <v>1575</v>
      </c>
      <c r="I1212" s="54" t="s">
        <v>1576</v>
      </c>
      <c r="J1212" s="839">
        <v>1</v>
      </c>
      <c r="K1212" s="569">
        <v>45870</v>
      </c>
      <c r="L1212" s="569">
        <v>46022</v>
      </c>
      <c r="M1212" s="840">
        <f t="shared" si="58"/>
        <v>21.714285714285715</v>
      </c>
      <c r="N1212" s="841">
        <v>0</v>
      </c>
      <c r="O1212" s="841">
        <f t="shared" si="59"/>
        <v>0</v>
      </c>
      <c r="P1212" s="1037" t="str">
        <f>IF(ISNUMBER(O1212),IF(O1212=100%,"CUMPLIDA",IF(AND(ISNUMBER(L1212),ISNUMBER(ITRC!$Q$5)), IF(L1212&lt;ITRC!$Q$5,"INCUMPLIDA","PROCESO"), "VERIFICAR FECHA")),"SIN VALOR AVANCE")</f>
        <v>PROCESO</v>
      </c>
      <c r="Q1212" s="1035" t="s">
        <v>2036</v>
      </c>
    </row>
    <row r="1213" spans="1:17" ht="255.6" x14ac:dyDescent="0.25">
      <c r="A1213" s="51" t="s">
        <v>18</v>
      </c>
      <c r="B1213" s="52" t="s">
        <v>17</v>
      </c>
      <c r="C1213" s="1204" t="s">
        <v>2422</v>
      </c>
      <c r="D1213" s="1206" t="s">
        <v>1865</v>
      </c>
      <c r="E1213" s="1130" t="s">
        <v>2423</v>
      </c>
      <c r="F1213" s="1209" t="s">
        <v>2424</v>
      </c>
      <c r="G1213" s="1038" t="s">
        <v>2415</v>
      </c>
      <c r="H1213" s="1038" t="s">
        <v>477</v>
      </c>
      <c r="I1213" s="511" t="s">
        <v>351</v>
      </c>
      <c r="J1213" s="839">
        <v>1</v>
      </c>
      <c r="K1213" s="569">
        <v>44986</v>
      </c>
      <c r="L1213" s="569">
        <v>45289</v>
      </c>
      <c r="M1213" s="840">
        <f t="shared" si="58"/>
        <v>43.285714285714285</v>
      </c>
      <c r="N1213" s="841">
        <v>0.28000000000000003</v>
      </c>
      <c r="O1213" s="841">
        <f t="shared" si="59"/>
        <v>0.28000000000000003</v>
      </c>
      <c r="P1213" s="1037" t="str">
        <f>IF(ISNUMBER(O1213),IF(O1213=100%,"CUMPLIDA",IF(AND(ISNUMBER(L1213),ISNUMBER(ITRC!$Q$5)), IF(L1213&lt;ITRC!$Q$5,"INCUMPLIDA","PROCESO"), "VERIFICAR FECHA")),"SIN VALOR AVANCE")</f>
        <v>PROCESO</v>
      </c>
      <c r="Q1213" s="512" t="s">
        <v>2036</v>
      </c>
    </row>
    <row r="1214" spans="1:17" ht="255.6" x14ac:dyDescent="0.25">
      <c r="A1214" s="51" t="s">
        <v>18</v>
      </c>
      <c r="B1214" s="52" t="s">
        <v>17</v>
      </c>
      <c r="C1214" s="1204"/>
      <c r="D1214" s="1207"/>
      <c r="E1214" s="1130"/>
      <c r="F1214" s="1210"/>
      <c r="G1214" s="1038" t="s">
        <v>2415</v>
      </c>
      <c r="H1214" s="1038" t="s">
        <v>479</v>
      </c>
      <c r="I1214" s="511" t="s">
        <v>2425</v>
      </c>
      <c r="J1214" s="839">
        <v>1</v>
      </c>
      <c r="K1214" s="569">
        <v>45292</v>
      </c>
      <c r="L1214" s="569">
        <v>45504</v>
      </c>
      <c r="M1214" s="840">
        <f t="shared" si="58"/>
        <v>30.285714285714285</v>
      </c>
      <c r="N1214" s="841">
        <v>0</v>
      </c>
      <c r="O1214" s="841">
        <f t="shared" si="59"/>
        <v>0</v>
      </c>
      <c r="P1214" s="1037" t="str">
        <f>IF(ISNUMBER(O1214),IF(O1214=100%,"CUMPLIDA",IF(AND(ISNUMBER(L1214),ISNUMBER(ITRC!$Q$5)), IF(L1214&lt;ITRC!$Q$5,"INCUMPLIDA","PROCESO"), "VERIFICAR FECHA")),"SIN VALOR AVANCE")</f>
        <v>PROCESO</v>
      </c>
      <c r="Q1214" s="512" t="s">
        <v>2036</v>
      </c>
    </row>
    <row r="1215" spans="1:17" ht="255.6" x14ac:dyDescent="0.25">
      <c r="A1215" s="51" t="s">
        <v>18</v>
      </c>
      <c r="B1215" s="52" t="s">
        <v>17</v>
      </c>
      <c r="C1215" s="1204"/>
      <c r="D1215" s="1207"/>
      <c r="E1215" s="1130"/>
      <c r="F1215" s="1210"/>
      <c r="G1215" s="1038" t="s">
        <v>2415</v>
      </c>
      <c r="H1215" s="1038" t="s">
        <v>479</v>
      </c>
      <c r="I1215" s="512" t="s">
        <v>2426</v>
      </c>
      <c r="J1215" s="839">
        <v>4</v>
      </c>
      <c r="K1215" s="569">
        <v>45505</v>
      </c>
      <c r="L1215" s="569">
        <v>45869</v>
      </c>
      <c r="M1215" s="840">
        <f t="shared" si="58"/>
        <v>52</v>
      </c>
      <c r="N1215" s="841">
        <v>0</v>
      </c>
      <c r="O1215" s="841">
        <f t="shared" si="59"/>
        <v>0</v>
      </c>
      <c r="P1215" s="1037" t="str">
        <f>IF(ISNUMBER(O1215),IF(O1215=100%,"CUMPLIDA",IF(AND(ISNUMBER(L1215),ISNUMBER(ITRC!$Q$5)), IF(L1215&lt;ITRC!$Q$5,"INCUMPLIDA","PROCESO"), "VERIFICAR FECHA")),"SIN VALOR AVANCE")</f>
        <v>PROCESO</v>
      </c>
      <c r="Q1215" s="512" t="s">
        <v>2036</v>
      </c>
    </row>
    <row r="1216" spans="1:17" ht="255.6" x14ac:dyDescent="0.25">
      <c r="A1216" s="51" t="s">
        <v>18</v>
      </c>
      <c r="B1216" s="52" t="s">
        <v>17</v>
      </c>
      <c r="C1216" s="1204"/>
      <c r="D1216" s="1207"/>
      <c r="E1216" s="1130"/>
      <c r="F1216" s="1210"/>
      <c r="G1216" s="1038" t="s">
        <v>2415</v>
      </c>
      <c r="H1216" s="1038" t="s">
        <v>1575</v>
      </c>
      <c r="I1216" s="512" t="s">
        <v>1465</v>
      </c>
      <c r="J1216" s="839">
        <v>1</v>
      </c>
      <c r="K1216" s="569">
        <v>45870</v>
      </c>
      <c r="L1216" s="569">
        <v>46022</v>
      </c>
      <c r="M1216" s="840">
        <f t="shared" si="58"/>
        <v>21.714285714285715</v>
      </c>
      <c r="N1216" s="841">
        <v>0</v>
      </c>
      <c r="O1216" s="841">
        <f t="shared" si="59"/>
        <v>0</v>
      </c>
      <c r="P1216" s="1037" t="str">
        <f>IF(ISNUMBER(O1216),IF(O1216=100%,"CUMPLIDA",IF(AND(ISNUMBER(L1216),ISNUMBER(ITRC!$Q$5)), IF(L1216&lt;ITRC!$Q$5,"INCUMPLIDA","PROCESO"), "VERIFICAR FECHA")),"SIN VALOR AVANCE")</f>
        <v>PROCESO</v>
      </c>
      <c r="Q1216" s="512" t="s">
        <v>2036</v>
      </c>
    </row>
    <row r="1217" spans="1:17" ht="150.6" x14ac:dyDescent="0.25">
      <c r="A1217" s="51" t="s">
        <v>18</v>
      </c>
      <c r="B1217" s="52" t="s">
        <v>17</v>
      </c>
      <c r="C1217" s="1204"/>
      <c r="D1217" s="1207"/>
      <c r="E1217" s="1130"/>
      <c r="F1217" s="1210"/>
      <c r="G1217" s="1038" t="s">
        <v>2427</v>
      </c>
      <c r="H1217" s="1038" t="s">
        <v>855</v>
      </c>
      <c r="I1217" s="511" t="s">
        <v>857</v>
      </c>
      <c r="J1217" s="839">
        <v>6</v>
      </c>
      <c r="K1217" s="569">
        <v>44986</v>
      </c>
      <c r="L1217" s="569">
        <v>45350</v>
      </c>
      <c r="M1217" s="840">
        <f t="shared" si="58"/>
        <v>52</v>
      </c>
      <c r="N1217" s="841">
        <v>0</v>
      </c>
      <c r="O1217" s="841">
        <f t="shared" si="59"/>
        <v>0</v>
      </c>
      <c r="P1217" s="1037" t="str">
        <f>IF(ISNUMBER(O1217),IF(O1217=100%,"CUMPLIDA",IF(AND(ISNUMBER(L1217),ISNUMBER(ITRC!$Q$5)), IF(L1217&lt;ITRC!$Q$5,"INCUMPLIDA","PROCESO"), "VERIFICAR FECHA")),"SIN VALOR AVANCE")</f>
        <v>PROCESO</v>
      </c>
      <c r="Q1217" s="512" t="s">
        <v>2428</v>
      </c>
    </row>
    <row r="1218" spans="1:17" ht="255.6" x14ac:dyDescent="0.25">
      <c r="A1218" s="51" t="s">
        <v>18</v>
      </c>
      <c r="B1218" s="52" t="s">
        <v>17</v>
      </c>
      <c r="C1218" s="1204"/>
      <c r="D1218" s="1207"/>
      <c r="E1218" s="1130"/>
      <c r="F1218" s="1210"/>
      <c r="G1218" s="1038" t="s">
        <v>2429</v>
      </c>
      <c r="H1218" s="1038" t="s">
        <v>477</v>
      </c>
      <c r="I1218" s="511" t="s">
        <v>351</v>
      </c>
      <c r="J1218" s="839">
        <v>1</v>
      </c>
      <c r="K1218" s="569">
        <v>44986</v>
      </c>
      <c r="L1218" s="569">
        <v>45289</v>
      </c>
      <c r="M1218" s="840">
        <f t="shared" si="58"/>
        <v>43.285714285714285</v>
      </c>
      <c r="N1218" s="841">
        <v>0.28000000000000003</v>
      </c>
      <c r="O1218" s="841">
        <f t="shared" si="59"/>
        <v>0.28000000000000003</v>
      </c>
      <c r="P1218" s="1037" t="str">
        <f>IF(ISNUMBER(O1218),IF(O1218=100%,"CUMPLIDA",IF(AND(ISNUMBER(L1218),ISNUMBER(ITRC!$Q$5)), IF(L1218&lt;ITRC!$Q$5,"INCUMPLIDA","PROCESO"), "VERIFICAR FECHA")),"SIN VALOR AVANCE")</f>
        <v>PROCESO</v>
      </c>
      <c r="Q1218" s="512" t="s">
        <v>2036</v>
      </c>
    </row>
    <row r="1219" spans="1:17" ht="255.6" x14ac:dyDescent="0.25">
      <c r="A1219" s="51" t="s">
        <v>18</v>
      </c>
      <c r="B1219" s="52" t="s">
        <v>17</v>
      </c>
      <c r="C1219" s="1204"/>
      <c r="D1219" s="1207"/>
      <c r="E1219" s="1130"/>
      <c r="F1219" s="1210"/>
      <c r="G1219" s="1038" t="s">
        <v>2429</v>
      </c>
      <c r="H1219" s="1038" t="s">
        <v>479</v>
      </c>
      <c r="I1219" s="511" t="s">
        <v>2425</v>
      </c>
      <c r="J1219" s="839">
        <v>1</v>
      </c>
      <c r="K1219" s="569">
        <v>45292</v>
      </c>
      <c r="L1219" s="569">
        <v>45504</v>
      </c>
      <c r="M1219" s="840">
        <f t="shared" si="58"/>
        <v>30.285714285714285</v>
      </c>
      <c r="N1219" s="841">
        <v>0</v>
      </c>
      <c r="O1219" s="841">
        <f t="shared" si="59"/>
        <v>0</v>
      </c>
      <c r="P1219" s="1037" t="str">
        <f>IF(ISNUMBER(O1219),IF(O1219=100%,"CUMPLIDA",IF(AND(ISNUMBER(L1219),ISNUMBER(ITRC!$Q$5)), IF(L1219&lt;ITRC!$Q$5,"INCUMPLIDA","PROCESO"), "VERIFICAR FECHA")),"SIN VALOR AVANCE")</f>
        <v>PROCESO</v>
      </c>
      <c r="Q1219" s="512" t="s">
        <v>2036</v>
      </c>
    </row>
    <row r="1220" spans="1:17" ht="255.6" x14ac:dyDescent="0.25">
      <c r="A1220" s="51" t="s">
        <v>18</v>
      </c>
      <c r="B1220" s="52" t="s">
        <v>17</v>
      </c>
      <c r="C1220" s="1204"/>
      <c r="D1220" s="1207"/>
      <c r="E1220" s="1130"/>
      <c r="F1220" s="1210"/>
      <c r="G1220" s="1038" t="s">
        <v>2429</v>
      </c>
      <c r="H1220" s="1038" t="s">
        <v>479</v>
      </c>
      <c r="I1220" s="512" t="s">
        <v>2426</v>
      </c>
      <c r="J1220" s="839">
        <v>4</v>
      </c>
      <c r="K1220" s="569">
        <v>45505</v>
      </c>
      <c r="L1220" s="569">
        <v>45869</v>
      </c>
      <c r="M1220" s="840">
        <f t="shared" si="58"/>
        <v>52</v>
      </c>
      <c r="N1220" s="841">
        <v>0</v>
      </c>
      <c r="O1220" s="841">
        <f t="shared" si="59"/>
        <v>0</v>
      </c>
      <c r="P1220" s="1037" t="str">
        <f>IF(ISNUMBER(O1220),IF(O1220=100%,"CUMPLIDA",IF(AND(ISNUMBER(L1220),ISNUMBER(ITRC!$Q$5)), IF(L1220&lt;ITRC!$Q$5,"INCUMPLIDA","PROCESO"), "VERIFICAR FECHA")),"SIN VALOR AVANCE")</f>
        <v>PROCESO</v>
      </c>
      <c r="Q1220" s="512" t="s">
        <v>2036</v>
      </c>
    </row>
    <row r="1221" spans="1:17" ht="255.6" x14ac:dyDescent="0.25">
      <c r="A1221" s="51" t="s">
        <v>18</v>
      </c>
      <c r="B1221" s="52" t="s">
        <v>17</v>
      </c>
      <c r="C1221" s="1204"/>
      <c r="D1221" s="1207"/>
      <c r="E1221" s="1130"/>
      <c r="F1221" s="1210"/>
      <c r="G1221" s="1038" t="s">
        <v>2429</v>
      </c>
      <c r="H1221" s="1038" t="s">
        <v>1575</v>
      </c>
      <c r="I1221" s="512" t="s">
        <v>1465</v>
      </c>
      <c r="J1221" s="839">
        <v>1</v>
      </c>
      <c r="K1221" s="569">
        <v>45870</v>
      </c>
      <c r="L1221" s="569">
        <v>46022</v>
      </c>
      <c r="M1221" s="840">
        <f t="shared" si="58"/>
        <v>21.714285714285715</v>
      </c>
      <c r="N1221" s="841">
        <v>0</v>
      </c>
      <c r="O1221" s="841">
        <f t="shared" si="59"/>
        <v>0</v>
      </c>
      <c r="P1221" s="1037" t="str">
        <f>IF(ISNUMBER(O1221),IF(O1221=100%,"CUMPLIDA",IF(AND(ISNUMBER(L1221),ISNUMBER(ITRC!$Q$5)), IF(L1221&lt;ITRC!$Q$5,"INCUMPLIDA","PROCESO"), "VERIFICAR FECHA")),"SIN VALOR AVANCE")</f>
        <v>PROCESO</v>
      </c>
      <c r="Q1221" s="512" t="s">
        <v>2036</v>
      </c>
    </row>
    <row r="1222" spans="1:17" ht="150.6" x14ac:dyDescent="0.25">
      <c r="A1222" s="51" t="s">
        <v>18</v>
      </c>
      <c r="B1222" s="52" t="s">
        <v>17</v>
      </c>
      <c r="C1222" s="1204"/>
      <c r="D1222" s="1207"/>
      <c r="E1222" s="1130"/>
      <c r="F1222" s="1210"/>
      <c r="G1222" s="1038" t="s">
        <v>2430</v>
      </c>
      <c r="H1222" s="1038" t="s">
        <v>855</v>
      </c>
      <c r="I1222" s="511" t="s">
        <v>857</v>
      </c>
      <c r="J1222" s="839">
        <v>6</v>
      </c>
      <c r="K1222" s="569">
        <v>44986</v>
      </c>
      <c r="L1222" s="569">
        <v>45350</v>
      </c>
      <c r="M1222" s="840">
        <f t="shared" si="58"/>
        <v>52</v>
      </c>
      <c r="N1222" s="841">
        <v>0</v>
      </c>
      <c r="O1222" s="841">
        <f t="shared" si="59"/>
        <v>0</v>
      </c>
      <c r="P1222" s="1037" t="str">
        <f>IF(ISNUMBER(O1222),IF(O1222=100%,"CUMPLIDA",IF(AND(ISNUMBER(L1222),ISNUMBER(ITRC!$Q$5)), IF(L1222&lt;ITRC!$Q$5,"INCUMPLIDA","PROCESO"), "VERIFICAR FECHA")),"SIN VALOR AVANCE")</f>
        <v>PROCESO</v>
      </c>
      <c r="Q1222" s="512" t="s">
        <v>2428</v>
      </c>
    </row>
    <row r="1223" spans="1:17" ht="255.6" x14ac:dyDescent="0.25">
      <c r="A1223" s="51" t="s">
        <v>18</v>
      </c>
      <c r="B1223" s="52" t="s">
        <v>17</v>
      </c>
      <c r="C1223" s="1204"/>
      <c r="D1223" s="1207"/>
      <c r="E1223" s="1209" t="s">
        <v>2431</v>
      </c>
      <c r="F1223" s="1210"/>
      <c r="G1223" s="1038" t="s">
        <v>2429</v>
      </c>
      <c r="H1223" s="1038" t="s">
        <v>477</v>
      </c>
      <c r="I1223" s="511" t="s">
        <v>351</v>
      </c>
      <c r="J1223" s="839">
        <v>1</v>
      </c>
      <c r="K1223" s="569">
        <v>44986</v>
      </c>
      <c r="L1223" s="569">
        <v>45289</v>
      </c>
      <c r="M1223" s="840">
        <f t="shared" si="58"/>
        <v>43.285714285714285</v>
      </c>
      <c r="N1223" s="841">
        <v>0</v>
      </c>
      <c r="O1223" s="841">
        <f t="shared" si="59"/>
        <v>0</v>
      </c>
      <c r="P1223" s="1037" t="str">
        <f>IF(ISNUMBER(O1223),IF(O1223=100%,"CUMPLIDA",IF(AND(ISNUMBER(L1223),ISNUMBER(ITRC!$Q$5)), IF(L1223&lt;ITRC!$Q$5,"INCUMPLIDA","PROCESO"), "VERIFICAR FECHA")),"SIN VALOR AVANCE")</f>
        <v>PROCESO</v>
      </c>
      <c r="Q1223" s="512" t="s">
        <v>2036</v>
      </c>
    </row>
    <row r="1224" spans="1:17" ht="255.6" x14ac:dyDescent="0.25">
      <c r="A1224" s="51" t="s">
        <v>18</v>
      </c>
      <c r="B1224" s="52" t="s">
        <v>17</v>
      </c>
      <c r="C1224" s="1204"/>
      <c r="D1224" s="1207"/>
      <c r="E1224" s="1210"/>
      <c r="F1224" s="1210"/>
      <c r="G1224" s="1038" t="s">
        <v>2429</v>
      </c>
      <c r="H1224" s="1038" t="s">
        <v>479</v>
      </c>
      <c r="I1224" s="511" t="s">
        <v>2425</v>
      </c>
      <c r="J1224" s="839">
        <v>1</v>
      </c>
      <c r="K1224" s="569">
        <v>45292</v>
      </c>
      <c r="L1224" s="569">
        <v>45504</v>
      </c>
      <c r="M1224" s="840">
        <f t="shared" si="58"/>
        <v>30.285714285714285</v>
      </c>
      <c r="N1224" s="841">
        <v>0</v>
      </c>
      <c r="O1224" s="841">
        <f t="shared" si="59"/>
        <v>0</v>
      </c>
      <c r="P1224" s="1037" t="str">
        <f>IF(ISNUMBER(O1224),IF(O1224=100%,"CUMPLIDA",IF(AND(ISNUMBER(L1224),ISNUMBER(ITRC!$Q$5)), IF(L1224&lt;ITRC!$Q$5,"INCUMPLIDA","PROCESO"), "VERIFICAR FECHA")),"SIN VALOR AVANCE")</f>
        <v>PROCESO</v>
      </c>
      <c r="Q1224" s="512" t="s">
        <v>2036</v>
      </c>
    </row>
    <row r="1225" spans="1:17" ht="255.6" x14ac:dyDescent="0.25">
      <c r="A1225" s="51" t="s">
        <v>18</v>
      </c>
      <c r="B1225" s="52" t="s">
        <v>17</v>
      </c>
      <c r="C1225" s="1204"/>
      <c r="D1225" s="1207"/>
      <c r="E1225" s="1210"/>
      <c r="F1225" s="1210"/>
      <c r="G1225" s="1038" t="s">
        <v>2429</v>
      </c>
      <c r="H1225" s="1038" t="s">
        <v>479</v>
      </c>
      <c r="I1225" s="512" t="s">
        <v>2432</v>
      </c>
      <c r="J1225" s="839">
        <v>4</v>
      </c>
      <c r="K1225" s="569">
        <v>45505</v>
      </c>
      <c r="L1225" s="569">
        <v>45869</v>
      </c>
      <c r="M1225" s="840">
        <f t="shared" si="58"/>
        <v>52</v>
      </c>
      <c r="N1225" s="841">
        <v>0</v>
      </c>
      <c r="O1225" s="841">
        <f t="shared" si="59"/>
        <v>0</v>
      </c>
      <c r="P1225" s="1037" t="str">
        <f>IF(ISNUMBER(O1225),IF(O1225=100%,"CUMPLIDA",IF(AND(ISNUMBER(L1225),ISNUMBER(ITRC!$Q$5)), IF(L1225&lt;ITRC!$Q$5,"INCUMPLIDA","PROCESO"), "VERIFICAR FECHA")),"SIN VALOR AVANCE")</f>
        <v>PROCESO</v>
      </c>
      <c r="Q1225" s="512" t="s">
        <v>2036</v>
      </c>
    </row>
    <row r="1226" spans="1:17" ht="255.6" x14ac:dyDescent="0.25">
      <c r="A1226" s="51" t="s">
        <v>18</v>
      </c>
      <c r="B1226" s="52" t="s">
        <v>17</v>
      </c>
      <c r="C1226" s="1204"/>
      <c r="D1226" s="1207"/>
      <c r="E1226" s="1210"/>
      <c r="F1226" s="1210"/>
      <c r="G1226" s="1038" t="s">
        <v>2429</v>
      </c>
      <c r="H1226" s="1038" t="s">
        <v>1575</v>
      </c>
      <c r="I1226" s="512" t="s">
        <v>1465</v>
      </c>
      <c r="J1226" s="839">
        <v>1</v>
      </c>
      <c r="K1226" s="569">
        <v>45870</v>
      </c>
      <c r="L1226" s="569">
        <v>46022</v>
      </c>
      <c r="M1226" s="840">
        <f t="shared" si="58"/>
        <v>21.714285714285715</v>
      </c>
      <c r="N1226" s="841">
        <v>0</v>
      </c>
      <c r="O1226" s="841">
        <f t="shared" si="59"/>
        <v>0</v>
      </c>
      <c r="P1226" s="1037" t="str">
        <f>IF(ISNUMBER(O1226),IF(O1226=100%,"CUMPLIDA",IF(AND(ISNUMBER(L1226),ISNUMBER(ITRC!$Q$5)), IF(L1226&lt;ITRC!$Q$5,"INCUMPLIDA","PROCESO"), "VERIFICAR FECHA")),"SIN VALOR AVANCE")</f>
        <v>PROCESO</v>
      </c>
      <c r="Q1226" s="512" t="s">
        <v>2036</v>
      </c>
    </row>
    <row r="1227" spans="1:17" ht="120" x14ac:dyDescent="0.25">
      <c r="A1227" s="51" t="s">
        <v>18</v>
      </c>
      <c r="B1227" s="52" t="s">
        <v>17</v>
      </c>
      <c r="C1227" s="1204"/>
      <c r="D1227" s="1207"/>
      <c r="E1227" s="1211"/>
      <c r="F1227" s="1210"/>
      <c r="G1227" s="1038" t="s">
        <v>2433</v>
      </c>
      <c r="H1227" s="1038" t="s">
        <v>2434</v>
      </c>
      <c r="I1227" s="512" t="s">
        <v>2435</v>
      </c>
      <c r="J1227" s="839">
        <v>4</v>
      </c>
      <c r="K1227" s="569">
        <v>44986</v>
      </c>
      <c r="L1227" s="569">
        <v>45351</v>
      </c>
      <c r="M1227" s="840">
        <f t="shared" si="58"/>
        <v>52.142857142857146</v>
      </c>
      <c r="N1227" s="841">
        <v>0</v>
      </c>
      <c r="O1227" s="841">
        <f t="shared" si="59"/>
        <v>0</v>
      </c>
      <c r="P1227" s="1037" t="str">
        <f>IF(ISNUMBER(O1227),IF(O1227=100%,"CUMPLIDA",IF(AND(ISNUMBER(L1227),ISNUMBER(ITRC!$Q$5)), IF(L1227&lt;ITRC!$Q$5,"INCUMPLIDA","PROCESO"), "VERIFICAR FECHA")),"SIN VALOR AVANCE")</f>
        <v>PROCESO</v>
      </c>
      <c r="Q1227" s="512" t="s">
        <v>2436</v>
      </c>
    </row>
    <row r="1228" spans="1:17" ht="120" x14ac:dyDescent="0.25">
      <c r="A1228" s="51" t="s">
        <v>18</v>
      </c>
      <c r="B1228" s="52" t="s">
        <v>17</v>
      </c>
      <c r="C1228" s="1204"/>
      <c r="D1228" s="1207"/>
      <c r="E1228" s="1209" t="s">
        <v>2437</v>
      </c>
      <c r="F1228" s="1210"/>
      <c r="G1228" s="1038" t="s">
        <v>2438</v>
      </c>
      <c r="H1228" s="1038" t="s">
        <v>2439</v>
      </c>
      <c r="I1228" s="568" t="s">
        <v>2440</v>
      </c>
      <c r="J1228" s="839">
        <v>2</v>
      </c>
      <c r="K1228" s="569">
        <v>44986</v>
      </c>
      <c r="L1228" s="569">
        <v>45351</v>
      </c>
      <c r="M1228" s="840">
        <f t="shared" si="58"/>
        <v>52.142857142857146</v>
      </c>
      <c r="N1228" s="841">
        <v>0</v>
      </c>
      <c r="O1228" s="841">
        <f t="shared" si="59"/>
        <v>0</v>
      </c>
      <c r="P1228" s="1037" t="str">
        <f>IF(ISNUMBER(O1228),IF(O1228=100%,"CUMPLIDA",IF(AND(ISNUMBER(L1228),ISNUMBER(ITRC!$Q$5)), IF(L1228&lt;ITRC!$Q$5,"INCUMPLIDA","PROCESO"), "VERIFICAR FECHA")),"SIN VALOR AVANCE")</f>
        <v>PROCESO</v>
      </c>
      <c r="Q1228" s="512" t="s">
        <v>2441</v>
      </c>
    </row>
    <row r="1229" spans="1:17" ht="120" x14ac:dyDescent="0.25">
      <c r="A1229" s="51" t="s">
        <v>18</v>
      </c>
      <c r="B1229" s="52" t="s">
        <v>17</v>
      </c>
      <c r="C1229" s="1204"/>
      <c r="D1229" s="1207"/>
      <c r="E1229" s="1210"/>
      <c r="F1229" s="1210"/>
      <c r="G1229" s="1038" t="s">
        <v>2438</v>
      </c>
      <c r="H1229" s="1038" t="s">
        <v>2439</v>
      </c>
      <c r="I1229" s="568" t="s">
        <v>2440</v>
      </c>
      <c r="J1229" s="839">
        <v>2</v>
      </c>
      <c r="K1229" s="569">
        <v>44986</v>
      </c>
      <c r="L1229" s="569">
        <v>45351</v>
      </c>
      <c r="M1229" s="840">
        <f t="shared" si="58"/>
        <v>52.142857142857146</v>
      </c>
      <c r="N1229" s="841">
        <v>0</v>
      </c>
      <c r="O1229" s="841">
        <f t="shared" si="59"/>
        <v>0</v>
      </c>
      <c r="P1229" s="1037" t="str">
        <f>IF(ISNUMBER(O1229),IF(O1229=100%,"CUMPLIDA",IF(AND(ISNUMBER(L1229),ISNUMBER(ITRC!$Q$5)), IF(L1229&lt;ITRC!$Q$5,"INCUMPLIDA","PROCESO"), "VERIFICAR FECHA")),"SIN VALOR AVANCE")</f>
        <v>PROCESO</v>
      </c>
      <c r="Q1229" s="512" t="s">
        <v>2441</v>
      </c>
    </row>
    <row r="1230" spans="1:17" ht="120" x14ac:dyDescent="0.25">
      <c r="A1230" s="51" t="s">
        <v>18</v>
      </c>
      <c r="B1230" s="52" t="s">
        <v>17</v>
      </c>
      <c r="C1230" s="1204"/>
      <c r="D1230" s="1207"/>
      <c r="E1230" s="1211"/>
      <c r="F1230" s="1210"/>
      <c r="G1230" s="1038" t="s">
        <v>2438</v>
      </c>
      <c r="H1230" s="1038" t="s">
        <v>2439</v>
      </c>
      <c r="I1230" s="568" t="s">
        <v>2440</v>
      </c>
      <c r="J1230" s="839">
        <v>2</v>
      </c>
      <c r="K1230" s="569">
        <v>44986</v>
      </c>
      <c r="L1230" s="569">
        <v>45351</v>
      </c>
      <c r="M1230" s="840">
        <f t="shared" si="58"/>
        <v>52.142857142857146</v>
      </c>
      <c r="N1230" s="841">
        <v>0</v>
      </c>
      <c r="O1230" s="841">
        <f t="shared" si="59"/>
        <v>0</v>
      </c>
      <c r="P1230" s="1037" t="str">
        <f>IF(ISNUMBER(O1230),IF(O1230=100%,"CUMPLIDA",IF(AND(ISNUMBER(L1230),ISNUMBER(ITRC!$Q$5)), IF(L1230&lt;ITRC!$Q$5,"INCUMPLIDA","PROCESO"), "VERIFICAR FECHA")),"SIN VALOR AVANCE")</f>
        <v>PROCESO</v>
      </c>
      <c r="Q1230" s="512" t="s">
        <v>2441</v>
      </c>
    </row>
    <row r="1231" spans="1:17" ht="180" x14ac:dyDescent="0.25">
      <c r="A1231" s="51" t="s">
        <v>18</v>
      </c>
      <c r="B1231" s="52" t="s">
        <v>17</v>
      </c>
      <c r="C1231" s="1204"/>
      <c r="D1231" s="1207"/>
      <c r="E1231" s="1038" t="s">
        <v>2442</v>
      </c>
      <c r="F1231" s="1210"/>
      <c r="G1231" s="1038" t="s">
        <v>2443</v>
      </c>
      <c r="H1231" s="1038" t="s">
        <v>2444</v>
      </c>
      <c r="I1231" s="568" t="s">
        <v>2440</v>
      </c>
      <c r="J1231" s="839">
        <v>2</v>
      </c>
      <c r="K1231" s="569">
        <v>44986</v>
      </c>
      <c r="L1231" s="569">
        <v>45351</v>
      </c>
      <c r="M1231" s="840">
        <f t="shared" si="58"/>
        <v>52.142857142857146</v>
      </c>
      <c r="N1231" s="841">
        <v>1</v>
      </c>
      <c r="O1231" s="841">
        <f t="shared" si="59"/>
        <v>1</v>
      </c>
      <c r="P1231" s="1037" t="str">
        <f>IF(ISNUMBER(O1231),IF(O1231=100%,"CUMPLIDA",IF(AND(ISNUMBER(L1231),ISNUMBER(ITRC!$Q$5)), IF(L1231&lt;ITRC!$Q$5,"INCUMPLIDA","PROCESO"), "VERIFICAR FECHA")),"SIN VALOR AVANCE")</f>
        <v>CUMPLIDA</v>
      </c>
      <c r="Q1231" s="512" t="s">
        <v>2445</v>
      </c>
    </row>
    <row r="1232" spans="1:17" ht="90" x14ac:dyDescent="0.25">
      <c r="A1232" s="51" t="s">
        <v>18</v>
      </c>
      <c r="B1232" s="52" t="s">
        <v>17</v>
      </c>
      <c r="C1232" s="1204"/>
      <c r="D1232" s="1207"/>
      <c r="E1232" s="1214" t="s">
        <v>2446</v>
      </c>
      <c r="F1232" s="1210"/>
      <c r="G1232" s="1067" t="s">
        <v>4039</v>
      </c>
      <c r="H1232" s="1068" t="s">
        <v>4041</v>
      </c>
      <c r="I1232" s="1069" t="s">
        <v>4043</v>
      </c>
      <c r="J1232" s="839">
        <v>3</v>
      </c>
      <c r="K1232" s="680">
        <v>45139</v>
      </c>
      <c r="L1232" s="680">
        <v>45291</v>
      </c>
      <c r="M1232" s="840">
        <f t="shared" si="58"/>
        <v>21.714285714285715</v>
      </c>
      <c r="N1232" s="841">
        <v>0.75</v>
      </c>
      <c r="O1232" s="841">
        <f t="shared" si="59"/>
        <v>0.75</v>
      </c>
      <c r="P1232" s="1037" t="str">
        <f>IF(ISNUMBER(O1232),IF(O1232=100%,"CUMPLIDA",IF(AND(ISNUMBER(L1232),ISNUMBER(ITRC!$Q$5)), IF(L1232&lt;ITRC!$Q$5,"INCUMPLIDA","PROCESO"), "VERIFICAR FECHA")),"SIN VALOR AVANCE")</f>
        <v>PROCESO</v>
      </c>
      <c r="Q1232" s="512" t="s">
        <v>2447</v>
      </c>
    </row>
    <row r="1233" spans="1:17" ht="90" x14ac:dyDescent="0.25">
      <c r="A1233" s="51" t="s">
        <v>18</v>
      </c>
      <c r="B1233" s="52" t="s">
        <v>17</v>
      </c>
      <c r="C1233" s="1204"/>
      <c r="D1233" s="1207"/>
      <c r="E1233" s="1216"/>
      <c r="F1233" s="1210"/>
      <c r="G1233" s="1067" t="s">
        <v>4040</v>
      </c>
      <c r="H1233" s="1068" t="s">
        <v>4042</v>
      </c>
      <c r="I1233" s="1069" t="s">
        <v>4044</v>
      </c>
      <c r="J1233" s="839">
        <v>1</v>
      </c>
      <c r="K1233" s="680">
        <v>45139</v>
      </c>
      <c r="L1233" s="680">
        <v>45169</v>
      </c>
      <c r="M1233" s="840">
        <f t="shared" si="58"/>
        <v>4.2857142857142856</v>
      </c>
      <c r="N1233" s="841">
        <v>0</v>
      </c>
      <c r="O1233" s="841">
        <f t="shared" si="59"/>
        <v>0</v>
      </c>
      <c r="P1233" s="1037" t="str">
        <f>IF(ISNUMBER(O1233),IF(O1233=100%,"CUMPLIDA",IF(AND(ISNUMBER(L1233),ISNUMBER(ITRC!$Q$5)), IF(L1233&lt;ITRC!$Q$5,"INCUMPLIDA","PROCESO"), "VERIFICAR FECHA")),"SIN VALOR AVANCE")</f>
        <v>PROCESO</v>
      </c>
      <c r="Q1233" s="512" t="s">
        <v>2447</v>
      </c>
    </row>
    <row r="1234" spans="1:17" ht="255.6" x14ac:dyDescent="0.25">
      <c r="A1234" s="51" t="s">
        <v>18</v>
      </c>
      <c r="B1234" s="52" t="s">
        <v>17</v>
      </c>
      <c r="C1234" s="1204"/>
      <c r="D1234" s="1207"/>
      <c r="E1234" s="1209" t="s">
        <v>2448</v>
      </c>
      <c r="F1234" s="1210"/>
      <c r="G1234" s="511" t="s">
        <v>2429</v>
      </c>
      <c r="H1234" s="1038" t="s">
        <v>477</v>
      </c>
      <c r="I1234" s="568" t="s">
        <v>351</v>
      </c>
      <c r="J1234" s="839">
        <v>1</v>
      </c>
      <c r="K1234" s="569">
        <v>44986</v>
      </c>
      <c r="L1234" s="569">
        <v>45289</v>
      </c>
      <c r="M1234" s="840">
        <f t="shared" si="58"/>
        <v>43.285714285714285</v>
      </c>
      <c r="N1234" s="841">
        <v>0.28000000000000003</v>
      </c>
      <c r="O1234" s="841">
        <f t="shared" si="59"/>
        <v>0.28000000000000003</v>
      </c>
      <c r="P1234" s="1037" t="str">
        <f>IF(ISNUMBER(O1234),IF(O1234=100%,"CUMPLIDA",IF(AND(ISNUMBER(L1234),ISNUMBER(ITRC!$Q$5)), IF(L1234&lt;ITRC!$Q$5,"INCUMPLIDA","PROCESO"), "VERIFICAR FECHA")),"SIN VALOR AVANCE")</f>
        <v>PROCESO</v>
      </c>
      <c r="Q1234" s="512" t="s">
        <v>2036</v>
      </c>
    </row>
    <row r="1235" spans="1:17" ht="255.6" x14ac:dyDescent="0.25">
      <c r="A1235" s="51" t="s">
        <v>18</v>
      </c>
      <c r="B1235" s="52" t="s">
        <v>17</v>
      </c>
      <c r="C1235" s="1204"/>
      <c r="D1235" s="1207"/>
      <c r="E1235" s="1210"/>
      <c r="F1235" s="1210"/>
      <c r="G1235" s="511" t="s">
        <v>2429</v>
      </c>
      <c r="H1235" s="1031" t="s">
        <v>479</v>
      </c>
      <c r="I1235" s="568" t="s">
        <v>2449</v>
      </c>
      <c r="J1235" s="839">
        <v>1</v>
      </c>
      <c r="K1235" s="569">
        <v>45292</v>
      </c>
      <c r="L1235" s="569">
        <v>45504</v>
      </c>
      <c r="M1235" s="840">
        <f t="shared" si="58"/>
        <v>30.285714285714285</v>
      </c>
      <c r="N1235" s="841">
        <v>0</v>
      </c>
      <c r="O1235" s="841">
        <f t="shared" si="59"/>
        <v>0</v>
      </c>
      <c r="P1235" s="1037" t="str">
        <f>IF(ISNUMBER(O1235),IF(O1235=100%,"CUMPLIDA",IF(AND(ISNUMBER(L1235),ISNUMBER(ITRC!$Q$5)), IF(L1235&lt;ITRC!$Q$5,"INCUMPLIDA","PROCESO"), "VERIFICAR FECHA")),"SIN VALOR AVANCE")</f>
        <v>PROCESO</v>
      </c>
      <c r="Q1235" s="512" t="s">
        <v>2036</v>
      </c>
    </row>
    <row r="1236" spans="1:17" ht="255.6" x14ac:dyDescent="0.25">
      <c r="A1236" s="51" t="s">
        <v>18</v>
      </c>
      <c r="B1236" s="52" t="s">
        <v>17</v>
      </c>
      <c r="C1236" s="1204"/>
      <c r="D1236" s="1207"/>
      <c r="E1236" s="1210"/>
      <c r="F1236" s="1210"/>
      <c r="G1236" s="511" t="s">
        <v>2429</v>
      </c>
      <c r="H1236" s="1038" t="s">
        <v>479</v>
      </c>
      <c r="I1236" s="568" t="s">
        <v>2450</v>
      </c>
      <c r="J1236" s="839">
        <v>4</v>
      </c>
      <c r="K1236" s="569">
        <v>45505</v>
      </c>
      <c r="L1236" s="569">
        <v>45869</v>
      </c>
      <c r="M1236" s="840">
        <f t="shared" si="58"/>
        <v>52</v>
      </c>
      <c r="N1236" s="841">
        <v>0</v>
      </c>
      <c r="O1236" s="841">
        <f t="shared" si="59"/>
        <v>0</v>
      </c>
      <c r="P1236" s="1037" t="str">
        <f>IF(ISNUMBER(O1236),IF(O1236=100%,"CUMPLIDA",IF(AND(ISNUMBER(L1236),ISNUMBER(ITRC!$Q$5)), IF(L1236&lt;ITRC!$Q$5,"INCUMPLIDA","PROCESO"), "VERIFICAR FECHA")),"SIN VALOR AVANCE")</f>
        <v>PROCESO</v>
      </c>
      <c r="Q1236" s="512" t="s">
        <v>2036</v>
      </c>
    </row>
    <row r="1237" spans="1:17" ht="255.6" x14ac:dyDescent="0.25">
      <c r="A1237" s="51" t="s">
        <v>18</v>
      </c>
      <c r="B1237" s="52" t="s">
        <v>17</v>
      </c>
      <c r="C1237" s="1204"/>
      <c r="D1237" s="1207"/>
      <c r="E1237" s="1210"/>
      <c r="F1237" s="1210"/>
      <c r="G1237" s="511" t="s">
        <v>2429</v>
      </c>
      <c r="H1237" s="1038" t="s">
        <v>1575</v>
      </c>
      <c r="I1237" s="568" t="s">
        <v>1465</v>
      </c>
      <c r="J1237" s="839">
        <v>1</v>
      </c>
      <c r="K1237" s="569">
        <v>45870</v>
      </c>
      <c r="L1237" s="569">
        <v>46022</v>
      </c>
      <c r="M1237" s="840">
        <f t="shared" si="58"/>
        <v>21.714285714285715</v>
      </c>
      <c r="N1237" s="841">
        <v>0</v>
      </c>
      <c r="O1237" s="841">
        <f t="shared" si="59"/>
        <v>0</v>
      </c>
      <c r="P1237" s="1037" t="str">
        <f>IF(ISNUMBER(O1237),IF(O1237=100%,"CUMPLIDA",IF(AND(ISNUMBER(L1237),ISNUMBER(ITRC!$Q$5)), IF(L1237&lt;ITRC!$Q$5,"INCUMPLIDA","PROCESO"), "VERIFICAR FECHA")),"SIN VALOR AVANCE")</f>
        <v>PROCESO</v>
      </c>
      <c r="Q1237" s="512" t="s">
        <v>2036</v>
      </c>
    </row>
    <row r="1238" spans="1:17" ht="90" x14ac:dyDescent="0.25">
      <c r="A1238" s="51" t="s">
        <v>18</v>
      </c>
      <c r="B1238" s="52" t="s">
        <v>17</v>
      </c>
      <c r="C1238" s="1204"/>
      <c r="D1238" s="1207"/>
      <c r="E1238" s="1210"/>
      <c r="F1238" s="1210"/>
      <c r="G1238" s="511" t="s">
        <v>2451</v>
      </c>
      <c r="H1238" s="1038" t="s">
        <v>2452</v>
      </c>
      <c r="I1238" s="568" t="s">
        <v>2045</v>
      </c>
      <c r="J1238" s="839">
        <v>4</v>
      </c>
      <c r="K1238" s="569">
        <v>44986</v>
      </c>
      <c r="L1238" s="569">
        <v>45351</v>
      </c>
      <c r="M1238" s="840">
        <f t="shared" si="58"/>
        <v>52.142857142857146</v>
      </c>
      <c r="N1238" s="841">
        <v>0</v>
      </c>
      <c r="O1238" s="841">
        <f t="shared" si="59"/>
        <v>0</v>
      </c>
      <c r="P1238" s="1037" t="str">
        <f>IF(ISNUMBER(O1238),IF(O1238=100%,"CUMPLIDA",IF(AND(ISNUMBER(L1238),ISNUMBER(ITRC!$Q$5)), IF(L1238&lt;ITRC!$Q$5,"INCUMPLIDA","PROCESO"), "VERIFICAR FECHA")),"SIN VALOR AVANCE")</f>
        <v>PROCESO</v>
      </c>
      <c r="Q1238" s="512" t="s">
        <v>2441</v>
      </c>
    </row>
    <row r="1239" spans="1:17" ht="105" x14ac:dyDescent="0.25">
      <c r="A1239" s="51" t="s">
        <v>18</v>
      </c>
      <c r="B1239" s="52" t="s">
        <v>17</v>
      </c>
      <c r="C1239" s="1204"/>
      <c r="D1239" s="1208"/>
      <c r="E1239" s="1211"/>
      <c r="F1239" s="1211"/>
      <c r="G1239" s="511" t="s">
        <v>2453</v>
      </c>
      <c r="H1239" s="1038" t="s">
        <v>2452</v>
      </c>
      <c r="I1239" s="568" t="s">
        <v>2045</v>
      </c>
      <c r="J1239" s="839">
        <v>4</v>
      </c>
      <c r="K1239" s="569">
        <v>44986</v>
      </c>
      <c r="L1239" s="569">
        <v>45351</v>
      </c>
      <c r="M1239" s="840">
        <f t="shared" si="58"/>
        <v>52.142857142857146</v>
      </c>
      <c r="N1239" s="841">
        <v>0</v>
      </c>
      <c r="O1239" s="841">
        <f t="shared" si="59"/>
        <v>0</v>
      </c>
      <c r="P1239" s="1037" t="str">
        <f>IF(ISNUMBER(O1239),IF(O1239=100%,"CUMPLIDA",IF(AND(ISNUMBER(L1239),ISNUMBER(ITRC!$Q$5)), IF(L1239&lt;ITRC!$Q$5,"INCUMPLIDA","PROCESO"), "VERIFICAR FECHA")),"SIN VALOR AVANCE")</f>
        <v>PROCESO</v>
      </c>
      <c r="Q1239" s="512" t="s">
        <v>2441</v>
      </c>
    </row>
    <row r="1240" spans="1:17" ht="210.6" x14ac:dyDescent="0.25">
      <c r="A1240" s="51" t="s">
        <v>18</v>
      </c>
      <c r="B1240" s="52" t="s">
        <v>17</v>
      </c>
      <c r="C1240" s="1206" t="s">
        <v>3993</v>
      </c>
      <c r="D1240" s="1206" t="s">
        <v>1865</v>
      </c>
      <c r="E1240" s="1209" t="s">
        <v>3995</v>
      </c>
      <c r="F1240" s="1206" t="s">
        <v>3994</v>
      </c>
      <c r="G1240" s="1038" t="s">
        <v>3996</v>
      </c>
      <c r="H1240" s="1038" t="s">
        <v>4002</v>
      </c>
      <c r="I1240" s="1070" t="s">
        <v>4005</v>
      </c>
      <c r="J1240" s="839">
        <v>2</v>
      </c>
      <c r="K1240" s="569">
        <v>45200</v>
      </c>
      <c r="L1240" s="569">
        <v>45565</v>
      </c>
      <c r="M1240" s="840">
        <f t="shared" si="58"/>
        <v>52.142857142857146</v>
      </c>
      <c r="N1240" s="841">
        <v>0</v>
      </c>
      <c r="O1240" s="841">
        <f t="shared" si="59"/>
        <v>0</v>
      </c>
      <c r="P1240" s="1037" t="str">
        <f>IF(ISNUMBER(O1240),IF(O1240=100%,"CUMPLIDA",IF(AND(ISNUMBER(L1240),ISNUMBER(ITRC!$Q$5)), IF(L1240&lt;ITRC!$Q$5,"INCUMPLIDA","PROCESO"), "VERIFICAR FECHA")),"SIN VALOR AVANCE")</f>
        <v>PROCESO</v>
      </c>
      <c r="Q1240" s="1035" t="s">
        <v>4010</v>
      </c>
    </row>
    <row r="1241" spans="1:17" ht="225.6" x14ac:dyDescent="0.25">
      <c r="A1241" s="51" t="s">
        <v>18</v>
      </c>
      <c r="B1241" s="52" t="s">
        <v>17</v>
      </c>
      <c r="C1241" s="1207"/>
      <c r="D1241" s="1207"/>
      <c r="E1241" s="1210"/>
      <c r="F1241" s="1207"/>
      <c r="G1241" s="1038" t="s">
        <v>3997</v>
      </c>
      <c r="H1241" s="1038" t="s">
        <v>4003</v>
      </c>
      <c r="I1241" s="1070" t="s">
        <v>4006</v>
      </c>
      <c r="J1241" s="839">
        <v>35</v>
      </c>
      <c r="K1241" s="569">
        <v>45200</v>
      </c>
      <c r="L1241" s="569">
        <v>45565</v>
      </c>
      <c r="M1241" s="840">
        <f t="shared" si="58"/>
        <v>52.142857142857146</v>
      </c>
      <c r="N1241" s="841">
        <v>0</v>
      </c>
      <c r="O1241" s="841">
        <f t="shared" si="59"/>
        <v>0</v>
      </c>
      <c r="P1241" s="1037" t="str">
        <f>IF(ISNUMBER(O1241),IF(O1241=100%,"CUMPLIDA",IF(AND(ISNUMBER(L1241),ISNUMBER(ITRC!$Q$5)), IF(L1241&lt;ITRC!$Q$5,"INCUMPLIDA","PROCESO"), "VERIFICAR FECHA")),"SIN VALOR AVANCE")</f>
        <v>PROCESO</v>
      </c>
      <c r="Q1241" s="1035" t="s">
        <v>4012</v>
      </c>
    </row>
    <row r="1242" spans="1:17" ht="120.6" x14ac:dyDescent="0.25">
      <c r="A1242" s="51" t="s">
        <v>18</v>
      </c>
      <c r="B1242" s="52" t="s">
        <v>17</v>
      </c>
      <c r="C1242" s="1207"/>
      <c r="D1242" s="1207"/>
      <c r="E1242" s="1210"/>
      <c r="F1242" s="1207"/>
      <c r="G1242" s="1038" t="s">
        <v>3998</v>
      </c>
      <c r="H1242" s="1038" t="s">
        <v>4004</v>
      </c>
      <c r="I1242" s="1070" t="s">
        <v>4007</v>
      </c>
      <c r="J1242" s="839">
        <v>1</v>
      </c>
      <c r="K1242" s="569" t="s">
        <v>4009</v>
      </c>
      <c r="L1242" s="569" t="s">
        <v>4009</v>
      </c>
      <c r="M1242" s="840" t="e">
        <f t="shared" si="58"/>
        <v>#VALUE!</v>
      </c>
      <c r="N1242" s="841">
        <v>0</v>
      </c>
      <c r="O1242" s="841">
        <f t="shared" si="59"/>
        <v>0</v>
      </c>
      <c r="P1242" s="1037" t="str">
        <f>IF(ISNUMBER(O1242),IF(O1242=100%,"CUMPLIDA",IF(AND(ISNUMBER(L1242),ISNUMBER(ITRC!$Q$5)), IF(L1242&lt;ITRC!$Q$5,"INCUMPLIDA","PROCESO"), "VERIFICAR FECHA")),"SIN VALOR AVANCE")</f>
        <v>VERIFICAR FECHA</v>
      </c>
      <c r="Q1242" s="1035" t="s">
        <v>4011</v>
      </c>
    </row>
    <row r="1243" spans="1:17" ht="135.6" x14ac:dyDescent="0.25">
      <c r="A1243" s="51" t="s">
        <v>18</v>
      </c>
      <c r="B1243" s="52" t="s">
        <v>17</v>
      </c>
      <c r="C1243" s="1207"/>
      <c r="D1243" s="1207"/>
      <c r="E1243" s="1210"/>
      <c r="F1243" s="1207"/>
      <c r="G1243" s="1038" t="s">
        <v>3999</v>
      </c>
      <c r="H1243" s="1038" t="s">
        <v>4014</v>
      </c>
      <c r="I1243" s="1070" t="s">
        <v>4008</v>
      </c>
      <c r="J1243" s="839">
        <v>105</v>
      </c>
      <c r="K1243" s="569">
        <v>45200</v>
      </c>
      <c r="L1243" s="569">
        <v>45565</v>
      </c>
      <c r="M1243" s="840">
        <f t="shared" si="58"/>
        <v>52.142857142857146</v>
      </c>
      <c r="N1243" s="841">
        <v>0</v>
      </c>
      <c r="O1243" s="841">
        <f t="shared" si="59"/>
        <v>0</v>
      </c>
      <c r="P1243" s="1037" t="str">
        <f>IF(ISNUMBER(O1243),IF(O1243=100%,"CUMPLIDA",IF(AND(ISNUMBER(L1243),ISNUMBER(ITRC!$Q$5)), IF(L1243&lt;ITRC!$Q$5,"INCUMPLIDA","PROCESO"), "VERIFICAR FECHA")),"SIN VALOR AVANCE")</f>
        <v>PROCESO</v>
      </c>
      <c r="Q1243" s="1035" t="s">
        <v>4016</v>
      </c>
    </row>
    <row r="1244" spans="1:17" ht="120.6" x14ac:dyDescent="0.25">
      <c r="A1244" s="51" t="s">
        <v>18</v>
      </c>
      <c r="B1244" s="52" t="s">
        <v>17</v>
      </c>
      <c r="C1244" s="1207"/>
      <c r="D1244" s="1207"/>
      <c r="E1244" s="1211"/>
      <c r="F1244" s="1207"/>
      <c r="G1244" s="1038" t="s">
        <v>4000</v>
      </c>
      <c r="H1244" s="1038" t="s">
        <v>4015</v>
      </c>
      <c r="I1244" s="1070" t="s">
        <v>4007</v>
      </c>
      <c r="J1244" s="839">
        <v>7</v>
      </c>
      <c r="K1244" s="569">
        <v>45200</v>
      </c>
      <c r="L1244" s="569">
        <v>45350</v>
      </c>
      <c r="M1244" s="840">
        <f t="shared" si="58"/>
        <v>21.428571428571427</v>
      </c>
      <c r="N1244" s="841">
        <v>0</v>
      </c>
      <c r="O1244" s="841">
        <f t="shared" si="59"/>
        <v>0</v>
      </c>
      <c r="P1244" s="1037" t="str">
        <f>IF(ISNUMBER(O1244),IF(O1244=100%,"CUMPLIDA",IF(AND(ISNUMBER(L1244),ISNUMBER(ITRC!$Q$5)), IF(L1244&lt;ITRC!$Q$5,"INCUMPLIDA","PROCESO"), "VERIFICAR FECHA")),"SIN VALOR AVANCE")</f>
        <v>PROCESO</v>
      </c>
      <c r="Q1244" s="1035" t="s">
        <v>4013</v>
      </c>
    </row>
    <row r="1245" spans="1:17" ht="210.6" x14ac:dyDescent="0.25">
      <c r="A1245" s="51" t="s">
        <v>18</v>
      </c>
      <c r="B1245" s="52" t="s">
        <v>17</v>
      </c>
      <c r="C1245" s="1207"/>
      <c r="D1245" s="1207"/>
      <c r="E1245" s="1209" t="s">
        <v>4001</v>
      </c>
      <c r="F1245" s="1207"/>
      <c r="G1245" s="1038" t="s">
        <v>3996</v>
      </c>
      <c r="H1245" s="1038" t="s">
        <v>4002</v>
      </c>
      <c r="I1245" s="1070" t="s">
        <v>4005</v>
      </c>
      <c r="J1245" s="839">
        <v>2</v>
      </c>
      <c r="K1245" s="569">
        <v>45200</v>
      </c>
      <c r="L1245" s="569">
        <v>45565</v>
      </c>
      <c r="M1245" s="840">
        <f t="shared" si="58"/>
        <v>52.142857142857146</v>
      </c>
      <c r="N1245" s="841">
        <v>0</v>
      </c>
      <c r="O1245" s="841">
        <f t="shared" si="59"/>
        <v>0</v>
      </c>
      <c r="P1245" s="1037" t="str">
        <f>IF(ISNUMBER(O1245),IF(O1245=100%,"CUMPLIDA",IF(AND(ISNUMBER(L1245),ISNUMBER(ITRC!$Q$5)), IF(L1245&lt;ITRC!$Q$5,"INCUMPLIDA","PROCESO"), "VERIFICAR FECHA")),"SIN VALOR AVANCE")</f>
        <v>PROCESO</v>
      </c>
      <c r="Q1245" s="1035" t="s">
        <v>4010</v>
      </c>
    </row>
    <row r="1246" spans="1:17" ht="225.6" x14ac:dyDescent="0.25">
      <c r="A1246" s="51" t="s">
        <v>18</v>
      </c>
      <c r="B1246" s="52" t="s">
        <v>17</v>
      </c>
      <c r="C1246" s="1207"/>
      <c r="D1246" s="1207"/>
      <c r="E1246" s="1210"/>
      <c r="F1246" s="1207"/>
      <c r="G1246" s="1038" t="s">
        <v>3997</v>
      </c>
      <c r="H1246" s="1038" t="s">
        <v>4003</v>
      </c>
      <c r="I1246" s="1070" t="s">
        <v>4006</v>
      </c>
      <c r="J1246" s="839">
        <v>35</v>
      </c>
      <c r="K1246" s="569">
        <v>45200</v>
      </c>
      <c r="L1246" s="569">
        <v>45565</v>
      </c>
      <c r="M1246" s="840">
        <f t="shared" si="58"/>
        <v>52.142857142857146</v>
      </c>
      <c r="N1246" s="841">
        <v>0</v>
      </c>
      <c r="O1246" s="841">
        <f t="shared" si="59"/>
        <v>0</v>
      </c>
      <c r="P1246" s="1037" t="str">
        <f>IF(ISNUMBER(O1246),IF(O1246=100%,"CUMPLIDA",IF(AND(ISNUMBER(L1246),ISNUMBER(ITRC!$Q$5)), IF(L1246&lt;ITRC!$Q$5,"INCUMPLIDA","PROCESO"), "VERIFICAR FECHA")),"SIN VALOR AVANCE")</f>
        <v>PROCESO</v>
      </c>
      <c r="Q1246" s="1035" t="s">
        <v>4012</v>
      </c>
    </row>
    <row r="1247" spans="1:17" ht="120.6" x14ac:dyDescent="0.25">
      <c r="A1247" s="51" t="s">
        <v>18</v>
      </c>
      <c r="B1247" s="52" t="s">
        <v>17</v>
      </c>
      <c r="C1247" s="1207"/>
      <c r="D1247" s="1207"/>
      <c r="E1247" s="1210"/>
      <c r="F1247" s="1207"/>
      <c r="G1247" s="1038" t="s">
        <v>3998</v>
      </c>
      <c r="H1247" s="1038" t="s">
        <v>4004</v>
      </c>
      <c r="I1247" s="1070" t="s">
        <v>4007</v>
      </c>
      <c r="J1247" s="839">
        <v>1</v>
      </c>
      <c r="K1247" s="1006" t="s">
        <v>4009</v>
      </c>
      <c r="L1247" s="1006" t="s">
        <v>4009</v>
      </c>
      <c r="M1247" s="840" t="e">
        <f t="shared" si="58"/>
        <v>#VALUE!</v>
      </c>
      <c r="N1247" s="841">
        <v>0</v>
      </c>
      <c r="O1247" s="841">
        <f t="shared" si="59"/>
        <v>0</v>
      </c>
      <c r="P1247" s="1037" t="str">
        <f>IF(ISNUMBER(O1247),IF(O1247=100%,"CUMPLIDA",IF(AND(ISNUMBER(L1247),ISNUMBER(ITRC!$Q$5)), IF(L1247&lt;ITRC!$Q$5,"INCUMPLIDA","PROCESO"), "VERIFICAR FECHA")),"SIN VALOR AVANCE")</f>
        <v>VERIFICAR FECHA</v>
      </c>
      <c r="Q1247" s="1035" t="s">
        <v>4011</v>
      </c>
    </row>
    <row r="1248" spans="1:17" ht="165.6" x14ac:dyDescent="0.25">
      <c r="A1248" s="51" t="s">
        <v>18</v>
      </c>
      <c r="B1248" s="52" t="s">
        <v>17</v>
      </c>
      <c r="C1248" s="1207"/>
      <c r="D1248" s="1207"/>
      <c r="E1248" s="1210"/>
      <c r="F1248" s="1207"/>
      <c r="G1248" s="1038" t="s">
        <v>3999</v>
      </c>
      <c r="H1248" s="1038" t="s">
        <v>4014</v>
      </c>
      <c r="I1248" s="1070" t="s">
        <v>4008</v>
      </c>
      <c r="J1248" s="839">
        <v>105</v>
      </c>
      <c r="K1248" s="569">
        <v>45200</v>
      </c>
      <c r="L1248" s="569">
        <v>45565</v>
      </c>
      <c r="M1248" s="840">
        <f t="shared" si="58"/>
        <v>52.142857142857146</v>
      </c>
      <c r="N1248" s="841">
        <v>0</v>
      </c>
      <c r="O1248" s="841">
        <f t="shared" si="59"/>
        <v>0</v>
      </c>
      <c r="P1248" s="1037" t="str">
        <f>IF(ISNUMBER(O1248),IF(O1248=100%,"CUMPLIDA",IF(AND(ISNUMBER(L1248),ISNUMBER(ITRC!$Q$5)), IF(L1248&lt;ITRC!$Q$5,"INCUMPLIDA","PROCESO"), "VERIFICAR FECHA")),"SIN VALOR AVANCE")</f>
        <v>PROCESO</v>
      </c>
      <c r="Q1248" s="1035" t="s">
        <v>4017</v>
      </c>
    </row>
    <row r="1249" spans="1:17" ht="105" x14ac:dyDescent="0.25">
      <c r="A1249" s="51" t="s">
        <v>18</v>
      </c>
      <c r="B1249" s="52" t="s">
        <v>17</v>
      </c>
      <c r="C1249" s="1207"/>
      <c r="D1249" s="1207"/>
      <c r="E1249" s="1211"/>
      <c r="F1249" s="1207"/>
      <c r="G1249" s="1038" t="s">
        <v>4000</v>
      </c>
      <c r="H1249" s="1038" t="s">
        <v>4015</v>
      </c>
      <c r="I1249" s="1070" t="s">
        <v>4007</v>
      </c>
      <c r="J1249" s="839">
        <v>7</v>
      </c>
      <c r="K1249" s="569">
        <v>45200</v>
      </c>
      <c r="L1249" s="569">
        <v>45350</v>
      </c>
      <c r="M1249" s="840">
        <f t="shared" si="58"/>
        <v>21.428571428571427</v>
      </c>
      <c r="N1249" s="841">
        <v>0</v>
      </c>
      <c r="O1249" s="841">
        <f t="shared" si="59"/>
        <v>0</v>
      </c>
      <c r="P1249" s="1037" t="str">
        <f>IF(ISNUMBER(O1249),IF(O1249=100%,"CUMPLIDA",IF(AND(ISNUMBER(L1249),ISNUMBER(ITRC!$Q$5)), IF(L1249&lt;ITRC!$Q$5,"INCUMPLIDA","PROCESO"), "VERIFICAR FECHA")),"SIN VALOR AVANCE")</f>
        <v>PROCESO</v>
      </c>
      <c r="Q1249" s="1035" t="s">
        <v>4018</v>
      </c>
    </row>
    <row r="1250" spans="1:17" ht="165.6" x14ac:dyDescent="0.25">
      <c r="A1250" s="51" t="s">
        <v>18</v>
      </c>
      <c r="B1250" s="52" t="s">
        <v>17</v>
      </c>
      <c r="C1250" s="1207"/>
      <c r="D1250" s="1207"/>
      <c r="E1250" s="1038" t="s">
        <v>4019</v>
      </c>
      <c r="F1250" s="1207"/>
      <c r="G1250" s="1038" t="s">
        <v>4020</v>
      </c>
      <c r="H1250" s="1038" t="s">
        <v>4021</v>
      </c>
      <c r="I1250" s="1070" t="s">
        <v>4022</v>
      </c>
      <c r="J1250" s="839">
        <v>35</v>
      </c>
      <c r="K1250" s="680">
        <v>45200</v>
      </c>
      <c r="L1250" s="680">
        <v>45412</v>
      </c>
      <c r="M1250" s="840">
        <f t="shared" si="58"/>
        <v>30.285714285714285</v>
      </c>
      <c r="N1250" s="841">
        <v>0</v>
      </c>
      <c r="O1250" s="841">
        <f t="shared" si="59"/>
        <v>0</v>
      </c>
      <c r="P1250" s="1037" t="str">
        <f>IF(ISNUMBER(O1250),IF(O1250=100%,"CUMPLIDA",IF(AND(ISNUMBER(L1250),ISNUMBER(ITRC!$Q$5)), IF(L1250&lt;ITRC!$Q$5,"INCUMPLIDA","PROCESO"), "VERIFICAR FECHA")),"SIN VALOR AVANCE")</f>
        <v>PROCESO</v>
      </c>
      <c r="Q1250" s="1035" t="s">
        <v>4023</v>
      </c>
    </row>
    <row r="1251" spans="1:17" ht="165.6" x14ac:dyDescent="0.25">
      <c r="A1251" s="51" t="s">
        <v>18</v>
      </c>
      <c r="B1251" s="52" t="s">
        <v>17</v>
      </c>
      <c r="C1251" s="1207"/>
      <c r="D1251" s="1207"/>
      <c r="E1251" s="1038" t="s">
        <v>4024</v>
      </c>
      <c r="F1251" s="1207"/>
      <c r="G1251" s="1038" t="s">
        <v>4020</v>
      </c>
      <c r="H1251" s="1038" t="s">
        <v>4025</v>
      </c>
      <c r="I1251" s="681" t="s">
        <v>4022</v>
      </c>
      <c r="J1251" s="839">
        <v>35</v>
      </c>
      <c r="K1251" s="680">
        <v>45200</v>
      </c>
      <c r="L1251" s="680">
        <v>45412</v>
      </c>
      <c r="M1251" s="840">
        <f t="shared" si="58"/>
        <v>30.285714285714285</v>
      </c>
      <c r="N1251" s="841">
        <v>0</v>
      </c>
      <c r="O1251" s="841">
        <f t="shared" si="59"/>
        <v>0</v>
      </c>
      <c r="P1251" s="1037" t="str">
        <f>IF(ISNUMBER(O1251),IF(O1251=100%,"CUMPLIDA",IF(AND(ISNUMBER(L1251),ISNUMBER(ITRC!$Q$5)), IF(L1251&lt;ITRC!$Q$5,"INCUMPLIDA","PROCESO"), "VERIFICAR FECHA")),"SIN VALOR AVANCE")</f>
        <v>PROCESO</v>
      </c>
      <c r="Q1251" s="1035" t="s">
        <v>4023</v>
      </c>
    </row>
    <row r="1252" spans="1:17" ht="165.6" x14ac:dyDescent="0.25">
      <c r="A1252" s="51" t="s">
        <v>18</v>
      </c>
      <c r="B1252" s="52" t="s">
        <v>17</v>
      </c>
      <c r="C1252" s="1207"/>
      <c r="D1252" s="1207"/>
      <c r="E1252" s="1038" t="s">
        <v>4026</v>
      </c>
      <c r="F1252" s="1207"/>
      <c r="G1252" s="1038" t="s">
        <v>4027</v>
      </c>
      <c r="H1252" s="1038" t="s">
        <v>4028</v>
      </c>
      <c r="I1252" s="1038" t="s">
        <v>4008</v>
      </c>
      <c r="J1252" s="839">
        <v>105</v>
      </c>
      <c r="K1252" s="680">
        <v>45200</v>
      </c>
      <c r="L1252" s="680">
        <v>45565</v>
      </c>
      <c r="M1252" s="840">
        <f t="shared" si="58"/>
        <v>52.142857142857146</v>
      </c>
      <c r="N1252" s="841">
        <v>0</v>
      </c>
      <c r="O1252" s="841">
        <f t="shared" si="59"/>
        <v>0</v>
      </c>
      <c r="P1252" s="1037" t="str">
        <f>IF(ISNUMBER(O1252),IF(O1252=100%,"CUMPLIDA",IF(AND(ISNUMBER(L1252),ISNUMBER(ITRC!$Q$5)), IF(L1252&lt;ITRC!$Q$5,"INCUMPLIDA","PROCESO"), "VERIFICAR FECHA")),"SIN VALOR AVANCE")</f>
        <v>PROCESO</v>
      </c>
      <c r="Q1252" s="1035" t="s">
        <v>4023</v>
      </c>
    </row>
    <row r="1253" spans="1:17" ht="210.6" x14ac:dyDescent="0.25">
      <c r="A1253" s="51" t="s">
        <v>18</v>
      </c>
      <c r="B1253" s="52" t="s">
        <v>17</v>
      </c>
      <c r="C1253" s="1207"/>
      <c r="D1253" s="1207"/>
      <c r="E1253" s="1209" t="s">
        <v>4029</v>
      </c>
      <c r="F1253" s="1207"/>
      <c r="G1253" s="1038" t="s">
        <v>4030</v>
      </c>
      <c r="H1253" s="1038" t="s">
        <v>4002</v>
      </c>
      <c r="I1253" s="1070" t="s">
        <v>4005</v>
      </c>
      <c r="J1253" s="839" t="s">
        <v>4125</v>
      </c>
      <c r="K1253" s="680">
        <v>45200</v>
      </c>
      <c r="L1253" s="680">
        <v>45565</v>
      </c>
      <c r="M1253" s="840">
        <f t="shared" si="58"/>
        <v>52.142857142857146</v>
      </c>
      <c r="N1253" s="841">
        <v>0</v>
      </c>
      <c r="O1253" s="841">
        <f t="shared" si="59"/>
        <v>0</v>
      </c>
      <c r="P1253" s="1037" t="str">
        <f>IF(ISNUMBER(O1253),IF(O1253=100%,"CUMPLIDA",IF(AND(ISNUMBER(L1253),ISNUMBER(ITRC!$Q$5)), IF(L1253&lt;ITRC!$Q$5,"INCUMPLIDA","PROCESO"), "VERIFICAR FECHA")),"SIN VALOR AVANCE")</f>
        <v>PROCESO</v>
      </c>
      <c r="Q1253" s="1035" t="s">
        <v>4010</v>
      </c>
    </row>
    <row r="1254" spans="1:17" ht="165.6" x14ac:dyDescent="0.25">
      <c r="A1254" s="51" t="s">
        <v>18</v>
      </c>
      <c r="B1254" s="52" t="s">
        <v>17</v>
      </c>
      <c r="C1254" s="1207"/>
      <c r="D1254" s="1207"/>
      <c r="E1254" s="1210"/>
      <c r="F1254" s="1207"/>
      <c r="G1254" s="1038" t="s">
        <v>4031</v>
      </c>
      <c r="H1254" s="1038" t="s">
        <v>4032</v>
      </c>
      <c r="I1254" s="1070" t="s">
        <v>4033</v>
      </c>
      <c r="J1254" s="839">
        <v>105</v>
      </c>
      <c r="K1254" s="680">
        <v>45200</v>
      </c>
      <c r="L1254" s="680">
        <v>45565</v>
      </c>
      <c r="M1254" s="840">
        <f t="shared" si="58"/>
        <v>52.142857142857146</v>
      </c>
      <c r="N1254" s="841">
        <v>0</v>
      </c>
      <c r="O1254" s="841">
        <f t="shared" si="59"/>
        <v>0</v>
      </c>
      <c r="P1254" s="1037" t="str">
        <f>IF(ISNUMBER(O1254),IF(O1254=100%,"CUMPLIDA",IF(AND(ISNUMBER(L1254),ISNUMBER(ITRC!$Q$5)), IF(L1254&lt;ITRC!$Q$5,"INCUMPLIDA","PROCESO"), "VERIFICAR FECHA")),"SIN VALOR AVANCE")</f>
        <v>PROCESO</v>
      </c>
      <c r="Q1254" s="1035" t="s">
        <v>4023</v>
      </c>
    </row>
    <row r="1255" spans="1:17" ht="210.6" x14ac:dyDescent="0.25">
      <c r="A1255" s="51" t="s">
        <v>18</v>
      </c>
      <c r="B1255" s="52" t="s">
        <v>17</v>
      </c>
      <c r="C1255" s="1207"/>
      <c r="D1255" s="1207"/>
      <c r="E1255" s="1210"/>
      <c r="F1255" s="1207"/>
      <c r="G1255" s="1038" t="s">
        <v>4030</v>
      </c>
      <c r="H1255" s="1038" t="s">
        <v>4002</v>
      </c>
      <c r="I1255" s="1071" t="s">
        <v>4005</v>
      </c>
      <c r="J1255" s="839">
        <v>2</v>
      </c>
      <c r="K1255" s="680">
        <v>45200</v>
      </c>
      <c r="L1255" s="680">
        <v>45565</v>
      </c>
      <c r="M1255" s="840">
        <f t="shared" si="58"/>
        <v>52.142857142857146</v>
      </c>
      <c r="N1255" s="841">
        <v>0</v>
      </c>
      <c r="O1255" s="841">
        <f t="shared" si="59"/>
        <v>0</v>
      </c>
      <c r="P1255" s="1037" t="str">
        <f>IF(ISNUMBER(O1255),IF(O1255=100%,"CUMPLIDA",IF(AND(ISNUMBER(L1255),ISNUMBER(ITRC!$Q$5)), IF(L1255&lt;ITRC!$Q$5,"INCUMPLIDA","PROCESO"), "VERIFICAR FECHA")),"SIN VALOR AVANCE")</f>
        <v>PROCESO</v>
      </c>
      <c r="Q1255" s="1035" t="s">
        <v>4010</v>
      </c>
    </row>
    <row r="1256" spans="1:17" ht="165.6" x14ac:dyDescent="0.25">
      <c r="A1256" s="51" t="s">
        <v>18</v>
      </c>
      <c r="B1256" s="52" t="s">
        <v>17</v>
      </c>
      <c r="C1256" s="1207"/>
      <c r="D1256" s="1207"/>
      <c r="E1256" s="1211"/>
      <c r="F1256" s="1207"/>
      <c r="G1256" s="1038" t="s">
        <v>4031</v>
      </c>
      <c r="H1256" s="1038" t="s">
        <v>4032</v>
      </c>
      <c r="I1256" s="1070" t="s">
        <v>4033</v>
      </c>
      <c r="J1256" s="839">
        <v>105</v>
      </c>
      <c r="K1256" s="680">
        <v>45200</v>
      </c>
      <c r="L1256" s="680">
        <v>45565</v>
      </c>
      <c r="M1256" s="840">
        <f t="shared" si="58"/>
        <v>52.142857142857146</v>
      </c>
      <c r="N1256" s="841">
        <v>0</v>
      </c>
      <c r="O1256" s="841">
        <f t="shared" si="59"/>
        <v>0</v>
      </c>
      <c r="P1256" s="1037" t="str">
        <f>IF(ISNUMBER(O1256),IF(O1256=100%,"CUMPLIDA",IF(AND(ISNUMBER(L1256),ISNUMBER(ITRC!$Q$5)), IF(L1256&lt;ITRC!$Q$5,"INCUMPLIDA","PROCESO"), "VERIFICAR FECHA")),"SIN VALOR AVANCE")</f>
        <v>PROCESO</v>
      </c>
      <c r="Q1256" s="1035" t="s">
        <v>4023</v>
      </c>
    </row>
    <row r="1257" spans="1:17" ht="105" x14ac:dyDescent="0.25">
      <c r="A1257" s="51" t="s">
        <v>18</v>
      </c>
      <c r="B1257" s="52" t="s">
        <v>17</v>
      </c>
      <c r="C1257" s="1208"/>
      <c r="D1257" s="1208"/>
      <c r="E1257" s="1038" t="s">
        <v>4035</v>
      </c>
      <c r="F1257" s="1208"/>
      <c r="G1257" s="1038" t="s">
        <v>4036</v>
      </c>
      <c r="H1257" s="1038" t="s">
        <v>4037</v>
      </c>
      <c r="I1257" s="1038" t="s">
        <v>4038</v>
      </c>
      <c r="J1257" s="839">
        <v>1</v>
      </c>
      <c r="K1257" s="680">
        <v>45189</v>
      </c>
      <c r="L1257" s="680">
        <v>45229</v>
      </c>
      <c r="M1257" s="840">
        <f t="shared" si="58"/>
        <v>5.7142857142857144</v>
      </c>
      <c r="N1257" s="841">
        <v>0</v>
      </c>
      <c r="O1257" s="841">
        <f t="shared" si="59"/>
        <v>0</v>
      </c>
      <c r="P1257" s="1037" t="str">
        <f>IF(ISNUMBER(O1257),IF(O1257=100%,"CUMPLIDA",IF(AND(ISNUMBER(L1257),ISNUMBER(ITRC!$Q$5)), IF(L1257&lt;ITRC!$Q$5,"INCUMPLIDA","PROCESO"), "VERIFICAR FECHA")),"SIN VALOR AVANCE")</f>
        <v>PROCESO</v>
      </c>
      <c r="Q1257" s="1035" t="s">
        <v>4050</v>
      </c>
    </row>
    <row r="1258" spans="1:17" ht="135" x14ac:dyDescent="0.25">
      <c r="A1258" s="51" t="s">
        <v>18</v>
      </c>
      <c r="B1258" s="52" t="s">
        <v>17</v>
      </c>
      <c r="C1258" s="1204" t="s">
        <v>4051</v>
      </c>
      <c r="D1258" s="1204" t="s">
        <v>1865</v>
      </c>
      <c r="E1258" s="1130" t="s">
        <v>4053</v>
      </c>
      <c r="F1258" s="1204" t="s">
        <v>4052</v>
      </c>
      <c r="G1258" s="1072" t="s">
        <v>4054</v>
      </c>
      <c r="H1258" s="1072" t="s">
        <v>4058</v>
      </c>
      <c r="I1258" s="1070" t="s">
        <v>4061</v>
      </c>
      <c r="J1258" s="839">
        <v>4</v>
      </c>
      <c r="K1258" s="680">
        <v>45231</v>
      </c>
      <c r="L1258" s="680">
        <v>45350</v>
      </c>
      <c r="M1258" s="840">
        <f t="shared" ref="M1258:M1296" si="60">(L1258-K1258)/7</f>
        <v>17</v>
      </c>
      <c r="N1258" s="841">
        <v>0</v>
      </c>
      <c r="O1258" s="841">
        <f t="shared" si="59"/>
        <v>0</v>
      </c>
      <c r="P1258" s="1037" t="str">
        <f>IF(ISNUMBER(O1258),IF(O1258=100%,"CUMPLIDA",IF(AND(ISNUMBER(L1258),ISNUMBER(ITRC!$Q$5)), IF(L1258&lt;ITRC!$Q$5,"INCUMPLIDA","PROCESO"), "VERIFICAR FECHA")),"SIN VALOR AVANCE")</f>
        <v>PROCESO</v>
      </c>
      <c r="Q1258" s="512" t="s">
        <v>4122</v>
      </c>
    </row>
    <row r="1259" spans="1:17" ht="75.599999999999994" x14ac:dyDescent="0.25">
      <c r="A1259" s="51" t="s">
        <v>18</v>
      </c>
      <c r="B1259" s="52" t="s">
        <v>17</v>
      </c>
      <c r="C1259" s="1204"/>
      <c r="D1259" s="1204"/>
      <c r="E1259" s="1130"/>
      <c r="F1259" s="1204"/>
      <c r="G1259" s="1072" t="s">
        <v>4055</v>
      </c>
      <c r="H1259" s="1072" t="s">
        <v>4059</v>
      </c>
      <c r="I1259" s="1073" t="s">
        <v>4062</v>
      </c>
      <c r="J1259" s="839">
        <v>1</v>
      </c>
      <c r="K1259" s="680">
        <v>45352</v>
      </c>
      <c r="L1259" s="680">
        <v>45382</v>
      </c>
      <c r="M1259" s="840">
        <f t="shared" si="60"/>
        <v>4.2857142857142856</v>
      </c>
      <c r="N1259" s="841">
        <v>0</v>
      </c>
      <c r="O1259" s="841">
        <f t="shared" si="59"/>
        <v>0</v>
      </c>
      <c r="P1259" s="1037" t="str">
        <f>IF(ISNUMBER(O1259),IF(O1259=100%,"CUMPLIDA",IF(AND(ISNUMBER(L1259),ISNUMBER(ITRC!$Q$5)), IF(L1259&lt;ITRC!$Q$5,"INCUMPLIDA","PROCESO"), "VERIFICAR FECHA")),"SIN VALOR AVANCE")</f>
        <v>PROCESO</v>
      </c>
      <c r="Q1259" s="512" t="s">
        <v>4065</v>
      </c>
    </row>
    <row r="1260" spans="1:17" ht="105" x14ac:dyDescent="0.25">
      <c r="A1260" s="51" t="s">
        <v>18</v>
      </c>
      <c r="B1260" s="52" t="s">
        <v>17</v>
      </c>
      <c r="C1260" s="1204"/>
      <c r="D1260" s="1204"/>
      <c r="E1260" s="1130"/>
      <c r="F1260" s="1204"/>
      <c r="G1260" s="1072" t="s">
        <v>4056</v>
      </c>
      <c r="H1260" s="1072" t="s">
        <v>4060</v>
      </c>
      <c r="I1260" s="1073" t="s">
        <v>4063</v>
      </c>
      <c r="J1260" s="839">
        <v>6</v>
      </c>
      <c r="K1260" s="680">
        <v>45383</v>
      </c>
      <c r="L1260" s="680">
        <v>45565</v>
      </c>
      <c r="M1260" s="840">
        <f t="shared" si="60"/>
        <v>26</v>
      </c>
      <c r="N1260" s="841">
        <v>0</v>
      </c>
      <c r="O1260" s="841">
        <f t="shared" si="59"/>
        <v>0</v>
      </c>
      <c r="P1260" s="1037" t="str">
        <f>IF(ISNUMBER(O1260),IF(O1260=100%,"CUMPLIDA",IF(AND(ISNUMBER(L1260),ISNUMBER(ITRC!$Q$5)), IF(L1260&lt;ITRC!$Q$5,"INCUMPLIDA","PROCESO"), "VERIFICAR FECHA")),"SIN VALOR AVANCE")</f>
        <v>PROCESO</v>
      </c>
      <c r="Q1260" s="512" t="s">
        <v>4065</v>
      </c>
    </row>
    <row r="1261" spans="1:17" ht="90.6" x14ac:dyDescent="0.25">
      <c r="A1261" s="51" t="s">
        <v>18</v>
      </c>
      <c r="B1261" s="52" t="s">
        <v>17</v>
      </c>
      <c r="C1261" s="1204"/>
      <c r="D1261" s="1204"/>
      <c r="E1261" s="1130"/>
      <c r="F1261" s="1204"/>
      <c r="G1261" s="1072" t="s">
        <v>4057</v>
      </c>
      <c r="H1261" s="1072" t="s">
        <v>4068</v>
      </c>
      <c r="I1261" s="681" t="s">
        <v>4064</v>
      </c>
      <c r="J1261" s="839">
        <v>1</v>
      </c>
      <c r="K1261" s="680">
        <v>45231</v>
      </c>
      <c r="L1261" s="680">
        <v>45350</v>
      </c>
      <c r="M1261" s="840">
        <f t="shared" si="60"/>
        <v>17</v>
      </c>
      <c r="N1261" s="841">
        <v>0</v>
      </c>
      <c r="O1261" s="841">
        <f t="shared" si="59"/>
        <v>0</v>
      </c>
      <c r="P1261" s="1037" t="str">
        <f>IF(ISNUMBER(O1261),IF(O1261=100%,"CUMPLIDA",IF(AND(ISNUMBER(L1261),ISNUMBER(ITRC!$Q$5)), IF(L1261&lt;ITRC!$Q$5,"INCUMPLIDA","PROCESO"), "VERIFICAR FECHA")),"SIN VALOR AVANCE")</f>
        <v>PROCESO</v>
      </c>
      <c r="Q1261" s="512" t="s">
        <v>4111</v>
      </c>
    </row>
    <row r="1262" spans="1:17" ht="135" x14ac:dyDescent="0.25">
      <c r="A1262" s="51" t="s">
        <v>18</v>
      </c>
      <c r="B1262" s="52" t="s">
        <v>17</v>
      </c>
      <c r="C1262" s="1204"/>
      <c r="D1262" s="1204"/>
      <c r="E1262" s="1072" t="s">
        <v>4066</v>
      </c>
      <c r="F1262" s="1204"/>
      <c r="G1262" s="681" t="s">
        <v>4071</v>
      </c>
      <c r="H1262" s="1074" t="s">
        <v>4067</v>
      </c>
      <c r="I1262" s="681" t="s">
        <v>4069</v>
      </c>
      <c r="J1262" s="839">
        <v>6</v>
      </c>
      <c r="K1262" s="680">
        <v>45231</v>
      </c>
      <c r="L1262" s="680">
        <v>45596</v>
      </c>
      <c r="M1262" s="840">
        <f t="shared" si="60"/>
        <v>52.142857142857146</v>
      </c>
      <c r="N1262" s="841">
        <v>0</v>
      </c>
      <c r="O1262" s="841">
        <f t="shared" si="59"/>
        <v>0</v>
      </c>
      <c r="P1262" s="1037" t="str">
        <f>IF(ISNUMBER(O1262),IF(O1262=100%,"CUMPLIDA",IF(AND(ISNUMBER(L1262),ISNUMBER(ITRC!$Q$5)), IF(L1262&lt;ITRC!$Q$5,"INCUMPLIDA","PROCESO"), "VERIFICAR FECHA")),"SIN VALOR AVANCE")</f>
        <v>PROCESO</v>
      </c>
      <c r="Q1262" s="512" t="s">
        <v>4070</v>
      </c>
    </row>
    <row r="1263" spans="1:17" ht="105" x14ac:dyDescent="0.25">
      <c r="A1263" s="51" t="s">
        <v>18</v>
      </c>
      <c r="B1263" s="52" t="s">
        <v>17</v>
      </c>
      <c r="C1263" s="1204"/>
      <c r="D1263" s="1204"/>
      <c r="E1263" s="1130" t="s">
        <v>4072</v>
      </c>
      <c r="F1263" s="1204"/>
      <c r="G1263" s="681" t="s">
        <v>4073</v>
      </c>
      <c r="H1263" s="681" t="s">
        <v>4077</v>
      </c>
      <c r="I1263" s="681" t="s">
        <v>4081</v>
      </c>
      <c r="J1263" s="839">
        <v>1</v>
      </c>
      <c r="K1263" s="680">
        <v>45231</v>
      </c>
      <c r="L1263" s="680">
        <v>45260</v>
      </c>
      <c r="M1263" s="840">
        <f t="shared" si="60"/>
        <v>4.1428571428571432</v>
      </c>
      <c r="N1263" s="841">
        <v>0</v>
      </c>
      <c r="O1263" s="841">
        <f t="shared" si="59"/>
        <v>0</v>
      </c>
      <c r="P1263" s="1037" t="str">
        <f>IF(ISNUMBER(O1263),IF(O1263=100%,"CUMPLIDA",IF(AND(ISNUMBER(L1263),ISNUMBER(ITRC!$Q$5)), IF(L1263&lt;ITRC!$Q$5,"INCUMPLIDA","PROCESO"), "VERIFICAR FECHA")),"SIN VALOR AVANCE")</f>
        <v>PROCESO</v>
      </c>
      <c r="Q1263" s="512" t="s">
        <v>4083</v>
      </c>
    </row>
    <row r="1264" spans="1:17" ht="150.6" x14ac:dyDescent="0.25">
      <c r="A1264" s="51" t="s">
        <v>18</v>
      </c>
      <c r="B1264" s="52" t="s">
        <v>17</v>
      </c>
      <c r="C1264" s="1204"/>
      <c r="D1264" s="1204"/>
      <c r="E1264" s="1130"/>
      <c r="F1264" s="1204"/>
      <c r="G1264" s="681" t="s">
        <v>4074</v>
      </c>
      <c r="H1264" s="681" t="s">
        <v>4078</v>
      </c>
      <c r="I1264" s="681" t="s">
        <v>4082</v>
      </c>
      <c r="J1264" s="839">
        <v>2</v>
      </c>
      <c r="K1264" s="680">
        <v>45261</v>
      </c>
      <c r="L1264" s="680">
        <v>45351</v>
      </c>
      <c r="M1264" s="840">
        <f t="shared" si="60"/>
        <v>12.857142857142858</v>
      </c>
      <c r="N1264" s="841">
        <v>0</v>
      </c>
      <c r="O1264" s="841">
        <f t="shared" si="59"/>
        <v>0</v>
      </c>
      <c r="P1264" s="1037" t="str">
        <f>IF(ISNUMBER(O1264),IF(O1264=100%,"CUMPLIDA",IF(AND(ISNUMBER(L1264),ISNUMBER(ITRC!$Q$5)), IF(L1264&lt;ITRC!$Q$5,"INCUMPLIDA","PROCESO"), "VERIFICAR FECHA")),"SIN VALOR AVANCE")</f>
        <v>PROCESO</v>
      </c>
      <c r="Q1264" s="512" t="s">
        <v>4084</v>
      </c>
    </row>
    <row r="1265" spans="1:17" ht="75" x14ac:dyDescent="0.25">
      <c r="A1265" s="51" t="s">
        <v>18</v>
      </c>
      <c r="B1265" s="52" t="s">
        <v>17</v>
      </c>
      <c r="C1265" s="1204"/>
      <c r="D1265" s="1204"/>
      <c r="E1265" s="1130"/>
      <c r="F1265" s="1204"/>
      <c r="G1265" s="681" t="s">
        <v>4075</v>
      </c>
      <c r="H1265" s="681" t="s">
        <v>4079</v>
      </c>
      <c r="I1265" s="1075" t="s">
        <v>4062</v>
      </c>
      <c r="J1265" s="839">
        <v>1</v>
      </c>
      <c r="K1265" s="680">
        <v>45352</v>
      </c>
      <c r="L1265" s="680">
        <v>45382</v>
      </c>
      <c r="M1265" s="840">
        <f t="shared" si="60"/>
        <v>4.2857142857142856</v>
      </c>
      <c r="N1265" s="841">
        <v>0</v>
      </c>
      <c r="O1265" s="841">
        <f t="shared" si="59"/>
        <v>0</v>
      </c>
      <c r="P1265" s="1037" t="str">
        <f>IF(ISNUMBER(O1265),IF(O1265=100%,"CUMPLIDA",IF(AND(ISNUMBER(L1265),ISNUMBER(ITRC!$Q$5)), IF(L1265&lt;ITRC!$Q$5,"INCUMPLIDA","PROCESO"), "VERIFICAR FECHA")),"SIN VALOR AVANCE")</f>
        <v>PROCESO</v>
      </c>
      <c r="Q1265" s="512" t="s">
        <v>4085</v>
      </c>
    </row>
    <row r="1266" spans="1:17" ht="90" x14ac:dyDescent="0.25">
      <c r="A1266" s="51" t="s">
        <v>18</v>
      </c>
      <c r="B1266" s="52" t="s">
        <v>17</v>
      </c>
      <c r="C1266" s="1204"/>
      <c r="D1266" s="1204"/>
      <c r="E1266" s="1130"/>
      <c r="F1266" s="1204"/>
      <c r="G1266" s="681" t="s">
        <v>4076</v>
      </c>
      <c r="H1266" s="681" t="s">
        <v>4080</v>
      </c>
      <c r="I1266" s="681" t="s">
        <v>223</v>
      </c>
      <c r="J1266" s="839">
        <v>6</v>
      </c>
      <c r="K1266" s="680">
        <v>45383</v>
      </c>
      <c r="L1266" s="680">
        <v>45565</v>
      </c>
      <c r="M1266" s="840">
        <f t="shared" si="60"/>
        <v>26</v>
      </c>
      <c r="N1266" s="841">
        <v>0</v>
      </c>
      <c r="O1266" s="841">
        <f t="shared" si="59"/>
        <v>0</v>
      </c>
      <c r="P1266" s="1037" t="str">
        <f>IF(ISNUMBER(O1266),IF(O1266=100%,"CUMPLIDA",IF(AND(ISNUMBER(L1266),ISNUMBER(ITRC!$Q$5)), IF(L1266&lt;ITRC!$Q$5,"INCUMPLIDA","PROCESO"), "VERIFICAR FECHA")),"SIN VALOR AVANCE")</f>
        <v>PROCESO</v>
      </c>
      <c r="Q1266" s="512" t="s">
        <v>4085</v>
      </c>
    </row>
    <row r="1267" spans="1:17" ht="150" x14ac:dyDescent="0.25">
      <c r="A1267" s="51" t="s">
        <v>18</v>
      </c>
      <c r="B1267" s="52" t="s">
        <v>17</v>
      </c>
      <c r="C1267" s="1204"/>
      <c r="D1267" s="1204"/>
      <c r="E1267" s="1072" t="s">
        <v>4089</v>
      </c>
      <c r="F1267" s="1204"/>
      <c r="G1267" s="511" t="s">
        <v>4086</v>
      </c>
      <c r="H1267" s="1074" t="s">
        <v>4087</v>
      </c>
      <c r="I1267" s="1076" t="s">
        <v>4088</v>
      </c>
      <c r="J1267" s="839">
        <v>6</v>
      </c>
      <c r="K1267" s="680">
        <v>45231</v>
      </c>
      <c r="L1267" s="680">
        <v>45596</v>
      </c>
      <c r="M1267" s="840">
        <f t="shared" si="60"/>
        <v>52.142857142857146</v>
      </c>
      <c r="N1267" s="841">
        <v>0</v>
      </c>
      <c r="O1267" s="841">
        <f t="shared" si="59"/>
        <v>0</v>
      </c>
      <c r="P1267" s="1037" t="str">
        <f>IF(ISNUMBER(O1267),IF(O1267=100%,"CUMPLIDA",IF(AND(ISNUMBER(L1267),ISNUMBER(ITRC!$Q$5)), IF(L1267&lt;ITRC!$Q$5,"INCUMPLIDA","PROCESO"), "VERIFICAR FECHA")),"SIN VALOR AVANCE")</f>
        <v>PROCESO</v>
      </c>
      <c r="Q1267" s="512" t="s">
        <v>4090</v>
      </c>
    </row>
    <row r="1268" spans="1:17" ht="75" x14ac:dyDescent="0.25">
      <c r="A1268" s="51" t="s">
        <v>18</v>
      </c>
      <c r="B1268" s="52" t="s">
        <v>17</v>
      </c>
      <c r="C1268" s="1204"/>
      <c r="D1268" s="1204"/>
      <c r="E1268" s="681" t="s">
        <v>4091</v>
      </c>
      <c r="F1268" s="1204"/>
      <c r="G1268" s="511" t="s">
        <v>4092</v>
      </c>
      <c r="H1268" s="1074" t="s">
        <v>4093</v>
      </c>
      <c r="I1268" s="1076" t="s">
        <v>4094</v>
      </c>
      <c r="J1268" s="839">
        <v>2</v>
      </c>
      <c r="K1268" s="680">
        <v>45231</v>
      </c>
      <c r="L1268" s="680">
        <v>45382</v>
      </c>
      <c r="M1268" s="840">
        <f t="shared" si="60"/>
        <v>21.571428571428573</v>
      </c>
      <c r="N1268" s="841">
        <v>0</v>
      </c>
      <c r="O1268" s="841">
        <f t="shared" si="59"/>
        <v>0</v>
      </c>
      <c r="P1268" s="1037" t="str">
        <f>IF(ISNUMBER(O1268),IF(O1268=100%,"CUMPLIDA",IF(AND(ISNUMBER(L1268),ISNUMBER(ITRC!$Q$5)), IF(L1268&lt;ITRC!$Q$5,"INCUMPLIDA","PROCESO"), "VERIFICAR FECHA")),"SIN VALOR AVANCE")</f>
        <v>PROCESO</v>
      </c>
      <c r="Q1268" s="512" t="s">
        <v>4095</v>
      </c>
    </row>
    <row r="1269" spans="1:17" ht="135" x14ac:dyDescent="0.25">
      <c r="A1269" s="51" t="s">
        <v>18</v>
      </c>
      <c r="B1269" s="52" t="s">
        <v>17</v>
      </c>
      <c r="C1269" s="1204"/>
      <c r="D1269" s="1204"/>
      <c r="E1269" s="1130" t="s">
        <v>4096</v>
      </c>
      <c r="F1269" s="1204"/>
      <c r="G1269" s="681" t="s">
        <v>4054</v>
      </c>
      <c r="H1269" s="681" t="s">
        <v>4058</v>
      </c>
      <c r="I1269" s="1077" t="s">
        <v>4061</v>
      </c>
      <c r="J1269" s="839">
        <v>4</v>
      </c>
      <c r="K1269" s="680">
        <v>45231</v>
      </c>
      <c r="L1269" s="680">
        <v>45350</v>
      </c>
      <c r="M1269" s="840">
        <f t="shared" si="60"/>
        <v>17</v>
      </c>
      <c r="N1269" s="841">
        <v>0</v>
      </c>
      <c r="O1269" s="841">
        <f t="shared" si="59"/>
        <v>0</v>
      </c>
      <c r="P1269" s="1037" t="str">
        <f>IF(ISNUMBER(O1269),IF(O1269=100%,"CUMPLIDA",IF(AND(ISNUMBER(L1269),ISNUMBER(ITRC!$Q$5)), IF(L1269&lt;ITRC!$Q$5,"INCUMPLIDA","PROCESO"), "VERIFICAR FECHA")),"SIN VALOR AVANCE")</f>
        <v>PROCESO</v>
      </c>
      <c r="Q1269" s="512" t="s">
        <v>4097</v>
      </c>
    </row>
    <row r="1270" spans="1:17" ht="75" x14ac:dyDescent="0.25">
      <c r="A1270" s="51" t="s">
        <v>18</v>
      </c>
      <c r="B1270" s="52" t="s">
        <v>17</v>
      </c>
      <c r="C1270" s="1204"/>
      <c r="D1270" s="1204"/>
      <c r="E1270" s="1130"/>
      <c r="F1270" s="1204"/>
      <c r="G1270" s="681" t="s">
        <v>4055</v>
      </c>
      <c r="H1270" s="681" t="s">
        <v>4059</v>
      </c>
      <c r="I1270" s="1073" t="s">
        <v>4062</v>
      </c>
      <c r="J1270" s="839">
        <v>1</v>
      </c>
      <c r="K1270" s="680">
        <v>45352</v>
      </c>
      <c r="L1270" s="680">
        <v>45382</v>
      </c>
      <c r="M1270" s="840">
        <f t="shared" si="60"/>
        <v>4.2857142857142856</v>
      </c>
      <c r="N1270" s="841">
        <v>0</v>
      </c>
      <c r="O1270" s="841">
        <f t="shared" si="59"/>
        <v>0</v>
      </c>
      <c r="P1270" s="1037" t="str">
        <f>IF(ISNUMBER(O1270),IF(O1270=100%,"CUMPLIDA",IF(AND(ISNUMBER(L1270),ISNUMBER(ITRC!$Q$5)), IF(L1270&lt;ITRC!$Q$5,"INCUMPLIDA","PROCESO"), "VERIFICAR FECHA")),"SIN VALOR AVANCE")</f>
        <v>PROCESO</v>
      </c>
      <c r="Q1270" s="512" t="s">
        <v>4097</v>
      </c>
    </row>
    <row r="1271" spans="1:17" ht="105" x14ac:dyDescent="0.25">
      <c r="A1271" s="51" t="s">
        <v>18</v>
      </c>
      <c r="B1271" s="52" t="s">
        <v>17</v>
      </c>
      <c r="C1271" s="1204"/>
      <c r="D1271" s="1204"/>
      <c r="E1271" s="1130"/>
      <c r="F1271" s="1204"/>
      <c r="G1271" s="681" t="s">
        <v>4056</v>
      </c>
      <c r="H1271" s="681" t="s">
        <v>4060</v>
      </c>
      <c r="I1271" s="1073" t="s">
        <v>4063</v>
      </c>
      <c r="J1271" s="839">
        <v>6</v>
      </c>
      <c r="K1271" s="680">
        <v>45383</v>
      </c>
      <c r="L1271" s="680">
        <v>45565</v>
      </c>
      <c r="M1271" s="840">
        <f t="shared" si="60"/>
        <v>26</v>
      </c>
      <c r="N1271" s="841">
        <v>0</v>
      </c>
      <c r="O1271" s="841">
        <f t="shared" si="59"/>
        <v>0</v>
      </c>
      <c r="P1271" s="1037" t="str">
        <f>IF(ISNUMBER(O1271),IF(O1271=100%,"CUMPLIDA",IF(AND(ISNUMBER(L1271),ISNUMBER(ITRC!$Q$5)), IF(L1271&lt;ITRC!$Q$5,"INCUMPLIDA","PROCESO"), "VERIFICAR FECHA")),"SIN VALOR AVANCE")</f>
        <v>PROCESO</v>
      </c>
      <c r="Q1271" s="512" t="s">
        <v>4097</v>
      </c>
    </row>
    <row r="1272" spans="1:17" ht="90" x14ac:dyDescent="0.25">
      <c r="A1272" s="51" t="s">
        <v>18</v>
      </c>
      <c r="B1272" s="52" t="s">
        <v>17</v>
      </c>
      <c r="C1272" s="1204"/>
      <c r="D1272" s="1204"/>
      <c r="E1272" s="1130"/>
      <c r="F1272" s="1204"/>
      <c r="G1272" s="681" t="s">
        <v>4076</v>
      </c>
      <c r="H1272" s="681" t="s">
        <v>4080</v>
      </c>
      <c r="I1272" s="681" t="s">
        <v>223</v>
      </c>
      <c r="J1272" s="839">
        <v>6</v>
      </c>
      <c r="K1272" s="680">
        <v>45383</v>
      </c>
      <c r="L1272" s="680">
        <v>45565</v>
      </c>
      <c r="M1272" s="840">
        <f t="shared" si="60"/>
        <v>26</v>
      </c>
      <c r="N1272" s="841">
        <v>0</v>
      </c>
      <c r="O1272" s="841">
        <f t="shared" si="59"/>
        <v>0</v>
      </c>
      <c r="P1272" s="1037" t="str">
        <f>IF(ISNUMBER(O1272),IF(O1272=100%,"CUMPLIDA",IF(AND(ISNUMBER(L1272),ISNUMBER(ITRC!$Q$5)), IF(L1272&lt;ITRC!$Q$5,"INCUMPLIDA","PROCESO"), "VERIFICAR FECHA")),"SIN VALOR AVANCE")</f>
        <v>PROCESO</v>
      </c>
      <c r="Q1272" s="512" t="s">
        <v>4097</v>
      </c>
    </row>
    <row r="1273" spans="1:17" ht="150" x14ac:dyDescent="0.25">
      <c r="A1273" s="51" t="s">
        <v>18</v>
      </c>
      <c r="B1273" s="52" t="s">
        <v>17</v>
      </c>
      <c r="C1273" s="1204"/>
      <c r="D1273" s="1204"/>
      <c r="E1273" s="681" t="s">
        <v>4098</v>
      </c>
      <c r="F1273" s="1204"/>
      <c r="G1273" s="512" t="s">
        <v>4099</v>
      </c>
      <c r="H1273" s="1078" t="s">
        <v>4100</v>
      </c>
      <c r="I1273" s="681" t="s">
        <v>4101</v>
      </c>
      <c r="J1273" s="839">
        <v>6</v>
      </c>
      <c r="K1273" s="680">
        <v>44937</v>
      </c>
      <c r="L1273" s="680">
        <v>45596</v>
      </c>
      <c r="M1273" s="840">
        <f t="shared" si="60"/>
        <v>94.142857142857139</v>
      </c>
      <c r="N1273" s="841">
        <v>0</v>
      </c>
      <c r="O1273" s="841">
        <f t="shared" si="59"/>
        <v>0</v>
      </c>
      <c r="P1273" s="1037" t="str">
        <f>IF(ISNUMBER(O1273),IF(O1273=100%,"CUMPLIDA",IF(AND(ISNUMBER(L1273),ISNUMBER(ITRC!$Q$5)), IF(L1273&lt;ITRC!$Q$5,"INCUMPLIDA","PROCESO"), "VERIFICAR FECHA")),"SIN VALOR AVANCE")</f>
        <v>PROCESO</v>
      </c>
      <c r="Q1273" s="512" t="s">
        <v>4102</v>
      </c>
    </row>
    <row r="1274" spans="1:17" ht="150" x14ac:dyDescent="0.25">
      <c r="A1274" s="51" t="s">
        <v>18</v>
      </c>
      <c r="B1274" s="52" t="s">
        <v>17</v>
      </c>
      <c r="C1274" s="1204"/>
      <c r="D1274" s="1204"/>
      <c r="E1274" s="681" t="s">
        <v>4103</v>
      </c>
      <c r="F1274" s="1204"/>
      <c r="G1274" s="512" t="s">
        <v>4104</v>
      </c>
      <c r="H1274" s="1078" t="s">
        <v>4105</v>
      </c>
      <c r="I1274" s="681" t="s">
        <v>4101</v>
      </c>
      <c r="J1274" s="839">
        <v>6</v>
      </c>
      <c r="K1274" s="680">
        <v>44937</v>
      </c>
      <c r="L1274" s="680">
        <v>45596</v>
      </c>
      <c r="M1274" s="840">
        <f t="shared" si="60"/>
        <v>94.142857142857139</v>
      </c>
      <c r="N1274" s="841">
        <v>0</v>
      </c>
      <c r="O1274" s="841">
        <f t="shared" ref="O1274:O1276" si="61">N1274</f>
        <v>0</v>
      </c>
      <c r="P1274" s="1037" t="str">
        <f>IF(ISNUMBER(O1274),IF(O1274=100%,"CUMPLIDA",IF(AND(ISNUMBER(L1274),ISNUMBER(ITRC!$Q$5)), IF(L1274&lt;ITRC!$Q$5,"INCUMPLIDA","PROCESO"), "VERIFICAR FECHA")),"SIN VALOR AVANCE")</f>
        <v>PROCESO</v>
      </c>
      <c r="Q1274" s="512" t="s">
        <v>4102</v>
      </c>
    </row>
    <row r="1275" spans="1:17" ht="90" x14ac:dyDescent="0.25">
      <c r="A1275" s="51" t="s">
        <v>18</v>
      </c>
      <c r="B1275" s="52" t="s">
        <v>17</v>
      </c>
      <c r="C1275" s="1204"/>
      <c r="D1275" s="1204"/>
      <c r="E1275" s="681" t="s">
        <v>4106</v>
      </c>
      <c r="F1275" s="1204"/>
      <c r="G1275" s="681" t="s">
        <v>4107</v>
      </c>
      <c r="H1275" s="681" t="s">
        <v>4108</v>
      </c>
      <c r="I1275" s="681" t="s">
        <v>223</v>
      </c>
      <c r="J1275" s="839">
        <v>6</v>
      </c>
      <c r="K1275" s="680">
        <v>45231</v>
      </c>
      <c r="L1275" s="680">
        <v>45412</v>
      </c>
      <c r="M1275" s="840">
        <f t="shared" si="60"/>
        <v>25.857142857142858</v>
      </c>
      <c r="N1275" s="841">
        <v>0</v>
      </c>
      <c r="O1275" s="841">
        <f t="shared" si="61"/>
        <v>0</v>
      </c>
      <c r="P1275" s="1037" t="str">
        <f>IF(ISNUMBER(O1275),IF(O1275=100%,"CUMPLIDA",IF(AND(ISNUMBER(L1275),ISNUMBER(ITRC!$Q$5)), IF(L1275&lt;ITRC!$Q$5,"INCUMPLIDA","PROCESO"), "VERIFICAR FECHA")),"SIN VALOR AVANCE")</f>
        <v>PROCESO</v>
      </c>
      <c r="Q1275" s="512" t="s">
        <v>4109</v>
      </c>
    </row>
    <row r="1276" spans="1:17" ht="90.6" x14ac:dyDescent="0.25">
      <c r="A1276" s="51" t="s">
        <v>18</v>
      </c>
      <c r="B1276" s="52" t="s">
        <v>17</v>
      </c>
      <c r="C1276" s="1204"/>
      <c r="D1276" s="1204"/>
      <c r="E1276" s="681" t="s">
        <v>4110</v>
      </c>
      <c r="F1276" s="1204"/>
      <c r="G1276" s="681" t="s">
        <v>4057</v>
      </c>
      <c r="H1276" s="681" t="s">
        <v>4068</v>
      </c>
      <c r="I1276" s="1070" t="s">
        <v>4064</v>
      </c>
      <c r="J1276" s="839">
        <v>1</v>
      </c>
      <c r="K1276" s="680">
        <v>45231</v>
      </c>
      <c r="L1276" s="680">
        <v>45350</v>
      </c>
      <c r="M1276" s="840">
        <f t="shared" si="60"/>
        <v>17</v>
      </c>
      <c r="N1276" s="841">
        <v>0</v>
      </c>
      <c r="O1276" s="841">
        <f t="shared" si="61"/>
        <v>0</v>
      </c>
      <c r="P1276" s="1037" t="str">
        <f>IF(ISNUMBER(O1276),IF(O1276=100%,"CUMPLIDA",IF(AND(ISNUMBER(L1276),ISNUMBER(ITRC!$Q$5)), IF(L1276&lt;ITRC!$Q$5,"INCUMPLIDA","PROCESO"), "VERIFICAR FECHA")),"SIN VALOR AVANCE")</f>
        <v>PROCESO</v>
      </c>
      <c r="Q1276" s="512" t="s">
        <v>4111</v>
      </c>
    </row>
    <row r="1277" spans="1:17" ht="105.6" customHeight="1" x14ac:dyDescent="0.25">
      <c r="A1277" s="59" t="s">
        <v>19</v>
      </c>
      <c r="B1277" s="1087" t="s">
        <v>9</v>
      </c>
      <c r="C1277" s="1120" t="s">
        <v>3704</v>
      </c>
      <c r="D1277" s="1120" t="s">
        <v>3705</v>
      </c>
      <c r="E1277" s="1112" t="s">
        <v>3388</v>
      </c>
      <c r="F1277" s="1112" t="s">
        <v>1286</v>
      </c>
      <c r="G1277" s="1095" t="s">
        <v>1287</v>
      </c>
      <c r="H1277" s="1095" t="s">
        <v>1287</v>
      </c>
      <c r="I1277" s="1095" t="s">
        <v>91</v>
      </c>
      <c r="J1277" s="67">
        <v>1</v>
      </c>
      <c r="K1277" s="60">
        <v>43831</v>
      </c>
      <c r="L1277" s="60">
        <v>44012</v>
      </c>
      <c r="M1277" s="68">
        <f t="shared" si="60"/>
        <v>25.857142857142858</v>
      </c>
      <c r="N1277" s="338">
        <v>1</v>
      </c>
      <c r="O1277" s="70">
        <f t="shared" ref="O1277:O1340" si="62">N1277/J1277</f>
        <v>1</v>
      </c>
      <c r="P1277" s="1087" t="str">
        <f>IF(ISNUMBER(O1277),IF(O1277=100%,"CUMPLIDA",IF(AND(ISNUMBER(L1277),ISNUMBER(OCI!$Q$6)), IF(L1277&lt;OCI!$Q$6,"INCUMPLIDA","PROCESO"), "VERIFICAR FECHA")),"SIN VALOR AVANCE")</f>
        <v>CUMPLIDA</v>
      </c>
      <c r="Q1277" s="348" t="s">
        <v>456</v>
      </c>
    </row>
    <row r="1278" spans="1:17" ht="180.6" x14ac:dyDescent="0.25">
      <c r="A1278" s="59" t="s">
        <v>19</v>
      </c>
      <c r="B1278" s="1087" t="s">
        <v>9</v>
      </c>
      <c r="C1278" s="1120"/>
      <c r="D1278" s="1120"/>
      <c r="E1278" s="1112"/>
      <c r="F1278" s="1112"/>
      <c r="G1278" s="1095" t="s">
        <v>1288</v>
      </c>
      <c r="H1278" s="1095" t="s">
        <v>1288</v>
      </c>
      <c r="I1278" s="1095" t="s">
        <v>95</v>
      </c>
      <c r="J1278" s="67">
        <v>1</v>
      </c>
      <c r="K1278" s="60">
        <v>44013</v>
      </c>
      <c r="L1278" s="60">
        <v>44196</v>
      </c>
      <c r="M1278" s="68">
        <f t="shared" si="60"/>
        <v>26.142857142857142</v>
      </c>
      <c r="N1278" s="338">
        <v>1</v>
      </c>
      <c r="O1278" s="70">
        <f t="shared" si="62"/>
        <v>1</v>
      </c>
      <c r="P1278" s="1087" t="str">
        <f>IF(ISNUMBER(O1278),IF(O1278=100%,"CUMPLIDA",IF(AND(ISNUMBER(L1278),ISNUMBER(OCI!$Q$6)), IF(L1278&lt;OCI!$Q$6,"INCUMPLIDA","PROCESO"), "VERIFICAR FECHA")),"SIN VALOR AVANCE")</f>
        <v>CUMPLIDA</v>
      </c>
      <c r="Q1278" s="348" t="s">
        <v>1289</v>
      </c>
    </row>
    <row r="1279" spans="1:17" ht="135.6" x14ac:dyDescent="0.25">
      <c r="A1279" s="59" t="s">
        <v>19</v>
      </c>
      <c r="B1279" s="1087" t="s">
        <v>9</v>
      </c>
      <c r="C1279" s="1120"/>
      <c r="D1279" s="1120"/>
      <c r="E1279" s="1112"/>
      <c r="F1279" s="1112"/>
      <c r="G1279" s="1115" t="s">
        <v>1290</v>
      </c>
      <c r="H1279" s="65" t="s">
        <v>98</v>
      </c>
      <c r="I1279" s="1095" t="s">
        <v>99</v>
      </c>
      <c r="J1279" s="67">
        <v>1</v>
      </c>
      <c r="K1279" s="60">
        <v>44562</v>
      </c>
      <c r="L1279" s="60">
        <v>44773</v>
      </c>
      <c r="M1279" s="68">
        <f t="shared" si="60"/>
        <v>30.142857142857142</v>
      </c>
      <c r="N1279" s="338">
        <v>1</v>
      </c>
      <c r="O1279" s="70">
        <f t="shared" si="62"/>
        <v>1</v>
      </c>
      <c r="P1279" s="1087" t="str">
        <f>IF(ISNUMBER(O1279),IF(O1279=100%,"CUMPLIDA",IF(AND(ISNUMBER(L1279),ISNUMBER(OCI!$Q$6)), IF(L1279&lt;OCI!$Q$6,"INCUMPLIDA","PROCESO"), "VERIFICAR FECHA")),"SIN VALOR AVANCE")</f>
        <v>CUMPLIDA</v>
      </c>
      <c r="Q1279" s="348" t="s">
        <v>1291</v>
      </c>
    </row>
    <row r="1280" spans="1:17" ht="135.6" x14ac:dyDescent="0.25">
      <c r="A1280" s="59" t="s">
        <v>19</v>
      </c>
      <c r="B1280" s="1087" t="s">
        <v>9</v>
      </c>
      <c r="C1280" s="1120"/>
      <c r="D1280" s="1120"/>
      <c r="E1280" s="1112"/>
      <c r="F1280" s="1112"/>
      <c r="G1280" s="1115"/>
      <c r="H1280" s="66" t="s">
        <v>101</v>
      </c>
      <c r="I1280" s="66" t="s">
        <v>102</v>
      </c>
      <c r="J1280" s="67">
        <v>1</v>
      </c>
      <c r="K1280" s="60">
        <v>44774</v>
      </c>
      <c r="L1280" s="60">
        <v>44926</v>
      </c>
      <c r="M1280" s="68">
        <f t="shared" si="60"/>
        <v>21.714285714285715</v>
      </c>
      <c r="N1280" s="338">
        <v>1</v>
      </c>
      <c r="O1280" s="70">
        <f t="shared" si="62"/>
        <v>1</v>
      </c>
      <c r="P1280" s="1087" t="str">
        <f>IF(ISNUMBER(O1280),IF(O1280=100%,"CUMPLIDA",IF(AND(ISNUMBER(L1280),ISNUMBER(OCI!$Q$6)), IF(L1280&lt;OCI!$Q$6,"INCUMPLIDA","PROCESO"), "VERIFICAR FECHA")),"SIN VALOR AVANCE")</f>
        <v>CUMPLIDA</v>
      </c>
      <c r="Q1280" s="348" t="s">
        <v>1291</v>
      </c>
    </row>
    <row r="1281" spans="1:17" ht="210.6" x14ac:dyDescent="0.25">
      <c r="A1281" s="59" t="s">
        <v>19</v>
      </c>
      <c r="B1281" s="1087" t="s">
        <v>9</v>
      </c>
      <c r="C1281" s="1120"/>
      <c r="D1281" s="1120"/>
      <c r="E1281" s="1112"/>
      <c r="F1281" s="1112"/>
      <c r="G1281" s="1115" t="s">
        <v>1292</v>
      </c>
      <c r="H1281" s="66" t="s">
        <v>105</v>
      </c>
      <c r="I1281" s="66" t="s">
        <v>106</v>
      </c>
      <c r="J1281" s="67">
        <v>3</v>
      </c>
      <c r="K1281" s="60">
        <v>44927</v>
      </c>
      <c r="L1281" s="60">
        <v>45291</v>
      </c>
      <c r="M1281" s="68">
        <f t="shared" si="60"/>
        <v>52</v>
      </c>
      <c r="N1281" s="338">
        <v>0</v>
      </c>
      <c r="O1281" s="70">
        <f t="shared" si="62"/>
        <v>0</v>
      </c>
      <c r="P1281" s="1087" t="str">
        <f>IF(ISNUMBER(O1281),IF(O1281=100%,"CUMPLIDA",IF(AND(ISNUMBER(L1281),ISNUMBER(OCI!$Q$6)), IF(L1281&lt;OCI!$Q$6,"INCUMPLIDA","PROCESO"), "VERIFICAR FECHA")),"SIN VALOR AVANCE")</f>
        <v>PROCESO</v>
      </c>
      <c r="Q1281" s="348" t="s">
        <v>1293</v>
      </c>
    </row>
    <row r="1282" spans="1:17" ht="210.6" x14ac:dyDescent="0.25">
      <c r="A1282" s="59" t="s">
        <v>19</v>
      </c>
      <c r="B1282" s="1087" t="s">
        <v>9</v>
      </c>
      <c r="C1282" s="1120"/>
      <c r="D1282" s="1120"/>
      <c r="E1282" s="1112"/>
      <c r="F1282" s="1112"/>
      <c r="G1282" s="1115"/>
      <c r="H1282" s="66" t="s">
        <v>108</v>
      </c>
      <c r="I1282" s="66" t="s">
        <v>109</v>
      </c>
      <c r="J1282" s="67">
        <v>1</v>
      </c>
      <c r="K1282" s="60">
        <v>45474</v>
      </c>
      <c r="L1282" s="60">
        <v>45657</v>
      </c>
      <c r="M1282" s="68">
        <f t="shared" si="60"/>
        <v>26.142857142857142</v>
      </c>
      <c r="N1282" s="338">
        <v>0</v>
      </c>
      <c r="O1282" s="70">
        <f t="shared" si="62"/>
        <v>0</v>
      </c>
      <c r="P1282" s="1087" t="str">
        <f>IF(ISNUMBER(O1282),IF(O1282=100%,"CUMPLIDA",IF(AND(ISNUMBER(L1282),ISNUMBER(OCI!$Q$6)), IF(L1282&lt;OCI!$Q$6,"INCUMPLIDA","PROCESO"), "VERIFICAR FECHA")),"SIN VALOR AVANCE")</f>
        <v>PROCESO</v>
      </c>
      <c r="Q1282" s="348" t="s">
        <v>1293</v>
      </c>
    </row>
    <row r="1283" spans="1:17" ht="135.6" customHeight="1" x14ac:dyDescent="0.25">
      <c r="A1283" s="59" t="s">
        <v>19</v>
      </c>
      <c r="B1283" s="1087" t="s">
        <v>9</v>
      </c>
      <c r="C1283" s="1120" t="s">
        <v>1294</v>
      </c>
      <c r="D1283" s="1120" t="s">
        <v>1295</v>
      </c>
      <c r="E1283" s="1112" t="s">
        <v>3389</v>
      </c>
      <c r="F1283" s="1112" t="s">
        <v>1297</v>
      </c>
      <c r="G1283" s="1098" t="s">
        <v>1298</v>
      </c>
      <c r="H1283" s="1098" t="s">
        <v>1299</v>
      </c>
      <c r="I1283" s="66" t="s">
        <v>1300</v>
      </c>
      <c r="J1283" s="67">
        <v>3</v>
      </c>
      <c r="K1283" s="60">
        <v>44835</v>
      </c>
      <c r="L1283" s="60">
        <v>45107</v>
      </c>
      <c r="M1283" s="68">
        <f t="shared" si="60"/>
        <v>38.857142857142854</v>
      </c>
      <c r="N1283" s="338">
        <v>3</v>
      </c>
      <c r="O1283" s="70">
        <f t="shared" si="62"/>
        <v>1</v>
      </c>
      <c r="P1283" s="1087" t="str">
        <f>IF(ISNUMBER(O1283),IF(O1283=100%,"CUMPLIDA",IF(AND(ISNUMBER(L1283),ISNUMBER(OCI!$Q$6)), IF(L1283&lt;OCI!$Q$6,"INCUMPLIDA","PROCESO"), "VERIFICAR FECHA")),"SIN VALOR AVANCE")</f>
        <v>CUMPLIDA</v>
      </c>
      <c r="Q1283" s="348" t="s">
        <v>1301</v>
      </c>
    </row>
    <row r="1284" spans="1:17" ht="90.6" x14ac:dyDescent="0.25">
      <c r="A1284" s="59" t="s">
        <v>19</v>
      </c>
      <c r="B1284" s="1087" t="s">
        <v>9</v>
      </c>
      <c r="C1284" s="1120"/>
      <c r="D1284" s="1120"/>
      <c r="E1284" s="1112"/>
      <c r="F1284" s="1112"/>
      <c r="G1284" s="1098" t="s">
        <v>1302</v>
      </c>
      <c r="H1284" s="1098" t="s">
        <v>1303</v>
      </c>
      <c r="I1284" s="66" t="s">
        <v>1304</v>
      </c>
      <c r="J1284" s="67">
        <v>17</v>
      </c>
      <c r="K1284" s="60">
        <v>44835</v>
      </c>
      <c r="L1284" s="60">
        <v>45107</v>
      </c>
      <c r="M1284" s="68">
        <f t="shared" si="60"/>
        <v>38.857142857142854</v>
      </c>
      <c r="N1284" s="338">
        <v>17</v>
      </c>
      <c r="O1284" s="70">
        <f t="shared" si="62"/>
        <v>1</v>
      </c>
      <c r="P1284" s="1087" t="str">
        <f>IF(ISNUMBER(O1284),IF(O1284=100%,"CUMPLIDA",IF(AND(ISNUMBER(L1284),ISNUMBER(OCI!$Q$6)), IF(L1284&lt;OCI!$Q$6,"INCUMPLIDA","PROCESO"), "VERIFICAR FECHA")),"SIN VALOR AVANCE")</f>
        <v>CUMPLIDA</v>
      </c>
      <c r="Q1284" s="348" t="s">
        <v>1305</v>
      </c>
    </row>
    <row r="1285" spans="1:17" ht="105.6" customHeight="1" x14ac:dyDescent="0.25">
      <c r="A1285" s="71" t="s">
        <v>16</v>
      </c>
      <c r="B1285" s="1096" t="s">
        <v>9</v>
      </c>
      <c r="C1285" s="1111" t="s">
        <v>1139</v>
      </c>
      <c r="D1285" s="1119" t="s">
        <v>3699</v>
      </c>
      <c r="E1285" s="1115" t="s">
        <v>3390</v>
      </c>
      <c r="F1285" s="1115" t="s">
        <v>1140</v>
      </c>
      <c r="G1285" s="1088" t="s">
        <v>1141</v>
      </c>
      <c r="H1285" s="1088" t="s">
        <v>1142</v>
      </c>
      <c r="I1285" s="1088" t="s">
        <v>1143</v>
      </c>
      <c r="J1285" s="67">
        <v>1</v>
      </c>
      <c r="K1285" s="60">
        <v>44927</v>
      </c>
      <c r="L1285" s="60">
        <v>45016</v>
      </c>
      <c r="M1285" s="68">
        <f t="shared" si="60"/>
        <v>12.714285714285714</v>
      </c>
      <c r="N1285" s="338">
        <v>1</v>
      </c>
      <c r="O1285" s="70">
        <f t="shared" si="62"/>
        <v>1</v>
      </c>
      <c r="P1285" s="1087" t="str">
        <f>IF(ISNUMBER(O1285),IF(O1285=100%,"CUMPLIDA",IF(AND(ISNUMBER(L1285),ISNUMBER(OCI!$Q$6)), IF(L1285&lt;OCI!$Q$6,"INCUMPLIDA","PROCESO"), "VERIFICAR FECHA")),"SIN VALOR AVANCE")</f>
        <v>CUMPLIDA</v>
      </c>
      <c r="Q1285" s="412" t="s">
        <v>1144</v>
      </c>
    </row>
    <row r="1286" spans="1:17" ht="135.6" x14ac:dyDescent="0.25">
      <c r="A1286" s="71" t="s">
        <v>16</v>
      </c>
      <c r="B1286" s="1096" t="s">
        <v>9</v>
      </c>
      <c r="C1286" s="1111"/>
      <c r="D1286" s="1119"/>
      <c r="E1286" s="1115"/>
      <c r="F1286" s="1115"/>
      <c r="G1286" s="1088" t="s">
        <v>1145</v>
      </c>
      <c r="H1286" s="1088" t="s">
        <v>1146</v>
      </c>
      <c r="I1286" s="1088" t="s">
        <v>1143</v>
      </c>
      <c r="J1286" s="67">
        <v>1</v>
      </c>
      <c r="K1286" s="60">
        <v>44927</v>
      </c>
      <c r="L1286" s="60">
        <v>45016</v>
      </c>
      <c r="M1286" s="68">
        <f t="shared" si="60"/>
        <v>12.714285714285714</v>
      </c>
      <c r="N1286" s="338">
        <v>1</v>
      </c>
      <c r="O1286" s="70">
        <f t="shared" si="62"/>
        <v>1</v>
      </c>
      <c r="P1286" s="1087" t="str">
        <f>IF(ISNUMBER(O1286),IF(O1286=100%,"CUMPLIDA",IF(AND(ISNUMBER(L1286),ISNUMBER(OCI!$Q$6)), IF(L1286&lt;OCI!$Q$6,"INCUMPLIDA","PROCESO"), "VERIFICAR FECHA")),"SIN VALOR AVANCE")</f>
        <v>CUMPLIDA</v>
      </c>
      <c r="Q1286" s="412" t="s">
        <v>1147</v>
      </c>
    </row>
    <row r="1287" spans="1:17" ht="135" x14ac:dyDescent="0.25">
      <c r="A1287" s="71" t="s">
        <v>16</v>
      </c>
      <c r="B1287" s="1096" t="s">
        <v>9</v>
      </c>
      <c r="C1287" s="1111"/>
      <c r="D1287" s="1119"/>
      <c r="E1287" s="1115"/>
      <c r="F1287" s="1115"/>
      <c r="G1287" s="308" t="s">
        <v>1148</v>
      </c>
      <c r="H1287" s="308" t="s">
        <v>1149</v>
      </c>
      <c r="I1287" s="308" t="s">
        <v>1051</v>
      </c>
      <c r="J1287" s="67">
        <v>1</v>
      </c>
      <c r="K1287" s="60">
        <v>44805</v>
      </c>
      <c r="L1287" s="60">
        <v>44926</v>
      </c>
      <c r="M1287" s="68">
        <f t="shared" si="60"/>
        <v>17.285714285714285</v>
      </c>
      <c r="N1287" s="338">
        <v>1</v>
      </c>
      <c r="O1287" s="70">
        <f t="shared" si="62"/>
        <v>1</v>
      </c>
      <c r="P1287" s="1087" t="str">
        <f>IF(ISNUMBER(O1287),IF(O1287=100%,"CUMPLIDA",IF(AND(ISNUMBER(L1287),ISNUMBER(OCI!$Q$6)), IF(L1287&lt;OCI!$Q$6,"INCUMPLIDA","PROCESO"), "VERIFICAR FECHA")),"SIN VALOR AVANCE")</f>
        <v>CUMPLIDA</v>
      </c>
      <c r="Q1287" s="310" t="s">
        <v>1150</v>
      </c>
    </row>
    <row r="1288" spans="1:17" ht="150" x14ac:dyDescent="0.25">
      <c r="A1288" s="71" t="s">
        <v>16</v>
      </c>
      <c r="B1288" s="1096" t="s">
        <v>9</v>
      </c>
      <c r="C1288" s="1111"/>
      <c r="D1288" s="1119"/>
      <c r="E1288" s="1115"/>
      <c r="F1288" s="1115"/>
      <c r="G1288" s="308" t="s">
        <v>1151</v>
      </c>
      <c r="H1288" s="1088" t="s">
        <v>1152</v>
      </c>
      <c r="I1288" s="1088" t="s">
        <v>1051</v>
      </c>
      <c r="J1288" s="67">
        <v>1</v>
      </c>
      <c r="K1288" s="60">
        <v>44805</v>
      </c>
      <c r="L1288" s="60">
        <v>44895</v>
      </c>
      <c r="M1288" s="68">
        <f t="shared" si="60"/>
        <v>12.857142857142858</v>
      </c>
      <c r="N1288" s="338">
        <v>1</v>
      </c>
      <c r="O1288" s="70">
        <f t="shared" si="62"/>
        <v>1</v>
      </c>
      <c r="P1288" s="1087" t="str">
        <f>IF(ISNUMBER(O1288),IF(O1288=100%,"CUMPLIDA",IF(AND(ISNUMBER(L1288),ISNUMBER(OCI!$Q$6)), IF(L1288&lt;OCI!$Q$6,"INCUMPLIDA","PROCESO"), "VERIFICAR FECHA")),"SIN VALOR AVANCE")</f>
        <v>CUMPLIDA</v>
      </c>
      <c r="Q1288" s="310" t="s">
        <v>1153</v>
      </c>
    </row>
    <row r="1289" spans="1:17" ht="105" x14ac:dyDescent="0.25">
      <c r="A1289" s="71" t="s">
        <v>16</v>
      </c>
      <c r="B1289" s="1096" t="s">
        <v>9</v>
      </c>
      <c r="C1289" s="1111"/>
      <c r="D1289" s="1119"/>
      <c r="E1289" s="1115"/>
      <c r="F1289" s="1115"/>
      <c r="G1289" s="1088" t="s">
        <v>1154</v>
      </c>
      <c r="H1289" s="1088" t="s">
        <v>1155</v>
      </c>
      <c r="I1289" s="1088" t="s">
        <v>473</v>
      </c>
      <c r="J1289" s="67">
        <v>2</v>
      </c>
      <c r="K1289" s="60">
        <v>44805</v>
      </c>
      <c r="L1289" s="60">
        <v>45153</v>
      </c>
      <c r="M1289" s="68">
        <f t="shared" si="60"/>
        <v>49.714285714285715</v>
      </c>
      <c r="N1289" s="338">
        <v>0</v>
      </c>
      <c r="O1289" s="70">
        <f t="shared" si="62"/>
        <v>0</v>
      </c>
      <c r="P1289" s="1087" t="str">
        <f>IF(ISNUMBER(O1289),IF(O1289=100%,"CUMPLIDA",IF(AND(ISNUMBER(L1289),ISNUMBER(OCI!$Q$6)), IF(L1289&lt;OCI!$Q$6,"INCUMPLIDA","PROCESO"), "VERIFICAR FECHA")),"SIN VALOR AVANCE")</f>
        <v>PROCESO</v>
      </c>
      <c r="Q1289" s="310" t="s">
        <v>1153</v>
      </c>
    </row>
    <row r="1290" spans="1:17" ht="120.6" customHeight="1" x14ac:dyDescent="0.25">
      <c r="A1290" s="71" t="s">
        <v>16</v>
      </c>
      <c r="B1290" s="1087" t="s">
        <v>9</v>
      </c>
      <c r="C1290" s="1111" t="s">
        <v>1156</v>
      </c>
      <c r="D1290" s="1119" t="s">
        <v>3699</v>
      </c>
      <c r="E1290" s="1115" t="s">
        <v>3391</v>
      </c>
      <c r="F1290" s="1115" t="s">
        <v>1158</v>
      </c>
      <c r="G1290" s="1088" t="s">
        <v>1141</v>
      </c>
      <c r="H1290" s="1088" t="s">
        <v>1142</v>
      </c>
      <c r="I1290" s="1088" t="s">
        <v>1143</v>
      </c>
      <c r="J1290" s="67">
        <v>1</v>
      </c>
      <c r="K1290" s="60">
        <v>44927</v>
      </c>
      <c r="L1290" s="60">
        <v>45016</v>
      </c>
      <c r="M1290" s="68">
        <f t="shared" si="60"/>
        <v>12.714285714285714</v>
      </c>
      <c r="N1290" s="338">
        <v>1</v>
      </c>
      <c r="O1290" s="70">
        <f t="shared" si="62"/>
        <v>1</v>
      </c>
      <c r="P1290" s="1087" t="str">
        <f>IF(ISNUMBER(O1290),IF(O1290=100%,"CUMPLIDA",IF(AND(ISNUMBER(L1290),ISNUMBER(OCI!$Q$6)), IF(L1290&lt;OCI!$Q$6,"INCUMPLIDA","PROCESO"), "VERIFICAR FECHA")),"SIN VALOR AVANCE")</f>
        <v>CUMPLIDA</v>
      </c>
      <c r="Q1290" s="412" t="s">
        <v>1159</v>
      </c>
    </row>
    <row r="1291" spans="1:17" ht="105.6" x14ac:dyDescent="0.25">
      <c r="A1291" s="71" t="s">
        <v>16</v>
      </c>
      <c r="B1291" s="1087" t="s">
        <v>9</v>
      </c>
      <c r="C1291" s="1111"/>
      <c r="D1291" s="1119"/>
      <c r="E1291" s="1115"/>
      <c r="F1291" s="1115"/>
      <c r="G1291" s="1095" t="s">
        <v>1160</v>
      </c>
      <c r="H1291" s="1095" t="s">
        <v>1161</v>
      </c>
      <c r="I1291" s="1095" t="s">
        <v>1162</v>
      </c>
      <c r="J1291" s="67">
        <v>1</v>
      </c>
      <c r="K1291" s="60">
        <v>44781</v>
      </c>
      <c r="L1291" s="60">
        <v>45016</v>
      </c>
      <c r="M1291" s="68">
        <f t="shared" si="60"/>
        <v>33.571428571428569</v>
      </c>
      <c r="N1291" s="338">
        <v>1</v>
      </c>
      <c r="O1291" s="70">
        <f t="shared" si="62"/>
        <v>1</v>
      </c>
      <c r="P1291" s="1087" t="str">
        <f>IF(ISNUMBER(O1291),IF(O1291=100%,"CUMPLIDA",IF(AND(ISNUMBER(L1291),ISNUMBER(OCI!$Q$6)), IF(L1291&lt;OCI!$Q$6,"INCUMPLIDA","PROCESO"), "VERIFICAR FECHA")),"SIN VALOR AVANCE")</f>
        <v>CUMPLIDA</v>
      </c>
      <c r="Q1291" s="412" t="s">
        <v>1163</v>
      </c>
    </row>
    <row r="1292" spans="1:17" ht="105" x14ac:dyDescent="0.25">
      <c r="A1292" s="71" t="s">
        <v>16</v>
      </c>
      <c r="B1292" s="1087" t="s">
        <v>9</v>
      </c>
      <c r="C1292" s="1111"/>
      <c r="D1292" s="1119"/>
      <c r="E1292" s="1115"/>
      <c r="F1292" s="1115"/>
      <c r="G1292" s="308" t="s">
        <v>1164</v>
      </c>
      <c r="H1292" s="308" t="s">
        <v>1165</v>
      </c>
      <c r="I1292" s="308" t="s">
        <v>1051</v>
      </c>
      <c r="J1292" s="67">
        <v>1</v>
      </c>
      <c r="K1292" s="60">
        <v>44805</v>
      </c>
      <c r="L1292" s="60">
        <v>44865</v>
      </c>
      <c r="M1292" s="68">
        <f t="shared" si="60"/>
        <v>8.5714285714285712</v>
      </c>
      <c r="N1292" s="338">
        <v>1</v>
      </c>
      <c r="O1292" s="70">
        <f t="shared" si="62"/>
        <v>1</v>
      </c>
      <c r="P1292" s="1087" t="str">
        <f>IF(ISNUMBER(O1292),IF(O1292=100%,"CUMPLIDA",IF(AND(ISNUMBER(L1292),ISNUMBER(OCI!$Q$6)), IF(L1292&lt;OCI!$Q$6,"INCUMPLIDA","PROCESO"), "VERIFICAR FECHA")),"SIN VALOR AVANCE")</f>
        <v>CUMPLIDA</v>
      </c>
      <c r="Q1292" s="310" t="s">
        <v>1150</v>
      </c>
    </row>
    <row r="1293" spans="1:17" ht="105" x14ac:dyDescent="0.25">
      <c r="A1293" s="71" t="s">
        <v>16</v>
      </c>
      <c r="B1293" s="1087" t="s">
        <v>9</v>
      </c>
      <c r="C1293" s="1111"/>
      <c r="D1293" s="1119"/>
      <c r="E1293" s="1115"/>
      <c r="F1293" s="1115"/>
      <c r="G1293" s="1088" t="s">
        <v>1166</v>
      </c>
      <c r="H1293" s="1088" t="s">
        <v>1167</v>
      </c>
      <c r="I1293" s="1088" t="s">
        <v>915</v>
      </c>
      <c r="J1293" s="67">
        <v>1</v>
      </c>
      <c r="K1293" s="60">
        <v>44866</v>
      </c>
      <c r="L1293" s="60">
        <v>45107</v>
      </c>
      <c r="M1293" s="68">
        <f t="shared" si="60"/>
        <v>34.428571428571431</v>
      </c>
      <c r="N1293" s="338">
        <v>1</v>
      </c>
      <c r="O1293" s="70">
        <f t="shared" si="62"/>
        <v>1</v>
      </c>
      <c r="P1293" s="1087" t="str">
        <f>IF(ISNUMBER(O1293),IF(O1293=100%,"CUMPLIDA",IF(AND(ISNUMBER(L1293),ISNUMBER(OCI!$Q$6)), IF(L1293&lt;OCI!$Q$6,"INCUMPLIDA","PROCESO"), "VERIFICAR FECHA")),"SIN VALOR AVANCE")</f>
        <v>CUMPLIDA</v>
      </c>
      <c r="Q1293" s="310" t="s">
        <v>1150</v>
      </c>
    </row>
    <row r="1294" spans="1:17" ht="75.599999999999994" x14ac:dyDescent="0.25">
      <c r="A1294" s="71" t="s">
        <v>16</v>
      </c>
      <c r="B1294" s="1087" t="s">
        <v>9</v>
      </c>
      <c r="C1294" s="1111"/>
      <c r="D1294" s="1119"/>
      <c r="E1294" s="1115"/>
      <c r="F1294" s="1115"/>
      <c r="G1294" s="1088" t="s">
        <v>1168</v>
      </c>
      <c r="H1294" s="1088" t="s">
        <v>1169</v>
      </c>
      <c r="I1294" s="1088" t="s">
        <v>1170</v>
      </c>
      <c r="J1294" s="67">
        <v>1</v>
      </c>
      <c r="K1294" s="60">
        <v>44805</v>
      </c>
      <c r="L1294" s="60">
        <v>44926</v>
      </c>
      <c r="M1294" s="68">
        <f t="shared" si="60"/>
        <v>17.285714285714285</v>
      </c>
      <c r="N1294" s="338">
        <v>1</v>
      </c>
      <c r="O1294" s="70">
        <f t="shared" si="62"/>
        <v>1</v>
      </c>
      <c r="P1294" s="1087" t="str">
        <f>IF(ISNUMBER(O1294),IF(O1294=100%,"CUMPLIDA",IF(AND(ISNUMBER(L1294),ISNUMBER(OCI!$Q$6)), IF(L1294&lt;OCI!$Q$6,"INCUMPLIDA","PROCESO"), "VERIFICAR FECHA")),"SIN VALOR AVANCE")</f>
        <v>CUMPLIDA</v>
      </c>
      <c r="Q1294" s="310" t="s">
        <v>1150</v>
      </c>
    </row>
    <row r="1295" spans="1:17" ht="105.6" x14ac:dyDescent="0.25">
      <c r="A1295" s="71" t="s">
        <v>16</v>
      </c>
      <c r="B1295" s="1087" t="s">
        <v>9</v>
      </c>
      <c r="C1295" s="1111"/>
      <c r="D1295" s="1119"/>
      <c r="E1295" s="1115"/>
      <c r="F1295" s="1115"/>
      <c r="G1295" s="1095" t="s">
        <v>1171</v>
      </c>
      <c r="H1295" s="1095" t="s">
        <v>1172</v>
      </c>
      <c r="I1295" s="1095" t="s">
        <v>1173</v>
      </c>
      <c r="J1295" s="67">
        <v>1</v>
      </c>
      <c r="K1295" s="60">
        <v>44927</v>
      </c>
      <c r="L1295" s="60">
        <v>45016</v>
      </c>
      <c r="M1295" s="68">
        <f t="shared" si="60"/>
        <v>12.714285714285714</v>
      </c>
      <c r="N1295" s="338">
        <v>1</v>
      </c>
      <c r="O1295" s="70">
        <f t="shared" si="62"/>
        <v>1</v>
      </c>
      <c r="P1295" s="1087" t="str">
        <f>IF(ISNUMBER(O1295),IF(O1295=100%,"CUMPLIDA",IF(AND(ISNUMBER(L1295),ISNUMBER(OCI!$Q$6)), IF(L1295&lt;OCI!$Q$6,"INCUMPLIDA","PROCESO"), "VERIFICAR FECHA")),"SIN VALOR AVANCE")</f>
        <v>CUMPLIDA</v>
      </c>
      <c r="Q1295" s="310" t="s">
        <v>1174</v>
      </c>
    </row>
    <row r="1296" spans="1:17" ht="135" customHeight="1" x14ac:dyDescent="0.25">
      <c r="A1296" s="59" t="s">
        <v>16</v>
      </c>
      <c r="B1296" s="1087" t="s">
        <v>9</v>
      </c>
      <c r="C1296" s="1111" t="s">
        <v>1175</v>
      </c>
      <c r="D1296" s="1111" t="s">
        <v>3699</v>
      </c>
      <c r="E1296" s="1115" t="s">
        <v>3392</v>
      </c>
      <c r="F1296" s="1115" t="s">
        <v>1176</v>
      </c>
      <c r="G1296" s="1095" t="s">
        <v>1177</v>
      </c>
      <c r="H1296" s="1095" t="s">
        <v>1178</v>
      </c>
      <c r="I1296" s="1095" t="s">
        <v>1130</v>
      </c>
      <c r="J1296" s="67">
        <v>1</v>
      </c>
      <c r="K1296" s="60">
        <v>44927</v>
      </c>
      <c r="L1296" s="60">
        <v>45016</v>
      </c>
      <c r="M1296" s="68">
        <f t="shared" si="60"/>
        <v>12.714285714285714</v>
      </c>
      <c r="N1296" s="338">
        <v>1</v>
      </c>
      <c r="O1296" s="70">
        <f t="shared" si="62"/>
        <v>1</v>
      </c>
      <c r="P1296" s="1087" t="str">
        <f>IF(ISNUMBER(O1296),IF(O1296=100%,"CUMPLIDA",IF(AND(ISNUMBER(L1296),ISNUMBER(OCI!$Q$6)), IF(L1296&lt;OCI!$Q$6,"INCUMPLIDA","PROCESO"), "VERIFICAR FECHA")),"SIN VALOR AVANCE")</f>
        <v>CUMPLIDA</v>
      </c>
      <c r="Q1296" s="310" t="s">
        <v>1179</v>
      </c>
    </row>
    <row r="1297" spans="1:17" ht="135.6" x14ac:dyDescent="0.25">
      <c r="A1297" s="59" t="s">
        <v>16</v>
      </c>
      <c r="B1297" s="1087" t="s">
        <v>9</v>
      </c>
      <c r="C1297" s="1111"/>
      <c r="D1297" s="1111"/>
      <c r="E1297" s="1115"/>
      <c r="F1297" s="1115"/>
      <c r="G1297" s="1095" t="s">
        <v>1180</v>
      </c>
      <c r="H1297" s="1095" t="s">
        <v>1130</v>
      </c>
      <c r="I1297" s="1095" t="s">
        <v>1130</v>
      </c>
      <c r="J1297" s="67">
        <v>4</v>
      </c>
      <c r="K1297" s="502">
        <v>44927</v>
      </c>
      <c r="L1297" s="502">
        <v>45138</v>
      </c>
      <c r="M1297" s="68">
        <v>21.428571428571427</v>
      </c>
      <c r="N1297" s="338">
        <v>0</v>
      </c>
      <c r="O1297" s="70">
        <f t="shared" si="62"/>
        <v>0</v>
      </c>
      <c r="P1297" s="1087" t="str">
        <f>IF(ISNUMBER(O1297),IF(O1297=100%,"CUMPLIDA",IF(AND(ISNUMBER(L1297),ISNUMBER(OCI!$Q$6)), IF(L1297&lt;OCI!$Q$6,"INCUMPLIDA","PROCESO"), "VERIFICAR FECHA")),"SIN VALOR AVANCE")</f>
        <v>PROCESO</v>
      </c>
      <c r="Q1297" s="310" t="s">
        <v>1181</v>
      </c>
    </row>
    <row r="1298" spans="1:17" ht="165.6" x14ac:dyDescent="0.25">
      <c r="A1298" s="59" t="s">
        <v>16</v>
      </c>
      <c r="B1298" s="1087" t="s">
        <v>9</v>
      </c>
      <c r="C1298" s="1111"/>
      <c r="D1298" s="1111"/>
      <c r="E1298" s="1115"/>
      <c r="F1298" s="1115"/>
      <c r="G1298" s="1095" t="s">
        <v>1182</v>
      </c>
      <c r="H1298" s="1088" t="s">
        <v>1183</v>
      </c>
      <c r="I1298" s="1088" t="s">
        <v>1143</v>
      </c>
      <c r="J1298" s="67">
        <v>1</v>
      </c>
      <c r="K1298" s="60">
        <v>44927</v>
      </c>
      <c r="L1298" s="60">
        <v>45016</v>
      </c>
      <c r="M1298" s="68">
        <f t="shared" ref="M1298:M1361" si="63">(L1298-K1298)/7</f>
        <v>12.714285714285714</v>
      </c>
      <c r="N1298" s="338">
        <v>1</v>
      </c>
      <c r="O1298" s="70">
        <f t="shared" si="62"/>
        <v>1</v>
      </c>
      <c r="P1298" s="1087" t="str">
        <f>IF(ISNUMBER(O1298),IF(O1298=100%,"CUMPLIDA",IF(AND(ISNUMBER(L1298),ISNUMBER(OCI!$Q$6)), IF(L1298&lt;OCI!$Q$6,"INCUMPLIDA","PROCESO"), "VERIFICAR FECHA")),"SIN VALOR AVANCE")</f>
        <v>CUMPLIDA</v>
      </c>
      <c r="Q1298" s="310" t="s">
        <v>1184</v>
      </c>
    </row>
    <row r="1299" spans="1:17" ht="135" x14ac:dyDescent="0.25">
      <c r="A1299" s="59" t="s">
        <v>16</v>
      </c>
      <c r="B1299" s="1087" t="s">
        <v>9</v>
      </c>
      <c r="C1299" s="1111"/>
      <c r="D1299" s="1111"/>
      <c r="E1299" s="1115"/>
      <c r="F1299" s="1115"/>
      <c r="G1299" s="1095" t="s">
        <v>1185</v>
      </c>
      <c r="H1299" s="1095" t="s">
        <v>1186</v>
      </c>
      <c r="I1299" s="1095" t="s">
        <v>1045</v>
      </c>
      <c r="J1299" s="67">
        <v>1</v>
      </c>
      <c r="K1299" s="60">
        <v>44927</v>
      </c>
      <c r="L1299" s="60">
        <v>45016</v>
      </c>
      <c r="M1299" s="68">
        <f t="shared" si="63"/>
        <v>12.714285714285714</v>
      </c>
      <c r="N1299" s="338">
        <v>1</v>
      </c>
      <c r="O1299" s="70">
        <f t="shared" si="62"/>
        <v>1</v>
      </c>
      <c r="P1299" s="1087" t="str">
        <f>IF(ISNUMBER(O1299),IF(O1299=100%,"CUMPLIDA",IF(AND(ISNUMBER(L1299),ISNUMBER(OCI!$Q$6)), IF(L1299&lt;OCI!$Q$6,"INCUMPLIDA","PROCESO"), "VERIFICAR FECHA")),"SIN VALOR AVANCE")</f>
        <v>CUMPLIDA</v>
      </c>
      <c r="Q1299" s="310" t="s">
        <v>1179</v>
      </c>
    </row>
    <row r="1300" spans="1:17" ht="105" x14ac:dyDescent="0.25">
      <c r="A1300" s="59" t="s">
        <v>16</v>
      </c>
      <c r="B1300" s="1087" t="s">
        <v>9</v>
      </c>
      <c r="C1300" s="1111"/>
      <c r="D1300" s="1111"/>
      <c r="E1300" s="1115"/>
      <c r="F1300" s="1115"/>
      <c r="G1300" s="308" t="s">
        <v>1187</v>
      </c>
      <c r="H1300" s="308" t="s">
        <v>1188</v>
      </c>
      <c r="I1300" s="308" t="s">
        <v>1051</v>
      </c>
      <c r="J1300" s="67">
        <v>1</v>
      </c>
      <c r="K1300" s="60">
        <v>44805</v>
      </c>
      <c r="L1300" s="60">
        <v>44926</v>
      </c>
      <c r="M1300" s="68">
        <f t="shared" si="63"/>
        <v>17.285714285714285</v>
      </c>
      <c r="N1300" s="338">
        <v>1</v>
      </c>
      <c r="O1300" s="70">
        <f t="shared" si="62"/>
        <v>1</v>
      </c>
      <c r="P1300" s="1087" t="str">
        <f>IF(ISNUMBER(O1300),IF(O1300=100%,"CUMPLIDA",IF(AND(ISNUMBER(L1300),ISNUMBER(OCI!$Q$6)), IF(L1300&lt;OCI!$Q$6,"INCUMPLIDA","PROCESO"), "VERIFICAR FECHA")),"SIN VALOR AVANCE")</f>
        <v>CUMPLIDA</v>
      </c>
      <c r="Q1300" s="310" t="s">
        <v>1189</v>
      </c>
    </row>
    <row r="1301" spans="1:17" ht="90.6" x14ac:dyDescent="0.25">
      <c r="A1301" s="59" t="s">
        <v>16</v>
      </c>
      <c r="B1301" s="1087" t="s">
        <v>9</v>
      </c>
      <c r="C1301" s="1111"/>
      <c r="D1301" s="1111"/>
      <c r="E1301" s="1115"/>
      <c r="F1301" s="1115"/>
      <c r="G1301" s="1088" t="s">
        <v>1190</v>
      </c>
      <c r="H1301" s="1088" t="s">
        <v>1191</v>
      </c>
      <c r="I1301" s="1088" t="s">
        <v>1170</v>
      </c>
      <c r="J1301" s="67">
        <v>1</v>
      </c>
      <c r="K1301" s="60">
        <v>44805</v>
      </c>
      <c r="L1301" s="60">
        <v>44926</v>
      </c>
      <c r="M1301" s="68">
        <f t="shared" si="63"/>
        <v>17.285714285714285</v>
      </c>
      <c r="N1301" s="338">
        <v>1</v>
      </c>
      <c r="O1301" s="70">
        <f t="shared" si="62"/>
        <v>1</v>
      </c>
      <c r="P1301" s="1087" t="str">
        <f>IF(ISNUMBER(O1301),IF(O1301=100%,"CUMPLIDA",IF(AND(ISNUMBER(L1301),ISNUMBER(OCI!$Q$6)), IF(L1301&lt;OCI!$Q$6,"INCUMPLIDA","PROCESO"), "VERIFICAR FECHA")),"SIN VALOR AVANCE")</f>
        <v>CUMPLIDA</v>
      </c>
      <c r="Q1301" s="310" t="s">
        <v>1192</v>
      </c>
    </row>
    <row r="1302" spans="1:17" ht="90.6" x14ac:dyDescent="0.25">
      <c r="A1302" s="59" t="s">
        <v>16</v>
      </c>
      <c r="B1302" s="1087" t="s">
        <v>9</v>
      </c>
      <c r="C1302" s="1111"/>
      <c r="D1302" s="1111"/>
      <c r="E1302" s="1115"/>
      <c r="F1302" s="1115"/>
      <c r="G1302" s="1088" t="s">
        <v>1193</v>
      </c>
      <c r="H1302" s="1088" t="s">
        <v>1194</v>
      </c>
      <c r="I1302" s="1088" t="s">
        <v>1195</v>
      </c>
      <c r="J1302" s="67">
        <v>1</v>
      </c>
      <c r="K1302" s="60">
        <v>44805</v>
      </c>
      <c r="L1302" s="60">
        <v>44926</v>
      </c>
      <c r="M1302" s="68">
        <f t="shared" si="63"/>
        <v>17.285714285714285</v>
      </c>
      <c r="N1302" s="338">
        <v>1</v>
      </c>
      <c r="O1302" s="70">
        <f t="shared" si="62"/>
        <v>1</v>
      </c>
      <c r="P1302" s="1087" t="str">
        <f>IF(ISNUMBER(O1302),IF(O1302=100%,"CUMPLIDA",IF(AND(ISNUMBER(L1302),ISNUMBER(OCI!$Q$6)), IF(L1302&lt;OCI!$Q$6,"INCUMPLIDA","PROCESO"), "VERIFICAR FECHA")),"SIN VALOR AVANCE")</f>
        <v>CUMPLIDA</v>
      </c>
      <c r="Q1302" s="310" t="s">
        <v>1192</v>
      </c>
    </row>
    <row r="1303" spans="1:17" ht="90" x14ac:dyDescent="0.25">
      <c r="A1303" s="59" t="s">
        <v>16</v>
      </c>
      <c r="B1303" s="1087" t="s">
        <v>9</v>
      </c>
      <c r="C1303" s="1111"/>
      <c r="D1303" s="1111"/>
      <c r="E1303" s="1115"/>
      <c r="F1303" s="1115"/>
      <c r="G1303" s="1095" t="s">
        <v>1196</v>
      </c>
      <c r="H1303" s="1088" t="s">
        <v>1197</v>
      </c>
      <c r="I1303" s="1088" t="s">
        <v>1197</v>
      </c>
      <c r="J1303" s="67">
        <v>1</v>
      </c>
      <c r="K1303" s="60">
        <v>44805</v>
      </c>
      <c r="L1303" s="60">
        <v>45169</v>
      </c>
      <c r="M1303" s="68">
        <f t="shared" si="63"/>
        <v>52</v>
      </c>
      <c r="N1303" s="338">
        <v>0</v>
      </c>
      <c r="O1303" s="70">
        <f t="shared" si="62"/>
        <v>0</v>
      </c>
      <c r="P1303" s="1087" t="str">
        <f>IF(ISNUMBER(O1303),IF(O1303=100%,"CUMPLIDA",IF(AND(ISNUMBER(L1303),ISNUMBER(OCI!$Q$6)), IF(L1303&lt;OCI!$Q$6,"INCUMPLIDA","PROCESO"), "VERIFICAR FECHA")),"SIN VALOR AVANCE")</f>
        <v>PROCESO</v>
      </c>
      <c r="Q1303" s="310" t="s">
        <v>1198</v>
      </c>
    </row>
    <row r="1304" spans="1:17" ht="135.6" x14ac:dyDescent="0.25">
      <c r="A1304" s="59" t="s">
        <v>16</v>
      </c>
      <c r="B1304" s="1087" t="s">
        <v>9</v>
      </c>
      <c r="C1304" s="1111"/>
      <c r="D1304" s="1111"/>
      <c r="E1304" s="1115"/>
      <c r="F1304" s="1115"/>
      <c r="G1304" s="1095" t="s">
        <v>1199</v>
      </c>
      <c r="H1304" s="1095" t="s">
        <v>1200</v>
      </c>
      <c r="I1304" s="1095" t="s">
        <v>1051</v>
      </c>
      <c r="J1304" s="67">
        <v>1</v>
      </c>
      <c r="K1304" s="60">
        <v>44927</v>
      </c>
      <c r="L1304" s="60">
        <v>45138</v>
      </c>
      <c r="M1304" s="68">
        <f t="shared" si="63"/>
        <v>30.142857142857142</v>
      </c>
      <c r="N1304" s="338">
        <v>0</v>
      </c>
      <c r="O1304" s="70">
        <f t="shared" si="62"/>
        <v>0</v>
      </c>
      <c r="P1304" s="1087" t="str">
        <f>IF(ISNUMBER(O1304),IF(O1304=100%,"CUMPLIDA",IF(AND(ISNUMBER(L1304),ISNUMBER(OCI!$Q$6)), IF(L1304&lt;OCI!$Q$6,"INCUMPLIDA","PROCESO"), "VERIFICAR FECHA")),"SIN VALOR AVANCE")</f>
        <v>PROCESO</v>
      </c>
      <c r="Q1304" s="310" t="s">
        <v>3669</v>
      </c>
    </row>
    <row r="1305" spans="1:17" ht="75.599999999999994" customHeight="1" x14ac:dyDescent="0.25">
      <c r="A1305" s="59" t="s">
        <v>16</v>
      </c>
      <c r="B1305" s="1087" t="s">
        <v>9</v>
      </c>
      <c r="C1305" s="1111" t="s">
        <v>1206</v>
      </c>
      <c r="D1305" s="1119" t="s">
        <v>3699</v>
      </c>
      <c r="E1305" s="1115" t="s">
        <v>3393</v>
      </c>
      <c r="F1305" s="1115" t="s">
        <v>1207</v>
      </c>
      <c r="G1305" s="1095" t="s">
        <v>1208</v>
      </c>
      <c r="H1305" s="1095" t="s">
        <v>1209</v>
      </c>
      <c r="I1305" s="1095" t="s">
        <v>1209</v>
      </c>
      <c r="J1305" s="67">
        <v>1</v>
      </c>
      <c r="K1305" s="413">
        <v>44805</v>
      </c>
      <c r="L1305" s="413">
        <v>44926</v>
      </c>
      <c r="M1305" s="68">
        <f t="shared" si="63"/>
        <v>17.285714285714285</v>
      </c>
      <c r="N1305" s="338">
        <v>1</v>
      </c>
      <c r="O1305" s="70">
        <f t="shared" si="62"/>
        <v>1</v>
      </c>
      <c r="P1305" s="1087" t="str">
        <f>IF(ISNUMBER(O1305),IF(O1305=100%,"CUMPLIDA",IF(AND(ISNUMBER(L1305),ISNUMBER(OCI!$Q$6)), IF(L1305&lt;OCI!$Q$6,"INCUMPLIDA","PROCESO"), "VERIFICAR FECHA")),"SIN VALOR AVANCE")</f>
        <v>CUMPLIDA</v>
      </c>
      <c r="Q1305" s="348" t="s">
        <v>1205</v>
      </c>
    </row>
    <row r="1306" spans="1:17" ht="136.80000000000001" x14ac:dyDescent="0.25">
      <c r="A1306" s="59" t="s">
        <v>16</v>
      </c>
      <c r="B1306" s="1087" t="s">
        <v>9</v>
      </c>
      <c r="C1306" s="1111"/>
      <c r="D1306" s="1119"/>
      <c r="E1306" s="1115"/>
      <c r="F1306" s="1115"/>
      <c r="G1306" s="1095" t="s">
        <v>1210</v>
      </c>
      <c r="H1306" s="1095" t="s">
        <v>1211</v>
      </c>
      <c r="I1306" s="1095" t="s">
        <v>1212</v>
      </c>
      <c r="J1306" s="67">
        <v>2</v>
      </c>
      <c r="K1306" s="413">
        <v>44834</v>
      </c>
      <c r="L1306" s="413">
        <v>45015</v>
      </c>
      <c r="M1306" s="68">
        <f t="shared" si="63"/>
        <v>25.857142857142858</v>
      </c>
      <c r="N1306" s="338">
        <v>2</v>
      </c>
      <c r="O1306" s="70">
        <f t="shared" si="62"/>
        <v>1</v>
      </c>
      <c r="P1306" s="1087" t="str">
        <f>IF(ISNUMBER(O1306),IF(O1306=100%,"CUMPLIDA",IF(AND(ISNUMBER(L1306),ISNUMBER(OCI!$Q$6)), IF(L1306&lt;OCI!$Q$6,"INCUMPLIDA","PROCESO"), "VERIFICAR FECHA")),"SIN VALOR AVANCE")</f>
        <v>CUMPLIDA</v>
      </c>
      <c r="Q1306" s="348" t="s">
        <v>1213</v>
      </c>
    </row>
    <row r="1307" spans="1:17" ht="180.6" x14ac:dyDescent="0.25">
      <c r="A1307" s="59" t="s">
        <v>16</v>
      </c>
      <c r="B1307" s="1087" t="s">
        <v>9</v>
      </c>
      <c r="C1307" s="1087" t="s">
        <v>1214</v>
      </c>
      <c r="D1307" s="1096" t="s">
        <v>3699</v>
      </c>
      <c r="E1307" s="1095" t="s">
        <v>3394</v>
      </c>
      <c r="F1307" s="1095" t="s">
        <v>1215</v>
      </c>
      <c r="G1307" s="1095" t="s">
        <v>1216</v>
      </c>
      <c r="H1307" s="65" t="s">
        <v>1012</v>
      </c>
      <c r="I1307" s="65" t="s">
        <v>223</v>
      </c>
      <c r="J1307" s="67">
        <v>1</v>
      </c>
      <c r="K1307" s="413">
        <v>44805</v>
      </c>
      <c r="L1307" s="413">
        <v>45169</v>
      </c>
      <c r="M1307" s="68">
        <f t="shared" si="63"/>
        <v>52</v>
      </c>
      <c r="N1307" s="338">
        <v>0</v>
      </c>
      <c r="O1307" s="70">
        <f t="shared" si="62"/>
        <v>0</v>
      </c>
      <c r="P1307" s="1087" t="str">
        <f>IF(ISNUMBER(O1307),IF(O1307=100%,"CUMPLIDA",IF(AND(ISNUMBER(L1307),ISNUMBER(OCI!$Q$6)), IF(L1307&lt;OCI!$Q$6,"INCUMPLIDA","PROCESO"), "VERIFICAR FECHA")),"SIN VALOR AVANCE")</f>
        <v>PROCESO</v>
      </c>
      <c r="Q1307" s="348" t="s">
        <v>1217</v>
      </c>
    </row>
    <row r="1308" spans="1:17" ht="120.6" customHeight="1" x14ac:dyDescent="0.25">
      <c r="A1308" s="59" t="s">
        <v>16</v>
      </c>
      <c r="B1308" s="1087" t="s">
        <v>9</v>
      </c>
      <c r="C1308" s="1111" t="s">
        <v>3801</v>
      </c>
      <c r="D1308" s="1119" t="s">
        <v>3670</v>
      </c>
      <c r="E1308" s="1115" t="s">
        <v>3671</v>
      </c>
      <c r="F1308" s="1115" t="s">
        <v>3672</v>
      </c>
      <c r="G1308" s="1095" t="s">
        <v>3673</v>
      </c>
      <c r="H1308" s="1095" t="s">
        <v>3673</v>
      </c>
      <c r="I1308" s="65" t="s">
        <v>3674</v>
      </c>
      <c r="J1308" s="67">
        <v>4</v>
      </c>
      <c r="K1308" s="936">
        <v>45139</v>
      </c>
      <c r="L1308" s="936">
        <v>45504</v>
      </c>
      <c r="M1308" s="68">
        <f t="shared" si="63"/>
        <v>52.142857142857146</v>
      </c>
      <c r="N1308" s="338">
        <v>0</v>
      </c>
      <c r="O1308" s="70">
        <f t="shared" si="62"/>
        <v>0</v>
      </c>
      <c r="P1308" s="1087" t="str">
        <f>IF(ISNUMBER(O1308),IF(O1308=100%,"CUMPLIDA",IF(AND(ISNUMBER(L1308),ISNUMBER(OCI!$Q$6)), IF(L1308&lt;OCI!$Q$6,"INCUMPLIDA","PROCESO"), "VERIFICAR FECHA")),"SIN VALOR AVANCE")</f>
        <v>PROCESO</v>
      </c>
      <c r="Q1308" s="348" t="s">
        <v>4129</v>
      </c>
    </row>
    <row r="1309" spans="1:17" ht="255" x14ac:dyDescent="0.25">
      <c r="A1309" s="59" t="s">
        <v>16</v>
      </c>
      <c r="B1309" s="1087" t="s">
        <v>9</v>
      </c>
      <c r="C1309" s="1111"/>
      <c r="D1309" s="1119"/>
      <c r="E1309" s="1115"/>
      <c r="F1309" s="1115"/>
      <c r="G1309" s="1095" t="s">
        <v>3675</v>
      </c>
      <c r="H1309" s="1095" t="s">
        <v>3675</v>
      </c>
      <c r="I1309" s="65" t="s">
        <v>4130</v>
      </c>
      <c r="J1309" s="67">
        <v>13</v>
      </c>
      <c r="K1309" s="413">
        <v>45139</v>
      </c>
      <c r="L1309" s="413">
        <v>45322</v>
      </c>
      <c r="M1309" s="68">
        <f t="shared" si="63"/>
        <v>26.142857142857142</v>
      </c>
      <c r="N1309" s="338">
        <v>0</v>
      </c>
      <c r="O1309" s="70">
        <f t="shared" si="62"/>
        <v>0</v>
      </c>
      <c r="P1309" s="1087" t="str">
        <f>IF(ISNUMBER(O1309),IF(O1309=100%,"CUMPLIDA",IF(AND(ISNUMBER(L1309),ISNUMBER(OCI!$Q$6)), IF(L1309&lt;OCI!$Q$6,"INCUMPLIDA","PROCESO"), "VERIFICAR FECHA")),"SIN VALOR AVANCE")</f>
        <v>PROCESO</v>
      </c>
      <c r="Q1309" s="348" t="s">
        <v>4131</v>
      </c>
    </row>
    <row r="1310" spans="1:17" ht="150.6" x14ac:dyDescent="0.25">
      <c r="A1310" s="59" t="s">
        <v>16</v>
      </c>
      <c r="B1310" s="1087" t="s">
        <v>9</v>
      </c>
      <c r="C1310" s="1111"/>
      <c r="D1310" s="1119"/>
      <c r="E1310" s="1115"/>
      <c r="F1310" s="1115"/>
      <c r="G1310" s="1095" t="s">
        <v>3676</v>
      </c>
      <c r="H1310" s="1095" t="s">
        <v>3676</v>
      </c>
      <c r="I1310" s="65" t="s">
        <v>3677</v>
      </c>
      <c r="J1310" s="67">
        <v>2</v>
      </c>
      <c r="K1310" s="413">
        <v>45139</v>
      </c>
      <c r="L1310" s="413">
        <v>45504</v>
      </c>
      <c r="M1310" s="68">
        <f t="shared" si="63"/>
        <v>52.142857142857146</v>
      </c>
      <c r="N1310" s="338">
        <v>0</v>
      </c>
      <c r="O1310" s="70">
        <f t="shared" si="62"/>
        <v>0</v>
      </c>
      <c r="P1310" s="1087" t="str">
        <f>IF(ISNUMBER(O1310),IF(O1310=100%,"CUMPLIDA",IF(AND(ISNUMBER(L1310),ISNUMBER(OCI!$Q$6)), IF(L1310&lt;OCI!$Q$6,"INCUMPLIDA","PROCESO"), "VERIFICAR FECHA")),"SIN VALOR AVANCE")</f>
        <v>PROCESO</v>
      </c>
      <c r="Q1310" s="1086" t="s">
        <v>4132</v>
      </c>
    </row>
    <row r="1311" spans="1:17" ht="409.6" x14ac:dyDescent="0.25">
      <c r="A1311" s="59" t="s">
        <v>16</v>
      </c>
      <c r="B1311" s="1087" t="s">
        <v>9</v>
      </c>
      <c r="C1311" s="1111" t="s">
        <v>3802</v>
      </c>
      <c r="D1311" s="1119" t="s">
        <v>3670</v>
      </c>
      <c r="E1311" s="1115" t="s">
        <v>4133</v>
      </c>
      <c r="F1311" s="1115" t="s">
        <v>3678</v>
      </c>
      <c r="G1311" s="1095" t="s">
        <v>3679</v>
      </c>
      <c r="H1311" s="1095" t="s">
        <v>3679</v>
      </c>
      <c r="I1311" s="65" t="s">
        <v>3682</v>
      </c>
      <c r="J1311" s="67">
        <v>10</v>
      </c>
      <c r="K1311" s="413">
        <v>45139</v>
      </c>
      <c r="L1311" s="413">
        <v>45504</v>
      </c>
      <c r="M1311" s="68">
        <f t="shared" si="63"/>
        <v>52.142857142857146</v>
      </c>
      <c r="N1311" s="338">
        <v>0</v>
      </c>
      <c r="O1311" s="70">
        <f t="shared" si="62"/>
        <v>0</v>
      </c>
      <c r="P1311" s="1087" t="str">
        <f>IF(ISNUMBER(O1311),IF(O1311=100%,"CUMPLIDA",IF(AND(ISNUMBER(L1311),ISNUMBER(OCI!$Q$6)), IF(L1311&lt;OCI!$Q$6,"INCUMPLIDA","PROCESO"), "VERIFICAR FECHA")),"SIN VALOR AVANCE")</f>
        <v>PROCESO</v>
      </c>
      <c r="Q1311" s="1079" t="s">
        <v>4134</v>
      </c>
    </row>
    <row r="1312" spans="1:17" ht="255" x14ac:dyDescent="0.25">
      <c r="A1312" s="59" t="s">
        <v>16</v>
      </c>
      <c r="B1312" s="1087" t="s">
        <v>9</v>
      </c>
      <c r="C1312" s="1111"/>
      <c r="D1312" s="1119"/>
      <c r="E1312" s="1115"/>
      <c r="F1312" s="1115"/>
      <c r="G1312" s="1095" t="s">
        <v>3680</v>
      </c>
      <c r="H1312" s="1095" t="s">
        <v>3680</v>
      </c>
      <c r="I1312" s="65" t="s">
        <v>3683</v>
      </c>
      <c r="J1312" s="67">
        <v>9</v>
      </c>
      <c r="K1312" s="413">
        <v>45139</v>
      </c>
      <c r="L1312" s="413">
        <v>45504</v>
      </c>
      <c r="M1312" s="68">
        <f t="shared" si="63"/>
        <v>52.142857142857146</v>
      </c>
      <c r="N1312" s="338">
        <v>0</v>
      </c>
      <c r="O1312" s="70">
        <f t="shared" si="62"/>
        <v>0</v>
      </c>
      <c r="P1312" s="1087" t="str">
        <f>IF(ISNUMBER(O1312),IF(O1312=100%,"CUMPLIDA",IF(AND(ISNUMBER(L1312),ISNUMBER(OCI!$Q$6)), IF(L1312&lt;OCI!$Q$6,"INCUMPLIDA","PROCESO"), "VERIFICAR FECHA")),"SIN VALOR AVANCE")</f>
        <v>PROCESO</v>
      </c>
      <c r="Q1312" s="1079" t="s">
        <v>4135</v>
      </c>
    </row>
    <row r="1313" spans="1:17" ht="120" x14ac:dyDescent="0.25">
      <c r="A1313" s="59" t="s">
        <v>16</v>
      </c>
      <c r="B1313" s="1087" t="s">
        <v>9</v>
      </c>
      <c r="C1313" s="1111"/>
      <c r="D1313" s="1119"/>
      <c r="E1313" s="1115"/>
      <c r="F1313" s="1115"/>
      <c r="G1313" s="1095" t="s">
        <v>3681</v>
      </c>
      <c r="H1313" s="1095" t="s">
        <v>3681</v>
      </c>
      <c r="I1313" s="65" t="s">
        <v>3684</v>
      </c>
      <c r="J1313" s="67">
        <v>7</v>
      </c>
      <c r="K1313" s="413">
        <v>45139</v>
      </c>
      <c r="L1313" s="413">
        <v>45504</v>
      </c>
      <c r="M1313" s="68">
        <f t="shared" si="63"/>
        <v>52.142857142857146</v>
      </c>
      <c r="N1313" s="338">
        <v>0</v>
      </c>
      <c r="O1313" s="70">
        <f t="shared" si="62"/>
        <v>0</v>
      </c>
      <c r="P1313" s="1087" t="str">
        <f>IF(ISNUMBER(O1313),IF(O1313=100%,"CUMPLIDA",IF(AND(ISNUMBER(L1313),ISNUMBER(OCI!$Q$6)), IF(L1313&lt;OCI!$Q$6,"INCUMPLIDA","PROCESO"), "VERIFICAR FECHA")),"SIN VALOR AVANCE")</f>
        <v>PROCESO</v>
      </c>
      <c r="Q1313" s="945" t="s">
        <v>4136</v>
      </c>
    </row>
    <row r="1314" spans="1:17" ht="150" customHeight="1" x14ac:dyDescent="0.25">
      <c r="A1314" s="59" t="s">
        <v>16</v>
      </c>
      <c r="B1314" s="1087" t="s">
        <v>9</v>
      </c>
      <c r="C1314" s="1111" t="s">
        <v>3803</v>
      </c>
      <c r="D1314" s="1119" t="s">
        <v>3670</v>
      </c>
      <c r="E1314" s="1198" t="s">
        <v>4137</v>
      </c>
      <c r="F1314" s="1199" t="s">
        <v>3685</v>
      </c>
      <c r="G1314" s="1063" t="s">
        <v>3686</v>
      </c>
      <c r="H1314" s="1064" t="s">
        <v>3686</v>
      </c>
      <c r="I1314" s="1063" t="s">
        <v>3690</v>
      </c>
      <c r="J1314" s="67">
        <v>1</v>
      </c>
      <c r="K1314" s="413">
        <v>45139</v>
      </c>
      <c r="L1314" s="413">
        <v>45291</v>
      </c>
      <c r="M1314" s="68">
        <f t="shared" si="63"/>
        <v>21.714285714285715</v>
      </c>
      <c r="N1314" s="338">
        <v>0</v>
      </c>
      <c r="O1314" s="70">
        <f t="shared" si="62"/>
        <v>0</v>
      </c>
      <c r="P1314" s="1087" t="str">
        <f>IF(ISNUMBER(O1314),IF(O1314=100%,"CUMPLIDA",IF(AND(ISNUMBER(L1314),ISNUMBER(OCI!$Q$6)), IF(L1314&lt;OCI!$Q$6,"INCUMPLIDA","PROCESO"), "VERIFICAR FECHA")),"SIN VALOR AVANCE")</f>
        <v>PROCESO</v>
      </c>
      <c r="Q1314" s="1079" t="s">
        <v>4138</v>
      </c>
    </row>
    <row r="1315" spans="1:17" ht="225" x14ac:dyDescent="0.25">
      <c r="A1315" s="59" t="s">
        <v>16</v>
      </c>
      <c r="B1315" s="1087" t="s">
        <v>9</v>
      </c>
      <c r="C1315" s="1111"/>
      <c r="D1315" s="1119"/>
      <c r="E1315" s="1198"/>
      <c r="F1315" s="1199"/>
      <c r="G1315" s="1063" t="s">
        <v>3687</v>
      </c>
      <c r="H1315" s="1064" t="s">
        <v>3687</v>
      </c>
      <c r="I1315" s="1063" t="s">
        <v>3691</v>
      </c>
      <c r="J1315" s="67">
        <v>3</v>
      </c>
      <c r="K1315" s="413">
        <v>45139</v>
      </c>
      <c r="L1315" s="413">
        <v>45504</v>
      </c>
      <c r="M1315" s="68">
        <f t="shared" si="63"/>
        <v>52.142857142857146</v>
      </c>
      <c r="N1315" s="338">
        <v>0</v>
      </c>
      <c r="O1315" s="70">
        <f t="shared" si="62"/>
        <v>0</v>
      </c>
      <c r="P1315" s="1087" t="str">
        <f>IF(ISNUMBER(O1315),IF(O1315=100%,"CUMPLIDA",IF(AND(ISNUMBER(L1315),ISNUMBER(OCI!$Q$6)), IF(L1315&lt;OCI!$Q$6,"INCUMPLIDA","PROCESO"), "VERIFICAR FECHA")),"SIN VALOR AVANCE")</f>
        <v>PROCESO</v>
      </c>
      <c r="Q1315" s="1079" t="s">
        <v>4138</v>
      </c>
    </row>
    <row r="1316" spans="1:17" ht="150" x14ac:dyDescent="0.25">
      <c r="A1316" s="59" t="s">
        <v>16</v>
      </c>
      <c r="B1316" s="1087" t="s">
        <v>9</v>
      </c>
      <c r="C1316" s="1111"/>
      <c r="D1316" s="1119"/>
      <c r="E1316" s="1198"/>
      <c r="F1316" s="1199"/>
      <c r="G1316" s="1063" t="s">
        <v>3688</v>
      </c>
      <c r="H1316" s="1064" t="s">
        <v>3688</v>
      </c>
      <c r="I1316" s="1063" t="s">
        <v>3692</v>
      </c>
      <c r="J1316" s="67">
        <v>6</v>
      </c>
      <c r="K1316" s="413">
        <v>45139</v>
      </c>
      <c r="L1316" s="413">
        <v>45504</v>
      </c>
      <c r="M1316" s="68">
        <f t="shared" si="63"/>
        <v>52.142857142857146</v>
      </c>
      <c r="N1316" s="338">
        <v>0</v>
      </c>
      <c r="O1316" s="70">
        <f t="shared" si="62"/>
        <v>0</v>
      </c>
      <c r="P1316" s="1087" t="str">
        <f>IF(ISNUMBER(O1316),IF(O1316=100%,"CUMPLIDA",IF(AND(ISNUMBER(L1316),ISNUMBER(OCI!$Q$6)), IF(L1316&lt;OCI!$Q$6,"INCUMPLIDA","PROCESO"), "VERIFICAR FECHA")),"SIN VALOR AVANCE")</f>
        <v>PROCESO</v>
      </c>
      <c r="Q1316" s="1079" t="s">
        <v>4139</v>
      </c>
    </row>
    <row r="1317" spans="1:17" ht="105.6" x14ac:dyDescent="0.25">
      <c r="A1317" s="59" t="s">
        <v>16</v>
      </c>
      <c r="B1317" s="1087" t="s">
        <v>9</v>
      </c>
      <c r="C1317" s="1111"/>
      <c r="D1317" s="1119"/>
      <c r="E1317" s="1198"/>
      <c r="F1317" s="1199"/>
      <c r="G1317" s="1063" t="s">
        <v>3689</v>
      </c>
      <c r="H1317" s="1064" t="s">
        <v>3689</v>
      </c>
      <c r="I1317" s="1062" t="s">
        <v>3693</v>
      </c>
      <c r="J1317" s="67">
        <v>1</v>
      </c>
      <c r="K1317" s="413">
        <v>45139</v>
      </c>
      <c r="L1317" s="413">
        <v>45321</v>
      </c>
      <c r="M1317" s="68">
        <f t="shared" si="63"/>
        <v>26</v>
      </c>
      <c r="N1317" s="338">
        <v>0</v>
      </c>
      <c r="O1317" s="70">
        <f t="shared" si="62"/>
        <v>0</v>
      </c>
      <c r="P1317" s="1087" t="str">
        <f>IF(ISNUMBER(O1317),IF(O1317=100%,"CUMPLIDA",IF(AND(ISNUMBER(L1317),ISNUMBER(OCI!$Q$6)), IF(L1317&lt;OCI!$Q$6,"INCUMPLIDA","PROCESO"), "VERIFICAR FECHA")),"SIN VALOR AVANCE")</f>
        <v>PROCESO</v>
      </c>
      <c r="Q1317" s="1079" t="s">
        <v>4140</v>
      </c>
    </row>
    <row r="1318" spans="1:17" ht="255" customHeight="1" x14ac:dyDescent="0.25">
      <c r="A1318" s="59" t="s">
        <v>16</v>
      </c>
      <c r="B1318" s="1087" t="s">
        <v>9</v>
      </c>
      <c r="C1318" s="1116" t="s">
        <v>3804</v>
      </c>
      <c r="D1318" s="1117" t="s">
        <v>3670</v>
      </c>
      <c r="E1318" s="1196" t="s">
        <v>4141</v>
      </c>
      <c r="F1318" s="1197" t="s">
        <v>3694</v>
      </c>
      <c r="G1318" s="1063" t="s">
        <v>3695</v>
      </c>
      <c r="H1318" s="1064" t="s">
        <v>3695</v>
      </c>
      <c r="I1318" s="1063" t="s">
        <v>3697</v>
      </c>
      <c r="J1318" s="67">
        <v>5</v>
      </c>
      <c r="K1318" s="413">
        <v>45139</v>
      </c>
      <c r="L1318" s="413">
        <v>45504</v>
      </c>
      <c r="M1318" s="68">
        <f t="shared" si="63"/>
        <v>52.142857142857146</v>
      </c>
      <c r="N1318" s="338">
        <v>0</v>
      </c>
      <c r="O1318" s="70">
        <f t="shared" si="62"/>
        <v>0</v>
      </c>
      <c r="P1318" s="1087" t="str">
        <f>IF(ISNUMBER(O1318),IF(O1318=100%,"CUMPLIDA",IF(AND(ISNUMBER(L1318),ISNUMBER(OCI!$Q$6)), IF(L1318&lt;OCI!$Q$6,"INCUMPLIDA","PROCESO"), "VERIFICAR FECHA")),"SIN VALOR AVANCE")</f>
        <v>PROCESO</v>
      </c>
      <c r="Q1318" s="1079" t="s">
        <v>4142</v>
      </c>
    </row>
    <row r="1319" spans="1:17" ht="150.6" x14ac:dyDescent="0.25">
      <c r="A1319" s="59" t="s">
        <v>16</v>
      </c>
      <c r="B1319" s="1087" t="s">
        <v>9</v>
      </c>
      <c r="C1319" s="1116"/>
      <c r="D1319" s="1117"/>
      <c r="E1319" s="1196"/>
      <c r="F1319" s="1197"/>
      <c r="G1319" s="1063" t="s">
        <v>3696</v>
      </c>
      <c r="H1319" s="1064" t="s">
        <v>3696</v>
      </c>
      <c r="I1319" s="1063" t="s">
        <v>3698</v>
      </c>
      <c r="J1319" s="67">
        <v>12</v>
      </c>
      <c r="K1319" s="936">
        <v>45139</v>
      </c>
      <c r="L1319" s="936">
        <v>45504</v>
      </c>
      <c r="M1319" s="68">
        <f t="shared" si="63"/>
        <v>52.142857142857146</v>
      </c>
      <c r="N1319" s="338">
        <v>0</v>
      </c>
      <c r="O1319" s="70">
        <f t="shared" si="62"/>
        <v>0</v>
      </c>
      <c r="P1319" s="1087" t="str">
        <f>IF(ISNUMBER(O1319),IF(O1319=100%,"CUMPLIDA",IF(AND(ISNUMBER(L1319),ISNUMBER(OCI!$Q$6)), IF(L1319&lt;OCI!$Q$6,"INCUMPLIDA","PROCESO"), "VERIFICAR FECHA")),"SIN VALOR AVANCE")</f>
        <v>PROCESO</v>
      </c>
      <c r="Q1319" s="1079" t="s">
        <v>4143</v>
      </c>
    </row>
    <row r="1320" spans="1:17" ht="120.6" customHeight="1" x14ac:dyDescent="0.25">
      <c r="A1320" s="59" t="s">
        <v>18</v>
      </c>
      <c r="B1320" s="72" t="s">
        <v>9</v>
      </c>
      <c r="C1320" s="1120" t="s">
        <v>1218</v>
      </c>
      <c r="D1320" s="1120" t="s">
        <v>1219</v>
      </c>
      <c r="E1320" s="1123" t="s">
        <v>3381</v>
      </c>
      <c r="F1320" s="1112" t="s">
        <v>1220</v>
      </c>
      <c r="G1320" s="1098" t="s">
        <v>1221</v>
      </c>
      <c r="H1320" s="1115" t="s">
        <v>1222</v>
      </c>
      <c r="I1320" s="1095" t="s">
        <v>1223</v>
      </c>
      <c r="J1320" s="67">
        <v>7</v>
      </c>
      <c r="K1320" s="60">
        <v>42979</v>
      </c>
      <c r="L1320" s="60">
        <v>43100</v>
      </c>
      <c r="M1320" s="68">
        <f t="shared" si="63"/>
        <v>17.285714285714285</v>
      </c>
      <c r="N1320" s="338">
        <v>7</v>
      </c>
      <c r="O1320" s="70">
        <f t="shared" si="62"/>
        <v>1</v>
      </c>
      <c r="P1320" s="1087" t="str">
        <f>IF(ISNUMBER(O1320),IF(O1320=100%,"CUMPLIDA",IF(AND(ISNUMBER(L1320),ISNUMBER(OCI!$Q$6)), IF(L1320&lt;OCI!$Q$6,"INCUMPLIDA","PROCESO"), "VERIFICAR FECHA")),"SIN VALOR AVANCE")</f>
        <v>CUMPLIDA</v>
      </c>
      <c r="Q1320" s="797" t="s">
        <v>1224</v>
      </c>
    </row>
    <row r="1321" spans="1:17" ht="315.60000000000002" x14ac:dyDescent="0.25">
      <c r="A1321" s="59" t="s">
        <v>18</v>
      </c>
      <c r="B1321" s="72" t="s">
        <v>9</v>
      </c>
      <c r="C1321" s="1120"/>
      <c r="D1321" s="1120"/>
      <c r="E1321" s="1123"/>
      <c r="F1321" s="1112"/>
      <c r="G1321" s="1098" t="s">
        <v>1225</v>
      </c>
      <c r="H1321" s="1115"/>
      <c r="I1321" s="1092" t="s">
        <v>1226</v>
      </c>
      <c r="J1321" s="67">
        <v>1</v>
      </c>
      <c r="K1321" s="60">
        <v>44531</v>
      </c>
      <c r="L1321" s="60">
        <v>44651</v>
      </c>
      <c r="M1321" s="68">
        <f t="shared" si="63"/>
        <v>17.142857142857142</v>
      </c>
      <c r="N1321" s="338">
        <v>1</v>
      </c>
      <c r="O1321" s="70">
        <f t="shared" si="62"/>
        <v>1</v>
      </c>
      <c r="P1321" s="1087" t="str">
        <f>IF(ISNUMBER(O1321),IF(O1321=100%,"CUMPLIDA",IF(AND(ISNUMBER(L1321),ISNUMBER(OCI!$Q$6)), IF(L1321&lt;OCI!$Q$6,"INCUMPLIDA","PROCESO"), "VERIFICAR FECHA")),"SIN VALOR AVANCE")</f>
        <v>CUMPLIDA</v>
      </c>
      <c r="Q1321" s="348" t="s">
        <v>1227</v>
      </c>
    </row>
    <row r="1322" spans="1:17" ht="135.6" x14ac:dyDescent="0.25">
      <c r="A1322" s="59" t="s">
        <v>18</v>
      </c>
      <c r="B1322" s="72" t="s">
        <v>9</v>
      </c>
      <c r="C1322" s="1120"/>
      <c r="D1322" s="1120"/>
      <c r="E1322" s="1123"/>
      <c r="F1322" s="1112"/>
      <c r="G1322" s="1122" t="s">
        <v>1228</v>
      </c>
      <c r="H1322" s="1093" t="s">
        <v>477</v>
      </c>
      <c r="I1322" s="1095" t="s">
        <v>351</v>
      </c>
      <c r="J1322" s="67">
        <v>1</v>
      </c>
      <c r="K1322" s="60">
        <v>44927</v>
      </c>
      <c r="L1322" s="60">
        <v>45230</v>
      </c>
      <c r="M1322" s="68">
        <f t="shared" si="63"/>
        <v>43.285714285714285</v>
      </c>
      <c r="N1322" s="338">
        <v>0</v>
      </c>
      <c r="O1322" s="70">
        <f t="shared" si="62"/>
        <v>0</v>
      </c>
      <c r="P1322" s="1087" t="str">
        <f>IF(ISNUMBER(O1322),IF(O1322=100%,"CUMPLIDA",IF(AND(ISNUMBER(L1322),ISNUMBER(OCI!$Q$6)), IF(L1322&lt;OCI!$Q$6,"INCUMPLIDA","PROCESO"), "VERIFICAR FECHA")),"SIN VALOR AVANCE")</f>
        <v>PROCESO</v>
      </c>
      <c r="Q1322" s="348" t="s">
        <v>1229</v>
      </c>
    </row>
    <row r="1323" spans="1:17" ht="135.6" x14ac:dyDescent="0.25">
      <c r="A1323" s="59" t="s">
        <v>18</v>
      </c>
      <c r="B1323" s="72" t="s">
        <v>9</v>
      </c>
      <c r="C1323" s="1120"/>
      <c r="D1323" s="1120"/>
      <c r="E1323" s="1123"/>
      <c r="F1323" s="1112"/>
      <c r="G1323" s="1122"/>
      <c r="H1323" s="1110" t="s">
        <v>479</v>
      </c>
      <c r="I1323" s="66" t="s">
        <v>354</v>
      </c>
      <c r="J1323" s="67">
        <v>1</v>
      </c>
      <c r="K1323" s="60">
        <v>45231</v>
      </c>
      <c r="L1323" s="60">
        <v>45443</v>
      </c>
      <c r="M1323" s="68">
        <f t="shared" si="63"/>
        <v>30.285714285714285</v>
      </c>
      <c r="N1323" s="338">
        <v>0</v>
      </c>
      <c r="O1323" s="70">
        <f t="shared" si="62"/>
        <v>0</v>
      </c>
      <c r="P1323" s="1087" t="str">
        <f>IF(ISNUMBER(O1323),IF(O1323=100%,"CUMPLIDA",IF(AND(ISNUMBER(L1323),ISNUMBER(OCI!$Q$6)), IF(L1323&lt;OCI!$Q$6,"INCUMPLIDA","PROCESO"), "VERIFICAR FECHA")),"SIN VALOR AVANCE")</f>
        <v>PROCESO</v>
      </c>
      <c r="Q1323" s="348" t="s">
        <v>1229</v>
      </c>
    </row>
    <row r="1324" spans="1:17" ht="285.60000000000002" x14ac:dyDescent="0.25">
      <c r="A1324" s="59" t="s">
        <v>18</v>
      </c>
      <c r="B1324" s="72" t="s">
        <v>9</v>
      </c>
      <c r="C1324" s="1120"/>
      <c r="D1324" s="1120"/>
      <c r="E1324" s="1123"/>
      <c r="F1324" s="1112"/>
      <c r="G1324" s="1122"/>
      <c r="H1324" s="1110"/>
      <c r="I1324" s="66" t="s">
        <v>106</v>
      </c>
      <c r="J1324" s="67">
        <v>4</v>
      </c>
      <c r="K1324" s="60">
        <v>45444</v>
      </c>
      <c r="L1324" s="60">
        <v>45808</v>
      </c>
      <c r="M1324" s="68">
        <f t="shared" si="63"/>
        <v>52</v>
      </c>
      <c r="N1324" s="338">
        <v>0</v>
      </c>
      <c r="O1324" s="70">
        <f t="shared" si="62"/>
        <v>0</v>
      </c>
      <c r="P1324" s="1087" t="str">
        <f>IF(ISNUMBER(O1324),IF(O1324=100%,"CUMPLIDA",IF(AND(ISNUMBER(L1324),ISNUMBER(OCI!$Q$6)), IF(L1324&lt;OCI!$Q$6,"INCUMPLIDA","PROCESO"), "VERIFICAR FECHA")),"SIN VALOR AVANCE")</f>
        <v>PROCESO</v>
      </c>
      <c r="Q1324" s="348" t="s">
        <v>1230</v>
      </c>
    </row>
    <row r="1325" spans="1:17" ht="270.60000000000002" x14ac:dyDescent="0.25">
      <c r="A1325" s="59" t="s">
        <v>18</v>
      </c>
      <c r="B1325" s="72" t="s">
        <v>9</v>
      </c>
      <c r="C1325" s="1120"/>
      <c r="D1325" s="1120"/>
      <c r="E1325" s="1123"/>
      <c r="F1325" s="1112"/>
      <c r="G1325" s="1122"/>
      <c r="H1325" s="1093" t="s">
        <v>482</v>
      </c>
      <c r="I1325" s="66" t="s">
        <v>399</v>
      </c>
      <c r="J1325" s="67">
        <v>1</v>
      </c>
      <c r="K1325" s="60">
        <v>45809</v>
      </c>
      <c r="L1325" s="60">
        <v>46022</v>
      </c>
      <c r="M1325" s="68">
        <f t="shared" si="63"/>
        <v>30.428571428571427</v>
      </c>
      <c r="N1325" s="338">
        <v>0</v>
      </c>
      <c r="O1325" s="70">
        <f t="shared" si="62"/>
        <v>0</v>
      </c>
      <c r="P1325" s="1087" t="str">
        <f>IF(ISNUMBER(O1325),IF(O1325=100%,"CUMPLIDA",IF(AND(ISNUMBER(L1325),ISNUMBER(OCI!$Q$6)), IF(L1325&lt;OCI!$Q$6,"INCUMPLIDA","PROCESO"), "VERIFICAR FECHA")),"SIN VALOR AVANCE")</f>
        <v>PROCESO</v>
      </c>
      <c r="Q1325" s="348" t="s">
        <v>1231</v>
      </c>
    </row>
    <row r="1326" spans="1:17" ht="180.6" customHeight="1" x14ac:dyDescent="0.25">
      <c r="A1326" s="59" t="s">
        <v>18</v>
      </c>
      <c r="B1326" s="72" t="s">
        <v>9</v>
      </c>
      <c r="C1326" s="1120" t="s">
        <v>1232</v>
      </c>
      <c r="D1326" s="1120" t="s">
        <v>1219</v>
      </c>
      <c r="E1326" s="1112" t="s">
        <v>3382</v>
      </c>
      <c r="F1326" s="1112" t="s">
        <v>1233</v>
      </c>
      <c r="G1326" s="1115" t="s">
        <v>1234</v>
      </c>
      <c r="H1326" s="1095" t="s">
        <v>4240</v>
      </c>
      <c r="I1326" s="1095" t="s">
        <v>1223</v>
      </c>
      <c r="J1326" s="67">
        <v>1</v>
      </c>
      <c r="K1326" s="60">
        <v>42979</v>
      </c>
      <c r="L1326" s="60">
        <v>43100</v>
      </c>
      <c r="M1326" s="68">
        <f t="shared" si="63"/>
        <v>17.285714285714285</v>
      </c>
      <c r="N1326" s="338">
        <v>1</v>
      </c>
      <c r="O1326" s="70">
        <f t="shared" si="62"/>
        <v>1</v>
      </c>
      <c r="P1326" s="1087" t="str">
        <f>IF(ISNUMBER(O1326),IF(O1326=100%,"CUMPLIDA",IF(AND(ISNUMBER(L1326),ISNUMBER(OCI!$Q$6)), IF(L1326&lt;OCI!$Q$6,"INCUMPLIDA","PROCESO"), "VERIFICAR FECHA")),"SIN VALOR AVANCE")</f>
        <v>CUMPLIDA</v>
      </c>
      <c r="Q1326" s="348" t="s">
        <v>1235</v>
      </c>
    </row>
    <row r="1327" spans="1:17" ht="135.6" x14ac:dyDescent="0.25">
      <c r="A1327" s="59" t="s">
        <v>18</v>
      </c>
      <c r="B1327" s="72" t="s">
        <v>9</v>
      </c>
      <c r="C1327" s="1120"/>
      <c r="D1327" s="1120"/>
      <c r="E1327" s="1112"/>
      <c r="F1327" s="1112"/>
      <c r="G1327" s="1115"/>
      <c r="H1327" s="1093" t="s">
        <v>477</v>
      </c>
      <c r="I1327" s="1095" t="s">
        <v>351</v>
      </c>
      <c r="J1327" s="67">
        <v>1</v>
      </c>
      <c r="K1327" s="60">
        <v>44927</v>
      </c>
      <c r="L1327" s="60">
        <v>45230</v>
      </c>
      <c r="M1327" s="68">
        <f t="shared" si="63"/>
        <v>43.285714285714285</v>
      </c>
      <c r="N1327" s="338">
        <v>0</v>
      </c>
      <c r="O1327" s="70">
        <f t="shared" si="62"/>
        <v>0</v>
      </c>
      <c r="P1327" s="1087" t="str">
        <f>IF(ISNUMBER(O1327),IF(O1327=100%,"CUMPLIDA",IF(AND(ISNUMBER(L1327),ISNUMBER(OCI!$Q$6)), IF(L1327&lt;OCI!$Q$6,"INCUMPLIDA","PROCESO"), "VERIFICAR FECHA")),"SIN VALOR AVANCE")</f>
        <v>PROCESO</v>
      </c>
      <c r="Q1327" s="348" t="s">
        <v>1229</v>
      </c>
    </row>
    <row r="1328" spans="1:17" ht="135.6" x14ac:dyDescent="0.25">
      <c r="A1328" s="59" t="s">
        <v>18</v>
      </c>
      <c r="B1328" s="72" t="s">
        <v>9</v>
      </c>
      <c r="C1328" s="1120"/>
      <c r="D1328" s="1120"/>
      <c r="E1328" s="1112"/>
      <c r="F1328" s="1112"/>
      <c r="G1328" s="1115"/>
      <c r="H1328" s="1110" t="s">
        <v>479</v>
      </c>
      <c r="I1328" s="66" t="s">
        <v>354</v>
      </c>
      <c r="J1328" s="67">
        <v>1</v>
      </c>
      <c r="K1328" s="60">
        <v>45231</v>
      </c>
      <c r="L1328" s="60">
        <v>45443</v>
      </c>
      <c r="M1328" s="68">
        <f t="shared" si="63"/>
        <v>30.285714285714285</v>
      </c>
      <c r="N1328" s="338">
        <v>0</v>
      </c>
      <c r="O1328" s="70">
        <f t="shared" si="62"/>
        <v>0</v>
      </c>
      <c r="P1328" s="1087" t="str">
        <f>IF(ISNUMBER(O1328),IF(O1328=100%,"CUMPLIDA",IF(AND(ISNUMBER(L1328),ISNUMBER(OCI!$Q$6)), IF(L1328&lt;OCI!$Q$6,"INCUMPLIDA","PROCESO"), "VERIFICAR FECHA")),"SIN VALOR AVANCE")</f>
        <v>PROCESO</v>
      </c>
      <c r="Q1328" s="348" t="s">
        <v>1229</v>
      </c>
    </row>
    <row r="1329" spans="1:17" ht="285.60000000000002" x14ac:dyDescent="0.25">
      <c r="A1329" s="59" t="s">
        <v>18</v>
      </c>
      <c r="B1329" s="72" t="s">
        <v>9</v>
      </c>
      <c r="C1329" s="1120"/>
      <c r="D1329" s="1120"/>
      <c r="E1329" s="1112"/>
      <c r="F1329" s="1112"/>
      <c r="G1329" s="1115"/>
      <c r="H1329" s="1110"/>
      <c r="I1329" s="66" t="s">
        <v>106</v>
      </c>
      <c r="J1329" s="67">
        <v>4</v>
      </c>
      <c r="K1329" s="60">
        <v>45444</v>
      </c>
      <c r="L1329" s="60">
        <v>45808</v>
      </c>
      <c r="M1329" s="68">
        <f t="shared" si="63"/>
        <v>52</v>
      </c>
      <c r="N1329" s="338">
        <v>0</v>
      </c>
      <c r="O1329" s="70">
        <f t="shared" si="62"/>
        <v>0</v>
      </c>
      <c r="P1329" s="1087" t="str">
        <f>IF(ISNUMBER(O1329),IF(O1329=100%,"CUMPLIDA",IF(AND(ISNUMBER(L1329),ISNUMBER(OCI!$Q$6)), IF(L1329&lt;OCI!$Q$6,"INCUMPLIDA","PROCESO"), "VERIFICAR FECHA")),"SIN VALOR AVANCE")</f>
        <v>PROCESO</v>
      </c>
      <c r="Q1329" s="348" t="s">
        <v>1230</v>
      </c>
    </row>
    <row r="1330" spans="1:17" ht="285.60000000000002" x14ac:dyDescent="0.25">
      <c r="A1330" s="59" t="s">
        <v>18</v>
      </c>
      <c r="B1330" s="72" t="s">
        <v>9</v>
      </c>
      <c r="C1330" s="1120"/>
      <c r="D1330" s="1120"/>
      <c r="E1330" s="1112"/>
      <c r="F1330" s="1112"/>
      <c r="G1330" s="1115"/>
      <c r="H1330" s="1093" t="s">
        <v>482</v>
      </c>
      <c r="I1330" s="66" t="s">
        <v>399</v>
      </c>
      <c r="J1330" s="67">
        <v>1</v>
      </c>
      <c r="K1330" s="60">
        <v>45809</v>
      </c>
      <c r="L1330" s="60">
        <v>46022</v>
      </c>
      <c r="M1330" s="68">
        <f t="shared" si="63"/>
        <v>30.428571428571427</v>
      </c>
      <c r="N1330" s="338">
        <v>0</v>
      </c>
      <c r="O1330" s="70">
        <f t="shared" si="62"/>
        <v>0</v>
      </c>
      <c r="P1330" s="1087" t="str">
        <f>IF(ISNUMBER(O1330),IF(O1330=100%,"CUMPLIDA",IF(AND(ISNUMBER(L1330),ISNUMBER(OCI!$Q$6)), IF(L1330&lt;OCI!$Q$6,"INCUMPLIDA","PROCESO"), "VERIFICAR FECHA")),"SIN VALOR AVANCE")</f>
        <v>PROCESO</v>
      </c>
      <c r="Q1330" s="348" t="s">
        <v>1230</v>
      </c>
    </row>
    <row r="1331" spans="1:17" ht="135.6" customHeight="1" x14ac:dyDescent="0.25">
      <c r="A1331" s="59" t="s">
        <v>18</v>
      </c>
      <c r="B1331" s="72" t="s">
        <v>9</v>
      </c>
      <c r="C1331" s="1120" t="s">
        <v>1236</v>
      </c>
      <c r="D1331" s="1120" t="s">
        <v>1219</v>
      </c>
      <c r="E1331" s="1123" t="s">
        <v>3383</v>
      </c>
      <c r="F1331" s="1112" t="s">
        <v>1233</v>
      </c>
      <c r="G1331" s="1121" t="s">
        <v>1228</v>
      </c>
      <c r="H1331" s="1093" t="s">
        <v>477</v>
      </c>
      <c r="I1331" s="1095" t="s">
        <v>351</v>
      </c>
      <c r="J1331" s="67">
        <v>1</v>
      </c>
      <c r="K1331" s="60">
        <v>44927</v>
      </c>
      <c r="L1331" s="60">
        <v>45230</v>
      </c>
      <c r="M1331" s="68">
        <f t="shared" si="63"/>
        <v>43.285714285714285</v>
      </c>
      <c r="N1331" s="338">
        <v>0</v>
      </c>
      <c r="O1331" s="70">
        <f t="shared" si="62"/>
        <v>0</v>
      </c>
      <c r="P1331" s="1087" t="str">
        <f>IF(ISNUMBER(O1331),IF(O1331=100%,"CUMPLIDA",IF(AND(ISNUMBER(L1331),ISNUMBER(OCI!$Q$6)), IF(L1331&lt;OCI!$Q$6,"INCUMPLIDA","PROCESO"), "VERIFICAR FECHA")),"SIN VALOR AVANCE")</f>
        <v>PROCESO</v>
      </c>
      <c r="Q1331" s="348" t="s">
        <v>1229</v>
      </c>
    </row>
    <row r="1332" spans="1:17" ht="135.6" x14ac:dyDescent="0.25">
      <c r="A1332" s="59" t="s">
        <v>18</v>
      </c>
      <c r="B1332" s="72" t="s">
        <v>9</v>
      </c>
      <c r="C1332" s="1120"/>
      <c r="D1332" s="1120"/>
      <c r="E1332" s="1123"/>
      <c r="F1332" s="1112"/>
      <c r="G1332" s="1121"/>
      <c r="H1332" s="1110" t="s">
        <v>479</v>
      </c>
      <c r="I1332" s="66" t="s">
        <v>354</v>
      </c>
      <c r="J1332" s="67">
        <v>1</v>
      </c>
      <c r="K1332" s="60">
        <v>45231</v>
      </c>
      <c r="L1332" s="60">
        <v>45443</v>
      </c>
      <c r="M1332" s="68">
        <f t="shared" si="63"/>
        <v>30.285714285714285</v>
      </c>
      <c r="N1332" s="338">
        <v>0</v>
      </c>
      <c r="O1332" s="70">
        <f t="shared" si="62"/>
        <v>0</v>
      </c>
      <c r="P1332" s="1087" t="str">
        <f>IF(ISNUMBER(O1332),IF(O1332=100%,"CUMPLIDA",IF(AND(ISNUMBER(L1332),ISNUMBER(OCI!$Q$6)), IF(L1332&lt;OCI!$Q$6,"INCUMPLIDA","PROCESO"), "VERIFICAR FECHA")),"SIN VALOR AVANCE")</f>
        <v>PROCESO</v>
      </c>
      <c r="Q1332" s="348" t="s">
        <v>1229</v>
      </c>
    </row>
    <row r="1333" spans="1:17" ht="285.60000000000002" x14ac:dyDescent="0.25">
      <c r="A1333" s="59" t="s">
        <v>18</v>
      </c>
      <c r="B1333" s="72" t="s">
        <v>9</v>
      </c>
      <c r="C1333" s="1120"/>
      <c r="D1333" s="1120"/>
      <c r="E1333" s="1123"/>
      <c r="F1333" s="1112"/>
      <c r="G1333" s="1121"/>
      <c r="H1333" s="1110"/>
      <c r="I1333" s="66" t="s">
        <v>106</v>
      </c>
      <c r="J1333" s="67">
        <v>4</v>
      </c>
      <c r="K1333" s="60">
        <v>45444</v>
      </c>
      <c r="L1333" s="60">
        <v>45808</v>
      </c>
      <c r="M1333" s="68">
        <f t="shared" si="63"/>
        <v>52</v>
      </c>
      <c r="N1333" s="338">
        <v>0</v>
      </c>
      <c r="O1333" s="70">
        <f t="shared" si="62"/>
        <v>0</v>
      </c>
      <c r="P1333" s="1087" t="str">
        <f>IF(ISNUMBER(O1333),IF(O1333=100%,"CUMPLIDA",IF(AND(ISNUMBER(L1333),ISNUMBER(OCI!$Q$6)), IF(L1333&lt;OCI!$Q$6,"INCUMPLIDA","PROCESO"), "VERIFICAR FECHA")),"SIN VALOR AVANCE")</f>
        <v>PROCESO</v>
      </c>
      <c r="Q1333" s="348" t="s">
        <v>1230</v>
      </c>
    </row>
    <row r="1334" spans="1:17" ht="330.6" x14ac:dyDescent="0.25">
      <c r="A1334" s="59" t="s">
        <v>18</v>
      </c>
      <c r="B1334" s="72" t="s">
        <v>9</v>
      </c>
      <c r="C1334" s="1120"/>
      <c r="D1334" s="1120"/>
      <c r="E1334" s="1123"/>
      <c r="F1334" s="1112"/>
      <c r="G1334" s="1121"/>
      <c r="H1334" s="1093" t="s">
        <v>482</v>
      </c>
      <c r="I1334" s="66" t="s">
        <v>399</v>
      </c>
      <c r="J1334" s="67">
        <v>1</v>
      </c>
      <c r="K1334" s="60">
        <v>45809</v>
      </c>
      <c r="L1334" s="60">
        <v>46022</v>
      </c>
      <c r="M1334" s="68">
        <f t="shared" si="63"/>
        <v>30.428571428571427</v>
      </c>
      <c r="N1334" s="338">
        <v>0</v>
      </c>
      <c r="O1334" s="70">
        <f t="shared" si="62"/>
        <v>0</v>
      </c>
      <c r="P1334" s="1087" t="str">
        <f>IF(ISNUMBER(O1334),IF(O1334=100%,"CUMPLIDA",IF(AND(ISNUMBER(L1334),ISNUMBER(OCI!$Q$6)), IF(L1334&lt;OCI!$Q$6,"INCUMPLIDA","PROCESO"), "VERIFICAR FECHA")),"SIN VALOR AVANCE")</f>
        <v>PROCESO</v>
      </c>
      <c r="Q1334" s="348" t="s">
        <v>1237</v>
      </c>
    </row>
    <row r="1335" spans="1:17" ht="180.6" customHeight="1" x14ac:dyDescent="0.25">
      <c r="A1335" s="59" t="s">
        <v>18</v>
      </c>
      <c r="B1335" s="72" t="s">
        <v>9</v>
      </c>
      <c r="C1335" s="1120" t="s">
        <v>1236</v>
      </c>
      <c r="D1335" s="1120" t="s">
        <v>1219</v>
      </c>
      <c r="E1335" s="1112" t="s">
        <v>3384</v>
      </c>
      <c r="F1335" s="1112" t="s">
        <v>1220</v>
      </c>
      <c r="G1335" s="1092" t="s">
        <v>1238</v>
      </c>
      <c r="H1335" s="1092" t="s">
        <v>1238</v>
      </c>
      <c r="I1335" s="1095" t="s">
        <v>1223</v>
      </c>
      <c r="J1335" s="67">
        <v>1</v>
      </c>
      <c r="K1335" s="60">
        <v>42979</v>
      </c>
      <c r="L1335" s="60">
        <v>43100</v>
      </c>
      <c r="M1335" s="68">
        <f t="shared" si="63"/>
        <v>17.285714285714285</v>
      </c>
      <c r="N1335" s="338">
        <v>1</v>
      </c>
      <c r="O1335" s="70">
        <f t="shared" si="62"/>
        <v>1</v>
      </c>
      <c r="P1335" s="1087" t="str">
        <f>IF(ISNUMBER(O1335),IF(O1335=100%,"CUMPLIDA",IF(AND(ISNUMBER(L1335),ISNUMBER(OCI!$Q$6)), IF(L1335&lt;OCI!$Q$6,"INCUMPLIDA","PROCESO"), "VERIFICAR FECHA")),"SIN VALOR AVANCE")</f>
        <v>CUMPLIDA</v>
      </c>
      <c r="Q1335" s="348" t="s">
        <v>1239</v>
      </c>
    </row>
    <row r="1336" spans="1:17" ht="165" x14ac:dyDescent="0.25">
      <c r="A1336" s="59" t="s">
        <v>18</v>
      </c>
      <c r="B1336" s="72" t="s">
        <v>9</v>
      </c>
      <c r="C1336" s="1120"/>
      <c r="D1336" s="1120"/>
      <c r="E1336" s="1112"/>
      <c r="F1336" s="1112"/>
      <c r="G1336" s="1092" t="s">
        <v>1240</v>
      </c>
      <c r="H1336" s="1092" t="s">
        <v>1240</v>
      </c>
      <c r="I1336" s="1095" t="s">
        <v>1223</v>
      </c>
      <c r="J1336" s="67">
        <v>1</v>
      </c>
      <c r="K1336" s="60">
        <v>42979</v>
      </c>
      <c r="L1336" s="60">
        <v>43100</v>
      </c>
      <c r="M1336" s="68">
        <f t="shared" si="63"/>
        <v>17.285714285714285</v>
      </c>
      <c r="N1336" s="338">
        <v>1</v>
      </c>
      <c r="O1336" s="70">
        <f t="shared" si="62"/>
        <v>1</v>
      </c>
      <c r="P1336" s="1087" t="str">
        <f>IF(ISNUMBER(O1336),IF(O1336=100%,"CUMPLIDA",IF(AND(ISNUMBER(L1336),ISNUMBER(OCI!$Q$6)), IF(L1336&lt;OCI!$Q$6,"INCUMPLIDA","PROCESO"), "VERIFICAR FECHA")),"SIN VALOR AVANCE")</f>
        <v>CUMPLIDA</v>
      </c>
      <c r="Q1336" s="348" t="s">
        <v>1241</v>
      </c>
    </row>
    <row r="1337" spans="1:17" ht="135.6" x14ac:dyDescent="0.25">
      <c r="A1337" s="59" t="s">
        <v>18</v>
      </c>
      <c r="B1337" s="72" t="s">
        <v>9</v>
      </c>
      <c r="C1337" s="1120"/>
      <c r="D1337" s="1120"/>
      <c r="E1337" s="1112"/>
      <c r="F1337" s="1112"/>
      <c r="G1337" s="1121" t="s">
        <v>1228</v>
      </c>
      <c r="H1337" s="1093" t="s">
        <v>477</v>
      </c>
      <c r="I1337" s="1095" t="s">
        <v>351</v>
      </c>
      <c r="J1337" s="67">
        <v>1</v>
      </c>
      <c r="K1337" s="60">
        <v>44927</v>
      </c>
      <c r="L1337" s="60">
        <v>45230</v>
      </c>
      <c r="M1337" s="68">
        <f t="shared" si="63"/>
        <v>43.285714285714285</v>
      </c>
      <c r="N1337" s="338">
        <v>0</v>
      </c>
      <c r="O1337" s="70">
        <f t="shared" si="62"/>
        <v>0</v>
      </c>
      <c r="P1337" s="1087" t="str">
        <f>IF(ISNUMBER(O1337),IF(O1337=100%,"CUMPLIDA",IF(AND(ISNUMBER(L1337),ISNUMBER(OCI!$Q$6)), IF(L1337&lt;OCI!$Q$6,"INCUMPLIDA","PROCESO"), "VERIFICAR FECHA")),"SIN VALOR AVANCE")</f>
        <v>PROCESO</v>
      </c>
      <c r="Q1337" s="348" t="s">
        <v>1229</v>
      </c>
    </row>
    <row r="1338" spans="1:17" ht="135.6" x14ac:dyDescent="0.25">
      <c r="A1338" s="59" t="s">
        <v>18</v>
      </c>
      <c r="B1338" s="72" t="s">
        <v>9</v>
      </c>
      <c r="C1338" s="1120"/>
      <c r="D1338" s="1120"/>
      <c r="E1338" s="1112"/>
      <c r="F1338" s="1112"/>
      <c r="G1338" s="1121"/>
      <c r="H1338" s="1110" t="s">
        <v>479</v>
      </c>
      <c r="I1338" s="66" t="s">
        <v>354</v>
      </c>
      <c r="J1338" s="67">
        <v>1</v>
      </c>
      <c r="K1338" s="60">
        <v>45231</v>
      </c>
      <c r="L1338" s="60">
        <v>45443</v>
      </c>
      <c r="M1338" s="68">
        <f t="shared" si="63"/>
        <v>30.285714285714285</v>
      </c>
      <c r="N1338" s="338">
        <v>0</v>
      </c>
      <c r="O1338" s="70">
        <f t="shared" si="62"/>
        <v>0</v>
      </c>
      <c r="P1338" s="1087" t="str">
        <f>IF(ISNUMBER(O1338),IF(O1338=100%,"CUMPLIDA",IF(AND(ISNUMBER(L1338),ISNUMBER(OCI!$Q$6)), IF(L1338&lt;OCI!$Q$6,"INCUMPLIDA","PROCESO"), "VERIFICAR FECHA")),"SIN VALOR AVANCE")</f>
        <v>PROCESO</v>
      </c>
      <c r="Q1338" s="348" t="s">
        <v>1229</v>
      </c>
    </row>
    <row r="1339" spans="1:17" ht="330.6" x14ac:dyDescent="0.25">
      <c r="A1339" s="59" t="s">
        <v>18</v>
      </c>
      <c r="B1339" s="72" t="s">
        <v>9</v>
      </c>
      <c r="C1339" s="1120"/>
      <c r="D1339" s="1120"/>
      <c r="E1339" s="1112"/>
      <c r="F1339" s="1112"/>
      <c r="G1339" s="1121"/>
      <c r="H1339" s="1110"/>
      <c r="I1339" s="66" t="s">
        <v>106</v>
      </c>
      <c r="J1339" s="67">
        <v>4</v>
      </c>
      <c r="K1339" s="60">
        <v>45444</v>
      </c>
      <c r="L1339" s="60">
        <v>45808</v>
      </c>
      <c r="M1339" s="68">
        <f t="shared" si="63"/>
        <v>52</v>
      </c>
      <c r="N1339" s="338">
        <v>0</v>
      </c>
      <c r="O1339" s="70">
        <f t="shared" si="62"/>
        <v>0</v>
      </c>
      <c r="P1339" s="1087" t="str">
        <f>IF(ISNUMBER(O1339),IF(O1339=100%,"CUMPLIDA",IF(AND(ISNUMBER(L1339),ISNUMBER(OCI!$Q$6)), IF(L1339&lt;OCI!$Q$6,"INCUMPLIDA","PROCESO"), "VERIFICAR FECHA")),"SIN VALOR AVANCE")</f>
        <v>PROCESO</v>
      </c>
      <c r="Q1339" s="348" t="s">
        <v>1237</v>
      </c>
    </row>
    <row r="1340" spans="1:17" ht="315.60000000000002" x14ac:dyDescent="0.25">
      <c r="A1340" s="59" t="s">
        <v>18</v>
      </c>
      <c r="B1340" s="72" t="s">
        <v>9</v>
      </c>
      <c r="C1340" s="1120"/>
      <c r="D1340" s="1120"/>
      <c r="E1340" s="1112"/>
      <c r="F1340" s="1112"/>
      <c r="G1340" s="1121"/>
      <c r="H1340" s="1093" t="s">
        <v>482</v>
      </c>
      <c r="I1340" s="66" t="s">
        <v>399</v>
      </c>
      <c r="J1340" s="67">
        <v>1</v>
      </c>
      <c r="K1340" s="60">
        <v>45809</v>
      </c>
      <c r="L1340" s="60">
        <v>46022</v>
      </c>
      <c r="M1340" s="68">
        <f t="shared" si="63"/>
        <v>30.428571428571427</v>
      </c>
      <c r="N1340" s="338">
        <v>0</v>
      </c>
      <c r="O1340" s="70">
        <f t="shared" si="62"/>
        <v>0</v>
      </c>
      <c r="P1340" s="1087" t="str">
        <f>IF(ISNUMBER(O1340),IF(O1340=100%,"CUMPLIDA",IF(AND(ISNUMBER(L1340),ISNUMBER(OCI!$Q$6)), IF(L1340&lt;OCI!$Q$6,"INCUMPLIDA","PROCESO"), "VERIFICAR FECHA")),"SIN VALOR AVANCE")</f>
        <v>PROCESO</v>
      </c>
      <c r="Q1340" s="348" t="s">
        <v>1242</v>
      </c>
    </row>
    <row r="1341" spans="1:17" ht="300" customHeight="1" x14ac:dyDescent="0.25">
      <c r="A1341" s="59" t="s">
        <v>18</v>
      </c>
      <c r="B1341" s="73" t="s">
        <v>9</v>
      </c>
      <c r="C1341" s="1111" t="s">
        <v>1243</v>
      </c>
      <c r="D1341" s="1111" t="s">
        <v>1244</v>
      </c>
      <c r="E1341" s="1112" t="s">
        <v>3385</v>
      </c>
      <c r="F1341" s="1112" t="s">
        <v>1245</v>
      </c>
      <c r="G1341" s="1092" t="s">
        <v>1246</v>
      </c>
      <c r="H1341" s="1095" t="s">
        <v>1247</v>
      </c>
      <c r="I1341" s="1092" t="s">
        <v>1248</v>
      </c>
      <c r="J1341" s="67">
        <v>1</v>
      </c>
      <c r="K1341" s="60">
        <v>42614</v>
      </c>
      <c r="L1341" s="60">
        <v>42825</v>
      </c>
      <c r="M1341" s="68">
        <f t="shared" si="63"/>
        <v>30.142857142857142</v>
      </c>
      <c r="N1341" s="338">
        <v>1</v>
      </c>
      <c r="O1341" s="70">
        <f t="shared" ref="O1341:O1402" si="64">N1341/J1341</f>
        <v>1</v>
      </c>
      <c r="P1341" s="1087" t="str">
        <f>IF(ISNUMBER(O1341),IF(O1341=100%,"CUMPLIDA",IF(AND(ISNUMBER(L1341),ISNUMBER(OCI!$Q$6)), IF(L1341&lt;OCI!$Q$6,"INCUMPLIDA","PROCESO"), "VERIFICAR FECHA")),"SIN VALOR AVANCE")</f>
        <v>CUMPLIDA</v>
      </c>
      <c r="Q1341" s="348" t="s">
        <v>1249</v>
      </c>
    </row>
    <row r="1342" spans="1:17" ht="195.6" x14ac:dyDescent="0.25">
      <c r="A1342" s="59" t="s">
        <v>18</v>
      </c>
      <c r="B1342" s="73" t="s">
        <v>9</v>
      </c>
      <c r="C1342" s="1111"/>
      <c r="D1342" s="1111"/>
      <c r="E1342" s="1112"/>
      <c r="F1342" s="1112"/>
      <c r="G1342" s="1110" t="s">
        <v>1250</v>
      </c>
      <c r="H1342" s="1093" t="s">
        <v>477</v>
      </c>
      <c r="I1342" s="1095" t="s">
        <v>351</v>
      </c>
      <c r="J1342" s="67">
        <v>1</v>
      </c>
      <c r="K1342" s="60">
        <v>44927</v>
      </c>
      <c r="L1342" s="60">
        <v>45230</v>
      </c>
      <c r="M1342" s="68">
        <f t="shared" si="63"/>
        <v>43.285714285714285</v>
      </c>
      <c r="N1342" s="338">
        <v>0</v>
      </c>
      <c r="O1342" s="70">
        <f t="shared" si="64"/>
        <v>0</v>
      </c>
      <c r="P1342" s="1087" t="str">
        <f>IF(ISNUMBER(O1342),IF(O1342=100%,"CUMPLIDA",IF(AND(ISNUMBER(L1342),ISNUMBER(OCI!$Q$6)), IF(L1342&lt;OCI!$Q$6,"INCUMPLIDA","PROCESO"), "VERIFICAR FECHA")),"SIN VALOR AVANCE")</f>
        <v>PROCESO</v>
      </c>
      <c r="Q1342" s="348" t="s">
        <v>755</v>
      </c>
    </row>
    <row r="1343" spans="1:17" ht="195.6" x14ac:dyDescent="0.25">
      <c r="A1343" s="59" t="s">
        <v>18</v>
      </c>
      <c r="B1343" s="73" t="s">
        <v>9</v>
      </c>
      <c r="C1343" s="1111"/>
      <c r="D1343" s="1111"/>
      <c r="E1343" s="1112"/>
      <c r="F1343" s="1112"/>
      <c r="G1343" s="1110"/>
      <c r="H1343" s="1110" t="s">
        <v>479</v>
      </c>
      <c r="I1343" s="66" t="s">
        <v>354</v>
      </c>
      <c r="J1343" s="67">
        <v>1</v>
      </c>
      <c r="K1343" s="60">
        <v>45231</v>
      </c>
      <c r="L1343" s="60">
        <v>45443</v>
      </c>
      <c r="M1343" s="68">
        <f t="shared" si="63"/>
        <v>30.285714285714285</v>
      </c>
      <c r="N1343" s="338">
        <v>0</v>
      </c>
      <c r="O1343" s="70">
        <f t="shared" si="64"/>
        <v>0</v>
      </c>
      <c r="P1343" s="1087" t="str">
        <f>IF(ISNUMBER(O1343),IF(O1343=100%,"CUMPLIDA",IF(AND(ISNUMBER(L1343),ISNUMBER(OCI!$Q$6)), IF(L1343&lt;OCI!$Q$6,"INCUMPLIDA","PROCESO"), "VERIFICAR FECHA")),"SIN VALOR AVANCE")</f>
        <v>PROCESO</v>
      </c>
      <c r="Q1343" s="348" t="s">
        <v>755</v>
      </c>
    </row>
    <row r="1344" spans="1:17" ht="210.6" x14ac:dyDescent="0.25">
      <c r="A1344" s="59" t="s">
        <v>18</v>
      </c>
      <c r="B1344" s="73" t="s">
        <v>9</v>
      </c>
      <c r="C1344" s="1111"/>
      <c r="D1344" s="1111"/>
      <c r="E1344" s="1112"/>
      <c r="F1344" s="1112"/>
      <c r="G1344" s="1110"/>
      <c r="H1344" s="1110"/>
      <c r="I1344" s="66" t="s">
        <v>106</v>
      </c>
      <c r="J1344" s="67">
        <v>4</v>
      </c>
      <c r="K1344" s="60">
        <v>45444</v>
      </c>
      <c r="L1344" s="60">
        <v>45808</v>
      </c>
      <c r="M1344" s="68">
        <f t="shared" si="63"/>
        <v>52</v>
      </c>
      <c r="N1344" s="338">
        <v>0</v>
      </c>
      <c r="O1344" s="70">
        <f t="shared" si="64"/>
        <v>0</v>
      </c>
      <c r="P1344" s="1087" t="str">
        <f>IF(ISNUMBER(O1344),IF(O1344=100%,"CUMPLIDA",IF(AND(ISNUMBER(L1344),ISNUMBER(OCI!$Q$6)), IF(L1344&lt;OCI!$Q$6,"INCUMPLIDA","PROCESO"), "VERIFICAR FECHA")),"SIN VALOR AVANCE")</f>
        <v>PROCESO</v>
      </c>
      <c r="Q1344" s="348" t="s">
        <v>1251</v>
      </c>
    </row>
    <row r="1345" spans="1:17" ht="210.6" x14ac:dyDescent="0.25">
      <c r="A1345" s="59" t="s">
        <v>18</v>
      </c>
      <c r="B1345" s="73" t="s">
        <v>9</v>
      </c>
      <c r="C1345" s="1111"/>
      <c r="D1345" s="1111"/>
      <c r="E1345" s="1112"/>
      <c r="F1345" s="1112"/>
      <c r="G1345" s="1110"/>
      <c r="H1345" s="1093" t="s">
        <v>482</v>
      </c>
      <c r="I1345" s="66" t="s">
        <v>399</v>
      </c>
      <c r="J1345" s="67">
        <v>1</v>
      </c>
      <c r="K1345" s="60">
        <v>45809</v>
      </c>
      <c r="L1345" s="60">
        <v>46022</v>
      </c>
      <c r="M1345" s="68">
        <f t="shared" si="63"/>
        <v>30.428571428571427</v>
      </c>
      <c r="N1345" s="338">
        <v>0</v>
      </c>
      <c r="O1345" s="70">
        <f t="shared" si="64"/>
        <v>0</v>
      </c>
      <c r="P1345" s="1087" t="str">
        <f>IF(ISNUMBER(O1345),IF(O1345=100%,"CUMPLIDA",IF(AND(ISNUMBER(L1345),ISNUMBER(OCI!$Q$6)), IF(L1345&lt;OCI!$Q$6,"INCUMPLIDA","PROCESO"), "VERIFICAR FECHA")),"SIN VALOR AVANCE")</f>
        <v>PROCESO</v>
      </c>
      <c r="Q1345" s="348" t="s">
        <v>1251</v>
      </c>
    </row>
    <row r="1346" spans="1:17" ht="105.6" x14ac:dyDescent="0.25">
      <c r="A1346" s="59" t="s">
        <v>18</v>
      </c>
      <c r="B1346" s="73" t="s">
        <v>9</v>
      </c>
      <c r="C1346" s="1111"/>
      <c r="D1346" s="1111"/>
      <c r="E1346" s="1112"/>
      <c r="F1346" s="1112"/>
      <c r="G1346" s="1092" t="s">
        <v>1252</v>
      </c>
      <c r="H1346" s="1092" t="s">
        <v>1252</v>
      </c>
      <c r="I1346" s="1092" t="s">
        <v>1253</v>
      </c>
      <c r="J1346" s="67">
        <v>1</v>
      </c>
      <c r="K1346" s="60">
        <v>42795</v>
      </c>
      <c r="L1346" s="60">
        <v>42855</v>
      </c>
      <c r="M1346" s="68">
        <f t="shared" si="63"/>
        <v>8.5714285714285712</v>
      </c>
      <c r="N1346" s="338">
        <v>1</v>
      </c>
      <c r="O1346" s="70">
        <f t="shared" si="64"/>
        <v>1</v>
      </c>
      <c r="P1346" s="1087" t="str">
        <f>IF(ISNUMBER(O1346),IF(O1346=100%,"CUMPLIDA",IF(AND(ISNUMBER(L1346),ISNUMBER(OCI!$Q$6)), IF(L1346&lt;OCI!$Q$6,"INCUMPLIDA","PROCESO"), "VERIFICAR FECHA")),"SIN VALOR AVANCE")</f>
        <v>CUMPLIDA</v>
      </c>
      <c r="Q1346" s="348" t="s">
        <v>1254</v>
      </c>
    </row>
    <row r="1347" spans="1:17" ht="120.6" x14ac:dyDescent="0.25">
      <c r="A1347" s="59" t="s">
        <v>18</v>
      </c>
      <c r="B1347" s="73" t="s">
        <v>9</v>
      </c>
      <c r="C1347" s="1111"/>
      <c r="D1347" s="1111"/>
      <c r="E1347" s="1112"/>
      <c r="F1347" s="1112"/>
      <c r="G1347" s="1092" t="s">
        <v>1255</v>
      </c>
      <c r="H1347" s="1092" t="s">
        <v>1255</v>
      </c>
      <c r="I1347" s="1092" t="s">
        <v>1256</v>
      </c>
      <c r="J1347" s="67">
        <v>1</v>
      </c>
      <c r="K1347" s="60">
        <v>42855</v>
      </c>
      <c r="L1347" s="60">
        <v>42916</v>
      </c>
      <c r="M1347" s="68">
        <f t="shared" si="63"/>
        <v>8.7142857142857135</v>
      </c>
      <c r="N1347" s="338">
        <v>1</v>
      </c>
      <c r="O1347" s="70">
        <f t="shared" si="64"/>
        <v>1</v>
      </c>
      <c r="P1347" s="1087" t="str">
        <f>IF(ISNUMBER(O1347),IF(O1347=100%,"CUMPLIDA",IF(AND(ISNUMBER(L1347),ISNUMBER(OCI!$Q$6)), IF(L1347&lt;OCI!$Q$6,"INCUMPLIDA","PROCESO"), "VERIFICAR FECHA")),"SIN VALOR AVANCE")</f>
        <v>CUMPLIDA</v>
      </c>
      <c r="Q1347" s="348" t="s">
        <v>1257</v>
      </c>
    </row>
    <row r="1348" spans="1:17" ht="180.6" x14ac:dyDescent="0.25">
      <c r="A1348" s="59" t="s">
        <v>18</v>
      </c>
      <c r="B1348" s="73" t="s">
        <v>9</v>
      </c>
      <c r="C1348" s="1111" t="s">
        <v>1258</v>
      </c>
      <c r="D1348" s="1111" t="s">
        <v>1259</v>
      </c>
      <c r="E1348" s="1112" t="s">
        <v>3386</v>
      </c>
      <c r="F1348" s="1112" t="s">
        <v>1260</v>
      </c>
      <c r="G1348" s="1121" t="s">
        <v>591</v>
      </c>
      <c r="H1348" s="1093" t="s">
        <v>477</v>
      </c>
      <c r="I1348" s="1095" t="s">
        <v>351</v>
      </c>
      <c r="J1348" s="67">
        <v>1</v>
      </c>
      <c r="K1348" s="60">
        <v>44927</v>
      </c>
      <c r="L1348" s="60">
        <v>45230</v>
      </c>
      <c r="M1348" s="68">
        <f t="shared" si="63"/>
        <v>43.285714285714285</v>
      </c>
      <c r="N1348" s="338">
        <v>0</v>
      </c>
      <c r="O1348" s="70">
        <f t="shared" si="64"/>
        <v>0</v>
      </c>
      <c r="P1348" s="1087" t="str">
        <f>IF(ISNUMBER(O1348),IF(O1348=100%,"CUMPLIDA",IF(AND(ISNUMBER(L1348),ISNUMBER(OCI!$Q$6)), IF(L1348&lt;OCI!$Q$6,"INCUMPLIDA","PROCESO"), "VERIFICAR FECHA")),"SIN VALOR AVANCE")</f>
        <v>PROCESO</v>
      </c>
      <c r="Q1348" s="348" t="s">
        <v>1261</v>
      </c>
    </row>
    <row r="1349" spans="1:17" ht="165.6" x14ac:dyDescent="0.25">
      <c r="A1349" s="59" t="s">
        <v>18</v>
      </c>
      <c r="B1349" s="73" t="s">
        <v>9</v>
      </c>
      <c r="C1349" s="1111"/>
      <c r="D1349" s="1111"/>
      <c r="E1349" s="1112"/>
      <c r="F1349" s="1112"/>
      <c r="G1349" s="1121"/>
      <c r="H1349" s="1110" t="s">
        <v>479</v>
      </c>
      <c r="I1349" s="66" t="s">
        <v>354</v>
      </c>
      <c r="J1349" s="67">
        <v>1</v>
      </c>
      <c r="K1349" s="60">
        <v>45231</v>
      </c>
      <c r="L1349" s="60">
        <v>45443</v>
      </c>
      <c r="M1349" s="68">
        <f t="shared" si="63"/>
        <v>30.285714285714285</v>
      </c>
      <c r="N1349" s="338">
        <v>0</v>
      </c>
      <c r="O1349" s="70">
        <f t="shared" si="64"/>
        <v>0</v>
      </c>
      <c r="P1349" s="1087" t="str">
        <f>IF(ISNUMBER(O1349),IF(O1349=100%,"CUMPLIDA",IF(AND(ISNUMBER(L1349),ISNUMBER(OCI!$Q$6)), IF(L1349&lt;OCI!$Q$6,"INCUMPLIDA","PROCESO"), "VERIFICAR FECHA")),"SIN VALOR AVANCE")</f>
        <v>PROCESO</v>
      </c>
      <c r="Q1349" s="348" t="s">
        <v>1262</v>
      </c>
    </row>
    <row r="1350" spans="1:17" ht="345.6" x14ac:dyDescent="0.25">
      <c r="A1350" s="59" t="s">
        <v>18</v>
      </c>
      <c r="B1350" s="73" t="s">
        <v>9</v>
      </c>
      <c r="C1350" s="1111"/>
      <c r="D1350" s="1111"/>
      <c r="E1350" s="1112"/>
      <c r="F1350" s="1112"/>
      <c r="G1350" s="1121"/>
      <c r="H1350" s="1110"/>
      <c r="I1350" s="66" t="s">
        <v>106</v>
      </c>
      <c r="J1350" s="67">
        <v>4</v>
      </c>
      <c r="K1350" s="60">
        <v>45444</v>
      </c>
      <c r="L1350" s="60">
        <v>45808</v>
      </c>
      <c r="M1350" s="68">
        <f t="shared" si="63"/>
        <v>52</v>
      </c>
      <c r="N1350" s="338">
        <v>0</v>
      </c>
      <c r="O1350" s="70">
        <f t="shared" si="64"/>
        <v>0</v>
      </c>
      <c r="P1350" s="1087" t="str">
        <f>IF(ISNUMBER(O1350),IF(O1350=100%,"CUMPLIDA",IF(AND(ISNUMBER(L1350),ISNUMBER(OCI!$Q$6)), IF(L1350&lt;OCI!$Q$6,"INCUMPLIDA","PROCESO"), "VERIFICAR FECHA")),"SIN VALOR AVANCE")</f>
        <v>PROCESO</v>
      </c>
      <c r="Q1350" s="348" t="s">
        <v>1263</v>
      </c>
    </row>
    <row r="1351" spans="1:17" ht="360.6" x14ac:dyDescent="0.25">
      <c r="A1351" s="59" t="s">
        <v>18</v>
      </c>
      <c r="B1351" s="73" t="s">
        <v>9</v>
      </c>
      <c r="C1351" s="1111"/>
      <c r="D1351" s="1111"/>
      <c r="E1351" s="1112"/>
      <c r="F1351" s="1112"/>
      <c r="G1351" s="1121"/>
      <c r="H1351" s="1093" t="s">
        <v>482</v>
      </c>
      <c r="I1351" s="66" t="s">
        <v>399</v>
      </c>
      <c r="J1351" s="67">
        <v>1</v>
      </c>
      <c r="K1351" s="60">
        <v>45809</v>
      </c>
      <c r="L1351" s="60">
        <v>46022</v>
      </c>
      <c r="M1351" s="68">
        <f t="shared" si="63"/>
        <v>30.428571428571427</v>
      </c>
      <c r="N1351" s="338">
        <v>0</v>
      </c>
      <c r="O1351" s="70">
        <f t="shared" si="64"/>
        <v>0</v>
      </c>
      <c r="P1351" s="1087" t="str">
        <f>IF(ISNUMBER(O1351),IF(O1351=100%,"CUMPLIDA",IF(AND(ISNUMBER(L1351),ISNUMBER(OCI!$Q$6)), IF(L1351&lt;OCI!$Q$6,"INCUMPLIDA","PROCESO"), "VERIFICAR FECHA")),"SIN VALOR AVANCE")</f>
        <v>PROCESO</v>
      </c>
      <c r="Q1351" s="348" t="s">
        <v>1264</v>
      </c>
    </row>
    <row r="1352" spans="1:17" ht="240.6" x14ac:dyDescent="0.25">
      <c r="A1352" s="59" t="s">
        <v>18</v>
      </c>
      <c r="B1352" s="73" t="s">
        <v>9</v>
      </c>
      <c r="C1352" s="1111" t="s">
        <v>1265</v>
      </c>
      <c r="D1352" s="1111" t="s">
        <v>1266</v>
      </c>
      <c r="E1352" s="1112" t="s">
        <v>3387</v>
      </c>
      <c r="F1352" s="1200" t="s">
        <v>1267</v>
      </c>
      <c r="G1352" s="1200" t="s">
        <v>1268</v>
      </c>
      <c r="H1352" s="1094" t="s">
        <v>1269</v>
      </c>
      <c r="I1352" s="1095" t="s">
        <v>1270</v>
      </c>
      <c r="J1352" s="67">
        <v>6</v>
      </c>
      <c r="K1352" s="60">
        <v>44875</v>
      </c>
      <c r="L1352" s="60">
        <v>45036</v>
      </c>
      <c r="M1352" s="68">
        <f t="shared" si="63"/>
        <v>23</v>
      </c>
      <c r="N1352" s="338">
        <v>6</v>
      </c>
      <c r="O1352" s="70">
        <f t="shared" si="64"/>
        <v>1</v>
      </c>
      <c r="P1352" s="1087" t="str">
        <f>IF(ISNUMBER(O1352),IF(O1352=100%,"CUMPLIDA",IF(AND(ISNUMBER(L1352),ISNUMBER(OCI!$Q$6)), IF(L1352&lt;OCI!$Q$6,"INCUMPLIDA","PROCESO"), "VERIFICAR FECHA")),"SIN VALOR AVANCE")</f>
        <v>CUMPLIDA</v>
      </c>
      <c r="Q1352" s="348" t="s">
        <v>1271</v>
      </c>
    </row>
    <row r="1353" spans="1:17" ht="240.6" x14ac:dyDescent="0.25">
      <c r="A1353" s="59" t="s">
        <v>18</v>
      </c>
      <c r="B1353" s="73" t="s">
        <v>9</v>
      </c>
      <c r="C1353" s="1111"/>
      <c r="D1353" s="1111"/>
      <c r="E1353" s="1112"/>
      <c r="F1353" s="1200"/>
      <c r="G1353" s="1200"/>
      <c r="H1353" s="1094" t="s">
        <v>1272</v>
      </c>
      <c r="I1353" s="1095" t="s">
        <v>1273</v>
      </c>
      <c r="J1353" s="67">
        <v>6</v>
      </c>
      <c r="K1353" s="60">
        <v>44875</v>
      </c>
      <c r="L1353" s="60">
        <v>45036</v>
      </c>
      <c r="M1353" s="68">
        <f t="shared" si="63"/>
        <v>23</v>
      </c>
      <c r="N1353" s="338">
        <v>6</v>
      </c>
      <c r="O1353" s="70">
        <f t="shared" si="64"/>
        <v>1</v>
      </c>
      <c r="P1353" s="1087" t="str">
        <f>IF(ISNUMBER(O1353),IF(O1353=100%,"CUMPLIDA",IF(AND(ISNUMBER(L1353),ISNUMBER(OCI!$Q$6)), IF(L1353&lt;OCI!$Q$6,"INCUMPLIDA","PROCESO"), "VERIFICAR FECHA")),"SIN VALOR AVANCE")</f>
        <v>CUMPLIDA</v>
      </c>
      <c r="Q1353" s="348" t="s">
        <v>1271</v>
      </c>
    </row>
    <row r="1354" spans="1:17" ht="240.6" x14ac:dyDescent="0.25">
      <c r="A1354" s="59" t="s">
        <v>18</v>
      </c>
      <c r="B1354" s="73" t="s">
        <v>9</v>
      </c>
      <c r="C1354" s="1111"/>
      <c r="D1354" s="1111"/>
      <c r="E1354" s="1112"/>
      <c r="F1354" s="1200"/>
      <c r="G1354" s="1200"/>
      <c r="H1354" s="1094" t="s">
        <v>1274</v>
      </c>
      <c r="I1354" s="1095" t="s">
        <v>1275</v>
      </c>
      <c r="J1354" s="67">
        <v>6</v>
      </c>
      <c r="K1354" s="60">
        <v>44875</v>
      </c>
      <c r="L1354" s="60">
        <v>45036</v>
      </c>
      <c r="M1354" s="68">
        <f t="shared" si="63"/>
        <v>23</v>
      </c>
      <c r="N1354" s="338">
        <v>6</v>
      </c>
      <c r="O1354" s="70">
        <f t="shared" si="64"/>
        <v>1</v>
      </c>
      <c r="P1354" s="1087" t="str">
        <f>IF(ISNUMBER(O1354),IF(O1354=100%,"CUMPLIDA",IF(AND(ISNUMBER(L1354),ISNUMBER(OCI!$Q$6)), IF(L1354&lt;OCI!$Q$6,"INCUMPLIDA","PROCESO"), "VERIFICAR FECHA")),"SIN VALOR AVANCE")</f>
        <v>CUMPLIDA</v>
      </c>
      <c r="Q1354" s="348" t="s">
        <v>1276</v>
      </c>
    </row>
    <row r="1355" spans="1:17" ht="240.6" x14ac:dyDescent="0.25">
      <c r="A1355" s="59" t="s">
        <v>18</v>
      </c>
      <c r="B1355" s="73" t="s">
        <v>9</v>
      </c>
      <c r="C1355" s="1111"/>
      <c r="D1355" s="1111"/>
      <c r="E1355" s="1112"/>
      <c r="F1355" s="1200"/>
      <c r="G1355" s="1200"/>
      <c r="H1355" s="1094" t="s">
        <v>1277</v>
      </c>
      <c r="I1355" s="1095" t="s">
        <v>1278</v>
      </c>
      <c r="J1355" s="67">
        <v>6</v>
      </c>
      <c r="K1355" s="60">
        <v>44875</v>
      </c>
      <c r="L1355" s="60">
        <v>45036</v>
      </c>
      <c r="M1355" s="68">
        <f t="shared" si="63"/>
        <v>23</v>
      </c>
      <c r="N1355" s="338">
        <v>6</v>
      </c>
      <c r="O1355" s="70">
        <f t="shared" si="64"/>
        <v>1</v>
      </c>
      <c r="P1355" s="1087" t="str">
        <f>IF(ISNUMBER(O1355),IF(O1355=100%,"CUMPLIDA",IF(AND(ISNUMBER(L1355),ISNUMBER(OCI!$Q$6)), IF(L1355&lt;OCI!$Q$6,"INCUMPLIDA","PROCESO"), "VERIFICAR FECHA")),"SIN VALOR AVANCE")</f>
        <v>CUMPLIDA</v>
      </c>
      <c r="Q1355" s="348" t="s">
        <v>1279</v>
      </c>
    </row>
    <row r="1356" spans="1:17" ht="105.6" x14ac:dyDescent="0.25">
      <c r="A1356" s="59" t="s">
        <v>18</v>
      </c>
      <c r="B1356" s="73" t="s">
        <v>9</v>
      </c>
      <c r="C1356" s="1111"/>
      <c r="D1356" s="1111"/>
      <c r="E1356" s="1112"/>
      <c r="F1356" s="1200"/>
      <c r="G1356" s="1094" t="s">
        <v>1280</v>
      </c>
      <c r="H1356" s="1094" t="s">
        <v>1281</v>
      </c>
      <c r="I1356" s="1095" t="s">
        <v>1282</v>
      </c>
      <c r="J1356" s="67">
        <v>35</v>
      </c>
      <c r="K1356" s="60">
        <v>45047</v>
      </c>
      <c r="L1356" s="60">
        <v>45117</v>
      </c>
      <c r="M1356" s="68">
        <f t="shared" si="63"/>
        <v>10</v>
      </c>
      <c r="N1356" s="338">
        <v>0</v>
      </c>
      <c r="O1356" s="70">
        <f t="shared" si="64"/>
        <v>0</v>
      </c>
      <c r="P1356" s="1087" t="str">
        <f>IF(ISNUMBER(O1356),IF(O1356=100%,"CUMPLIDA",IF(AND(ISNUMBER(L1356),ISNUMBER(OCI!$Q$6)), IF(L1356&lt;OCI!$Q$6,"INCUMPLIDA","PROCESO"), "VERIFICAR FECHA")),"SIN VALOR AVANCE")</f>
        <v>PROCESO</v>
      </c>
      <c r="Q1356" s="348" t="s">
        <v>1283</v>
      </c>
    </row>
    <row r="1357" spans="1:17" ht="331.2" customHeight="1" x14ac:dyDescent="0.25">
      <c r="A1357" s="59" t="s">
        <v>18</v>
      </c>
      <c r="B1357" s="73" t="s">
        <v>9</v>
      </c>
      <c r="C1357" s="1116" t="s">
        <v>3707</v>
      </c>
      <c r="D1357" s="1117" t="s">
        <v>3708</v>
      </c>
      <c r="E1357" s="1118" t="s">
        <v>3709</v>
      </c>
      <c r="F1357" s="1118" t="s">
        <v>3710</v>
      </c>
      <c r="G1357" s="945" t="s">
        <v>3711</v>
      </c>
      <c r="H1357" s="1089" t="s">
        <v>3711</v>
      </c>
      <c r="I1357" s="945" t="s">
        <v>3716</v>
      </c>
      <c r="J1357" s="70">
        <v>1</v>
      </c>
      <c r="K1357" s="60">
        <v>45139</v>
      </c>
      <c r="L1357" s="60">
        <v>45351</v>
      </c>
      <c r="M1357" s="68">
        <f t="shared" si="63"/>
        <v>30.285714285714285</v>
      </c>
      <c r="N1357" s="338">
        <v>0</v>
      </c>
      <c r="O1357" s="70">
        <f t="shared" si="64"/>
        <v>0</v>
      </c>
      <c r="P1357" s="1087" t="str">
        <f>IF(ISNUMBER(O1357),IF(O1357=100%,"CUMPLIDA",IF(AND(ISNUMBER(L1357),ISNUMBER(OCI!$Q$6)), IF(L1357&lt;OCI!$Q$6,"INCUMPLIDA","PROCESO"), "VERIFICAR FECHA")),"SIN VALOR AVANCE")</f>
        <v>PROCESO</v>
      </c>
      <c r="Q1357" s="945" t="s">
        <v>3719</v>
      </c>
    </row>
    <row r="1358" spans="1:17" ht="135.6" x14ac:dyDescent="0.25">
      <c r="A1358" s="59" t="s">
        <v>18</v>
      </c>
      <c r="B1358" s="73" t="s">
        <v>9</v>
      </c>
      <c r="C1358" s="1116"/>
      <c r="D1358" s="1117"/>
      <c r="E1358" s="1118"/>
      <c r="F1358" s="1118"/>
      <c r="G1358" s="945" t="s">
        <v>3712</v>
      </c>
      <c r="H1358" s="1089" t="s">
        <v>3712</v>
      </c>
      <c r="I1358" s="945" t="s">
        <v>3717</v>
      </c>
      <c r="J1358" s="67">
        <v>1</v>
      </c>
      <c r="K1358" s="60">
        <v>45139</v>
      </c>
      <c r="L1358" s="60">
        <v>45351</v>
      </c>
      <c r="M1358" s="68">
        <f t="shared" si="63"/>
        <v>30.285714285714285</v>
      </c>
      <c r="N1358" s="338">
        <v>0</v>
      </c>
      <c r="O1358" s="70">
        <f t="shared" si="64"/>
        <v>0</v>
      </c>
      <c r="P1358" s="1087" t="str">
        <f>IF(ISNUMBER(O1358),IF(O1358=100%,"CUMPLIDA",IF(AND(ISNUMBER(L1358),ISNUMBER(OCI!$Q$6)), IF(L1358&lt;OCI!$Q$6,"INCUMPLIDA","PROCESO"), "VERIFICAR FECHA")),"SIN VALOR AVANCE")</f>
        <v>PROCESO</v>
      </c>
      <c r="Q1358" s="945" t="s">
        <v>3720</v>
      </c>
    </row>
    <row r="1359" spans="1:17" ht="135.6" x14ac:dyDescent="0.25">
      <c r="A1359" s="59" t="s">
        <v>18</v>
      </c>
      <c r="B1359" s="73" t="s">
        <v>9</v>
      </c>
      <c r="C1359" s="1116"/>
      <c r="D1359" s="1117"/>
      <c r="E1359" s="1118"/>
      <c r="F1359" s="1118"/>
      <c r="G1359" s="945" t="s">
        <v>3713</v>
      </c>
      <c r="H1359" s="1089" t="s">
        <v>3713</v>
      </c>
      <c r="I1359" s="945" t="s">
        <v>1072</v>
      </c>
      <c r="J1359" s="67">
        <v>6</v>
      </c>
      <c r="K1359" s="60">
        <v>45139</v>
      </c>
      <c r="L1359" s="60">
        <v>45351</v>
      </c>
      <c r="M1359" s="68">
        <f t="shared" si="63"/>
        <v>30.285714285714285</v>
      </c>
      <c r="N1359" s="338">
        <v>0</v>
      </c>
      <c r="O1359" s="70">
        <f t="shared" si="64"/>
        <v>0</v>
      </c>
      <c r="P1359" s="1087" t="str">
        <f>IF(ISNUMBER(O1359),IF(O1359=100%,"CUMPLIDA",IF(AND(ISNUMBER(L1359),ISNUMBER(OCI!$Q$6)), IF(L1359&lt;OCI!$Q$6,"INCUMPLIDA","PROCESO"), "VERIFICAR FECHA")),"SIN VALOR AVANCE")</f>
        <v>PROCESO</v>
      </c>
      <c r="Q1359" s="945" t="s">
        <v>3720</v>
      </c>
    </row>
    <row r="1360" spans="1:17" ht="255.6" x14ac:dyDescent="0.25">
      <c r="A1360" s="59" t="s">
        <v>18</v>
      </c>
      <c r="B1360" s="73" t="s">
        <v>9</v>
      </c>
      <c r="C1360" s="1116"/>
      <c r="D1360" s="1117"/>
      <c r="E1360" s="1118"/>
      <c r="F1360" s="1118"/>
      <c r="G1360" s="945" t="s">
        <v>3714</v>
      </c>
      <c r="H1360" s="1089" t="s">
        <v>3714</v>
      </c>
      <c r="I1360" s="945" t="s">
        <v>3718</v>
      </c>
      <c r="J1360" s="70">
        <v>1</v>
      </c>
      <c r="K1360" s="60">
        <v>45139</v>
      </c>
      <c r="L1360" s="60">
        <v>45351</v>
      </c>
      <c r="M1360" s="68">
        <f t="shared" si="63"/>
        <v>30.285714285714285</v>
      </c>
      <c r="N1360" s="338">
        <v>0</v>
      </c>
      <c r="O1360" s="70">
        <f t="shared" si="64"/>
        <v>0</v>
      </c>
      <c r="P1360" s="1087" t="str">
        <f>IF(ISNUMBER(O1360),IF(O1360=100%,"CUMPLIDA",IF(AND(ISNUMBER(L1360),ISNUMBER(OCI!$Q$6)), IF(L1360&lt;OCI!$Q$6,"INCUMPLIDA","PROCESO"), "VERIFICAR FECHA")),"SIN VALOR AVANCE")</f>
        <v>PROCESO</v>
      </c>
      <c r="Q1360" s="945" t="s">
        <v>3723</v>
      </c>
    </row>
    <row r="1361" spans="1:17" ht="270.60000000000002" x14ac:dyDescent="0.25">
      <c r="A1361" s="59" t="s">
        <v>18</v>
      </c>
      <c r="B1361" s="73" t="s">
        <v>9</v>
      </c>
      <c r="C1361" s="1116"/>
      <c r="D1361" s="1117"/>
      <c r="E1361" s="1118"/>
      <c r="F1361" s="1118"/>
      <c r="G1361" s="945" t="s">
        <v>3580</v>
      </c>
      <c r="H1361" s="1089" t="s">
        <v>3580</v>
      </c>
      <c r="I1361" s="945" t="s">
        <v>799</v>
      </c>
      <c r="J1361" s="67">
        <v>1</v>
      </c>
      <c r="K1361" s="60">
        <v>45139</v>
      </c>
      <c r="L1361" s="60">
        <v>45260</v>
      </c>
      <c r="M1361" s="68">
        <f t="shared" si="63"/>
        <v>17.285714285714285</v>
      </c>
      <c r="N1361" s="338">
        <v>0</v>
      </c>
      <c r="O1361" s="70">
        <f t="shared" si="64"/>
        <v>0</v>
      </c>
      <c r="P1361" s="1087" t="str">
        <f>IF(ISNUMBER(O1361),IF(O1361=100%,"CUMPLIDA",IF(AND(ISNUMBER(L1361),ISNUMBER(OCI!$Q$6)), IF(L1361&lt;OCI!$Q$6,"INCUMPLIDA","PROCESO"), "VERIFICAR FECHA")),"SIN VALOR AVANCE")</f>
        <v>PROCESO</v>
      </c>
      <c r="Q1361" s="945" t="s">
        <v>3721</v>
      </c>
    </row>
    <row r="1362" spans="1:17" ht="195.6" x14ac:dyDescent="0.25">
      <c r="A1362" s="59" t="s">
        <v>18</v>
      </c>
      <c r="B1362" s="73" t="s">
        <v>9</v>
      </c>
      <c r="C1362" s="1116"/>
      <c r="D1362" s="1117"/>
      <c r="E1362" s="1118"/>
      <c r="F1362" s="1118"/>
      <c r="G1362" s="945" t="s">
        <v>3715</v>
      </c>
      <c r="H1362" s="1089" t="s">
        <v>3715</v>
      </c>
      <c r="I1362" s="945" t="s">
        <v>3582</v>
      </c>
      <c r="J1362" s="67">
        <v>1</v>
      </c>
      <c r="K1362" s="60">
        <v>45261</v>
      </c>
      <c r="L1362" s="60">
        <v>45382</v>
      </c>
      <c r="M1362" s="68">
        <f t="shared" ref="M1362:M1407" si="65">(L1362-K1362)/7</f>
        <v>17.285714285714285</v>
      </c>
      <c r="N1362" s="338">
        <v>0</v>
      </c>
      <c r="O1362" s="70">
        <f t="shared" si="64"/>
        <v>0</v>
      </c>
      <c r="P1362" s="1087" t="str">
        <f>IF(ISNUMBER(O1362),IF(O1362=100%,"CUMPLIDA",IF(AND(ISNUMBER(L1362),ISNUMBER(OCI!$Q$6)), IF(L1362&lt;OCI!$Q$6,"INCUMPLIDA","PROCESO"), "VERIFICAR FECHA")),"SIN VALOR AVANCE")</f>
        <v>PROCESO</v>
      </c>
      <c r="Q1362" s="945" t="s">
        <v>3722</v>
      </c>
    </row>
    <row r="1363" spans="1:17" ht="195.6" x14ac:dyDescent="0.25">
      <c r="A1363" s="59" t="s">
        <v>18</v>
      </c>
      <c r="B1363" s="73" t="s">
        <v>9</v>
      </c>
      <c r="C1363" s="1116"/>
      <c r="D1363" s="1117"/>
      <c r="E1363" s="1118"/>
      <c r="F1363" s="1118"/>
      <c r="G1363" s="945" t="s">
        <v>3583</v>
      </c>
      <c r="H1363" s="1089" t="s">
        <v>3583</v>
      </c>
      <c r="I1363" s="945" t="s">
        <v>3584</v>
      </c>
      <c r="J1363" s="67">
        <v>1</v>
      </c>
      <c r="K1363" s="60">
        <v>45383</v>
      </c>
      <c r="L1363" s="60">
        <v>45688</v>
      </c>
      <c r="M1363" s="68">
        <f t="shared" si="65"/>
        <v>43.571428571428569</v>
      </c>
      <c r="N1363" s="338">
        <v>0</v>
      </c>
      <c r="O1363" s="70">
        <f t="shared" si="64"/>
        <v>0</v>
      </c>
      <c r="P1363" s="1087" t="str">
        <f>IF(ISNUMBER(O1363),IF(O1363=100%,"CUMPLIDA",IF(AND(ISNUMBER(L1363),ISNUMBER(OCI!$Q$6)), IF(L1363&lt;OCI!$Q$6,"INCUMPLIDA","PROCESO"), "VERIFICAR FECHA")),"SIN VALOR AVANCE")</f>
        <v>PROCESO</v>
      </c>
      <c r="Q1363" s="945" t="s">
        <v>3724</v>
      </c>
    </row>
    <row r="1364" spans="1:17" ht="195.6" x14ac:dyDescent="0.25">
      <c r="A1364" s="59" t="s">
        <v>18</v>
      </c>
      <c r="B1364" s="73" t="s">
        <v>9</v>
      </c>
      <c r="C1364" s="1116"/>
      <c r="D1364" s="1117"/>
      <c r="E1364" s="1118"/>
      <c r="F1364" s="1118"/>
      <c r="G1364" s="945" t="s">
        <v>3585</v>
      </c>
      <c r="H1364" s="1089" t="s">
        <v>3585</v>
      </c>
      <c r="I1364" s="945" t="s">
        <v>3586</v>
      </c>
      <c r="J1364" s="70">
        <v>1</v>
      </c>
      <c r="K1364" s="60">
        <v>45690</v>
      </c>
      <c r="L1364" s="60">
        <v>45961</v>
      </c>
      <c r="M1364" s="68">
        <f t="shared" si="65"/>
        <v>38.714285714285715</v>
      </c>
      <c r="N1364" s="338">
        <v>0</v>
      </c>
      <c r="O1364" s="70">
        <f t="shared" si="64"/>
        <v>0</v>
      </c>
      <c r="P1364" s="1087" t="str">
        <f>IF(ISNUMBER(O1364),IF(O1364=100%,"CUMPLIDA",IF(AND(ISNUMBER(L1364),ISNUMBER(OCI!$Q$6)), IF(L1364&lt;OCI!$Q$6,"INCUMPLIDA","PROCESO"), "VERIFICAR FECHA")),"SIN VALOR AVANCE")</f>
        <v>PROCESO</v>
      </c>
      <c r="Q1364" s="945" t="s">
        <v>3794</v>
      </c>
    </row>
    <row r="1365" spans="1:17" ht="135.6" x14ac:dyDescent="0.25">
      <c r="A1365" s="59" t="s">
        <v>18</v>
      </c>
      <c r="B1365" s="73" t="s">
        <v>9</v>
      </c>
      <c r="C1365" s="1116"/>
      <c r="D1365" s="1117"/>
      <c r="E1365" s="1118"/>
      <c r="F1365" s="1118"/>
      <c r="G1365" s="1090" t="s">
        <v>477</v>
      </c>
      <c r="H1365" s="1091" t="s">
        <v>477</v>
      </c>
      <c r="I1365" s="1090" t="s">
        <v>351</v>
      </c>
      <c r="J1365" s="67">
        <v>1</v>
      </c>
      <c r="K1365" s="60">
        <v>45231</v>
      </c>
      <c r="L1365" s="60">
        <v>45350</v>
      </c>
      <c r="M1365" s="68">
        <f t="shared" si="65"/>
        <v>17</v>
      </c>
      <c r="N1365" s="338">
        <v>0</v>
      </c>
      <c r="O1365" s="70">
        <f t="shared" si="64"/>
        <v>0</v>
      </c>
      <c r="P1365" s="1087" t="str">
        <f>IF(ISNUMBER(O1365),IF(O1365=100%,"CUMPLIDA",IF(AND(ISNUMBER(L1365),ISNUMBER(OCI!$Q$6)), IF(L1365&lt;OCI!$Q$6,"INCUMPLIDA","PROCESO"), "VERIFICAR FECHA")),"SIN VALOR AVANCE")</f>
        <v>PROCESO</v>
      </c>
      <c r="Q1365" s="1090" t="s">
        <v>3795</v>
      </c>
    </row>
    <row r="1366" spans="1:17" ht="135.6" x14ac:dyDescent="0.25">
      <c r="A1366" s="59" t="s">
        <v>18</v>
      </c>
      <c r="B1366" s="73" t="s">
        <v>9</v>
      </c>
      <c r="C1366" s="1116"/>
      <c r="D1366" s="1117"/>
      <c r="E1366" s="1118"/>
      <c r="F1366" s="1118"/>
      <c r="G1366" s="1201" t="s">
        <v>479</v>
      </c>
      <c r="H1366" s="1202" t="s">
        <v>479</v>
      </c>
      <c r="I1366" s="1090" t="s">
        <v>1460</v>
      </c>
      <c r="J1366" s="67">
        <v>1</v>
      </c>
      <c r="K1366" s="60">
        <v>45352</v>
      </c>
      <c r="L1366" s="60">
        <v>45565</v>
      </c>
      <c r="M1366" s="68">
        <f t="shared" si="65"/>
        <v>30.428571428571427</v>
      </c>
      <c r="N1366" s="338">
        <v>0</v>
      </c>
      <c r="O1366" s="70">
        <f t="shared" si="64"/>
        <v>0</v>
      </c>
      <c r="P1366" s="1087" t="str">
        <f>IF(ISNUMBER(O1366),IF(O1366=100%,"CUMPLIDA",IF(AND(ISNUMBER(L1366),ISNUMBER(OCI!$Q$6)), IF(L1366&lt;OCI!$Q$6,"INCUMPLIDA","PROCESO"), "VERIFICAR FECHA")),"SIN VALOR AVANCE")</f>
        <v>PROCESO</v>
      </c>
      <c r="Q1366" s="1090" t="s">
        <v>3795</v>
      </c>
    </row>
    <row r="1367" spans="1:17" ht="210.6" x14ac:dyDescent="0.25">
      <c r="A1367" s="59" t="s">
        <v>18</v>
      </c>
      <c r="B1367" s="73" t="s">
        <v>9</v>
      </c>
      <c r="C1367" s="1116"/>
      <c r="D1367" s="1117"/>
      <c r="E1367" s="1118"/>
      <c r="F1367" s="1118"/>
      <c r="G1367" s="1201"/>
      <c r="H1367" s="1202"/>
      <c r="I1367" s="1090" t="s">
        <v>106</v>
      </c>
      <c r="J1367" s="67">
        <v>4</v>
      </c>
      <c r="K1367" s="60">
        <v>45566</v>
      </c>
      <c r="L1367" s="60">
        <v>45930</v>
      </c>
      <c r="M1367" s="68">
        <f t="shared" si="65"/>
        <v>52</v>
      </c>
      <c r="N1367" s="338">
        <v>0</v>
      </c>
      <c r="O1367" s="70">
        <f t="shared" si="64"/>
        <v>0</v>
      </c>
      <c r="P1367" s="1087" t="str">
        <f>IF(ISNUMBER(O1367),IF(O1367=100%,"CUMPLIDA",IF(AND(ISNUMBER(L1367),ISNUMBER(OCI!$Q$6)), IF(L1367&lt;OCI!$Q$6,"INCUMPLIDA","PROCESO"), "VERIFICAR FECHA")),"SIN VALOR AVANCE")</f>
        <v>PROCESO</v>
      </c>
      <c r="Q1367" s="1090" t="s">
        <v>3796</v>
      </c>
    </row>
    <row r="1368" spans="1:17" ht="225.6" x14ac:dyDescent="0.25">
      <c r="A1368" s="59" t="s">
        <v>18</v>
      </c>
      <c r="B1368" s="73" t="s">
        <v>9</v>
      </c>
      <c r="C1368" s="1116"/>
      <c r="D1368" s="1117"/>
      <c r="E1368" s="1118"/>
      <c r="F1368" s="1118"/>
      <c r="G1368" s="1090" t="s">
        <v>3587</v>
      </c>
      <c r="H1368" s="1091" t="s">
        <v>3587</v>
      </c>
      <c r="I1368" s="1090" t="s">
        <v>399</v>
      </c>
      <c r="J1368" s="67">
        <v>1</v>
      </c>
      <c r="K1368" s="60">
        <v>45931</v>
      </c>
      <c r="L1368" s="60">
        <v>46752</v>
      </c>
      <c r="M1368" s="68">
        <f t="shared" si="65"/>
        <v>117.28571428571429</v>
      </c>
      <c r="N1368" s="338">
        <v>0</v>
      </c>
      <c r="O1368" s="70">
        <f t="shared" si="64"/>
        <v>0</v>
      </c>
      <c r="P1368" s="1087" t="str">
        <f>IF(ISNUMBER(O1368),IF(O1368=100%,"CUMPLIDA",IF(AND(ISNUMBER(L1368),ISNUMBER(OCI!$Q$6)), IF(L1368&lt;OCI!$Q$6,"INCUMPLIDA","PROCESO"), "VERIFICAR FECHA")),"SIN VALOR AVANCE")</f>
        <v>PROCESO</v>
      </c>
      <c r="Q1368" s="1090" t="s">
        <v>3797</v>
      </c>
    </row>
    <row r="1369" spans="1:17" ht="270.60000000000002" customHeight="1" x14ac:dyDescent="0.25">
      <c r="A1369" s="59" t="s">
        <v>18</v>
      </c>
      <c r="B1369" s="73" t="s">
        <v>9</v>
      </c>
      <c r="C1369" s="1116" t="s">
        <v>3727</v>
      </c>
      <c r="D1369" s="1117" t="s">
        <v>3708</v>
      </c>
      <c r="E1369" s="1118" t="s">
        <v>3728</v>
      </c>
      <c r="F1369" s="1118" t="s">
        <v>3729</v>
      </c>
      <c r="G1369" s="945" t="s">
        <v>3730</v>
      </c>
      <c r="H1369" s="1089" t="s">
        <v>3730</v>
      </c>
      <c r="I1369" s="945" t="s">
        <v>3734</v>
      </c>
      <c r="J1369" s="70">
        <v>1</v>
      </c>
      <c r="K1369" s="60">
        <v>45139</v>
      </c>
      <c r="L1369" s="60">
        <v>45351</v>
      </c>
      <c r="M1369" s="68">
        <f t="shared" si="65"/>
        <v>30.285714285714285</v>
      </c>
      <c r="N1369" s="338">
        <v>0</v>
      </c>
      <c r="O1369" s="70">
        <f t="shared" si="64"/>
        <v>0</v>
      </c>
      <c r="P1369" s="1087" t="str">
        <f>IF(ISNUMBER(O1369),IF(O1369=100%,"CUMPLIDA",IF(AND(ISNUMBER(L1369),ISNUMBER(OCI!$Q$6)), IF(L1369&lt;OCI!$Q$6,"INCUMPLIDA","PROCESO"), "VERIFICAR FECHA")),"SIN VALOR AVANCE")</f>
        <v>PROCESO</v>
      </c>
      <c r="Q1369" s="348" t="s">
        <v>3798</v>
      </c>
    </row>
    <row r="1370" spans="1:17" ht="120" x14ac:dyDescent="0.25">
      <c r="A1370" s="59" t="s">
        <v>18</v>
      </c>
      <c r="B1370" s="73" t="s">
        <v>9</v>
      </c>
      <c r="C1370" s="1116"/>
      <c r="D1370" s="1117"/>
      <c r="E1370" s="1118"/>
      <c r="F1370" s="1118"/>
      <c r="G1370" s="945" t="s">
        <v>3731</v>
      </c>
      <c r="H1370" s="1089" t="s">
        <v>3731</v>
      </c>
      <c r="I1370" s="945" t="s">
        <v>3737</v>
      </c>
      <c r="J1370" s="67">
        <v>1</v>
      </c>
      <c r="K1370" s="60">
        <v>45139</v>
      </c>
      <c r="L1370" s="60">
        <v>45230</v>
      </c>
      <c r="M1370" s="68">
        <f t="shared" si="65"/>
        <v>13</v>
      </c>
      <c r="N1370" s="338">
        <v>0</v>
      </c>
      <c r="O1370" s="70">
        <f t="shared" si="64"/>
        <v>0</v>
      </c>
      <c r="P1370" s="1087" t="str">
        <f>IF(ISNUMBER(O1370),IF(O1370=100%,"CUMPLIDA",IF(AND(ISNUMBER(L1370),ISNUMBER(OCI!$Q$6)), IF(L1370&lt;OCI!$Q$6,"INCUMPLIDA","PROCESO"), "VERIFICAR FECHA")),"SIN VALOR AVANCE")</f>
        <v>PROCESO</v>
      </c>
      <c r="Q1370" s="945" t="s">
        <v>3738</v>
      </c>
    </row>
    <row r="1371" spans="1:17" ht="135.6" x14ac:dyDescent="0.25">
      <c r="A1371" s="59" t="s">
        <v>18</v>
      </c>
      <c r="B1371" s="73" t="s">
        <v>9</v>
      </c>
      <c r="C1371" s="1116"/>
      <c r="D1371" s="1117"/>
      <c r="E1371" s="1118"/>
      <c r="F1371" s="1118"/>
      <c r="G1371" s="945" t="s">
        <v>3732</v>
      </c>
      <c r="H1371" s="1089" t="s">
        <v>3732</v>
      </c>
      <c r="I1371" s="945" t="s">
        <v>3735</v>
      </c>
      <c r="J1371" s="67">
        <v>2</v>
      </c>
      <c r="K1371" s="60">
        <v>45139</v>
      </c>
      <c r="L1371" s="60">
        <v>45230</v>
      </c>
      <c r="M1371" s="68">
        <f t="shared" si="65"/>
        <v>13</v>
      </c>
      <c r="N1371" s="338">
        <v>0</v>
      </c>
      <c r="O1371" s="70">
        <f t="shared" si="64"/>
        <v>0</v>
      </c>
      <c r="P1371" s="1087" t="str">
        <f>IF(ISNUMBER(O1371),IF(O1371=100%,"CUMPLIDA",IF(AND(ISNUMBER(L1371),ISNUMBER(OCI!$Q$6)), IF(L1371&lt;OCI!$Q$6,"INCUMPLIDA","PROCESO"), "VERIFICAR FECHA")),"SIN VALOR AVANCE")</f>
        <v>PROCESO</v>
      </c>
      <c r="Q1371" s="348" t="s">
        <v>3757</v>
      </c>
    </row>
    <row r="1372" spans="1:17" ht="135.6" x14ac:dyDescent="0.25">
      <c r="A1372" s="59" t="s">
        <v>18</v>
      </c>
      <c r="B1372" s="73" t="s">
        <v>9</v>
      </c>
      <c r="C1372" s="1116"/>
      <c r="D1372" s="1117"/>
      <c r="E1372" s="1118"/>
      <c r="F1372" s="1118"/>
      <c r="G1372" s="945" t="s">
        <v>3733</v>
      </c>
      <c r="H1372" s="1089" t="s">
        <v>3733</v>
      </c>
      <c r="I1372" s="945" t="s">
        <v>3736</v>
      </c>
      <c r="J1372" s="70">
        <v>1</v>
      </c>
      <c r="K1372" s="60">
        <v>45139</v>
      </c>
      <c r="L1372" s="60">
        <v>45230</v>
      </c>
      <c r="M1372" s="68">
        <f t="shared" si="65"/>
        <v>13</v>
      </c>
      <c r="N1372" s="338">
        <v>0</v>
      </c>
      <c r="O1372" s="70">
        <f t="shared" si="64"/>
        <v>0</v>
      </c>
      <c r="P1372" s="1087" t="str">
        <f>IF(ISNUMBER(O1372),IF(O1372=100%,"CUMPLIDA",IF(AND(ISNUMBER(L1372),ISNUMBER(OCI!$Q$6)), IF(L1372&lt;OCI!$Q$6,"INCUMPLIDA","PROCESO"), "VERIFICAR FECHA")),"SIN VALOR AVANCE")</f>
        <v>PROCESO</v>
      </c>
      <c r="Q1372" s="348" t="s">
        <v>3757</v>
      </c>
    </row>
    <row r="1373" spans="1:17" ht="285.60000000000002" customHeight="1" x14ac:dyDescent="0.25">
      <c r="A1373" s="59" t="s">
        <v>18</v>
      </c>
      <c r="B1373" s="73" t="s">
        <v>9</v>
      </c>
      <c r="C1373" s="1116" t="s">
        <v>3805</v>
      </c>
      <c r="D1373" s="1117" t="s">
        <v>3708</v>
      </c>
      <c r="E1373" s="1118" t="s">
        <v>3739</v>
      </c>
      <c r="F1373" s="1203" t="s">
        <v>3740</v>
      </c>
      <c r="G1373" s="945" t="s">
        <v>3730</v>
      </c>
      <c r="H1373" s="1089" t="s">
        <v>3730</v>
      </c>
      <c r="I1373" s="945" t="s">
        <v>3734</v>
      </c>
      <c r="J1373" s="70">
        <v>1</v>
      </c>
      <c r="K1373" s="60">
        <v>45139</v>
      </c>
      <c r="L1373" s="60">
        <v>45351</v>
      </c>
      <c r="M1373" s="68">
        <f t="shared" si="65"/>
        <v>30.285714285714285</v>
      </c>
      <c r="N1373" s="338">
        <v>0</v>
      </c>
      <c r="O1373" s="70">
        <f t="shared" si="64"/>
        <v>0</v>
      </c>
      <c r="P1373" s="1087" t="str">
        <f>IF(ISNUMBER(O1373),IF(O1373=100%,"CUMPLIDA",IF(AND(ISNUMBER(L1373),ISNUMBER(OCI!$Q$6)), IF(L1373&lt;OCI!$Q$6,"INCUMPLIDA","PROCESO"), "VERIFICAR FECHA")),"SIN VALOR AVANCE")</f>
        <v>PROCESO</v>
      </c>
      <c r="Q1373" s="348" t="s">
        <v>3799</v>
      </c>
    </row>
    <row r="1374" spans="1:17" ht="270.60000000000002" x14ac:dyDescent="0.25">
      <c r="A1374" s="59" t="s">
        <v>18</v>
      </c>
      <c r="B1374" s="73" t="s">
        <v>9</v>
      </c>
      <c r="C1374" s="1116"/>
      <c r="D1374" s="1117"/>
      <c r="E1374" s="1118"/>
      <c r="F1374" s="1203"/>
      <c r="G1374" s="945" t="s">
        <v>3580</v>
      </c>
      <c r="H1374" s="1089" t="s">
        <v>3580</v>
      </c>
      <c r="I1374" s="945" t="s">
        <v>799</v>
      </c>
      <c r="J1374" s="67">
        <v>1</v>
      </c>
      <c r="K1374" s="60">
        <v>45139</v>
      </c>
      <c r="L1374" s="60">
        <v>45260</v>
      </c>
      <c r="M1374" s="68">
        <f t="shared" si="65"/>
        <v>17.285714285714285</v>
      </c>
      <c r="N1374" s="338">
        <v>0</v>
      </c>
      <c r="O1374" s="70">
        <f t="shared" si="64"/>
        <v>0</v>
      </c>
      <c r="P1374" s="1087" t="str">
        <f>IF(ISNUMBER(O1374),IF(O1374=100%,"CUMPLIDA",IF(AND(ISNUMBER(L1374),ISNUMBER(OCI!$Q$6)), IF(L1374&lt;OCI!$Q$6,"INCUMPLIDA","PROCESO"), "VERIFICAR FECHA")),"SIN VALOR AVANCE")</f>
        <v>PROCESO</v>
      </c>
      <c r="Q1374" s="945" t="s">
        <v>3747</v>
      </c>
    </row>
    <row r="1375" spans="1:17" ht="195.6" x14ac:dyDescent="0.25">
      <c r="A1375" s="59" t="s">
        <v>18</v>
      </c>
      <c r="B1375" s="73" t="s">
        <v>9</v>
      </c>
      <c r="C1375" s="1116"/>
      <c r="D1375" s="1117"/>
      <c r="E1375" s="1118"/>
      <c r="F1375" s="1203"/>
      <c r="G1375" s="945" t="s">
        <v>3741</v>
      </c>
      <c r="H1375" s="1089" t="s">
        <v>3741</v>
      </c>
      <c r="I1375" s="945" t="s">
        <v>3582</v>
      </c>
      <c r="J1375" s="67">
        <v>1</v>
      </c>
      <c r="K1375" s="60">
        <v>45261</v>
      </c>
      <c r="L1375" s="60">
        <v>45382</v>
      </c>
      <c r="M1375" s="68">
        <f t="shared" si="65"/>
        <v>17.285714285714285</v>
      </c>
      <c r="N1375" s="338">
        <v>0</v>
      </c>
      <c r="O1375" s="70">
        <f t="shared" si="64"/>
        <v>0</v>
      </c>
      <c r="P1375" s="1087" t="str">
        <f>IF(ISNUMBER(O1375),IF(O1375=100%,"CUMPLIDA",IF(AND(ISNUMBER(L1375),ISNUMBER(OCI!$Q$6)), IF(L1375&lt;OCI!$Q$6,"INCUMPLIDA","PROCESO"), "VERIFICAR FECHA")),"SIN VALOR AVANCE")</f>
        <v>PROCESO</v>
      </c>
      <c r="Q1375" s="945" t="s">
        <v>3743</v>
      </c>
    </row>
    <row r="1376" spans="1:17" ht="210.6" x14ac:dyDescent="0.25">
      <c r="A1376" s="59" t="s">
        <v>18</v>
      </c>
      <c r="B1376" s="73" t="s">
        <v>9</v>
      </c>
      <c r="C1376" s="1116"/>
      <c r="D1376" s="1117"/>
      <c r="E1376" s="1118"/>
      <c r="F1376" s="1203"/>
      <c r="G1376" s="945" t="s">
        <v>3583</v>
      </c>
      <c r="H1376" s="1089" t="s">
        <v>3583</v>
      </c>
      <c r="I1376" s="945" t="s">
        <v>3584</v>
      </c>
      <c r="J1376" s="67">
        <v>1</v>
      </c>
      <c r="K1376" s="60">
        <v>45383</v>
      </c>
      <c r="L1376" s="60">
        <v>45688</v>
      </c>
      <c r="M1376" s="68">
        <f t="shared" si="65"/>
        <v>43.571428571428569</v>
      </c>
      <c r="N1376" s="338">
        <v>0</v>
      </c>
      <c r="O1376" s="70">
        <f t="shared" si="64"/>
        <v>0</v>
      </c>
      <c r="P1376" s="1087" t="str">
        <f>IF(ISNUMBER(O1376),IF(O1376=100%,"CUMPLIDA",IF(AND(ISNUMBER(L1376),ISNUMBER(OCI!$Q$6)), IF(L1376&lt;OCI!$Q$6,"INCUMPLIDA","PROCESO"), "VERIFICAR FECHA")),"SIN VALOR AVANCE")</f>
        <v>PROCESO</v>
      </c>
      <c r="Q1376" s="945" t="s">
        <v>3744</v>
      </c>
    </row>
    <row r="1377" spans="1:17" ht="195.6" x14ac:dyDescent="0.25">
      <c r="A1377" s="59" t="s">
        <v>18</v>
      </c>
      <c r="B1377" s="73" t="s">
        <v>9</v>
      </c>
      <c r="C1377" s="1116"/>
      <c r="D1377" s="1117"/>
      <c r="E1377" s="1118"/>
      <c r="F1377" s="1203"/>
      <c r="G1377" s="945" t="s">
        <v>3585</v>
      </c>
      <c r="H1377" s="1089" t="s">
        <v>3585</v>
      </c>
      <c r="I1377" s="945" t="s">
        <v>3586</v>
      </c>
      <c r="J1377" s="70">
        <v>1</v>
      </c>
      <c r="K1377" s="60">
        <v>45690</v>
      </c>
      <c r="L1377" s="60">
        <v>45961</v>
      </c>
      <c r="M1377" s="68">
        <f t="shared" si="65"/>
        <v>38.714285714285715</v>
      </c>
      <c r="N1377" s="338">
        <v>0</v>
      </c>
      <c r="O1377" s="70">
        <f t="shared" si="64"/>
        <v>0</v>
      </c>
      <c r="P1377" s="1087" t="str">
        <f>IF(ISNUMBER(O1377),IF(O1377=100%,"CUMPLIDA",IF(AND(ISNUMBER(L1377),ISNUMBER(OCI!$Q$6)), IF(L1377&lt;OCI!$Q$6,"INCUMPLIDA","PROCESO"), "VERIFICAR FECHA")),"SIN VALOR AVANCE")</f>
        <v>PROCESO</v>
      </c>
      <c r="Q1377" s="945" t="s">
        <v>3745</v>
      </c>
    </row>
    <row r="1378" spans="1:17" ht="135.6" x14ac:dyDescent="0.25">
      <c r="A1378" s="59" t="s">
        <v>18</v>
      </c>
      <c r="B1378" s="73" t="s">
        <v>9</v>
      </c>
      <c r="C1378" s="1116"/>
      <c r="D1378" s="1117"/>
      <c r="E1378" s="1118"/>
      <c r="F1378" s="1203"/>
      <c r="G1378" s="1090" t="s">
        <v>477</v>
      </c>
      <c r="H1378" s="1091" t="s">
        <v>477</v>
      </c>
      <c r="I1378" s="1090" t="s">
        <v>351</v>
      </c>
      <c r="J1378" s="67">
        <v>1</v>
      </c>
      <c r="K1378" s="60">
        <v>45231</v>
      </c>
      <c r="L1378" s="60">
        <v>45350</v>
      </c>
      <c r="M1378" s="68">
        <f t="shared" si="65"/>
        <v>17</v>
      </c>
      <c r="N1378" s="338">
        <v>0</v>
      </c>
      <c r="O1378" s="70">
        <f t="shared" si="64"/>
        <v>0</v>
      </c>
      <c r="P1378" s="1087" t="str">
        <f>IF(ISNUMBER(O1378),IF(O1378=100%,"CUMPLIDA",IF(AND(ISNUMBER(L1378),ISNUMBER(OCI!$Q$6)), IF(L1378&lt;OCI!$Q$6,"INCUMPLIDA","PROCESO"), "VERIFICAR FECHA")),"SIN VALOR AVANCE")</f>
        <v>PROCESO</v>
      </c>
      <c r="Q1378" s="1090" t="s">
        <v>3725</v>
      </c>
    </row>
    <row r="1379" spans="1:17" ht="135.6" x14ac:dyDescent="0.25">
      <c r="A1379" s="59" t="s">
        <v>18</v>
      </c>
      <c r="B1379" s="73" t="s">
        <v>9</v>
      </c>
      <c r="C1379" s="1116"/>
      <c r="D1379" s="1117"/>
      <c r="E1379" s="1118"/>
      <c r="F1379" s="1203"/>
      <c r="G1379" s="1201" t="s">
        <v>479</v>
      </c>
      <c r="H1379" s="1202" t="s">
        <v>479</v>
      </c>
      <c r="I1379" s="1090" t="s">
        <v>1460</v>
      </c>
      <c r="J1379" s="67">
        <v>1</v>
      </c>
      <c r="K1379" s="60">
        <v>45352</v>
      </c>
      <c r="L1379" s="60">
        <v>45565</v>
      </c>
      <c r="M1379" s="68">
        <f t="shared" si="65"/>
        <v>30.428571428571427</v>
      </c>
      <c r="N1379" s="338">
        <v>0</v>
      </c>
      <c r="O1379" s="70">
        <f t="shared" si="64"/>
        <v>0</v>
      </c>
      <c r="P1379" s="1087" t="str">
        <f>IF(ISNUMBER(O1379),IF(O1379=100%,"CUMPLIDA",IF(AND(ISNUMBER(L1379),ISNUMBER(OCI!$Q$6)), IF(L1379&lt;OCI!$Q$6,"INCUMPLIDA","PROCESO"), "VERIFICAR FECHA")),"SIN VALOR AVANCE")</f>
        <v>PROCESO</v>
      </c>
      <c r="Q1379" s="1090" t="s">
        <v>3725</v>
      </c>
    </row>
    <row r="1380" spans="1:17" ht="210.6" x14ac:dyDescent="0.25">
      <c r="A1380" s="59" t="s">
        <v>18</v>
      </c>
      <c r="B1380" s="73" t="s">
        <v>9</v>
      </c>
      <c r="C1380" s="1116"/>
      <c r="D1380" s="1117"/>
      <c r="E1380" s="1118"/>
      <c r="F1380" s="1203"/>
      <c r="G1380" s="1201"/>
      <c r="H1380" s="1202"/>
      <c r="I1380" s="1090" t="s">
        <v>106</v>
      </c>
      <c r="J1380" s="67">
        <v>4</v>
      </c>
      <c r="K1380" s="60">
        <v>45566</v>
      </c>
      <c r="L1380" s="60">
        <v>45930</v>
      </c>
      <c r="M1380" s="68">
        <f t="shared" si="65"/>
        <v>52</v>
      </c>
      <c r="N1380" s="338">
        <v>0</v>
      </c>
      <c r="O1380" s="70">
        <f t="shared" si="64"/>
        <v>0</v>
      </c>
      <c r="P1380" s="1087" t="str">
        <f>IF(ISNUMBER(O1380),IF(O1380=100%,"CUMPLIDA",IF(AND(ISNUMBER(L1380),ISNUMBER(OCI!$Q$6)), IF(L1380&lt;OCI!$Q$6,"INCUMPLIDA","PROCESO"), "VERIFICAR FECHA")),"SIN VALOR AVANCE")</f>
        <v>PROCESO</v>
      </c>
      <c r="Q1380" s="1090" t="s">
        <v>3746</v>
      </c>
    </row>
    <row r="1381" spans="1:17" ht="225.6" x14ac:dyDescent="0.25">
      <c r="A1381" s="59" t="s">
        <v>18</v>
      </c>
      <c r="B1381" s="73" t="s">
        <v>9</v>
      </c>
      <c r="C1381" s="1116"/>
      <c r="D1381" s="1117"/>
      <c r="E1381" s="1118"/>
      <c r="F1381" s="1203"/>
      <c r="G1381" s="1090" t="s">
        <v>3742</v>
      </c>
      <c r="H1381" s="1091" t="s">
        <v>3742</v>
      </c>
      <c r="I1381" s="1090" t="s">
        <v>399</v>
      </c>
      <c r="J1381" s="67">
        <v>1</v>
      </c>
      <c r="K1381" s="60">
        <v>45931</v>
      </c>
      <c r="L1381" s="60">
        <v>46752</v>
      </c>
      <c r="M1381" s="68">
        <f t="shared" si="65"/>
        <v>117.28571428571429</v>
      </c>
      <c r="N1381" s="338">
        <v>0</v>
      </c>
      <c r="O1381" s="70">
        <f t="shared" si="64"/>
        <v>0</v>
      </c>
      <c r="P1381" s="1087" t="str">
        <f>IF(ISNUMBER(O1381),IF(O1381=100%,"CUMPLIDA",IF(AND(ISNUMBER(L1381),ISNUMBER(OCI!$Q$6)), IF(L1381&lt;OCI!$Q$6,"INCUMPLIDA","PROCESO"), "VERIFICAR FECHA")),"SIN VALOR AVANCE")</f>
        <v>PROCESO</v>
      </c>
      <c r="Q1381" s="1090" t="s">
        <v>3726</v>
      </c>
    </row>
    <row r="1382" spans="1:17" ht="270.60000000000002" customHeight="1" x14ac:dyDescent="0.25">
      <c r="A1382" s="59" t="s">
        <v>18</v>
      </c>
      <c r="B1382" s="73" t="s">
        <v>9</v>
      </c>
      <c r="C1382" s="1116" t="s">
        <v>3806</v>
      </c>
      <c r="D1382" s="1117" t="s">
        <v>3708</v>
      </c>
      <c r="E1382" s="1118" t="s">
        <v>3748</v>
      </c>
      <c r="F1382" s="1203" t="s">
        <v>3749</v>
      </c>
      <c r="G1382" s="945" t="s">
        <v>3750</v>
      </c>
      <c r="H1382" s="1089" t="s">
        <v>3750</v>
      </c>
      <c r="I1382" s="945" t="s">
        <v>3753</v>
      </c>
      <c r="J1382" s="70">
        <v>1</v>
      </c>
      <c r="K1382" s="60">
        <v>45139</v>
      </c>
      <c r="L1382" s="60">
        <v>45351</v>
      </c>
      <c r="M1382" s="68">
        <f t="shared" si="65"/>
        <v>30.285714285714285</v>
      </c>
      <c r="N1382" s="338">
        <v>0</v>
      </c>
      <c r="O1382" s="70">
        <f t="shared" si="64"/>
        <v>0</v>
      </c>
      <c r="P1382" s="1087" t="str">
        <f>IF(ISNUMBER(O1382),IF(O1382=100%,"CUMPLIDA",IF(AND(ISNUMBER(L1382),ISNUMBER(OCI!$Q$6)), IF(L1382&lt;OCI!$Q$6,"INCUMPLIDA","PROCESO"), "VERIFICAR FECHA")),"SIN VALOR AVANCE")</f>
        <v>PROCESO</v>
      </c>
      <c r="Q1382" s="945" t="s">
        <v>3756</v>
      </c>
    </row>
    <row r="1383" spans="1:17" ht="135.6" x14ac:dyDescent="0.25">
      <c r="A1383" s="59" t="s">
        <v>18</v>
      </c>
      <c r="B1383" s="73" t="s">
        <v>9</v>
      </c>
      <c r="C1383" s="1116"/>
      <c r="D1383" s="1117"/>
      <c r="E1383" s="1118"/>
      <c r="F1383" s="1203"/>
      <c r="G1383" s="945" t="s">
        <v>3751</v>
      </c>
      <c r="H1383" s="1089" t="s">
        <v>3751</v>
      </c>
      <c r="I1383" s="945" t="s">
        <v>3754</v>
      </c>
      <c r="J1383" s="70">
        <v>1</v>
      </c>
      <c r="K1383" s="60">
        <v>45139</v>
      </c>
      <c r="L1383" s="60">
        <v>45230</v>
      </c>
      <c r="M1383" s="68">
        <f t="shared" si="65"/>
        <v>13</v>
      </c>
      <c r="N1383" s="338">
        <v>0</v>
      </c>
      <c r="O1383" s="70">
        <f t="shared" si="64"/>
        <v>0</v>
      </c>
      <c r="P1383" s="1087" t="str">
        <f>IF(ISNUMBER(O1383),IF(O1383=100%,"CUMPLIDA",IF(AND(ISNUMBER(L1383),ISNUMBER(OCI!$Q$6)), IF(L1383&lt;OCI!$Q$6,"INCUMPLIDA","PROCESO"), "VERIFICAR FECHA")),"SIN VALOR AVANCE")</f>
        <v>PROCESO</v>
      </c>
      <c r="Q1383" s="945" t="s">
        <v>3757</v>
      </c>
    </row>
    <row r="1384" spans="1:17" ht="360.6" x14ac:dyDescent="0.25">
      <c r="A1384" s="59" t="s">
        <v>18</v>
      </c>
      <c r="B1384" s="73" t="s">
        <v>9</v>
      </c>
      <c r="C1384" s="1116"/>
      <c r="D1384" s="1117"/>
      <c r="E1384" s="1118"/>
      <c r="F1384" s="1203"/>
      <c r="G1384" s="945" t="s">
        <v>3752</v>
      </c>
      <c r="H1384" s="1089" t="s">
        <v>3752</v>
      </c>
      <c r="I1384" s="945" t="s">
        <v>3755</v>
      </c>
      <c r="J1384" s="70">
        <v>1</v>
      </c>
      <c r="K1384" s="60">
        <v>45139</v>
      </c>
      <c r="L1384" s="60">
        <v>45322</v>
      </c>
      <c r="M1384" s="68">
        <f t="shared" si="65"/>
        <v>26.142857142857142</v>
      </c>
      <c r="N1384" s="338">
        <v>0</v>
      </c>
      <c r="O1384" s="70">
        <f t="shared" si="64"/>
        <v>0</v>
      </c>
      <c r="P1384" s="1087" t="str">
        <f>IF(ISNUMBER(O1384),IF(O1384=100%,"CUMPLIDA",IF(AND(ISNUMBER(L1384),ISNUMBER(OCI!$Q$6)), IF(L1384&lt;OCI!$Q$6,"INCUMPLIDA","PROCESO"), "VERIFICAR FECHA")),"SIN VALOR AVANCE")</f>
        <v>PROCESO</v>
      </c>
      <c r="Q1384" s="945" t="s">
        <v>3758</v>
      </c>
    </row>
    <row r="1385" spans="1:17" ht="270.60000000000002" x14ac:dyDescent="0.25">
      <c r="A1385" s="59" t="s">
        <v>18</v>
      </c>
      <c r="B1385" s="73" t="s">
        <v>9</v>
      </c>
      <c r="C1385" s="1116"/>
      <c r="D1385" s="1117"/>
      <c r="E1385" s="1118"/>
      <c r="F1385" s="1203"/>
      <c r="G1385" s="945" t="s">
        <v>797</v>
      </c>
      <c r="H1385" s="1089" t="s">
        <v>797</v>
      </c>
      <c r="I1385" s="945" t="s">
        <v>802</v>
      </c>
      <c r="J1385" s="70">
        <v>1</v>
      </c>
      <c r="K1385" s="60">
        <v>45139</v>
      </c>
      <c r="L1385" s="60">
        <v>45351</v>
      </c>
      <c r="M1385" s="68">
        <f t="shared" si="65"/>
        <v>30.285714285714285</v>
      </c>
      <c r="N1385" s="338">
        <v>0</v>
      </c>
      <c r="O1385" s="70">
        <f t="shared" si="64"/>
        <v>0</v>
      </c>
      <c r="P1385" s="1087" t="str">
        <f>IF(ISNUMBER(O1385),IF(O1385=100%,"CUMPLIDA",IF(AND(ISNUMBER(L1385),ISNUMBER(OCI!$Q$6)), IF(L1385&lt;OCI!$Q$6,"INCUMPLIDA","PROCESO"), "VERIFICAR FECHA")),"SIN VALOR AVANCE")</f>
        <v>PROCESO</v>
      </c>
      <c r="Q1385" s="945" t="s">
        <v>3759</v>
      </c>
    </row>
    <row r="1386" spans="1:17" ht="120.6" customHeight="1" x14ac:dyDescent="0.25">
      <c r="A1386" s="59" t="s">
        <v>18</v>
      </c>
      <c r="B1386" s="73" t="s">
        <v>9</v>
      </c>
      <c r="C1386" s="1116" t="s">
        <v>3807</v>
      </c>
      <c r="D1386" s="1117" t="s">
        <v>3708</v>
      </c>
      <c r="E1386" s="1118" t="s">
        <v>3760</v>
      </c>
      <c r="F1386" s="1203" t="s">
        <v>3761</v>
      </c>
      <c r="G1386" s="945" t="s">
        <v>3762</v>
      </c>
      <c r="H1386" s="1089" t="s">
        <v>3762</v>
      </c>
      <c r="I1386" s="945" t="s">
        <v>3768</v>
      </c>
      <c r="J1386" s="67">
        <v>1</v>
      </c>
      <c r="K1386" s="60">
        <v>45139</v>
      </c>
      <c r="L1386" s="60">
        <v>45168</v>
      </c>
      <c r="M1386" s="68">
        <f t="shared" si="65"/>
        <v>4.1428571428571432</v>
      </c>
      <c r="N1386" s="338">
        <v>0</v>
      </c>
      <c r="O1386" s="70">
        <f t="shared" si="64"/>
        <v>0</v>
      </c>
      <c r="P1386" s="1087" t="str">
        <f>IF(ISNUMBER(O1386),IF(O1386=100%,"CUMPLIDA",IF(AND(ISNUMBER(L1386),ISNUMBER(OCI!$Q$6)), IF(L1386&lt;OCI!$Q$6,"INCUMPLIDA","PROCESO"), "VERIFICAR FECHA")),"SIN VALOR AVANCE")</f>
        <v>PROCESO</v>
      </c>
      <c r="Q1386" s="945" t="s">
        <v>3773</v>
      </c>
    </row>
    <row r="1387" spans="1:17" ht="120.6" x14ac:dyDescent="0.25">
      <c r="A1387" s="59" t="s">
        <v>18</v>
      </c>
      <c r="B1387" s="73" t="s">
        <v>9</v>
      </c>
      <c r="C1387" s="1116"/>
      <c r="D1387" s="1117"/>
      <c r="E1387" s="1118"/>
      <c r="F1387" s="1203"/>
      <c r="G1387" s="945" t="s">
        <v>3763</v>
      </c>
      <c r="H1387" s="1089" t="s">
        <v>3763</v>
      </c>
      <c r="I1387" s="945" t="s">
        <v>3769</v>
      </c>
      <c r="J1387" s="67">
        <v>5</v>
      </c>
      <c r="K1387" s="60">
        <v>45139</v>
      </c>
      <c r="L1387" s="60">
        <v>45292</v>
      </c>
      <c r="M1387" s="68">
        <f t="shared" si="65"/>
        <v>21.857142857142858</v>
      </c>
      <c r="N1387" s="338">
        <v>0</v>
      </c>
      <c r="O1387" s="70">
        <f t="shared" si="64"/>
        <v>0</v>
      </c>
      <c r="P1387" s="1087" t="str">
        <f>IF(ISNUMBER(O1387),IF(O1387=100%,"CUMPLIDA",IF(AND(ISNUMBER(L1387),ISNUMBER(OCI!$Q$6)), IF(L1387&lt;OCI!$Q$6,"INCUMPLIDA","PROCESO"), "VERIFICAR FECHA")),"SIN VALOR AVANCE")</f>
        <v>PROCESO</v>
      </c>
      <c r="Q1387" s="945" t="s">
        <v>3774</v>
      </c>
    </row>
    <row r="1388" spans="1:17" ht="120.6" x14ac:dyDescent="0.25">
      <c r="A1388" s="59" t="s">
        <v>18</v>
      </c>
      <c r="B1388" s="73" t="s">
        <v>9</v>
      </c>
      <c r="C1388" s="1116"/>
      <c r="D1388" s="1117"/>
      <c r="E1388" s="1118"/>
      <c r="F1388" s="1203"/>
      <c r="G1388" s="945" t="s">
        <v>3764</v>
      </c>
      <c r="H1388" s="1089" t="s">
        <v>3764</v>
      </c>
      <c r="I1388" s="945" t="s">
        <v>3768</v>
      </c>
      <c r="J1388" s="67">
        <v>1</v>
      </c>
      <c r="K1388" s="60">
        <v>45139</v>
      </c>
      <c r="L1388" s="60">
        <v>45199</v>
      </c>
      <c r="M1388" s="68">
        <f t="shared" si="65"/>
        <v>8.5714285714285712</v>
      </c>
      <c r="N1388" s="338">
        <v>0</v>
      </c>
      <c r="O1388" s="70">
        <f t="shared" si="64"/>
        <v>0</v>
      </c>
      <c r="P1388" s="1087" t="str">
        <f>IF(ISNUMBER(O1388),IF(O1388=100%,"CUMPLIDA",IF(AND(ISNUMBER(L1388),ISNUMBER(OCI!$Q$6)), IF(L1388&lt;OCI!$Q$6,"INCUMPLIDA","PROCESO"), "VERIFICAR FECHA")),"SIN VALOR AVANCE")</f>
        <v>PROCESO</v>
      </c>
      <c r="Q1388" s="945" t="s">
        <v>3775</v>
      </c>
    </row>
    <row r="1389" spans="1:17" ht="195.6" x14ac:dyDescent="0.25">
      <c r="A1389" s="59" t="s">
        <v>18</v>
      </c>
      <c r="B1389" s="73" t="s">
        <v>9</v>
      </c>
      <c r="C1389" s="1116"/>
      <c r="D1389" s="1117"/>
      <c r="E1389" s="1118"/>
      <c r="F1389" s="1203"/>
      <c r="G1389" s="945" t="s">
        <v>3765</v>
      </c>
      <c r="H1389" s="1089" t="s">
        <v>3765</v>
      </c>
      <c r="I1389" s="945" t="s">
        <v>3770</v>
      </c>
      <c r="J1389" s="67">
        <v>5</v>
      </c>
      <c r="K1389" s="60">
        <v>45139</v>
      </c>
      <c r="L1389" s="60">
        <v>45292</v>
      </c>
      <c r="M1389" s="68">
        <f t="shared" si="65"/>
        <v>21.857142857142858</v>
      </c>
      <c r="N1389" s="338">
        <v>0</v>
      </c>
      <c r="O1389" s="70">
        <f t="shared" si="64"/>
        <v>0</v>
      </c>
      <c r="P1389" s="1087" t="str">
        <f>IF(ISNUMBER(O1389),IF(O1389=100%,"CUMPLIDA",IF(AND(ISNUMBER(L1389),ISNUMBER(OCI!$Q$6)), IF(L1389&lt;OCI!$Q$6,"INCUMPLIDA","PROCESO"), "VERIFICAR FECHA")),"SIN VALOR AVANCE")</f>
        <v>PROCESO</v>
      </c>
      <c r="Q1389" s="945" t="s">
        <v>3777</v>
      </c>
    </row>
    <row r="1390" spans="1:17" ht="195.6" x14ac:dyDescent="0.25">
      <c r="A1390" s="59" t="s">
        <v>18</v>
      </c>
      <c r="B1390" s="73" t="s">
        <v>9</v>
      </c>
      <c r="C1390" s="1116"/>
      <c r="D1390" s="1117"/>
      <c r="E1390" s="1118"/>
      <c r="F1390" s="1203"/>
      <c r="G1390" s="945" t="s">
        <v>3766</v>
      </c>
      <c r="H1390" s="1089" t="s">
        <v>3766</v>
      </c>
      <c r="I1390" s="945" t="s">
        <v>3771</v>
      </c>
      <c r="J1390" s="67">
        <v>1</v>
      </c>
      <c r="K1390" s="60">
        <v>45139</v>
      </c>
      <c r="L1390" s="60">
        <v>45230</v>
      </c>
      <c r="M1390" s="68">
        <f t="shared" si="65"/>
        <v>13</v>
      </c>
      <c r="N1390" s="338">
        <v>0</v>
      </c>
      <c r="O1390" s="70">
        <f t="shared" si="64"/>
        <v>0</v>
      </c>
      <c r="P1390" s="1087" t="str">
        <f>IF(ISNUMBER(O1390),IF(O1390=100%,"CUMPLIDA",IF(AND(ISNUMBER(L1390),ISNUMBER(OCI!$Q$6)), IF(L1390&lt;OCI!$Q$6,"INCUMPLIDA","PROCESO"), "VERIFICAR FECHA")),"SIN VALOR AVANCE")</f>
        <v>PROCESO</v>
      </c>
      <c r="Q1390" s="945" t="s">
        <v>3776</v>
      </c>
    </row>
    <row r="1391" spans="1:17" ht="120.6" x14ac:dyDescent="0.25">
      <c r="A1391" s="59" t="s">
        <v>18</v>
      </c>
      <c r="B1391" s="73" t="s">
        <v>9</v>
      </c>
      <c r="C1391" s="1116"/>
      <c r="D1391" s="1117"/>
      <c r="E1391" s="1118"/>
      <c r="F1391" s="1203"/>
      <c r="G1391" s="945" t="s">
        <v>3767</v>
      </c>
      <c r="H1391" s="1089" t="s">
        <v>3767</v>
      </c>
      <c r="I1391" s="945" t="s">
        <v>3772</v>
      </c>
      <c r="J1391" s="67">
        <v>5</v>
      </c>
      <c r="K1391" s="60">
        <v>45139</v>
      </c>
      <c r="L1391" s="60">
        <v>45292</v>
      </c>
      <c r="M1391" s="68">
        <f t="shared" si="65"/>
        <v>21.857142857142858</v>
      </c>
      <c r="N1391" s="338">
        <v>0</v>
      </c>
      <c r="O1391" s="70">
        <f t="shared" si="64"/>
        <v>0</v>
      </c>
      <c r="P1391" s="1087" t="str">
        <f>IF(ISNUMBER(O1391),IF(O1391=100%,"CUMPLIDA",IF(AND(ISNUMBER(L1391),ISNUMBER(OCI!$Q$6)), IF(L1391&lt;OCI!$Q$6,"INCUMPLIDA","PROCESO"), "VERIFICAR FECHA")),"SIN VALOR AVANCE")</f>
        <v>PROCESO</v>
      </c>
      <c r="Q1391" s="945" t="s">
        <v>3783</v>
      </c>
    </row>
    <row r="1392" spans="1:17" ht="105.6" customHeight="1" x14ac:dyDescent="0.25">
      <c r="A1392" s="59" t="s">
        <v>18</v>
      </c>
      <c r="B1392" s="73" t="s">
        <v>9</v>
      </c>
      <c r="C1392" s="1116" t="s">
        <v>3808</v>
      </c>
      <c r="D1392" s="1117" t="s">
        <v>3708</v>
      </c>
      <c r="E1392" s="1118" t="s">
        <v>3778</v>
      </c>
      <c r="F1392" s="1118" t="s">
        <v>3779</v>
      </c>
      <c r="G1392" s="945" t="s">
        <v>3780</v>
      </c>
      <c r="H1392" s="1089" t="s">
        <v>3780</v>
      </c>
      <c r="I1392" s="945" t="s">
        <v>1051</v>
      </c>
      <c r="J1392" s="67">
        <v>1</v>
      </c>
      <c r="K1392" s="60">
        <v>45139</v>
      </c>
      <c r="L1392" s="60">
        <v>45199</v>
      </c>
      <c r="M1392" s="68">
        <f t="shared" si="65"/>
        <v>8.5714285714285712</v>
      </c>
      <c r="N1392" s="338">
        <v>0</v>
      </c>
      <c r="O1392" s="70">
        <f t="shared" si="64"/>
        <v>0</v>
      </c>
      <c r="P1392" s="1087" t="str">
        <f>IF(ISNUMBER(O1392),IF(O1392=100%,"CUMPLIDA",IF(AND(ISNUMBER(L1392),ISNUMBER(OCI!$Q$6)), IF(L1392&lt;OCI!$Q$6,"INCUMPLIDA","PROCESO"), "VERIFICAR FECHA")),"SIN VALOR AVANCE")</f>
        <v>PROCESO</v>
      </c>
      <c r="Q1392" s="945" t="s">
        <v>3784</v>
      </c>
    </row>
    <row r="1393" spans="1:17" ht="180.6" x14ac:dyDescent="0.25">
      <c r="A1393" s="59" t="s">
        <v>18</v>
      </c>
      <c r="B1393" s="73" t="s">
        <v>9</v>
      </c>
      <c r="C1393" s="1116"/>
      <c r="D1393" s="1117"/>
      <c r="E1393" s="1118"/>
      <c r="F1393" s="1118"/>
      <c r="G1393" s="949" t="s">
        <v>3781</v>
      </c>
      <c r="H1393" s="1094" t="s">
        <v>3781</v>
      </c>
      <c r="I1393" s="945" t="s">
        <v>3782</v>
      </c>
      <c r="J1393" s="67">
        <v>3</v>
      </c>
      <c r="K1393" s="60">
        <v>45200</v>
      </c>
      <c r="L1393" s="60">
        <v>45291</v>
      </c>
      <c r="M1393" s="68">
        <f t="shared" si="65"/>
        <v>13</v>
      </c>
      <c r="N1393" s="338">
        <v>0</v>
      </c>
      <c r="O1393" s="70">
        <f t="shared" si="64"/>
        <v>0</v>
      </c>
      <c r="P1393" s="1087" t="str">
        <f>IF(ISNUMBER(O1393),IF(O1393=100%,"CUMPLIDA",IF(AND(ISNUMBER(L1393),ISNUMBER(OCI!$Q$6)), IF(L1393&lt;OCI!$Q$6,"INCUMPLIDA","PROCESO"), "VERIFICAR FECHA")),"SIN VALOR AVANCE")</f>
        <v>PROCESO</v>
      </c>
      <c r="Q1393" s="945" t="s">
        <v>3800</v>
      </c>
    </row>
    <row r="1394" spans="1:17" ht="270.60000000000002" customHeight="1" x14ac:dyDescent="0.25">
      <c r="A1394" s="59" t="s">
        <v>18</v>
      </c>
      <c r="B1394" s="73" t="s">
        <v>9</v>
      </c>
      <c r="C1394" s="1116" t="s">
        <v>3809</v>
      </c>
      <c r="D1394" s="1117" t="s">
        <v>3708</v>
      </c>
      <c r="E1394" s="1118" t="s">
        <v>3785</v>
      </c>
      <c r="F1394" s="1203" t="s">
        <v>3786</v>
      </c>
      <c r="G1394" s="945" t="s">
        <v>3580</v>
      </c>
      <c r="H1394" s="1089" t="s">
        <v>3580</v>
      </c>
      <c r="I1394" s="945" t="s">
        <v>799</v>
      </c>
      <c r="J1394" s="67">
        <v>1</v>
      </c>
      <c r="K1394" s="60">
        <v>45139</v>
      </c>
      <c r="L1394" s="60">
        <v>45260</v>
      </c>
      <c r="M1394" s="68">
        <f t="shared" si="65"/>
        <v>17.285714285714285</v>
      </c>
      <c r="N1394" s="338">
        <v>0</v>
      </c>
      <c r="O1394" s="70">
        <f t="shared" si="64"/>
        <v>0</v>
      </c>
      <c r="P1394" s="1087" t="str">
        <f>IF(ISNUMBER(O1394),IF(O1394=100%,"CUMPLIDA",IF(AND(ISNUMBER(L1394),ISNUMBER(OCI!$Q$6)), IF(L1394&lt;OCI!$Q$6,"INCUMPLIDA","PROCESO"), "VERIFICAR FECHA")),"SIN VALOR AVANCE")</f>
        <v>PROCESO</v>
      </c>
      <c r="Q1394" s="945" t="s">
        <v>3747</v>
      </c>
    </row>
    <row r="1395" spans="1:17" ht="195.6" x14ac:dyDescent="0.25">
      <c r="A1395" s="59" t="s">
        <v>18</v>
      </c>
      <c r="B1395" s="73" t="s">
        <v>9</v>
      </c>
      <c r="C1395" s="1116"/>
      <c r="D1395" s="1117"/>
      <c r="E1395" s="1118"/>
      <c r="F1395" s="1203"/>
      <c r="G1395" s="945" t="s">
        <v>3715</v>
      </c>
      <c r="H1395" s="1089" t="s">
        <v>3715</v>
      </c>
      <c r="I1395" s="945" t="s">
        <v>3582</v>
      </c>
      <c r="J1395" s="67">
        <v>1</v>
      </c>
      <c r="K1395" s="60">
        <v>45261</v>
      </c>
      <c r="L1395" s="60">
        <v>45382</v>
      </c>
      <c r="M1395" s="68">
        <f t="shared" si="65"/>
        <v>17.285714285714285</v>
      </c>
      <c r="N1395" s="338">
        <v>0</v>
      </c>
      <c r="O1395" s="70">
        <f t="shared" si="64"/>
        <v>0</v>
      </c>
      <c r="P1395" s="1087" t="str">
        <f>IF(ISNUMBER(O1395),IF(O1395=100%,"CUMPLIDA",IF(AND(ISNUMBER(L1395),ISNUMBER(OCI!$Q$6)), IF(L1395&lt;OCI!$Q$6,"INCUMPLIDA","PROCESO"), "VERIFICAR FECHA")),"SIN VALOR AVANCE")</f>
        <v>PROCESO</v>
      </c>
      <c r="Q1395" s="945" t="s">
        <v>3787</v>
      </c>
    </row>
    <row r="1396" spans="1:17" ht="195.6" x14ac:dyDescent="0.25">
      <c r="A1396" s="59" t="s">
        <v>18</v>
      </c>
      <c r="B1396" s="73" t="s">
        <v>9</v>
      </c>
      <c r="C1396" s="1116"/>
      <c r="D1396" s="1117"/>
      <c r="E1396" s="1118"/>
      <c r="F1396" s="1203"/>
      <c r="G1396" s="945" t="s">
        <v>3583</v>
      </c>
      <c r="H1396" s="1089" t="s">
        <v>3583</v>
      </c>
      <c r="I1396" s="945" t="s">
        <v>3584</v>
      </c>
      <c r="J1396" s="67">
        <v>1</v>
      </c>
      <c r="K1396" s="60">
        <v>45383</v>
      </c>
      <c r="L1396" s="60">
        <v>45688</v>
      </c>
      <c r="M1396" s="68">
        <f t="shared" si="65"/>
        <v>43.571428571428569</v>
      </c>
      <c r="N1396" s="338">
        <v>0</v>
      </c>
      <c r="O1396" s="70">
        <f t="shared" si="64"/>
        <v>0</v>
      </c>
      <c r="P1396" s="1087" t="str">
        <f>IF(ISNUMBER(O1396),IF(O1396=100%,"CUMPLIDA",IF(AND(ISNUMBER(L1396),ISNUMBER(OCI!$Q$6)), IF(L1396&lt;OCI!$Q$6,"INCUMPLIDA","PROCESO"), "VERIFICAR FECHA")),"SIN VALOR AVANCE")</f>
        <v>PROCESO</v>
      </c>
      <c r="Q1396" s="945" t="s">
        <v>3788</v>
      </c>
    </row>
    <row r="1397" spans="1:17" ht="195.6" x14ac:dyDescent="0.25">
      <c r="A1397" s="59" t="s">
        <v>18</v>
      </c>
      <c r="B1397" s="73" t="s">
        <v>9</v>
      </c>
      <c r="C1397" s="1116"/>
      <c r="D1397" s="1117"/>
      <c r="E1397" s="1118"/>
      <c r="F1397" s="1203"/>
      <c r="G1397" s="945" t="s">
        <v>3585</v>
      </c>
      <c r="H1397" s="1089" t="s">
        <v>3585</v>
      </c>
      <c r="I1397" s="945" t="s">
        <v>3586</v>
      </c>
      <c r="J1397" s="70">
        <v>1</v>
      </c>
      <c r="K1397" s="60">
        <v>45690</v>
      </c>
      <c r="L1397" s="60">
        <v>45961</v>
      </c>
      <c r="M1397" s="68">
        <f t="shared" si="65"/>
        <v>38.714285714285715</v>
      </c>
      <c r="N1397" s="338">
        <v>0</v>
      </c>
      <c r="O1397" s="70">
        <f t="shared" si="64"/>
        <v>0</v>
      </c>
      <c r="P1397" s="1087" t="str">
        <f>IF(ISNUMBER(O1397),IF(O1397=100%,"CUMPLIDA",IF(AND(ISNUMBER(L1397),ISNUMBER(OCI!$Q$6)), IF(L1397&lt;OCI!$Q$6,"INCUMPLIDA","PROCESO"), "VERIFICAR FECHA")),"SIN VALOR AVANCE")</f>
        <v>PROCESO</v>
      </c>
      <c r="Q1397" s="945" t="s">
        <v>3790</v>
      </c>
    </row>
    <row r="1398" spans="1:17" ht="120.6" x14ac:dyDescent="0.25">
      <c r="A1398" s="59" t="s">
        <v>18</v>
      </c>
      <c r="B1398" s="73" t="s">
        <v>9</v>
      </c>
      <c r="C1398" s="1116"/>
      <c r="D1398" s="1117"/>
      <c r="E1398" s="1118"/>
      <c r="F1398" s="1203"/>
      <c r="G1398" s="1090" t="s">
        <v>477</v>
      </c>
      <c r="H1398" s="1091" t="s">
        <v>477</v>
      </c>
      <c r="I1398" s="1090" t="s">
        <v>351</v>
      </c>
      <c r="J1398" s="67">
        <v>1</v>
      </c>
      <c r="K1398" s="60">
        <v>45231</v>
      </c>
      <c r="L1398" s="60">
        <v>45350</v>
      </c>
      <c r="M1398" s="68">
        <f t="shared" si="65"/>
        <v>17</v>
      </c>
      <c r="N1398" s="338">
        <v>0</v>
      </c>
      <c r="O1398" s="70">
        <f t="shared" si="64"/>
        <v>0</v>
      </c>
      <c r="P1398" s="1087" t="str">
        <f>IF(ISNUMBER(O1398),IF(O1398=100%,"CUMPLIDA",IF(AND(ISNUMBER(L1398),ISNUMBER(OCI!$Q$6)), IF(L1398&lt;OCI!$Q$6,"INCUMPLIDA","PROCESO"), "VERIFICAR FECHA")),"SIN VALOR AVANCE")</f>
        <v>PROCESO</v>
      </c>
      <c r="Q1398" s="1090" t="s">
        <v>3789</v>
      </c>
    </row>
    <row r="1399" spans="1:17" ht="120.6" x14ac:dyDescent="0.25">
      <c r="A1399" s="59" t="s">
        <v>18</v>
      </c>
      <c r="B1399" s="73" t="s">
        <v>9</v>
      </c>
      <c r="C1399" s="1116"/>
      <c r="D1399" s="1117"/>
      <c r="E1399" s="1118"/>
      <c r="F1399" s="1203"/>
      <c r="G1399" s="1201" t="s">
        <v>479</v>
      </c>
      <c r="H1399" s="1202" t="s">
        <v>479</v>
      </c>
      <c r="I1399" s="1090" t="s">
        <v>1460</v>
      </c>
      <c r="J1399" s="67">
        <v>1</v>
      </c>
      <c r="K1399" s="60">
        <v>45352</v>
      </c>
      <c r="L1399" s="60">
        <v>45565</v>
      </c>
      <c r="M1399" s="68">
        <f t="shared" si="65"/>
        <v>30.428571428571427</v>
      </c>
      <c r="N1399" s="338">
        <v>0</v>
      </c>
      <c r="O1399" s="70">
        <f t="shared" si="64"/>
        <v>0</v>
      </c>
      <c r="P1399" s="1087" t="str">
        <f>IF(ISNUMBER(O1399),IF(O1399=100%,"CUMPLIDA",IF(AND(ISNUMBER(L1399),ISNUMBER(OCI!$Q$6)), IF(L1399&lt;OCI!$Q$6,"INCUMPLIDA","PROCESO"), "VERIFICAR FECHA")),"SIN VALOR AVANCE")</f>
        <v>PROCESO</v>
      </c>
      <c r="Q1399" s="1090" t="s">
        <v>3791</v>
      </c>
    </row>
    <row r="1400" spans="1:17" ht="210.6" x14ac:dyDescent="0.25">
      <c r="A1400" s="59" t="s">
        <v>18</v>
      </c>
      <c r="B1400" s="73" t="s">
        <v>9</v>
      </c>
      <c r="C1400" s="1116"/>
      <c r="D1400" s="1117"/>
      <c r="E1400" s="1118"/>
      <c r="F1400" s="1203"/>
      <c r="G1400" s="1201"/>
      <c r="H1400" s="1202"/>
      <c r="I1400" s="1090" t="s">
        <v>106</v>
      </c>
      <c r="J1400" s="67">
        <v>4</v>
      </c>
      <c r="K1400" s="60">
        <v>45566</v>
      </c>
      <c r="L1400" s="60">
        <v>45930</v>
      </c>
      <c r="M1400" s="68">
        <f t="shared" si="65"/>
        <v>52</v>
      </c>
      <c r="N1400" s="338">
        <v>0</v>
      </c>
      <c r="O1400" s="70">
        <f t="shared" si="64"/>
        <v>0</v>
      </c>
      <c r="P1400" s="1087" t="str">
        <f>IF(ISNUMBER(O1400),IF(O1400=100%,"CUMPLIDA",IF(AND(ISNUMBER(L1400),ISNUMBER(OCI!$Q$6)), IF(L1400&lt;OCI!$Q$6,"INCUMPLIDA","PROCESO"), "VERIFICAR FECHA")),"SIN VALOR AVANCE")</f>
        <v>PROCESO</v>
      </c>
      <c r="Q1400" s="1090" t="s">
        <v>3746</v>
      </c>
    </row>
    <row r="1401" spans="1:17" ht="225.6" x14ac:dyDescent="0.25">
      <c r="A1401" s="59" t="s">
        <v>18</v>
      </c>
      <c r="B1401" s="73" t="s">
        <v>9</v>
      </c>
      <c r="C1401" s="1116"/>
      <c r="D1401" s="1117"/>
      <c r="E1401" s="1118"/>
      <c r="F1401" s="1203"/>
      <c r="G1401" s="1090" t="s">
        <v>3587</v>
      </c>
      <c r="H1401" s="1091" t="s">
        <v>3587</v>
      </c>
      <c r="I1401" s="1090" t="s">
        <v>399</v>
      </c>
      <c r="J1401" s="67">
        <v>1</v>
      </c>
      <c r="K1401" s="60">
        <v>45931</v>
      </c>
      <c r="L1401" s="60">
        <v>46752</v>
      </c>
      <c r="M1401" s="68">
        <f t="shared" si="65"/>
        <v>117.28571428571429</v>
      </c>
      <c r="N1401" s="338">
        <v>0</v>
      </c>
      <c r="O1401" s="70">
        <f t="shared" si="64"/>
        <v>0</v>
      </c>
      <c r="P1401" s="1087" t="str">
        <f>IF(ISNUMBER(O1401),IF(O1401=100%,"CUMPLIDA",IF(AND(ISNUMBER(L1401),ISNUMBER(OCI!$Q$6)), IF(L1401&lt;OCI!$Q$6,"INCUMPLIDA","PROCESO"), "VERIFICAR FECHA")),"SIN VALOR AVANCE")</f>
        <v>PROCESO</v>
      </c>
      <c r="Q1401" s="1090" t="s">
        <v>3792</v>
      </c>
    </row>
    <row r="1402" spans="1:17" ht="270.60000000000002" x14ac:dyDescent="0.25">
      <c r="A1402" s="59" t="s">
        <v>18</v>
      </c>
      <c r="B1402" s="73" t="s">
        <v>9</v>
      </c>
      <c r="C1402" s="1116"/>
      <c r="D1402" s="1117"/>
      <c r="E1402" s="1118"/>
      <c r="F1402" s="1203"/>
      <c r="G1402" s="945" t="s">
        <v>3730</v>
      </c>
      <c r="H1402" s="1089" t="s">
        <v>3730</v>
      </c>
      <c r="I1402" s="945" t="s">
        <v>3734</v>
      </c>
      <c r="J1402" s="70">
        <v>1</v>
      </c>
      <c r="K1402" s="60">
        <v>45139</v>
      </c>
      <c r="L1402" s="60">
        <v>45351</v>
      </c>
      <c r="M1402" s="68">
        <f t="shared" si="65"/>
        <v>30.285714285714285</v>
      </c>
      <c r="N1402" s="338">
        <v>0</v>
      </c>
      <c r="O1402" s="70">
        <f t="shared" si="64"/>
        <v>0</v>
      </c>
      <c r="P1402" s="1087" t="str">
        <f>IF(ISNUMBER(O1402),IF(O1402=100%,"CUMPLIDA",IF(AND(ISNUMBER(L1402),ISNUMBER(OCI!$Q$6)), IF(L1402&lt;OCI!$Q$6,"INCUMPLIDA","PROCESO"), "VERIFICAR FECHA")),"SIN VALOR AVANCE")</f>
        <v>PROCESO</v>
      </c>
      <c r="Q1402" s="945" t="s">
        <v>3793</v>
      </c>
    </row>
    <row r="1403" spans="1:17" ht="270.60000000000002" x14ac:dyDescent="0.25">
      <c r="A1403" s="58" t="s">
        <v>14</v>
      </c>
      <c r="B1403" s="72" t="s">
        <v>9</v>
      </c>
      <c r="C1403" s="1087" t="s">
        <v>1030</v>
      </c>
      <c r="D1403" s="1087" t="s">
        <v>1031</v>
      </c>
      <c r="E1403" s="1088" t="s">
        <v>3395</v>
      </c>
      <c r="F1403" s="1088" t="s">
        <v>1032</v>
      </c>
      <c r="G1403" s="1092" t="s">
        <v>1033</v>
      </c>
      <c r="H1403" s="1095" t="s">
        <v>232</v>
      </c>
      <c r="I1403" s="1092" t="s">
        <v>1034</v>
      </c>
      <c r="J1403" s="67">
        <v>1</v>
      </c>
      <c r="K1403" s="502">
        <v>44743</v>
      </c>
      <c r="L1403" s="502">
        <v>45473</v>
      </c>
      <c r="M1403" s="68">
        <f>(L1403-K1403)/7</f>
        <v>104.28571428571429</v>
      </c>
      <c r="N1403" s="338">
        <v>0.78</v>
      </c>
      <c r="O1403" s="70">
        <f>(N1403/J1403)</f>
        <v>0.78</v>
      </c>
      <c r="P1403" s="1087" t="str">
        <f>IF(ISNUMBER(O1403),IF(O1403=100%,"CUMPLIDA",IF(AND(ISNUMBER(L1403),ISNUMBER(OCI!$Q$6)), IF(L1403&lt;OCI!$Q$6,"INCUMPLIDA","PROCESO"), "VERIFICAR FECHA")),"SIN VALOR AVANCE")</f>
        <v>PROCESO</v>
      </c>
      <c r="Q1403" s="797" t="s">
        <v>1035</v>
      </c>
    </row>
    <row r="1404" spans="1:17" ht="300" customHeight="1" x14ac:dyDescent="0.25">
      <c r="A1404" s="58" t="s">
        <v>14</v>
      </c>
      <c r="B1404" s="72" t="s">
        <v>9</v>
      </c>
      <c r="C1404" s="1111" t="s">
        <v>1036</v>
      </c>
      <c r="D1404" s="1111" t="s">
        <v>3700</v>
      </c>
      <c r="E1404" s="1112" t="s">
        <v>3396</v>
      </c>
      <c r="F1404" s="1112" t="s">
        <v>1037</v>
      </c>
      <c r="G1404" s="1088" t="s">
        <v>1038</v>
      </c>
      <c r="H1404" s="1095" t="s">
        <v>1039</v>
      </c>
      <c r="I1404" s="1088" t="s">
        <v>1039</v>
      </c>
      <c r="J1404" s="67">
        <v>1</v>
      </c>
      <c r="K1404" s="60">
        <v>44805</v>
      </c>
      <c r="L1404" s="60">
        <v>45169</v>
      </c>
      <c r="M1404" s="68">
        <f t="shared" ref="M1404:M1467" si="66">(L1404-K1404)/7</f>
        <v>52</v>
      </c>
      <c r="N1404" s="338">
        <v>0.49840000000000001</v>
      </c>
      <c r="O1404" s="70">
        <f t="shared" ref="O1404:O1467" si="67">N1404/J1404</f>
        <v>0.49840000000000001</v>
      </c>
      <c r="P1404" s="1087" t="str">
        <f>IF(ISNUMBER(O1404),IF(O1404=100%,"CUMPLIDA",IF(AND(ISNUMBER(L1404),ISNUMBER(OCI!$Q$6)), IF(L1404&lt;OCI!$Q$6,"INCUMPLIDA","PROCESO"), "VERIFICAR FECHA")),"SIN VALOR AVANCE")</f>
        <v>PROCESO</v>
      </c>
      <c r="Q1404" s="412" t="s">
        <v>1040</v>
      </c>
    </row>
    <row r="1405" spans="1:17" ht="409.6" x14ac:dyDescent="0.25">
      <c r="A1405" s="58" t="s">
        <v>14</v>
      </c>
      <c r="B1405" s="72" t="s">
        <v>9</v>
      </c>
      <c r="C1405" s="1111"/>
      <c r="D1405" s="1111"/>
      <c r="E1405" s="1112"/>
      <c r="F1405" s="1112"/>
      <c r="G1405" s="1088" t="s">
        <v>1041</v>
      </c>
      <c r="H1405" s="1088" t="s">
        <v>1039</v>
      </c>
      <c r="I1405" s="1088" t="s">
        <v>1039</v>
      </c>
      <c r="J1405" s="67">
        <v>1</v>
      </c>
      <c r="K1405" s="60">
        <v>44805</v>
      </c>
      <c r="L1405" s="60">
        <v>45169</v>
      </c>
      <c r="M1405" s="68">
        <f t="shared" si="66"/>
        <v>52</v>
      </c>
      <c r="N1405" s="338">
        <v>0.27</v>
      </c>
      <c r="O1405" s="70">
        <f t="shared" si="67"/>
        <v>0.27</v>
      </c>
      <c r="P1405" s="1087" t="str">
        <f>IF(ISNUMBER(O1405),IF(O1405=100%,"CUMPLIDA",IF(AND(ISNUMBER(L1405),ISNUMBER(OCI!$Q$6)), IF(L1405&lt;OCI!$Q$6,"INCUMPLIDA","PROCESO"), "VERIFICAR FECHA")),"SIN VALOR AVANCE")</f>
        <v>PROCESO</v>
      </c>
      <c r="Q1405" s="412" t="s">
        <v>1042</v>
      </c>
    </row>
    <row r="1406" spans="1:17" ht="60.6" x14ac:dyDescent="0.25">
      <c r="A1406" s="58" t="s">
        <v>14</v>
      </c>
      <c r="B1406" s="72" t="s">
        <v>9</v>
      </c>
      <c r="C1406" s="1111"/>
      <c r="D1406" s="1111"/>
      <c r="E1406" s="1112"/>
      <c r="F1406" s="1112"/>
      <c r="G1406" s="1088" t="s">
        <v>1043</v>
      </c>
      <c r="H1406" s="1088" t="s">
        <v>1044</v>
      </c>
      <c r="I1406" s="1088" t="s">
        <v>1045</v>
      </c>
      <c r="J1406" s="67">
        <v>1</v>
      </c>
      <c r="K1406" s="60">
        <v>44805</v>
      </c>
      <c r="L1406" s="60">
        <v>45169</v>
      </c>
      <c r="M1406" s="68">
        <f t="shared" si="66"/>
        <v>52</v>
      </c>
      <c r="N1406" s="338">
        <v>1</v>
      </c>
      <c r="O1406" s="70">
        <f t="shared" si="67"/>
        <v>1</v>
      </c>
      <c r="P1406" s="1087" t="str">
        <f>IF(ISNUMBER(O1406),IF(O1406=100%,"CUMPLIDA",IF(AND(ISNUMBER(L1406),ISNUMBER(OCI!$Q$6)), IF(L1406&lt;OCI!$Q$6,"INCUMPLIDA","PROCESO"), "VERIFICAR FECHA")),"SIN VALOR AVANCE")</f>
        <v>CUMPLIDA</v>
      </c>
      <c r="Q1406" s="412" t="s">
        <v>1046</v>
      </c>
    </row>
    <row r="1407" spans="1:17" ht="75.599999999999994" customHeight="1" x14ac:dyDescent="0.25">
      <c r="A1407" s="58" t="s">
        <v>14</v>
      </c>
      <c r="B1407" s="72" t="s">
        <v>9</v>
      </c>
      <c r="C1407" s="1111" t="s">
        <v>1047</v>
      </c>
      <c r="D1407" s="1111" t="s">
        <v>3700</v>
      </c>
      <c r="E1407" s="1112" t="s">
        <v>3397</v>
      </c>
      <c r="F1407" s="1112" t="s">
        <v>1049</v>
      </c>
      <c r="G1407" s="1088" t="s">
        <v>1050</v>
      </c>
      <c r="H1407" s="1088" t="s">
        <v>1051</v>
      </c>
      <c r="I1407" s="1088" t="s">
        <v>1051</v>
      </c>
      <c r="J1407" s="67">
        <v>1</v>
      </c>
      <c r="K1407" s="60">
        <v>44805</v>
      </c>
      <c r="L1407" s="60">
        <v>45169</v>
      </c>
      <c r="M1407" s="68">
        <f t="shared" si="66"/>
        <v>52</v>
      </c>
      <c r="N1407" s="338">
        <v>1</v>
      </c>
      <c r="O1407" s="70">
        <f t="shared" si="67"/>
        <v>1</v>
      </c>
      <c r="P1407" s="1087" t="str">
        <f>IF(ISNUMBER(O1407),IF(O1407=100%,"CUMPLIDA",IF(AND(ISNUMBER(L1407),ISNUMBER(OCI!$Q$6)), IF(L1407&lt;OCI!$Q$6,"INCUMPLIDA","PROCESO"), "VERIFICAR FECHA")),"SIN VALOR AVANCE")</f>
        <v>CUMPLIDA</v>
      </c>
      <c r="Q1407" s="412" t="s">
        <v>1052</v>
      </c>
    </row>
    <row r="1408" spans="1:17" ht="75.599999999999994" x14ac:dyDescent="0.25">
      <c r="A1408" s="58" t="s">
        <v>14</v>
      </c>
      <c r="B1408" s="72" t="s">
        <v>9</v>
      </c>
      <c r="C1408" s="1111"/>
      <c r="D1408" s="1111"/>
      <c r="E1408" s="1112"/>
      <c r="F1408" s="1112"/>
      <c r="G1408" s="1088" t="s">
        <v>1053</v>
      </c>
      <c r="H1408" s="1088" t="s">
        <v>1054</v>
      </c>
      <c r="I1408" s="1088" t="s">
        <v>1055</v>
      </c>
      <c r="J1408" s="67">
        <v>1</v>
      </c>
      <c r="K1408" s="60">
        <v>44805</v>
      </c>
      <c r="L1408" s="60">
        <v>44926</v>
      </c>
      <c r="M1408" s="68">
        <f t="shared" si="66"/>
        <v>17.285714285714285</v>
      </c>
      <c r="N1408" s="338">
        <v>1</v>
      </c>
      <c r="O1408" s="70">
        <f t="shared" si="67"/>
        <v>1</v>
      </c>
      <c r="P1408" s="1087" t="str">
        <f>IF(ISNUMBER(O1408),IF(O1408=100%,"CUMPLIDA",IF(AND(ISNUMBER(L1408),ISNUMBER(OCI!$Q$6)), IF(L1408&lt;OCI!$Q$6,"INCUMPLIDA","PROCESO"), "VERIFICAR FECHA")),"SIN VALOR AVANCE")</f>
        <v>CUMPLIDA</v>
      </c>
      <c r="Q1408" s="412" t="s">
        <v>1052</v>
      </c>
    </row>
    <row r="1409" spans="1:17" ht="90" x14ac:dyDescent="0.25">
      <c r="A1409" s="58" t="s">
        <v>14</v>
      </c>
      <c r="B1409" s="72" t="s">
        <v>9</v>
      </c>
      <c r="C1409" s="1111"/>
      <c r="D1409" s="1111"/>
      <c r="E1409" s="1112"/>
      <c r="F1409" s="1112"/>
      <c r="G1409" s="1088" t="s">
        <v>1056</v>
      </c>
      <c r="H1409" s="1088" t="s">
        <v>1057</v>
      </c>
      <c r="I1409" s="1088" t="s">
        <v>1058</v>
      </c>
      <c r="J1409" s="67">
        <v>1</v>
      </c>
      <c r="K1409" s="60">
        <v>44805</v>
      </c>
      <c r="L1409" s="60">
        <v>44926</v>
      </c>
      <c r="M1409" s="68">
        <f t="shared" si="66"/>
        <v>17.285714285714285</v>
      </c>
      <c r="N1409" s="338">
        <v>1</v>
      </c>
      <c r="O1409" s="70">
        <f t="shared" si="67"/>
        <v>1</v>
      </c>
      <c r="P1409" s="1087" t="str">
        <f>IF(ISNUMBER(O1409),IF(O1409=100%,"CUMPLIDA",IF(AND(ISNUMBER(L1409),ISNUMBER(OCI!$Q$6)), IF(L1409&lt;OCI!$Q$6,"INCUMPLIDA","PROCESO"), "VERIFICAR FECHA")),"SIN VALOR AVANCE")</f>
        <v>CUMPLIDA</v>
      </c>
      <c r="Q1409" s="412" t="s">
        <v>1046</v>
      </c>
    </row>
    <row r="1410" spans="1:17" ht="166.2" x14ac:dyDescent="0.25">
      <c r="A1410" s="58" t="s">
        <v>14</v>
      </c>
      <c r="B1410" s="72" t="s">
        <v>9</v>
      </c>
      <c r="C1410" s="1111"/>
      <c r="D1410" s="1111"/>
      <c r="E1410" s="1112"/>
      <c r="F1410" s="1112"/>
      <c r="G1410" s="1088" t="s">
        <v>1059</v>
      </c>
      <c r="H1410" s="1088" t="s">
        <v>1060</v>
      </c>
      <c r="I1410" s="1088" t="s">
        <v>1060</v>
      </c>
      <c r="J1410" s="67">
        <v>1</v>
      </c>
      <c r="K1410" s="60">
        <v>44805</v>
      </c>
      <c r="L1410" s="60">
        <v>45077</v>
      </c>
      <c r="M1410" s="68">
        <f t="shared" si="66"/>
        <v>38.857142857142854</v>
      </c>
      <c r="N1410" s="338">
        <v>1</v>
      </c>
      <c r="O1410" s="70">
        <f t="shared" si="67"/>
        <v>1</v>
      </c>
      <c r="P1410" s="1087" t="str">
        <f>IF(ISNUMBER(O1410),IF(O1410=100%,"CUMPLIDA",IF(AND(ISNUMBER(L1410),ISNUMBER(OCI!$Q$6)), IF(L1410&lt;OCI!$Q$6,"INCUMPLIDA","PROCESO"), "VERIFICAR FECHA")),"SIN VALOR AVANCE")</f>
        <v>CUMPLIDA</v>
      </c>
      <c r="Q1410" s="412" t="s">
        <v>1061</v>
      </c>
    </row>
    <row r="1411" spans="1:17" ht="300.60000000000002" x14ac:dyDescent="0.25">
      <c r="A1411" s="58" t="s">
        <v>14</v>
      </c>
      <c r="B1411" s="72" t="s">
        <v>9</v>
      </c>
      <c r="C1411" s="1087" t="s">
        <v>1062</v>
      </c>
      <c r="D1411" s="1087" t="s">
        <v>3700</v>
      </c>
      <c r="E1411" s="1088" t="s">
        <v>3398</v>
      </c>
      <c r="F1411" s="1088" t="s">
        <v>1063</v>
      </c>
      <c r="G1411" s="1092" t="s">
        <v>1064</v>
      </c>
      <c r="H1411" s="1088" t="s">
        <v>1065</v>
      </c>
      <c r="I1411" s="1088" t="s">
        <v>1065</v>
      </c>
      <c r="J1411" s="67">
        <v>1</v>
      </c>
      <c r="K1411" s="60">
        <v>44805</v>
      </c>
      <c r="L1411" s="60">
        <v>45077</v>
      </c>
      <c r="M1411" s="68">
        <f t="shared" si="66"/>
        <v>38.857142857142854</v>
      </c>
      <c r="N1411" s="338">
        <v>1</v>
      </c>
      <c r="O1411" s="70">
        <f t="shared" si="67"/>
        <v>1</v>
      </c>
      <c r="P1411" s="1087" t="str">
        <f>IF(ISNUMBER(O1411),IF(O1411=100%,"CUMPLIDA",IF(AND(ISNUMBER(L1411),ISNUMBER(OCI!$Q$6)), IF(L1411&lt;OCI!$Q$6,"INCUMPLIDA","PROCESO"), "VERIFICAR FECHA")),"SIN VALOR AVANCE")</f>
        <v>CUMPLIDA</v>
      </c>
      <c r="Q1411" s="412" t="s">
        <v>1061</v>
      </c>
    </row>
    <row r="1412" spans="1:17" ht="166.2" customHeight="1" x14ac:dyDescent="0.25">
      <c r="A1412" s="58" t="s">
        <v>14</v>
      </c>
      <c r="B1412" s="72" t="s">
        <v>9</v>
      </c>
      <c r="C1412" s="1111" t="s">
        <v>1066</v>
      </c>
      <c r="D1412" s="1111" t="s">
        <v>3701</v>
      </c>
      <c r="E1412" s="1112" t="s">
        <v>3399</v>
      </c>
      <c r="F1412" s="1112" t="s">
        <v>1068</v>
      </c>
      <c r="G1412" s="1088" t="s">
        <v>1069</v>
      </c>
      <c r="H1412" s="1088" t="s">
        <v>1065</v>
      </c>
      <c r="I1412" s="1088" t="s">
        <v>1065</v>
      </c>
      <c r="J1412" s="67">
        <v>1</v>
      </c>
      <c r="K1412" s="60">
        <v>44805</v>
      </c>
      <c r="L1412" s="60">
        <v>45077</v>
      </c>
      <c r="M1412" s="68">
        <f t="shared" si="66"/>
        <v>38.857142857142854</v>
      </c>
      <c r="N1412" s="338">
        <v>1</v>
      </c>
      <c r="O1412" s="70">
        <f t="shared" si="67"/>
        <v>1</v>
      </c>
      <c r="P1412" s="1087" t="str">
        <f>IF(ISNUMBER(O1412),IF(O1412=100%,"CUMPLIDA",IF(AND(ISNUMBER(L1412),ISNUMBER(OCI!$Q$6)), IF(L1412&lt;OCI!$Q$6,"INCUMPLIDA","PROCESO"), "VERIFICAR FECHA")),"SIN VALOR AVANCE")</f>
        <v>CUMPLIDA</v>
      </c>
      <c r="Q1412" s="412" t="s">
        <v>1061</v>
      </c>
    </row>
    <row r="1413" spans="1:17" ht="166.2" x14ac:dyDescent="0.25">
      <c r="A1413" s="58" t="s">
        <v>14</v>
      </c>
      <c r="B1413" s="72" t="s">
        <v>9</v>
      </c>
      <c r="C1413" s="1111"/>
      <c r="D1413" s="1111"/>
      <c r="E1413" s="1112"/>
      <c r="F1413" s="1112"/>
      <c r="G1413" s="1088" t="s">
        <v>1070</v>
      </c>
      <c r="H1413" s="1088" t="s">
        <v>1071</v>
      </c>
      <c r="I1413" s="1088" t="s">
        <v>1072</v>
      </c>
      <c r="J1413" s="67">
        <v>24</v>
      </c>
      <c r="K1413" s="60">
        <v>44805</v>
      </c>
      <c r="L1413" s="60">
        <v>45169</v>
      </c>
      <c r="M1413" s="68">
        <f t="shared" si="66"/>
        <v>52</v>
      </c>
      <c r="N1413" s="338">
        <v>18</v>
      </c>
      <c r="O1413" s="70">
        <f t="shared" si="67"/>
        <v>0.75</v>
      </c>
      <c r="P1413" s="1087" t="str">
        <f>IF(ISNUMBER(O1413),IF(O1413=100%,"CUMPLIDA",IF(AND(ISNUMBER(L1413),ISNUMBER(OCI!$Q$6)), IF(L1413&lt;OCI!$Q$6,"INCUMPLIDA","PROCESO"), "VERIFICAR FECHA")),"SIN VALOR AVANCE")</f>
        <v>PROCESO</v>
      </c>
      <c r="Q1413" s="412" t="s">
        <v>1061</v>
      </c>
    </row>
    <row r="1414" spans="1:17" ht="166.2" customHeight="1" x14ac:dyDescent="0.25">
      <c r="A1414" s="58" t="s">
        <v>14</v>
      </c>
      <c r="B1414" s="72" t="s">
        <v>9</v>
      </c>
      <c r="C1414" s="1111" t="s">
        <v>1073</v>
      </c>
      <c r="D1414" s="1111" t="s">
        <v>3700</v>
      </c>
      <c r="E1414" s="1112" t="s">
        <v>3400</v>
      </c>
      <c r="F1414" s="1112" t="s">
        <v>1075</v>
      </c>
      <c r="G1414" s="1092" t="s">
        <v>1076</v>
      </c>
      <c r="H1414" s="1092" t="s">
        <v>1065</v>
      </c>
      <c r="I1414" s="1092" t="s">
        <v>1065</v>
      </c>
      <c r="J1414" s="67">
        <v>1</v>
      </c>
      <c r="K1414" s="808">
        <v>44805</v>
      </c>
      <c r="L1414" s="808">
        <v>45077</v>
      </c>
      <c r="M1414" s="68">
        <f t="shared" si="66"/>
        <v>38.857142857142854</v>
      </c>
      <c r="N1414" s="338">
        <v>1</v>
      </c>
      <c r="O1414" s="70">
        <f t="shared" si="67"/>
        <v>1</v>
      </c>
      <c r="P1414" s="1087" t="str">
        <f>IF(ISNUMBER(O1414),IF(O1414=100%,"CUMPLIDA",IF(AND(ISNUMBER(L1414),ISNUMBER(OCI!$Q$6)), IF(L1414&lt;OCI!$Q$6,"INCUMPLIDA","PROCESO"), "VERIFICAR FECHA")),"SIN VALOR AVANCE")</f>
        <v>CUMPLIDA</v>
      </c>
      <c r="Q1414" s="412" t="s">
        <v>1061</v>
      </c>
    </row>
    <row r="1415" spans="1:17" ht="90" x14ac:dyDescent="0.25">
      <c r="A1415" s="58" t="s">
        <v>14</v>
      </c>
      <c r="B1415" s="72" t="s">
        <v>9</v>
      </c>
      <c r="C1415" s="1111"/>
      <c r="D1415" s="1111"/>
      <c r="E1415" s="1112"/>
      <c r="F1415" s="1112"/>
      <c r="G1415" s="1092" t="s">
        <v>1077</v>
      </c>
      <c r="H1415" s="1092" t="s">
        <v>1078</v>
      </c>
      <c r="I1415" s="1092" t="s">
        <v>1078</v>
      </c>
      <c r="J1415" s="67">
        <v>1</v>
      </c>
      <c r="K1415" s="808">
        <v>44805</v>
      </c>
      <c r="L1415" s="808">
        <v>45077</v>
      </c>
      <c r="M1415" s="68">
        <f t="shared" si="66"/>
        <v>38.857142857142854</v>
      </c>
      <c r="N1415" s="338">
        <v>1</v>
      </c>
      <c r="O1415" s="70">
        <f t="shared" si="67"/>
        <v>1</v>
      </c>
      <c r="P1415" s="1087" t="str">
        <f>IF(ISNUMBER(O1415),IF(O1415=100%,"CUMPLIDA",IF(AND(ISNUMBER(L1415),ISNUMBER(OCI!$Q$6)), IF(L1415&lt;OCI!$Q$6,"INCUMPLIDA","PROCESO"), "VERIFICAR FECHA")),"SIN VALOR AVANCE")</f>
        <v>CUMPLIDA</v>
      </c>
      <c r="Q1415" s="412" t="s">
        <v>1046</v>
      </c>
    </row>
    <row r="1416" spans="1:17" ht="60.6" customHeight="1" x14ac:dyDescent="0.25">
      <c r="A1416" s="58" t="s">
        <v>14</v>
      </c>
      <c r="B1416" s="72" t="s">
        <v>9</v>
      </c>
      <c r="C1416" s="1111" t="s">
        <v>1079</v>
      </c>
      <c r="D1416" s="1111" t="s">
        <v>3700</v>
      </c>
      <c r="E1416" s="1112" t="s">
        <v>3401</v>
      </c>
      <c r="F1416" s="1112" t="s">
        <v>1080</v>
      </c>
      <c r="G1416" s="1088" t="s">
        <v>1081</v>
      </c>
      <c r="H1416" s="1088" t="s">
        <v>1082</v>
      </c>
      <c r="I1416" s="1088" t="s">
        <v>1082</v>
      </c>
      <c r="J1416" s="67">
        <v>1</v>
      </c>
      <c r="K1416" s="60">
        <v>44805</v>
      </c>
      <c r="L1416" s="60">
        <v>45077</v>
      </c>
      <c r="M1416" s="68">
        <f t="shared" si="66"/>
        <v>38.857142857142854</v>
      </c>
      <c r="N1416" s="338">
        <v>1</v>
      </c>
      <c r="O1416" s="70">
        <f t="shared" si="67"/>
        <v>1</v>
      </c>
      <c r="P1416" s="1087" t="str">
        <f>IF(ISNUMBER(O1416),IF(O1416=100%,"CUMPLIDA",IF(AND(ISNUMBER(L1416),ISNUMBER(OCI!$Q$6)), IF(L1416&lt;OCI!$Q$6,"INCUMPLIDA","PROCESO"), "VERIFICAR FECHA")),"SIN VALOR AVANCE")</f>
        <v>CUMPLIDA</v>
      </c>
      <c r="Q1416" s="412" t="s">
        <v>1083</v>
      </c>
    </row>
    <row r="1417" spans="1:17" ht="60.6" x14ac:dyDescent="0.25">
      <c r="A1417" s="58" t="s">
        <v>14</v>
      </c>
      <c r="B1417" s="72" t="s">
        <v>9</v>
      </c>
      <c r="C1417" s="1111"/>
      <c r="D1417" s="1111"/>
      <c r="E1417" s="1112"/>
      <c r="F1417" s="1112"/>
      <c r="G1417" s="1088" t="s">
        <v>1084</v>
      </c>
      <c r="H1417" s="1088" t="s">
        <v>1078</v>
      </c>
      <c r="I1417" s="1088" t="s">
        <v>1078</v>
      </c>
      <c r="J1417" s="67">
        <v>1</v>
      </c>
      <c r="K1417" s="60">
        <v>44805</v>
      </c>
      <c r="L1417" s="60">
        <v>45169</v>
      </c>
      <c r="M1417" s="68">
        <f t="shared" si="66"/>
        <v>52</v>
      </c>
      <c r="N1417" s="338">
        <v>1</v>
      </c>
      <c r="O1417" s="70">
        <f t="shared" si="67"/>
        <v>1</v>
      </c>
      <c r="P1417" s="1087" t="str">
        <f>IF(ISNUMBER(O1417),IF(O1417=100%,"CUMPLIDA",IF(AND(ISNUMBER(L1417),ISNUMBER(OCI!$Q$6)), IF(L1417&lt;OCI!$Q$6,"INCUMPLIDA","PROCESO"), "VERIFICAR FECHA")),"SIN VALOR AVANCE")</f>
        <v>CUMPLIDA</v>
      </c>
      <c r="Q1417" s="412" t="s">
        <v>1083</v>
      </c>
    </row>
    <row r="1418" spans="1:17" ht="135.6" customHeight="1" x14ac:dyDescent="0.25">
      <c r="A1418" s="58" t="s">
        <v>14</v>
      </c>
      <c r="B1418" s="72" t="s">
        <v>9</v>
      </c>
      <c r="C1418" s="1111" t="s">
        <v>1085</v>
      </c>
      <c r="D1418" s="1111" t="s">
        <v>3701</v>
      </c>
      <c r="E1418" s="1112" t="s">
        <v>3402</v>
      </c>
      <c r="F1418" s="1112" t="s">
        <v>1086</v>
      </c>
      <c r="G1418" s="1092" t="s">
        <v>1087</v>
      </c>
      <c r="H1418" s="1088" t="s">
        <v>1088</v>
      </c>
      <c r="I1418" s="1088" t="s">
        <v>1089</v>
      </c>
      <c r="J1418" s="67">
        <v>4</v>
      </c>
      <c r="K1418" s="60">
        <v>44835</v>
      </c>
      <c r="L1418" s="60">
        <v>45199</v>
      </c>
      <c r="M1418" s="68">
        <f t="shared" si="66"/>
        <v>52</v>
      </c>
      <c r="N1418" s="338">
        <v>1</v>
      </c>
      <c r="O1418" s="70">
        <f t="shared" si="67"/>
        <v>0.25</v>
      </c>
      <c r="P1418" s="1087" t="str">
        <f>IF(ISNUMBER(O1418),IF(O1418=100%,"CUMPLIDA",IF(AND(ISNUMBER(L1418),ISNUMBER(OCI!$Q$6)), IF(L1418&lt;OCI!$Q$6,"INCUMPLIDA","PROCESO"), "VERIFICAR FECHA")),"SIN VALOR AVANCE")</f>
        <v>PROCESO</v>
      </c>
      <c r="Q1418" s="797" t="s">
        <v>1090</v>
      </c>
    </row>
    <row r="1419" spans="1:17" ht="150.6" x14ac:dyDescent="0.25">
      <c r="A1419" s="58" t="s">
        <v>14</v>
      </c>
      <c r="B1419" s="72" t="s">
        <v>9</v>
      </c>
      <c r="C1419" s="1111"/>
      <c r="D1419" s="1111"/>
      <c r="E1419" s="1112"/>
      <c r="F1419" s="1112"/>
      <c r="G1419" s="1092" t="s">
        <v>1091</v>
      </c>
      <c r="H1419" s="1092" t="s">
        <v>1092</v>
      </c>
      <c r="I1419" s="1092" t="s">
        <v>1092</v>
      </c>
      <c r="J1419" s="67">
        <v>4</v>
      </c>
      <c r="K1419" s="60">
        <v>44835</v>
      </c>
      <c r="L1419" s="60">
        <v>45199</v>
      </c>
      <c r="M1419" s="68">
        <f t="shared" si="66"/>
        <v>52</v>
      </c>
      <c r="N1419" s="338">
        <v>0</v>
      </c>
      <c r="O1419" s="70">
        <f t="shared" si="67"/>
        <v>0</v>
      </c>
      <c r="P1419" s="1087" t="str">
        <f>IF(ISNUMBER(O1419),IF(O1419=100%,"CUMPLIDA",IF(AND(ISNUMBER(L1419),ISNUMBER(OCI!$Q$6)), IF(L1419&lt;OCI!$Q$6,"INCUMPLIDA","PROCESO"), "VERIFICAR FECHA")),"SIN VALOR AVANCE")</f>
        <v>PROCESO</v>
      </c>
      <c r="Q1419" s="797" t="s">
        <v>1093</v>
      </c>
    </row>
    <row r="1420" spans="1:17" ht="75" customHeight="1" x14ac:dyDescent="0.25">
      <c r="A1420" s="58" t="s">
        <v>14</v>
      </c>
      <c r="B1420" s="72" t="s">
        <v>9</v>
      </c>
      <c r="C1420" s="1111" t="s">
        <v>1094</v>
      </c>
      <c r="D1420" s="1111" t="s">
        <v>3702</v>
      </c>
      <c r="E1420" s="1112" t="s">
        <v>3403</v>
      </c>
      <c r="F1420" s="1112" t="s">
        <v>1095</v>
      </c>
      <c r="G1420" s="1092" t="s">
        <v>3301</v>
      </c>
      <c r="H1420" s="1092" t="s">
        <v>1096</v>
      </c>
      <c r="I1420" s="1092" t="s">
        <v>1045</v>
      </c>
      <c r="J1420" s="67">
        <v>3</v>
      </c>
      <c r="K1420" s="502">
        <v>44805</v>
      </c>
      <c r="L1420" s="502">
        <v>45291</v>
      </c>
      <c r="M1420" s="68">
        <f>(L1420-K1420)/7</f>
        <v>69.428571428571431</v>
      </c>
      <c r="N1420" s="338">
        <v>1</v>
      </c>
      <c r="O1420" s="70">
        <f t="shared" si="67"/>
        <v>0.33333333333333331</v>
      </c>
      <c r="P1420" s="1087" t="str">
        <f>IF(ISNUMBER(O1420),IF(O1420=100%,"CUMPLIDA",IF(AND(ISNUMBER(L1420),ISNUMBER(OCI!$Q$6)), IF(L1420&lt;OCI!$Q$6,"INCUMPLIDA","PROCESO"), "VERIFICAR FECHA")),"SIN VALOR AVANCE")</f>
        <v>PROCESO</v>
      </c>
      <c r="Q1420" s="913" t="s">
        <v>3656</v>
      </c>
    </row>
    <row r="1421" spans="1:17" ht="60.6" x14ac:dyDescent="0.25">
      <c r="A1421" s="58" t="s">
        <v>14</v>
      </c>
      <c r="B1421" s="72" t="s">
        <v>9</v>
      </c>
      <c r="C1421" s="1111"/>
      <c r="D1421" s="1111"/>
      <c r="E1421" s="1112"/>
      <c r="F1421" s="1112"/>
      <c r="G1421" s="1088" t="s">
        <v>1098</v>
      </c>
      <c r="H1421" s="1088" t="s">
        <v>1099</v>
      </c>
      <c r="I1421" s="1088" t="s">
        <v>1100</v>
      </c>
      <c r="J1421" s="70">
        <v>1</v>
      </c>
      <c r="K1421" s="60">
        <v>44805</v>
      </c>
      <c r="L1421" s="60">
        <v>45169</v>
      </c>
      <c r="M1421" s="68">
        <f t="shared" si="66"/>
        <v>52</v>
      </c>
      <c r="N1421" s="503">
        <v>0.7</v>
      </c>
      <c r="O1421" s="70">
        <f t="shared" si="67"/>
        <v>0.7</v>
      </c>
      <c r="P1421" s="1087" t="str">
        <f>IF(ISNUMBER(O1421),IF(O1421=100%,"CUMPLIDA",IF(AND(ISNUMBER(L1421),ISNUMBER(OCI!$Q$6)), IF(L1421&lt;OCI!$Q$6,"INCUMPLIDA","PROCESO"), "VERIFICAR FECHA")),"SIN VALOR AVANCE")</f>
        <v>PROCESO</v>
      </c>
      <c r="Q1421" s="412" t="s">
        <v>1097</v>
      </c>
    </row>
    <row r="1422" spans="1:17" ht="60.6" x14ac:dyDescent="0.25">
      <c r="A1422" s="58" t="s">
        <v>14</v>
      </c>
      <c r="B1422" s="72" t="s">
        <v>9</v>
      </c>
      <c r="C1422" s="1111"/>
      <c r="D1422" s="1111"/>
      <c r="E1422" s="1112"/>
      <c r="F1422" s="1112"/>
      <c r="G1422" s="1088" t="s">
        <v>1101</v>
      </c>
      <c r="H1422" s="1088" t="s">
        <v>1102</v>
      </c>
      <c r="I1422" s="1088" t="s">
        <v>1103</v>
      </c>
      <c r="J1422" s="67">
        <v>1</v>
      </c>
      <c r="K1422" s="60">
        <v>44805</v>
      </c>
      <c r="L1422" s="60">
        <v>45016</v>
      </c>
      <c r="M1422" s="68">
        <f t="shared" si="66"/>
        <v>30.142857142857142</v>
      </c>
      <c r="N1422" s="338">
        <v>1</v>
      </c>
      <c r="O1422" s="70">
        <f t="shared" si="67"/>
        <v>1</v>
      </c>
      <c r="P1422" s="1087" t="str">
        <f>IF(ISNUMBER(O1422),IF(O1422=100%,"CUMPLIDA",IF(AND(ISNUMBER(L1422),ISNUMBER(OCI!$Q$6)), IF(L1422&lt;OCI!$Q$6,"INCUMPLIDA","PROCESO"), "VERIFICAR FECHA")),"SIN VALOR AVANCE")</f>
        <v>CUMPLIDA</v>
      </c>
      <c r="Q1422" s="412" t="s">
        <v>1097</v>
      </c>
    </row>
    <row r="1423" spans="1:17" ht="75.599999999999994" x14ac:dyDescent="0.25">
      <c r="A1423" s="58" t="s">
        <v>14</v>
      </c>
      <c r="B1423" s="72" t="s">
        <v>9</v>
      </c>
      <c r="C1423" s="1111"/>
      <c r="D1423" s="1111"/>
      <c r="E1423" s="1112"/>
      <c r="F1423" s="1112"/>
      <c r="G1423" s="1088" t="s">
        <v>1104</v>
      </c>
      <c r="H1423" s="1088" t="s">
        <v>1105</v>
      </c>
      <c r="I1423" s="1088" t="s">
        <v>1106</v>
      </c>
      <c r="J1423" s="70">
        <v>1</v>
      </c>
      <c r="K1423" s="60">
        <v>45019</v>
      </c>
      <c r="L1423" s="60">
        <v>45170</v>
      </c>
      <c r="M1423" s="68">
        <f t="shared" si="66"/>
        <v>21.571428571428573</v>
      </c>
      <c r="N1423" s="503">
        <v>0.6</v>
      </c>
      <c r="O1423" s="70">
        <f t="shared" si="67"/>
        <v>0.6</v>
      </c>
      <c r="P1423" s="1087" t="str">
        <f>IF(ISNUMBER(O1423),IF(O1423=100%,"CUMPLIDA",IF(AND(ISNUMBER(L1423),ISNUMBER(OCI!$Q$6)), IF(L1423&lt;OCI!$Q$6,"INCUMPLIDA","PROCESO"), "VERIFICAR FECHA")),"SIN VALOR AVANCE")</f>
        <v>PROCESO</v>
      </c>
      <c r="Q1423" s="412" t="s">
        <v>1107</v>
      </c>
    </row>
    <row r="1424" spans="1:17" ht="120" x14ac:dyDescent="0.25">
      <c r="A1424" s="58" t="s">
        <v>14</v>
      </c>
      <c r="B1424" s="72" t="s">
        <v>9</v>
      </c>
      <c r="C1424" s="1111"/>
      <c r="D1424" s="1111"/>
      <c r="E1424" s="1112"/>
      <c r="F1424" s="1112"/>
      <c r="G1424" s="1088" t="s">
        <v>1108</v>
      </c>
      <c r="H1424" s="1088" t="s">
        <v>1109</v>
      </c>
      <c r="I1424" s="1088" t="s">
        <v>1110</v>
      </c>
      <c r="J1424" s="70">
        <v>1</v>
      </c>
      <c r="K1424" s="60">
        <v>45019</v>
      </c>
      <c r="L1424" s="60">
        <v>45170</v>
      </c>
      <c r="M1424" s="68">
        <f t="shared" si="66"/>
        <v>21.571428571428573</v>
      </c>
      <c r="N1424" s="503">
        <v>0</v>
      </c>
      <c r="O1424" s="70">
        <f t="shared" si="67"/>
        <v>0</v>
      </c>
      <c r="P1424" s="1087" t="str">
        <f>IF(ISNUMBER(O1424),IF(O1424=100%,"CUMPLIDA",IF(AND(ISNUMBER(L1424),ISNUMBER(OCI!$Q$6)), IF(L1424&lt;OCI!$Q$6,"INCUMPLIDA","PROCESO"), "VERIFICAR FECHA")),"SIN VALOR AVANCE")</f>
        <v>PROCESO</v>
      </c>
      <c r="Q1424" s="412" t="s">
        <v>1107</v>
      </c>
    </row>
    <row r="1425" spans="1:17" ht="75" x14ac:dyDescent="0.25">
      <c r="A1425" s="58" t="s">
        <v>14</v>
      </c>
      <c r="B1425" s="72" t="s">
        <v>9</v>
      </c>
      <c r="C1425" s="1111"/>
      <c r="D1425" s="1111"/>
      <c r="E1425" s="1112"/>
      <c r="F1425" s="1112"/>
      <c r="G1425" s="1088" t="s">
        <v>1111</v>
      </c>
      <c r="H1425" s="1088" t="s">
        <v>1112</v>
      </c>
      <c r="I1425" s="1088" t="s">
        <v>1065</v>
      </c>
      <c r="J1425" s="70">
        <v>1</v>
      </c>
      <c r="K1425" s="60">
        <v>44805</v>
      </c>
      <c r="L1425" s="60">
        <v>45170</v>
      </c>
      <c r="M1425" s="68">
        <f t="shared" si="66"/>
        <v>52.142857142857146</v>
      </c>
      <c r="N1425" s="503">
        <v>0.6</v>
      </c>
      <c r="O1425" s="70">
        <f t="shared" si="67"/>
        <v>0.6</v>
      </c>
      <c r="P1425" s="1087" t="str">
        <f>IF(ISNUMBER(O1425),IF(O1425=100%,"CUMPLIDA",IF(AND(ISNUMBER(L1425),ISNUMBER(OCI!$Q$6)), IF(L1425&lt;OCI!$Q$6,"INCUMPLIDA","PROCESO"), "VERIFICAR FECHA")),"SIN VALOR AVANCE")</f>
        <v>PROCESO</v>
      </c>
      <c r="Q1425" s="412" t="s">
        <v>1113</v>
      </c>
    </row>
    <row r="1426" spans="1:17" ht="75.599999999999994" customHeight="1" x14ac:dyDescent="0.25">
      <c r="A1426" s="58" t="s">
        <v>14</v>
      </c>
      <c r="B1426" s="72" t="s">
        <v>9</v>
      </c>
      <c r="C1426" s="1111" t="s">
        <v>1114</v>
      </c>
      <c r="D1426" s="1111" t="s">
        <v>3703</v>
      </c>
      <c r="E1426" s="1112" t="s">
        <v>3404</v>
      </c>
      <c r="F1426" s="1112" t="s">
        <v>1115</v>
      </c>
      <c r="G1426" s="1088" t="s">
        <v>1116</v>
      </c>
      <c r="H1426" s="1088" t="s">
        <v>1117</v>
      </c>
      <c r="I1426" s="1088" t="s">
        <v>1118</v>
      </c>
      <c r="J1426" s="70">
        <v>1</v>
      </c>
      <c r="K1426" s="60">
        <v>45019</v>
      </c>
      <c r="L1426" s="60">
        <v>45169</v>
      </c>
      <c r="M1426" s="68">
        <f t="shared" si="66"/>
        <v>21.428571428571427</v>
      </c>
      <c r="N1426" s="503">
        <v>0.5</v>
      </c>
      <c r="O1426" s="70">
        <f t="shared" si="67"/>
        <v>0.5</v>
      </c>
      <c r="P1426" s="1087" t="str">
        <f>IF(ISNUMBER(O1426),IF(O1426=100%,"CUMPLIDA",IF(AND(ISNUMBER(L1426),ISNUMBER(OCI!$Q$6)), IF(L1426&lt;OCI!$Q$6,"INCUMPLIDA","PROCESO"), "VERIFICAR FECHA")),"SIN VALOR AVANCE")</f>
        <v>PROCESO</v>
      </c>
      <c r="Q1426" s="412" t="s">
        <v>1107</v>
      </c>
    </row>
    <row r="1427" spans="1:17" ht="45.6" x14ac:dyDescent="0.25">
      <c r="A1427" s="58" t="s">
        <v>14</v>
      </c>
      <c r="B1427" s="72" t="s">
        <v>9</v>
      </c>
      <c r="C1427" s="1111"/>
      <c r="D1427" s="1111"/>
      <c r="E1427" s="1112"/>
      <c r="F1427" s="1112"/>
      <c r="G1427" s="1088" t="s">
        <v>1119</v>
      </c>
      <c r="H1427" s="1088" t="s">
        <v>1120</v>
      </c>
      <c r="I1427" s="1088" t="s">
        <v>1121</v>
      </c>
      <c r="J1427" s="67">
        <v>1</v>
      </c>
      <c r="K1427" s="413">
        <v>44805</v>
      </c>
      <c r="L1427" s="413">
        <v>44925</v>
      </c>
      <c r="M1427" s="68">
        <f t="shared" si="66"/>
        <v>17.142857142857142</v>
      </c>
      <c r="N1427" s="338">
        <v>1</v>
      </c>
      <c r="O1427" s="70">
        <f t="shared" si="67"/>
        <v>1</v>
      </c>
      <c r="P1427" s="1087" t="str">
        <f>IF(ISNUMBER(O1427),IF(O1427=100%,"CUMPLIDA",IF(AND(ISNUMBER(L1427),ISNUMBER(OCI!$Q$6)), IF(L1427&lt;OCI!$Q$6,"INCUMPLIDA","PROCESO"), "VERIFICAR FECHA")),"SIN VALOR AVANCE")</f>
        <v>CUMPLIDA</v>
      </c>
      <c r="Q1427" s="412" t="s">
        <v>1122</v>
      </c>
    </row>
    <row r="1428" spans="1:17" ht="60.6" customHeight="1" x14ac:dyDescent="0.25">
      <c r="A1428" s="58" t="s">
        <v>14</v>
      </c>
      <c r="B1428" s="72" t="s">
        <v>9</v>
      </c>
      <c r="C1428" s="1111" t="s">
        <v>1123</v>
      </c>
      <c r="D1428" s="1111" t="s">
        <v>3702</v>
      </c>
      <c r="E1428" s="1112" t="s">
        <v>3405</v>
      </c>
      <c r="F1428" s="1112" t="s">
        <v>1124</v>
      </c>
      <c r="G1428" s="1088" t="s">
        <v>1101</v>
      </c>
      <c r="H1428" s="1088" t="s">
        <v>1102</v>
      </c>
      <c r="I1428" s="1088" t="s">
        <v>1103</v>
      </c>
      <c r="J1428" s="67">
        <v>1</v>
      </c>
      <c r="K1428" s="413">
        <v>44929</v>
      </c>
      <c r="L1428" s="413">
        <v>45016</v>
      </c>
      <c r="M1428" s="68">
        <f t="shared" si="66"/>
        <v>12.428571428571429</v>
      </c>
      <c r="N1428" s="338">
        <v>1</v>
      </c>
      <c r="O1428" s="70">
        <f t="shared" si="67"/>
        <v>1</v>
      </c>
      <c r="P1428" s="1087" t="str">
        <f>IF(ISNUMBER(O1428),IF(O1428=100%,"CUMPLIDA",IF(AND(ISNUMBER(L1428),ISNUMBER(OCI!$Q$6)), IF(L1428&lt;OCI!$Q$6,"INCUMPLIDA","PROCESO"), "VERIFICAR FECHA")),"SIN VALOR AVANCE")</f>
        <v>CUMPLIDA</v>
      </c>
      <c r="Q1428" s="412" t="s">
        <v>1125</v>
      </c>
    </row>
    <row r="1429" spans="1:17" ht="45.6" x14ac:dyDescent="0.25">
      <c r="A1429" s="58" t="s">
        <v>14</v>
      </c>
      <c r="B1429" s="72" t="s">
        <v>9</v>
      </c>
      <c r="C1429" s="1111"/>
      <c r="D1429" s="1111"/>
      <c r="E1429" s="1112"/>
      <c r="F1429" s="1112"/>
      <c r="G1429" s="1088" t="s">
        <v>1126</v>
      </c>
      <c r="H1429" s="1088" t="s">
        <v>1099</v>
      </c>
      <c r="I1429" s="1088" t="s">
        <v>1100</v>
      </c>
      <c r="J1429" s="70">
        <v>1</v>
      </c>
      <c r="K1429" s="413">
        <v>44805</v>
      </c>
      <c r="L1429" s="413">
        <v>45169</v>
      </c>
      <c r="M1429" s="68">
        <f t="shared" si="66"/>
        <v>52</v>
      </c>
      <c r="N1429" s="503">
        <v>0.7</v>
      </c>
      <c r="O1429" s="70">
        <f t="shared" si="67"/>
        <v>0.7</v>
      </c>
      <c r="P1429" s="1087" t="str">
        <f>IF(ISNUMBER(O1429),IF(O1429=100%,"CUMPLIDA",IF(AND(ISNUMBER(L1429),ISNUMBER(OCI!$Q$6)), IF(L1429&lt;OCI!$Q$6,"INCUMPLIDA","PROCESO"), "VERIFICAR FECHA")),"SIN VALOR AVANCE")</f>
        <v>PROCESO</v>
      </c>
      <c r="Q1429" s="412" t="s">
        <v>1127</v>
      </c>
    </row>
    <row r="1430" spans="1:17" ht="60" x14ac:dyDescent="0.25">
      <c r="A1430" s="58" t="s">
        <v>14</v>
      </c>
      <c r="B1430" s="72" t="s">
        <v>9</v>
      </c>
      <c r="C1430" s="1111"/>
      <c r="D1430" s="1111"/>
      <c r="E1430" s="1112"/>
      <c r="F1430" s="1112"/>
      <c r="G1430" s="1088" t="s">
        <v>1128</v>
      </c>
      <c r="H1430" s="1088" t="s">
        <v>1129</v>
      </c>
      <c r="I1430" s="1088" t="s">
        <v>1130</v>
      </c>
      <c r="J1430" s="67">
        <v>1</v>
      </c>
      <c r="K1430" s="413">
        <v>44805</v>
      </c>
      <c r="L1430" s="413">
        <v>44925</v>
      </c>
      <c r="M1430" s="68">
        <f t="shared" si="66"/>
        <v>17.142857142857142</v>
      </c>
      <c r="N1430" s="338">
        <v>1</v>
      </c>
      <c r="O1430" s="70">
        <f t="shared" si="67"/>
        <v>1</v>
      </c>
      <c r="P1430" s="1087" t="str">
        <f>IF(ISNUMBER(O1430),IF(O1430=100%,"CUMPLIDA",IF(AND(ISNUMBER(L1430),ISNUMBER(OCI!$Q$6)), IF(L1430&lt;OCI!$Q$6,"INCUMPLIDA","PROCESO"), "VERIFICAR FECHA")),"SIN VALOR AVANCE")</f>
        <v>CUMPLIDA</v>
      </c>
      <c r="Q1430" s="412" t="s">
        <v>1127</v>
      </c>
    </row>
    <row r="1431" spans="1:17" ht="105" x14ac:dyDescent="0.25">
      <c r="A1431" s="58" t="s">
        <v>14</v>
      </c>
      <c r="B1431" s="72" t="s">
        <v>9</v>
      </c>
      <c r="C1431" s="1111"/>
      <c r="D1431" s="1111"/>
      <c r="E1431" s="1112"/>
      <c r="F1431" s="1112"/>
      <c r="G1431" s="1088" t="s">
        <v>1131</v>
      </c>
      <c r="H1431" s="1088" t="s">
        <v>1132</v>
      </c>
      <c r="I1431" s="1088" t="s">
        <v>1133</v>
      </c>
      <c r="J1431" s="67">
        <v>2</v>
      </c>
      <c r="K1431" s="60">
        <v>45019</v>
      </c>
      <c r="L1431" s="60">
        <v>45199</v>
      </c>
      <c r="M1431" s="68">
        <f t="shared" si="66"/>
        <v>25.714285714285715</v>
      </c>
      <c r="N1431" s="338">
        <v>0</v>
      </c>
      <c r="O1431" s="70">
        <f t="shared" si="67"/>
        <v>0</v>
      </c>
      <c r="P1431" s="1087" t="str">
        <f>IF(ISNUMBER(O1431),IF(O1431=100%,"CUMPLIDA",IF(AND(ISNUMBER(L1431),ISNUMBER(OCI!$Q$6)), IF(L1431&lt;OCI!$Q$6,"INCUMPLIDA","PROCESO"), "VERIFICAR FECHA")),"SIN VALOR AVANCE")</f>
        <v>PROCESO</v>
      </c>
      <c r="Q1431" s="412" t="s">
        <v>1107</v>
      </c>
    </row>
    <row r="1432" spans="1:17" ht="45.6" customHeight="1" x14ac:dyDescent="0.25">
      <c r="A1432" s="58" t="s">
        <v>14</v>
      </c>
      <c r="B1432" s="72" t="s">
        <v>9</v>
      </c>
      <c r="C1432" s="1111" t="s">
        <v>1134</v>
      </c>
      <c r="D1432" s="1111" t="s">
        <v>3702</v>
      </c>
      <c r="E1432" s="1112" t="s">
        <v>3406</v>
      </c>
      <c r="F1432" s="1112" t="s">
        <v>1135</v>
      </c>
      <c r="G1432" s="1092" t="s">
        <v>1126</v>
      </c>
      <c r="H1432" s="1092" t="s">
        <v>1099</v>
      </c>
      <c r="I1432" s="1092" t="s">
        <v>1100</v>
      </c>
      <c r="J1432" s="70">
        <v>1</v>
      </c>
      <c r="K1432" s="60">
        <v>44805</v>
      </c>
      <c r="L1432" s="60">
        <v>45169</v>
      </c>
      <c r="M1432" s="68">
        <f t="shared" si="66"/>
        <v>52</v>
      </c>
      <c r="N1432" s="503">
        <v>0.7</v>
      </c>
      <c r="O1432" s="70">
        <f t="shared" si="67"/>
        <v>0.7</v>
      </c>
      <c r="P1432" s="1087" t="str">
        <f>IF(ISNUMBER(O1432),IF(O1432=100%,"CUMPLIDA",IF(AND(ISNUMBER(L1432),ISNUMBER(OCI!$Q$6)), IF(L1432&lt;OCI!$Q$6,"INCUMPLIDA","PROCESO"), "VERIFICAR FECHA")),"SIN VALOR AVANCE")</f>
        <v>PROCESO</v>
      </c>
      <c r="Q1432" s="412" t="s">
        <v>1127</v>
      </c>
    </row>
    <row r="1433" spans="1:17" ht="75.599999999999994" x14ac:dyDescent="0.25">
      <c r="A1433" s="58" t="s">
        <v>14</v>
      </c>
      <c r="B1433" s="72" t="s">
        <v>9</v>
      </c>
      <c r="C1433" s="1111"/>
      <c r="D1433" s="1111"/>
      <c r="E1433" s="1112"/>
      <c r="F1433" s="1112"/>
      <c r="G1433" s="1092" t="s">
        <v>1136</v>
      </c>
      <c r="H1433" s="1092" t="s">
        <v>1137</v>
      </c>
      <c r="I1433" s="1092" t="s">
        <v>1138</v>
      </c>
      <c r="J1433" s="67">
        <v>9</v>
      </c>
      <c r="K1433" s="60">
        <v>44929</v>
      </c>
      <c r="L1433" s="60">
        <v>45199</v>
      </c>
      <c r="M1433" s="68">
        <f t="shared" si="66"/>
        <v>38.571428571428569</v>
      </c>
      <c r="N1433" s="338">
        <v>6</v>
      </c>
      <c r="O1433" s="70">
        <f t="shared" si="67"/>
        <v>0.66666666666666663</v>
      </c>
      <c r="P1433" s="1087" t="str">
        <f>IF(ISNUMBER(O1433),IF(O1433=100%,"CUMPLIDA",IF(AND(ISNUMBER(L1433),ISNUMBER(OCI!$Q$6)), IF(L1433&lt;OCI!$Q$6,"INCUMPLIDA","PROCESO"), "VERIFICAR FECHA")),"SIN VALOR AVANCE")</f>
        <v>PROCESO</v>
      </c>
      <c r="Q1433" s="412" t="s">
        <v>1107</v>
      </c>
    </row>
    <row r="1434" spans="1:17" ht="165.6" customHeight="1" x14ac:dyDescent="0.25">
      <c r="A1434" s="58" t="s">
        <v>14</v>
      </c>
      <c r="B1434" s="72" t="s">
        <v>9</v>
      </c>
      <c r="C1434" s="1116" t="s">
        <v>3810</v>
      </c>
      <c r="D1434" s="1117" t="s">
        <v>3811</v>
      </c>
      <c r="E1434" s="1203" t="s">
        <v>4144</v>
      </c>
      <c r="F1434" s="1203" t="s">
        <v>3812</v>
      </c>
      <c r="G1434" s="945" t="s">
        <v>3813</v>
      </c>
      <c r="H1434" s="1089" t="s">
        <v>3813</v>
      </c>
      <c r="I1434" s="945" t="s">
        <v>3821</v>
      </c>
      <c r="J1434" s="67">
        <v>2</v>
      </c>
      <c r="K1434" s="60">
        <v>45139</v>
      </c>
      <c r="L1434" s="60">
        <v>45200</v>
      </c>
      <c r="M1434" s="68">
        <f t="shared" si="66"/>
        <v>8.7142857142857135</v>
      </c>
      <c r="N1434" s="338">
        <v>0</v>
      </c>
      <c r="O1434" s="70">
        <f t="shared" si="67"/>
        <v>0</v>
      </c>
      <c r="P1434" s="1087" t="str">
        <f>IF(ISNUMBER(O1434),IF(O1434=100%,"CUMPLIDA",IF(AND(ISNUMBER(L1434),ISNUMBER(OCI!$Q$6)), IF(L1434&lt;OCI!$Q$6,"INCUMPLIDA","PROCESO"), "VERIFICAR FECHA")),"SIN VALOR AVANCE")</f>
        <v>PROCESO</v>
      </c>
      <c r="Q1434" s="348" t="s">
        <v>3828</v>
      </c>
    </row>
    <row r="1435" spans="1:17" ht="165.6" x14ac:dyDescent="0.25">
      <c r="A1435" s="58" t="s">
        <v>14</v>
      </c>
      <c r="B1435" s="72" t="s">
        <v>9</v>
      </c>
      <c r="C1435" s="1116"/>
      <c r="D1435" s="1117"/>
      <c r="E1435" s="1203"/>
      <c r="F1435" s="1203"/>
      <c r="G1435" s="945" t="s">
        <v>3814</v>
      </c>
      <c r="H1435" s="1089" t="s">
        <v>3814</v>
      </c>
      <c r="I1435" s="945" t="s">
        <v>3822</v>
      </c>
      <c r="J1435" s="67">
        <v>3</v>
      </c>
      <c r="K1435" s="60">
        <v>45139</v>
      </c>
      <c r="L1435" s="60">
        <v>45351</v>
      </c>
      <c r="M1435" s="68">
        <f t="shared" si="66"/>
        <v>30.285714285714285</v>
      </c>
      <c r="N1435" s="338">
        <v>0</v>
      </c>
      <c r="O1435" s="70">
        <f t="shared" si="67"/>
        <v>0</v>
      </c>
      <c r="P1435" s="1087" t="str">
        <f>IF(ISNUMBER(O1435),IF(O1435=100%,"CUMPLIDA",IF(AND(ISNUMBER(L1435),ISNUMBER(OCI!$Q$6)), IF(L1435&lt;OCI!$Q$6,"INCUMPLIDA","PROCESO"), "VERIFICAR FECHA")),"SIN VALOR AVANCE")</f>
        <v>PROCESO</v>
      </c>
      <c r="Q1435" s="348" t="s">
        <v>3829</v>
      </c>
    </row>
    <row r="1436" spans="1:17" ht="180" x14ac:dyDescent="0.25">
      <c r="A1436" s="58" t="s">
        <v>14</v>
      </c>
      <c r="B1436" s="72" t="s">
        <v>9</v>
      </c>
      <c r="C1436" s="1116"/>
      <c r="D1436" s="1117"/>
      <c r="E1436" s="1203"/>
      <c r="F1436" s="1203"/>
      <c r="G1436" s="945" t="s">
        <v>3815</v>
      </c>
      <c r="H1436" s="1089" t="s">
        <v>3815</v>
      </c>
      <c r="I1436" s="945" t="s">
        <v>3823</v>
      </c>
      <c r="J1436" s="67">
        <v>2</v>
      </c>
      <c r="K1436" s="60">
        <v>45139</v>
      </c>
      <c r="L1436" s="60">
        <v>45200</v>
      </c>
      <c r="M1436" s="68">
        <f t="shared" si="66"/>
        <v>8.7142857142857135</v>
      </c>
      <c r="N1436" s="338">
        <v>0</v>
      </c>
      <c r="O1436" s="70">
        <f t="shared" si="67"/>
        <v>0</v>
      </c>
      <c r="P1436" s="1087" t="str">
        <f>IF(ISNUMBER(O1436),IF(O1436=100%,"CUMPLIDA",IF(AND(ISNUMBER(L1436),ISNUMBER(OCI!$Q$6)), IF(L1436&lt;OCI!$Q$6,"INCUMPLIDA","PROCESO"), "VERIFICAR FECHA")),"SIN VALOR AVANCE")</f>
        <v>PROCESO</v>
      </c>
      <c r="Q1436" s="348" t="s">
        <v>3830</v>
      </c>
    </row>
    <row r="1437" spans="1:17" ht="165.6" x14ac:dyDescent="0.25">
      <c r="A1437" s="58" t="s">
        <v>14</v>
      </c>
      <c r="B1437" s="72" t="s">
        <v>9</v>
      </c>
      <c r="C1437" s="1116"/>
      <c r="D1437" s="1117"/>
      <c r="E1437" s="1203"/>
      <c r="F1437" s="1203"/>
      <c r="G1437" s="945" t="s">
        <v>3816</v>
      </c>
      <c r="H1437" s="1089" t="s">
        <v>3816</v>
      </c>
      <c r="I1437" s="945" t="s">
        <v>3822</v>
      </c>
      <c r="J1437" s="67">
        <v>5</v>
      </c>
      <c r="K1437" s="60">
        <v>45139</v>
      </c>
      <c r="L1437" s="60">
        <v>45322</v>
      </c>
      <c r="M1437" s="68">
        <f t="shared" si="66"/>
        <v>26.142857142857142</v>
      </c>
      <c r="N1437" s="338">
        <v>0</v>
      </c>
      <c r="O1437" s="70">
        <f t="shared" si="67"/>
        <v>0</v>
      </c>
      <c r="P1437" s="1087" t="str">
        <f>IF(ISNUMBER(O1437),IF(O1437=100%,"CUMPLIDA",IF(AND(ISNUMBER(L1437),ISNUMBER(OCI!$Q$6)), IF(L1437&lt;OCI!$Q$6,"INCUMPLIDA","PROCESO"), "VERIFICAR FECHA")),"SIN VALOR AVANCE")</f>
        <v>PROCESO</v>
      </c>
      <c r="Q1437" s="348" t="s">
        <v>3831</v>
      </c>
    </row>
    <row r="1438" spans="1:17" ht="105.6" x14ac:dyDescent="0.25">
      <c r="A1438" s="58" t="s">
        <v>14</v>
      </c>
      <c r="B1438" s="72" t="s">
        <v>9</v>
      </c>
      <c r="C1438" s="1116"/>
      <c r="D1438" s="1117"/>
      <c r="E1438" s="1203"/>
      <c r="F1438" s="1203"/>
      <c r="G1438" s="945" t="s">
        <v>3817</v>
      </c>
      <c r="H1438" s="1089" t="s">
        <v>3817</v>
      </c>
      <c r="I1438" s="945" t="s">
        <v>3824</v>
      </c>
      <c r="J1438" s="67">
        <v>1</v>
      </c>
      <c r="K1438" s="60">
        <v>45139</v>
      </c>
      <c r="L1438" s="60">
        <v>45291</v>
      </c>
      <c r="M1438" s="68">
        <f t="shared" si="66"/>
        <v>21.714285714285715</v>
      </c>
      <c r="N1438" s="338">
        <v>0</v>
      </c>
      <c r="O1438" s="70">
        <f t="shared" si="67"/>
        <v>0</v>
      </c>
      <c r="P1438" s="1087" t="str">
        <f>IF(ISNUMBER(O1438),IF(O1438=100%,"CUMPLIDA",IF(AND(ISNUMBER(L1438),ISNUMBER(OCI!$Q$6)), IF(L1438&lt;OCI!$Q$6,"INCUMPLIDA","PROCESO"), "VERIFICAR FECHA")),"SIN VALOR AVANCE")</f>
        <v>PROCESO</v>
      </c>
      <c r="Q1438" s="348" t="s">
        <v>3832</v>
      </c>
    </row>
    <row r="1439" spans="1:17" ht="106.2" x14ac:dyDescent="0.25">
      <c r="A1439" s="58" t="s">
        <v>14</v>
      </c>
      <c r="B1439" s="72" t="s">
        <v>9</v>
      </c>
      <c r="C1439" s="1116"/>
      <c r="D1439" s="1117"/>
      <c r="E1439" s="1203"/>
      <c r="F1439" s="1203"/>
      <c r="G1439" s="945" t="s">
        <v>3818</v>
      </c>
      <c r="H1439" s="1089" t="s">
        <v>3818</v>
      </c>
      <c r="I1439" s="945" t="s">
        <v>3825</v>
      </c>
      <c r="J1439" s="67">
        <v>1</v>
      </c>
      <c r="K1439" s="60">
        <v>45139</v>
      </c>
      <c r="L1439" s="60">
        <v>45290</v>
      </c>
      <c r="M1439" s="68">
        <f t="shared" si="66"/>
        <v>21.571428571428573</v>
      </c>
      <c r="N1439" s="338">
        <v>0</v>
      </c>
      <c r="O1439" s="70">
        <f t="shared" si="67"/>
        <v>0</v>
      </c>
      <c r="P1439" s="1087" t="str">
        <f>IF(ISNUMBER(O1439),IF(O1439=100%,"CUMPLIDA",IF(AND(ISNUMBER(L1439),ISNUMBER(OCI!$Q$6)), IF(L1439&lt;OCI!$Q$6,"INCUMPLIDA","PROCESO"), "VERIFICAR FECHA")),"SIN VALOR AVANCE")</f>
        <v>PROCESO</v>
      </c>
      <c r="Q1439" s="348" t="s">
        <v>3832</v>
      </c>
    </row>
    <row r="1440" spans="1:17" ht="120" x14ac:dyDescent="0.25">
      <c r="A1440" s="58" t="s">
        <v>14</v>
      </c>
      <c r="B1440" s="72" t="s">
        <v>9</v>
      </c>
      <c r="C1440" s="1116"/>
      <c r="D1440" s="1117"/>
      <c r="E1440" s="1203"/>
      <c r="F1440" s="1203"/>
      <c r="G1440" s="945" t="s">
        <v>3819</v>
      </c>
      <c r="H1440" s="1089" t="s">
        <v>3819</v>
      </c>
      <c r="I1440" s="945" t="s">
        <v>3826</v>
      </c>
      <c r="J1440" s="67">
        <v>1</v>
      </c>
      <c r="K1440" s="60">
        <v>45139</v>
      </c>
      <c r="L1440" s="60">
        <v>45230</v>
      </c>
      <c r="M1440" s="68">
        <f t="shared" si="66"/>
        <v>13</v>
      </c>
      <c r="N1440" s="338">
        <v>0</v>
      </c>
      <c r="O1440" s="70">
        <f t="shared" si="67"/>
        <v>0</v>
      </c>
      <c r="P1440" s="1087" t="str">
        <f>IF(ISNUMBER(O1440),IF(O1440=100%,"CUMPLIDA",IF(AND(ISNUMBER(L1440),ISNUMBER(OCI!$Q$6)), IF(L1440&lt;OCI!$Q$6,"INCUMPLIDA","PROCESO"), "VERIFICAR FECHA")),"SIN VALOR AVANCE")</f>
        <v>PROCESO</v>
      </c>
      <c r="Q1440" s="348" t="s">
        <v>3832</v>
      </c>
    </row>
    <row r="1441" spans="1:17" ht="105.6" x14ac:dyDescent="0.25">
      <c r="A1441" s="58" t="s">
        <v>14</v>
      </c>
      <c r="B1441" s="72" t="s">
        <v>9</v>
      </c>
      <c r="C1441" s="1116"/>
      <c r="D1441" s="1117"/>
      <c r="E1441" s="1203"/>
      <c r="F1441" s="1203"/>
      <c r="G1441" s="945" t="s">
        <v>3820</v>
      </c>
      <c r="H1441" s="1089" t="s">
        <v>3820</v>
      </c>
      <c r="I1441" s="945" t="s">
        <v>3827</v>
      </c>
      <c r="J1441" s="67">
        <v>1</v>
      </c>
      <c r="K1441" s="60">
        <v>45139</v>
      </c>
      <c r="L1441" s="60">
        <v>45473</v>
      </c>
      <c r="M1441" s="68">
        <f t="shared" si="66"/>
        <v>47.714285714285715</v>
      </c>
      <c r="N1441" s="338">
        <v>0</v>
      </c>
      <c r="O1441" s="70">
        <f t="shared" si="67"/>
        <v>0</v>
      </c>
      <c r="P1441" s="1087" t="str">
        <f>IF(ISNUMBER(O1441),IF(O1441=100%,"CUMPLIDA",IF(AND(ISNUMBER(L1441),ISNUMBER(OCI!$Q$6)), IF(L1441&lt;OCI!$Q$6,"INCUMPLIDA","PROCESO"), "VERIFICAR FECHA")),"SIN VALOR AVANCE")</f>
        <v>PROCESO</v>
      </c>
      <c r="Q1441" s="348" t="s">
        <v>3832</v>
      </c>
    </row>
    <row r="1442" spans="1:17" ht="105.6" customHeight="1" x14ac:dyDescent="0.25">
      <c r="A1442" s="58" t="s">
        <v>14</v>
      </c>
      <c r="B1442" s="72" t="s">
        <v>9</v>
      </c>
      <c r="C1442" s="1116" t="s">
        <v>3833</v>
      </c>
      <c r="D1442" s="1117" t="s">
        <v>3811</v>
      </c>
      <c r="E1442" s="1203" t="s">
        <v>4145</v>
      </c>
      <c r="F1442" s="1203" t="s">
        <v>3834</v>
      </c>
      <c r="G1442" s="945" t="s">
        <v>3835</v>
      </c>
      <c r="H1442" s="1089" t="s">
        <v>3835</v>
      </c>
      <c r="I1442" s="945" t="s">
        <v>3825</v>
      </c>
      <c r="J1442" s="67">
        <v>1</v>
      </c>
      <c r="K1442" s="946">
        <v>45139</v>
      </c>
      <c r="L1442" s="946">
        <v>45229</v>
      </c>
      <c r="M1442" s="68">
        <f t="shared" si="66"/>
        <v>12.857142857142858</v>
      </c>
      <c r="N1442" s="338">
        <v>0</v>
      </c>
      <c r="O1442" s="70">
        <f t="shared" si="67"/>
        <v>0</v>
      </c>
      <c r="P1442" s="1087" t="str">
        <f>IF(ISNUMBER(O1442),IF(O1442=100%,"CUMPLIDA",IF(AND(ISNUMBER(L1442),ISNUMBER(OCI!$Q$6)), IF(L1442&lt;OCI!$Q$6,"INCUMPLIDA","PROCESO"), "VERIFICAR FECHA")),"SIN VALOR AVANCE")</f>
        <v>PROCESO</v>
      </c>
      <c r="Q1442" s="348" t="s">
        <v>3832</v>
      </c>
    </row>
    <row r="1443" spans="1:17" ht="165.6" x14ac:dyDescent="0.25">
      <c r="A1443" s="58" t="s">
        <v>14</v>
      </c>
      <c r="B1443" s="72" t="s">
        <v>9</v>
      </c>
      <c r="C1443" s="1116"/>
      <c r="D1443" s="1117"/>
      <c r="E1443" s="1203"/>
      <c r="F1443" s="1203"/>
      <c r="G1443" s="945" t="s">
        <v>3836</v>
      </c>
      <c r="H1443" s="1089" t="s">
        <v>3836</v>
      </c>
      <c r="I1443" s="945" t="s">
        <v>3837</v>
      </c>
      <c r="J1443" s="67">
        <v>3</v>
      </c>
      <c r="K1443" s="946">
        <v>45139</v>
      </c>
      <c r="L1443" s="946">
        <v>45322</v>
      </c>
      <c r="M1443" s="68">
        <f t="shared" si="66"/>
        <v>26.142857142857142</v>
      </c>
      <c r="N1443" s="338">
        <v>0</v>
      </c>
      <c r="O1443" s="70">
        <f t="shared" si="67"/>
        <v>0</v>
      </c>
      <c r="P1443" s="1087" t="str">
        <f>IF(ISNUMBER(O1443),IF(O1443=100%,"CUMPLIDA",IF(AND(ISNUMBER(L1443),ISNUMBER(OCI!$Q$6)), IF(L1443&lt;OCI!$Q$6,"INCUMPLIDA","PROCESO"), "VERIFICAR FECHA")),"SIN VALOR AVANCE")</f>
        <v>PROCESO</v>
      </c>
      <c r="Q1443" s="348" t="s">
        <v>3838</v>
      </c>
    </row>
    <row r="1444" spans="1:17" ht="165.6" customHeight="1" x14ac:dyDescent="0.25">
      <c r="A1444" s="58" t="s">
        <v>14</v>
      </c>
      <c r="B1444" s="72" t="s">
        <v>9</v>
      </c>
      <c r="C1444" s="1116" t="s">
        <v>3839</v>
      </c>
      <c r="D1444" s="1117" t="s">
        <v>3811</v>
      </c>
      <c r="E1444" s="1203" t="s">
        <v>4146</v>
      </c>
      <c r="F1444" s="1203" t="s">
        <v>3840</v>
      </c>
      <c r="G1444" s="948" t="s">
        <v>3923</v>
      </c>
      <c r="H1444" s="1089" t="s">
        <v>3923</v>
      </c>
      <c r="I1444" s="948" t="s">
        <v>3842</v>
      </c>
      <c r="J1444" s="67">
        <v>4</v>
      </c>
      <c r="K1444" s="946">
        <v>45139</v>
      </c>
      <c r="L1444" s="946">
        <v>45382</v>
      </c>
      <c r="M1444" s="68">
        <f t="shared" si="66"/>
        <v>34.714285714285715</v>
      </c>
      <c r="N1444" s="338">
        <v>0</v>
      </c>
      <c r="O1444" s="70">
        <f t="shared" si="67"/>
        <v>0</v>
      </c>
      <c r="P1444" s="1087" t="str">
        <f>IF(ISNUMBER(O1444),IF(O1444=100%,"CUMPLIDA",IF(AND(ISNUMBER(L1444),ISNUMBER(OCI!$Q$6)), IF(L1444&lt;OCI!$Q$6,"INCUMPLIDA","PROCESO"), "VERIFICAR FECHA")),"SIN VALOR AVANCE")</f>
        <v>PROCESO</v>
      </c>
      <c r="Q1444" s="348" t="s">
        <v>3847</v>
      </c>
    </row>
    <row r="1445" spans="1:17" ht="165.6" x14ac:dyDescent="0.25">
      <c r="A1445" s="58" t="s">
        <v>14</v>
      </c>
      <c r="B1445" s="72" t="s">
        <v>9</v>
      </c>
      <c r="C1445" s="1116"/>
      <c r="D1445" s="1117"/>
      <c r="E1445" s="1203"/>
      <c r="F1445" s="1203"/>
      <c r="G1445" s="948" t="s">
        <v>3841</v>
      </c>
      <c r="H1445" s="1089" t="s">
        <v>3841</v>
      </c>
      <c r="I1445" s="948" t="s">
        <v>3843</v>
      </c>
      <c r="J1445" s="67">
        <v>6</v>
      </c>
      <c r="K1445" s="946">
        <v>45170</v>
      </c>
      <c r="L1445" s="946">
        <v>45382</v>
      </c>
      <c r="M1445" s="68">
        <f t="shared" si="66"/>
        <v>30.285714285714285</v>
      </c>
      <c r="N1445" s="338">
        <v>0</v>
      </c>
      <c r="O1445" s="70">
        <f t="shared" si="67"/>
        <v>0</v>
      </c>
      <c r="P1445" s="1087" t="str">
        <f>IF(ISNUMBER(O1445),IF(O1445=100%,"CUMPLIDA",IF(AND(ISNUMBER(L1445),ISNUMBER(OCI!$Q$6)), IF(L1445&lt;OCI!$Q$6,"INCUMPLIDA","PROCESO"), "VERIFICAR FECHA")),"SIN VALOR AVANCE")</f>
        <v>PROCESO</v>
      </c>
      <c r="Q1445" s="945" t="s">
        <v>3846</v>
      </c>
    </row>
    <row r="1446" spans="1:17" ht="240" x14ac:dyDescent="0.25">
      <c r="A1446" s="58" t="s">
        <v>14</v>
      </c>
      <c r="B1446" s="72" t="s">
        <v>9</v>
      </c>
      <c r="C1446" s="1116"/>
      <c r="D1446" s="1117"/>
      <c r="E1446" s="1203"/>
      <c r="F1446" s="1203"/>
      <c r="G1446" s="948" t="s">
        <v>3924</v>
      </c>
      <c r="H1446" s="1089" t="s">
        <v>3924</v>
      </c>
      <c r="I1446" s="948" t="s">
        <v>3844</v>
      </c>
      <c r="J1446" s="67">
        <v>5</v>
      </c>
      <c r="K1446" s="946">
        <v>45170</v>
      </c>
      <c r="L1446" s="946">
        <v>45382</v>
      </c>
      <c r="M1446" s="68">
        <f t="shared" si="66"/>
        <v>30.285714285714285</v>
      </c>
      <c r="N1446" s="338">
        <v>0</v>
      </c>
      <c r="O1446" s="70">
        <f t="shared" si="67"/>
        <v>0</v>
      </c>
      <c r="P1446" s="1087" t="str">
        <f>IF(ISNUMBER(O1446),IF(O1446=100%,"CUMPLIDA",IF(AND(ISNUMBER(L1446),ISNUMBER(OCI!$Q$6)), IF(L1446&lt;OCI!$Q$6,"INCUMPLIDA","PROCESO"), "VERIFICAR FECHA")),"SIN VALOR AVANCE")</f>
        <v>PROCESO</v>
      </c>
      <c r="Q1446" s="945" t="s">
        <v>3845</v>
      </c>
    </row>
    <row r="1447" spans="1:17" ht="105.6" customHeight="1" x14ac:dyDescent="0.25">
      <c r="A1447" s="58" t="s">
        <v>14</v>
      </c>
      <c r="B1447" s="72" t="s">
        <v>9</v>
      </c>
      <c r="C1447" s="1116" t="s">
        <v>3848</v>
      </c>
      <c r="D1447" s="1117" t="s">
        <v>3811</v>
      </c>
      <c r="E1447" s="1203" t="s">
        <v>4147</v>
      </c>
      <c r="F1447" s="1203" t="s">
        <v>3849</v>
      </c>
      <c r="G1447" s="945" t="s">
        <v>3850</v>
      </c>
      <c r="H1447" s="1089" t="s">
        <v>3850</v>
      </c>
      <c r="I1447" s="945" t="s">
        <v>3855</v>
      </c>
      <c r="J1447" s="67">
        <v>1</v>
      </c>
      <c r="K1447" s="946">
        <v>45139</v>
      </c>
      <c r="L1447" s="946">
        <v>45168</v>
      </c>
      <c r="M1447" s="68">
        <f t="shared" si="66"/>
        <v>4.1428571428571432</v>
      </c>
      <c r="N1447" s="338">
        <v>0</v>
      </c>
      <c r="O1447" s="70">
        <f t="shared" si="67"/>
        <v>0</v>
      </c>
      <c r="P1447" s="1087" t="str">
        <f>IF(ISNUMBER(O1447),IF(O1447=100%,"CUMPLIDA",IF(AND(ISNUMBER(L1447),ISNUMBER(OCI!$Q$6)), IF(L1447&lt;OCI!$Q$6,"INCUMPLIDA","PROCESO"), "VERIFICAR FECHA")),"SIN VALOR AVANCE")</f>
        <v>PROCESO</v>
      </c>
      <c r="Q1447" s="945" t="s">
        <v>3860</v>
      </c>
    </row>
    <row r="1448" spans="1:17" ht="105.6" x14ac:dyDescent="0.25">
      <c r="A1448" s="58" t="s">
        <v>14</v>
      </c>
      <c r="B1448" s="72" t="s">
        <v>9</v>
      </c>
      <c r="C1448" s="1116"/>
      <c r="D1448" s="1117"/>
      <c r="E1448" s="1203"/>
      <c r="F1448" s="1203"/>
      <c r="G1448" s="945" t="s">
        <v>3851</v>
      </c>
      <c r="H1448" s="1089" t="s">
        <v>3851</v>
      </c>
      <c r="I1448" s="945" t="s">
        <v>3856</v>
      </c>
      <c r="J1448" s="67">
        <v>1</v>
      </c>
      <c r="K1448" s="946">
        <v>45139</v>
      </c>
      <c r="L1448" s="946">
        <v>45199</v>
      </c>
      <c r="M1448" s="68">
        <f t="shared" si="66"/>
        <v>8.5714285714285712</v>
      </c>
      <c r="N1448" s="338">
        <v>0</v>
      </c>
      <c r="O1448" s="70">
        <f t="shared" si="67"/>
        <v>0</v>
      </c>
      <c r="P1448" s="1087" t="str">
        <f>IF(ISNUMBER(O1448),IF(O1448=100%,"CUMPLIDA",IF(AND(ISNUMBER(L1448),ISNUMBER(OCI!$Q$6)), IF(L1448&lt;OCI!$Q$6,"INCUMPLIDA","PROCESO"), "VERIFICAR FECHA")),"SIN VALOR AVANCE")</f>
        <v>PROCESO</v>
      </c>
      <c r="Q1448" s="945" t="s">
        <v>3860</v>
      </c>
    </row>
    <row r="1449" spans="1:17" ht="165" x14ac:dyDescent="0.25">
      <c r="A1449" s="58" t="s">
        <v>14</v>
      </c>
      <c r="B1449" s="72" t="s">
        <v>9</v>
      </c>
      <c r="C1449" s="1116"/>
      <c r="D1449" s="1117"/>
      <c r="E1449" s="1203"/>
      <c r="F1449" s="1203"/>
      <c r="G1449" s="945" t="s">
        <v>3852</v>
      </c>
      <c r="H1449" s="1089" t="s">
        <v>3852</v>
      </c>
      <c r="I1449" s="945" t="s">
        <v>3857</v>
      </c>
      <c r="J1449" s="67">
        <v>1</v>
      </c>
      <c r="K1449" s="946">
        <v>45139</v>
      </c>
      <c r="L1449" s="946">
        <v>45199</v>
      </c>
      <c r="M1449" s="68">
        <f t="shared" si="66"/>
        <v>8.5714285714285712</v>
      </c>
      <c r="N1449" s="338">
        <v>0</v>
      </c>
      <c r="O1449" s="70">
        <f t="shared" si="67"/>
        <v>0</v>
      </c>
      <c r="P1449" s="1087" t="str">
        <f>IF(ISNUMBER(O1449),IF(O1449=100%,"CUMPLIDA",IF(AND(ISNUMBER(L1449),ISNUMBER(OCI!$Q$6)), IF(L1449&lt;OCI!$Q$6,"INCUMPLIDA","PROCESO"), "VERIFICAR FECHA")),"SIN VALOR AVANCE")</f>
        <v>PROCESO</v>
      </c>
      <c r="Q1449" s="945" t="s">
        <v>3861</v>
      </c>
    </row>
    <row r="1450" spans="1:17" ht="105.6" x14ac:dyDescent="0.25">
      <c r="A1450" s="58" t="s">
        <v>14</v>
      </c>
      <c r="B1450" s="72" t="s">
        <v>9</v>
      </c>
      <c r="C1450" s="1116"/>
      <c r="D1450" s="1117"/>
      <c r="E1450" s="1203"/>
      <c r="F1450" s="1203"/>
      <c r="G1450" s="945" t="s">
        <v>3853</v>
      </c>
      <c r="H1450" s="1089" t="s">
        <v>3853</v>
      </c>
      <c r="I1450" s="945" t="s">
        <v>3858</v>
      </c>
      <c r="J1450" s="67">
        <v>1</v>
      </c>
      <c r="K1450" s="946">
        <v>45139</v>
      </c>
      <c r="L1450" s="946">
        <v>45229</v>
      </c>
      <c r="M1450" s="68">
        <f t="shared" si="66"/>
        <v>12.857142857142858</v>
      </c>
      <c r="N1450" s="338">
        <v>0</v>
      </c>
      <c r="O1450" s="70">
        <f t="shared" si="67"/>
        <v>0</v>
      </c>
      <c r="P1450" s="1087" t="str">
        <f>IF(ISNUMBER(O1450),IF(O1450=100%,"CUMPLIDA",IF(AND(ISNUMBER(L1450),ISNUMBER(OCI!$Q$6)), IF(L1450&lt;OCI!$Q$6,"INCUMPLIDA","PROCESO"), "VERIFICAR FECHA")),"SIN VALOR AVANCE")</f>
        <v>PROCESO</v>
      </c>
      <c r="Q1450" s="945" t="s">
        <v>3862</v>
      </c>
    </row>
    <row r="1451" spans="1:17" ht="120" x14ac:dyDescent="0.25">
      <c r="A1451" s="58" t="s">
        <v>14</v>
      </c>
      <c r="B1451" s="72" t="s">
        <v>9</v>
      </c>
      <c r="C1451" s="1116"/>
      <c r="D1451" s="1117"/>
      <c r="E1451" s="1203"/>
      <c r="F1451" s="1203"/>
      <c r="G1451" s="945" t="s">
        <v>3854</v>
      </c>
      <c r="H1451" s="1089" t="s">
        <v>3854</v>
      </c>
      <c r="I1451" s="945" t="s">
        <v>3859</v>
      </c>
      <c r="J1451" s="67">
        <v>2</v>
      </c>
      <c r="K1451" s="946">
        <v>45139</v>
      </c>
      <c r="L1451" s="946">
        <v>45322</v>
      </c>
      <c r="M1451" s="68">
        <f t="shared" si="66"/>
        <v>26.142857142857142</v>
      </c>
      <c r="N1451" s="338">
        <v>0</v>
      </c>
      <c r="O1451" s="70">
        <f t="shared" si="67"/>
        <v>0</v>
      </c>
      <c r="P1451" s="1087" t="str">
        <f>IF(ISNUMBER(O1451),IF(O1451=100%,"CUMPLIDA",IF(AND(ISNUMBER(L1451),ISNUMBER(OCI!$Q$6)), IF(L1451&lt;OCI!$Q$6,"INCUMPLIDA","PROCESO"), "VERIFICAR FECHA")),"SIN VALOR AVANCE")</f>
        <v>PROCESO</v>
      </c>
      <c r="Q1451" s="945" t="s">
        <v>3863</v>
      </c>
    </row>
    <row r="1452" spans="1:17" ht="120" customHeight="1" x14ac:dyDescent="0.25">
      <c r="A1452" s="58" t="s">
        <v>14</v>
      </c>
      <c r="B1452" s="72" t="s">
        <v>9</v>
      </c>
      <c r="C1452" s="1116" t="s">
        <v>3864</v>
      </c>
      <c r="D1452" s="1117" t="s">
        <v>3811</v>
      </c>
      <c r="E1452" s="1203" t="s">
        <v>4148</v>
      </c>
      <c r="F1452" s="1203" t="s">
        <v>3865</v>
      </c>
      <c r="G1452" s="945" t="s">
        <v>3866</v>
      </c>
      <c r="H1452" s="1089" t="s">
        <v>3866</v>
      </c>
      <c r="I1452" s="945" t="s">
        <v>3870</v>
      </c>
      <c r="J1452" s="67">
        <v>22</v>
      </c>
      <c r="K1452" s="946">
        <v>45139</v>
      </c>
      <c r="L1452" s="946">
        <v>45291</v>
      </c>
      <c r="M1452" s="68">
        <f t="shared" si="66"/>
        <v>21.714285714285715</v>
      </c>
      <c r="N1452" s="338">
        <v>0</v>
      </c>
      <c r="O1452" s="70">
        <f t="shared" si="67"/>
        <v>0</v>
      </c>
      <c r="P1452" s="1087" t="str">
        <f>IF(ISNUMBER(O1452),IF(O1452=100%,"CUMPLIDA",IF(AND(ISNUMBER(L1452),ISNUMBER(OCI!$Q$6)), IF(L1452&lt;OCI!$Q$6,"INCUMPLIDA","PROCESO"), "VERIFICAR FECHA")),"SIN VALOR AVANCE")</f>
        <v>PROCESO</v>
      </c>
      <c r="Q1452" s="945" t="s">
        <v>3872</v>
      </c>
    </row>
    <row r="1453" spans="1:17" ht="105.6" x14ac:dyDescent="0.25">
      <c r="A1453" s="58" t="s">
        <v>14</v>
      </c>
      <c r="B1453" s="72" t="s">
        <v>9</v>
      </c>
      <c r="C1453" s="1116"/>
      <c r="D1453" s="1117"/>
      <c r="E1453" s="1203"/>
      <c r="F1453" s="1203"/>
      <c r="G1453" s="945" t="s">
        <v>3867</v>
      </c>
      <c r="H1453" s="1089" t="s">
        <v>3867</v>
      </c>
      <c r="I1453" s="945" t="s">
        <v>3856</v>
      </c>
      <c r="J1453" s="67">
        <v>1</v>
      </c>
      <c r="K1453" s="946">
        <v>45139</v>
      </c>
      <c r="L1453" s="946">
        <v>45199</v>
      </c>
      <c r="M1453" s="68">
        <f t="shared" si="66"/>
        <v>8.5714285714285712</v>
      </c>
      <c r="N1453" s="338">
        <v>0</v>
      </c>
      <c r="O1453" s="70">
        <f t="shared" si="67"/>
        <v>0</v>
      </c>
      <c r="P1453" s="1087" t="str">
        <f>IF(ISNUMBER(O1453),IF(O1453=100%,"CUMPLIDA",IF(AND(ISNUMBER(L1453),ISNUMBER(OCI!$Q$6)), IF(L1453&lt;OCI!$Q$6,"INCUMPLIDA","PROCESO"), "VERIFICAR FECHA")),"SIN VALOR AVANCE")</f>
        <v>PROCESO</v>
      </c>
      <c r="Q1453" s="945" t="s">
        <v>3860</v>
      </c>
    </row>
    <row r="1454" spans="1:17" ht="105.6" x14ac:dyDescent="0.25">
      <c r="A1454" s="58" t="s">
        <v>14</v>
      </c>
      <c r="B1454" s="72" t="s">
        <v>9</v>
      </c>
      <c r="C1454" s="1116"/>
      <c r="D1454" s="1117"/>
      <c r="E1454" s="1203"/>
      <c r="F1454" s="1203"/>
      <c r="G1454" s="945" t="s">
        <v>3867</v>
      </c>
      <c r="H1454" s="1089" t="s">
        <v>3867</v>
      </c>
      <c r="I1454" s="945" t="s">
        <v>3856</v>
      </c>
      <c r="J1454" s="67">
        <v>1</v>
      </c>
      <c r="K1454" s="946">
        <v>45139</v>
      </c>
      <c r="L1454" s="946">
        <v>45199</v>
      </c>
      <c r="M1454" s="68">
        <f t="shared" si="66"/>
        <v>8.5714285714285712</v>
      </c>
      <c r="N1454" s="338">
        <v>0</v>
      </c>
      <c r="O1454" s="70">
        <f t="shared" si="67"/>
        <v>0</v>
      </c>
      <c r="P1454" s="1087" t="str">
        <f>IF(ISNUMBER(O1454),IF(O1454=100%,"CUMPLIDA",IF(AND(ISNUMBER(L1454),ISNUMBER(OCI!$Q$6)), IF(L1454&lt;OCI!$Q$6,"INCUMPLIDA","PROCESO"), "VERIFICAR FECHA")),"SIN VALOR AVANCE")</f>
        <v>PROCESO</v>
      </c>
      <c r="Q1454" s="945" t="s">
        <v>3873</v>
      </c>
    </row>
    <row r="1455" spans="1:17" ht="165" x14ac:dyDescent="0.25">
      <c r="A1455" s="58" t="s">
        <v>14</v>
      </c>
      <c r="B1455" s="72" t="s">
        <v>9</v>
      </c>
      <c r="C1455" s="1116"/>
      <c r="D1455" s="1117"/>
      <c r="E1455" s="1203"/>
      <c r="F1455" s="1203"/>
      <c r="G1455" s="945" t="s">
        <v>3868</v>
      </c>
      <c r="H1455" s="1089" t="s">
        <v>3868</v>
      </c>
      <c r="I1455" s="945" t="s">
        <v>3857</v>
      </c>
      <c r="J1455" s="67">
        <v>1</v>
      </c>
      <c r="K1455" s="946">
        <v>45139</v>
      </c>
      <c r="L1455" s="946">
        <v>45199</v>
      </c>
      <c r="M1455" s="68">
        <f t="shared" si="66"/>
        <v>8.5714285714285712</v>
      </c>
      <c r="N1455" s="338">
        <v>0</v>
      </c>
      <c r="O1455" s="70">
        <f t="shared" si="67"/>
        <v>0</v>
      </c>
      <c r="P1455" s="1087" t="str">
        <f>IF(ISNUMBER(O1455),IF(O1455=100%,"CUMPLIDA",IF(AND(ISNUMBER(L1455),ISNUMBER(OCI!$Q$6)), IF(L1455&lt;OCI!$Q$6,"INCUMPLIDA","PROCESO"), "VERIFICAR FECHA")),"SIN VALOR AVANCE")</f>
        <v>PROCESO</v>
      </c>
      <c r="Q1455" s="945" t="s">
        <v>3874</v>
      </c>
    </row>
    <row r="1456" spans="1:17" ht="105.6" x14ac:dyDescent="0.25">
      <c r="A1456" s="58" t="s">
        <v>14</v>
      </c>
      <c r="B1456" s="72" t="s">
        <v>9</v>
      </c>
      <c r="C1456" s="1116"/>
      <c r="D1456" s="1117"/>
      <c r="E1456" s="1203"/>
      <c r="F1456" s="1203"/>
      <c r="G1456" s="945" t="s">
        <v>3869</v>
      </c>
      <c r="H1456" s="1089" t="s">
        <v>3869</v>
      </c>
      <c r="I1456" s="945" t="s">
        <v>3871</v>
      </c>
      <c r="J1456" s="67">
        <v>22</v>
      </c>
      <c r="K1456" s="946">
        <v>45139</v>
      </c>
      <c r="L1456" s="946">
        <v>45291</v>
      </c>
      <c r="M1456" s="68">
        <f t="shared" si="66"/>
        <v>21.714285714285715</v>
      </c>
      <c r="N1456" s="338">
        <v>0</v>
      </c>
      <c r="O1456" s="70">
        <f t="shared" si="67"/>
        <v>0</v>
      </c>
      <c r="P1456" s="1087" t="str">
        <f>IF(ISNUMBER(O1456),IF(O1456=100%,"CUMPLIDA",IF(AND(ISNUMBER(L1456),ISNUMBER(OCI!$Q$6)), IF(L1456&lt;OCI!$Q$6,"INCUMPLIDA","PROCESO"), "VERIFICAR FECHA")),"SIN VALOR AVANCE")</f>
        <v>PROCESO</v>
      </c>
      <c r="Q1456" s="945" t="s">
        <v>3874</v>
      </c>
    </row>
    <row r="1457" spans="1:17" ht="105.6" customHeight="1" x14ac:dyDescent="0.25">
      <c r="A1457" s="58" t="s">
        <v>14</v>
      </c>
      <c r="B1457" s="72" t="s">
        <v>9</v>
      </c>
      <c r="C1457" s="1116" t="s">
        <v>3883</v>
      </c>
      <c r="D1457" s="1117" t="s">
        <v>3811</v>
      </c>
      <c r="E1457" s="1203" t="s">
        <v>4149</v>
      </c>
      <c r="F1457" s="1203" t="s">
        <v>3875</v>
      </c>
      <c r="G1457" s="948" t="s">
        <v>3817</v>
      </c>
      <c r="H1457" s="1089" t="s">
        <v>3817</v>
      </c>
      <c r="I1457" s="948" t="s">
        <v>3824</v>
      </c>
      <c r="J1457" s="67">
        <v>1</v>
      </c>
      <c r="K1457" s="946">
        <v>45139</v>
      </c>
      <c r="L1457" s="946">
        <v>45291</v>
      </c>
      <c r="M1457" s="68">
        <f t="shared" si="66"/>
        <v>21.714285714285715</v>
      </c>
      <c r="N1457" s="338">
        <v>0</v>
      </c>
      <c r="O1457" s="70">
        <f t="shared" si="67"/>
        <v>0</v>
      </c>
      <c r="P1457" s="1087" t="str">
        <f>IF(ISNUMBER(O1457),IF(O1457=100%,"CUMPLIDA",IF(AND(ISNUMBER(L1457),ISNUMBER(OCI!$Q$6)), IF(L1457&lt;OCI!$Q$6,"INCUMPLIDA","PROCESO"), "VERIFICAR FECHA")),"SIN VALOR AVANCE")</f>
        <v>PROCESO</v>
      </c>
      <c r="Q1457" s="945" t="s">
        <v>3832</v>
      </c>
    </row>
    <row r="1458" spans="1:17" ht="106.2" x14ac:dyDescent="0.25">
      <c r="A1458" s="58" t="s">
        <v>14</v>
      </c>
      <c r="B1458" s="72" t="s">
        <v>9</v>
      </c>
      <c r="C1458" s="1116"/>
      <c r="D1458" s="1117"/>
      <c r="E1458" s="1203"/>
      <c r="F1458" s="1203"/>
      <c r="G1458" s="948" t="s">
        <v>3818</v>
      </c>
      <c r="H1458" s="1089" t="s">
        <v>3818</v>
      </c>
      <c r="I1458" s="948" t="s">
        <v>3825</v>
      </c>
      <c r="J1458" s="67">
        <v>1</v>
      </c>
      <c r="K1458" s="946">
        <v>45139</v>
      </c>
      <c r="L1458" s="946">
        <v>45290</v>
      </c>
      <c r="M1458" s="68">
        <f t="shared" si="66"/>
        <v>21.571428571428573</v>
      </c>
      <c r="N1458" s="338">
        <v>0</v>
      </c>
      <c r="O1458" s="70">
        <f t="shared" si="67"/>
        <v>0</v>
      </c>
      <c r="P1458" s="1087" t="str">
        <f>IF(ISNUMBER(O1458),IF(O1458=100%,"CUMPLIDA",IF(AND(ISNUMBER(L1458),ISNUMBER(OCI!$Q$6)), IF(L1458&lt;OCI!$Q$6,"INCUMPLIDA","PROCESO"), "VERIFICAR FECHA")),"SIN VALOR AVANCE")</f>
        <v>PROCESO</v>
      </c>
      <c r="Q1458" s="945" t="s">
        <v>3832</v>
      </c>
    </row>
    <row r="1459" spans="1:17" ht="105.6" x14ac:dyDescent="0.25">
      <c r="A1459" s="58" t="s">
        <v>14</v>
      </c>
      <c r="B1459" s="72" t="s">
        <v>9</v>
      </c>
      <c r="C1459" s="1116"/>
      <c r="D1459" s="1117"/>
      <c r="E1459" s="1203"/>
      <c r="F1459" s="1203"/>
      <c r="G1459" s="948" t="s">
        <v>3876</v>
      </c>
      <c r="H1459" s="1089" t="s">
        <v>3876</v>
      </c>
      <c r="I1459" s="948" t="s">
        <v>3879</v>
      </c>
      <c r="J1459" s="67">
        <v>1</v>
      </c>
      <c r="K1459" s="946">
        <v>45139</v>
      </c>
      <c r="L1459" s="946">
        <v>45168</v>
      </c>
      <c r="M1459" s="68">
        <f t="shared" si="66"/>
        <v>4.1428571428571432</v>
      </c>
      <c r="N1459" s="338">
        <v>0</v>
      </c>
      <c r="O1459" s="70">
        <f t="shared" si="67"/>
        <v>0</v>
      </c>
      <c r="P1459" s="1087" t="str">
        <f>IF(ISNUMBER(O1459),IF(O1459=100%,"CUMPLIDA",IF(AND(ISNUMBER(L1459),ISNUMBER(OCI!$Q$6)), IF(L1459&lt;OCI!$Q$6,"INCUMPLIDA","PROCESO"), "VERIFICAR FECHA")),"SIN VALOR AVANCE")</f>
        <v>PROCESO</v>
      </c>
      <c r="Q1459" s="945" t="s">
        <v>3881</v>
      </c>
    </row>
    <row r="1460" spans="1:17" ht="105.6" x14ac:dyDescent="0.25">
      <c r="A1460" s="58" t="s">
        <v>14</v>
      </c>
      <c r="B1460" s="72" t="s">
        <v>9</v>
      </c>
      <c r="C1460" s="1116"/>
      <c r="D1460" s="1117"/>
      <c r="E1460" s="1203"/>
      <c r="F1460" s="1203"/>
      <c r="G1460" s="948" t="s">
        <v>3877</v>
      </c>
      <c r="H1460" s="1089" t="s">
        <v>3877</v>
      </c>
      <c r="I1460" s="948" t="s">
        <v>3880</v>
      </c>
      <c r="J1460" s="67">
        <v>2</v>
      </c>
      <c r="K1460" s="946">
        <v>45154</v>
      </c>
      <c r="L1460" s="946">
        <v>45168</v>
      </c>
      <c r="M1460" s="68">
        <f t="shared" si="66"/>
        <v>2</v>
      </c>
      <c r="N1460" s="338">
        <v>0</v>
      </c>
      <c r="O1460" s="70">
        <f t="shared" si="67"/>
        <v>0</v>
      </c>
      <c r="P1460" s="1087" t="str">
        <f>IF(ISNUMBER(O1460),IF(O1460=100%,"CUMPLIDA",IF(AND(ISNUMBER(L1460),ISNUMBER(OCI!$Q$6)), IF(L1460&lt;OCI!$Q$6,"INCUMPLIDA","PROCESO"), "VERIFICAR FECHA")),"SIN VALOR AVANCE")</f>
        <v>PROCESO</v>
      </c>
      <c r="Q1460" s="945" t="s">
        <v>3882</v>
      </c>
    </row>
    <row r="1461" spans="1:17" ht="135" x14ac:dyDescent="0.25">
      <c r="A1461" s="58" t="s">
        <v>14</v>
      </c>
      <c r="B1461" s="72" t="s">
        <v>9</v>
      </c>
      <c r="C1461" s="1116"/>
      <c r="D1461" s="1117"/>
      <c r="E1461" s="1203"/>
      <c r="F1461" s="1203"/>
      <c r="G1461" s="948" t="s">
        <v>3878</v>
      </c>
      <c r="H1461" s="1089" t="s">
        <v>3878</v>
      </c>
      <c r="I1461" s="948" t="s">
        <v>223</v>
      </c>
      <c r="J1461" s="67">
        <v>6</v>
      </c>
      <c r="K1461" s="946">
        <v>45170</v>
      </c>
      <c r="L1461" s="946">
        <v>45536</v>
      </c>
      <c r="M1461" s="68">
        <f t="shared" si="66"/>
        <v>52.285714285714285</v>
      </c>
      <c r="N1461" s="338">
        <v>0</v>
      </c>
      <c r="O1461" s="70">
        <f t="shared" si="67"/>
        <v>0</v>
      </c>
      <c r="P1461" s="1087" t="str">
        <f>IF(ISNUMBER(O1461),IF(O1461=100%,"CUMPLIDA",IF(AND(ISNUMBER(L1461),ISNUMBER(OCI!$Q$6)), IF(L1461&lt;OCI!$Q$6,"INCUMPLIDA","PROCESO"), "VERIFICAR FECHA")),"SIN VALOR AVANCE")</f>
        <v>PROCESO</v>
      </c>
      <c r="Q1461" s="945" t="s">
        <v>3882</v>
      </c>
    </row>
    <row r="1462" spans="1:17" ht="300.60000000000002" x14ac:dyDescent="0.25">
      <c r="A1462" s="58" t="s">
        <v>14</v>
      </c>
      <c r="B1462" s="72" t="s">
        <v>9</v>
      </c>
      <c r="C1462" s="1116" t="s">
        <v>3905</v>
      </c>
      <c r="D1462" s="1117" t="s">
        <v>3811</v>
      </c>
      <c r="E1462" s="1203" t="s">
        <v>4150</v>
      </c>
      <c r="F1462" s="1203" t="s">
        <v>3884</v>
      </c>
      <c r="G1462" s="948" t="s">
        <v>3885</v>
      </c>
      <c r="H1462" s="1089" t="s">
        <v>3885</v>
      </c>
      <c r="I1462" s="948" t="s">
        <v>3893</v>
      </c>
      <c r="J1462" s="67">
        <v>2</v>
      </c>
      <c r="K1462" s="946">
        <v>45179</v>
      </c>
      <c r="L1462" s="946">
        <v>45361</v>
      </c>
      <c r="M1462" s="68">
        <f t="shared" si="66"/>
        <v>26</v>
      </c>
      <c r="N1462" s="338">
        <v>0</v>
      </c>
      <c r="O1462" s="70">
        <f t="shared" si="67"/>
        <v>0</v>
      </c>
      <c r="P1462" s="1087" t="str">
        <f>IF(ISNUMBER(O1462),IF(O1462=100%,"CUMPLIDA",IF(AND(ISNUMBER(L1462),ISNUMBER(OCI!$Q$6)), IF(L1462&lt;OCI!$Q$6,"INCUMPLIDA","PROCESO"), "VERIFICAR FECHA")),"SIN VALOR AVANCE")</f>
        <v>PROCESO</v>
      </c>
      <c r="Q1462" s="945" t="s">
        <v>3899</v>
      </c>
    </row>
    <row r="1463" spans="1:17" ht="165.6" x14ac:dyDescent="0.25">
      <c r="A1463" s="58" t="s">
        <v>14</v>
      </c>
      <c r="B1463" s="72" t="s">
        <v>9</v>
      </c>
      <c r="C1463" s="1116"/>
      <c r="D1463" s="1117"/>
      <c r="E1463" s="1203"/>
      <c r="F1463" s="1203"/>
      <c r="G1463" s="948" t="s">
        <v>3886</v>
      </c>
      <c r="H1463" s="1089" t="s">
        <v>3886</v>
      </c>
      <c r="I1463" s="948" t="s">
        <v>3894</v>
      </c>
      <c r="J1463" s="67">
        <v>12</v>
      </c>
      <c r="K1463" s="946">
        <v>45170</v>
      </c>
      <c r="L1463" s="946">
        <v>45382</v>
      </c>
      <c r="M1463" s="68">
        <f t="shared" si="66"/>
        <v>30.285714285714285</v>
      </c>
      <c r="N1463" s="338">
        <v>0</v>
      </c>
      <c r="O1463" s="70">
        <f t="shared" si="67"/>
        <v>0</v>
      </c>
      <c r="P1463" s="1087" t="str">
        <f>IF(ISNUMBER(O1463),IF(O1463=100%,"CUMPLIDA",IF(AND(ISNUMBER(L1463),ISNUMBER(OCI!$Q$6)), IF(L1463&lt;OCI!$Q$6,"INCUMPLIDA","PROCESO"), "VERIFICAR FECHA")),"SIN VALOR AVANCE")</f>
        <v>PROCESO</v>
      </c>
      <c r="Q1463" s="945" t="s">
        <v>3900</v>
      </c>
    </row>
    <row r="1464" spans="1:17" ht="105.6" x14ac:dyDescent="0.25">
      <c r="A1464" s="58" t="s">
        <v>14</v>
      </c>
      <c r="B1464" s="72" t="s">
        <v>9</v>
      </c>
      <c r="C1464" s="1116"/>
      <c r="D1464" s="1117"/>
      <c r="E1464" s="1203"/>
      <c r="F1464" s="1203"/>
      <c r="G1464" s="948" t="s">
        <v>3887</v>
      </c>
      <c r="H1464" s="1089" t="s">
        <v>3887</v>
      </c>
      <c r="I1464" s="948" t="s">
        <v>3895</v>
      </c>
      <c r="J1464" s="67">
        <v>1</v>
      </c>
      <c r="K1464" s="946">
        <v>45139</v>
      </c>
      <c r="L1464" s="946">
        <v>45351</v>
      </c>
      <c r="M1464" s="68">
        <f t="shared" si="66"/>
        <v>30.285714285714285</v>
      </c>
      <c r="N1464" s="338">
        <v>0</v>
      </c>
      <c r="O1464" s="70">
        <f t="shared" si="67"/>
        <v>0</v>
      </c>
      <c r="P1464" s="1087" t="str">
        <f>IF(ISNUMBER(O1464),IF(O1464=100%,"CUMPLIDA",IF(AND(ISNUMBER(L1464),ISNUMBER(OCI!$Q$6)), IF(L1464&lt;OCI!$Q$6,"INCUMPLIDA","PROCESO"), "VERIFICAR FECHA")),"SIN VALOR AVANCE")</f>
        <v>PROCESO</v>
      </c>
      <c r="Q1464" s="945" t="s">
        <v>3901</v>
      </c>
    </row>
    <row r="1465" spans="1:17" ht="105.6" x14ac:dyDescent="0.25">
      <c r="A1465" s="58" t="s">
        <v>14</v>
      </c>
      <c r="B1465" s="72" t="s">
        <v>9</v>
      </c>
      <c r="C1465" s="1116"/>
      <c r="D1465" s="1117"/>
      <c r="E1465" s="1203"/>
      <c r="F1465" s="1203"/>
      <c r="G1465" s="948" t="s">
        <v>3888</v>
      </c>
      <c r="H1465" s="1089" t="s">
        <v>3888</v>
      </c>
      <c r="I1465" s="948" t="s">
        <v>3895</v>
      </c>
      <c r="J1465" s="67">
        <v>1</v>
      </c>
      <c r="K1465" s="946">
        <v>45139</v>
      </c>
      <c r="L1465" s="946">
        <v>45351</v>
      </c>
      <c r="M1465" s="68">
        <f t="shared" si="66"/>
        <v>30.285714285714285</v>
      </c>
      <c r="N1465" s="338">
        <v>0</v>
      </c>
      <c r="O1465" s="70">
        <f t="shared" si="67"/>
        <v>0</v>
      </c>
      <c r="P1465" s="1087" t="str">
        <f>IF(ISNUMBER(O1465),IF(O1465=100%,"CUMPLIDA",IF(AND(ISNUMBER(L1465),ISNUMBER(OCI!$Q$6)), IF(L1465&lt;OCI!$Q$6,"INCUMPLIDA","PROCESO"), "VERIFICAR FECHA")),"SIN VALOR AVANCE")</f>
        <v>PROCESO</v>
      </c>
      <c r="Q1465" s="945" t="s">
        <v>3902</v>
      </c>
    </row>
    <row r="1466" spans="1:17" ht="105.6" x14ac:dyDescent="0.25">
      <c r="A1466" s="58" t="s">
        <v>14</v>
      </c>
      <c r="B1466" s="72" t="s">
        <v>9</v>
      </c>
      <c r="C1466" s="1116"/>
      <c r="D1466" s="1117"/>
      <c r="E1466" s="1203"/>
      <c r="F1466" s="1203"/>
      <c r="G1466" s="948" t="s">
        <v>3889</v>
      </c>
      <c r="H1466" s="1089" t="s">
        <v>3889</v>
      </c>
      <c r="I1466" s="948" t="s">
        <v>3896</v>
      </c>
      <c r="J1466" s="67">
        <v>6</v>
      </c>
      <c r="K1466" s="946">
        <v>45139</v>
      </c>
      <c r="L1466" s="946">
        <v>45351</v>
      </c>
      <c r="M1466" s="68">
        <f t="shared" si="66"/>
        <v>30.285714285714285</v>
      </c>
      <c r="N1466" s="338">
        <v>0</v>
      </c>
      <c r="O1466" s="70">
        <f t="shared" si="67"/>
        <v>0</v>
      </c>
      <c r="P1466" s="1087" t="str">
        <f>IF(ISNUMBER(O1466),IF(O1466=100%,"CUMPLIDA",IF(AND(ISNUMBER(L1466),ISNUMBER(OCI!$Q$6)), IF(L1466&lt;OCI!$Q$6,"INCUMPLIDA","PROCESO"), "VERIFICAR FECHA")),"SIN VALOR AVANCE")</f>
        <v>PROCESO</v>
      </c>
      <c r="Q1466" s="945" t="s">
        <v>3902</v>
      </c>
    </row>
    <row r="1467" spans="1:17" ht="105.6" x14ac:dyDescent="0.25">
      <c r="A1467" s="58" t="s">
        <v>14</v>
      </c>
      <c r="B1467" s="72" t="s">
        <v>9</v>
      </c>
      <c r="C1467" s="1116"/>
      <c r="D1467" s="1117"/>
      <c r="E1467" s="1203"/>
      <c r="F1467" s="1203"/>
      <c r="G1467" s="948" t="s">
        <v>3890</v>
      </c>
      <c r="H1467" s="1089" t="s">
        <v>3890</v>
      </c>
      <c r="I1467" s="948" t="s">
        <v>3897</v>
      </c>
      <c r="J1467" s="67">
        <v>1</v>
      </c>
      <c r="K1467" s="946">
        <v>45170</v>
      </c>
      <c r="L1467" s="946">
        <v>45382</v>
      </c>
      <c r="M1467" s="68">
        <f t="shared" si="66"/>
        <v>30.285714285714285</v>
      </c>
      <c r="N1467" s="338">
        <v>0</v>
      </c>
      <c r="O1467" s="70">
        <f t="shared" si="67"/>
        <v>0</v>
      </c>
      <c r="P1467" s="1087" t="str">
        <f>IF(ISNUMBER(O1467),IF(O1467=100%,"CUMPLIDA",IF(AND(ISNUMBER(L1467),ISNUMBER(OCI!$Q$6)), IF(L1467&lt;OCI!$Q$6,"INCUMPLIDA","PROCESO"), "VERIFICAR FECHA")),"SIN VALOR AVANCE")</f>
        <v>PROCESO</v>
      </c>
      <c r="Q1467" s="945" t="s">
        <v>3927</v>
      </c>
    </row>
    <row r="1468" spans="1:17" ht="165.6" x14ac:dyDescent="0.25">
      <c r="A1468" s="58" t="s">
        <v>14</v>
      </c>
      <c r="B1468" s="72" t="s">
        <v>9</v>
      </c>
      <c r="C1468" s="1116"/>
      <c r="D1468" s="1117"/>
      <c r="E1468" s="1203"/>
      <c r="F1468" s="1203"/>
      <c r="G1468" s="948" t="s">
        <v>3891</v>
      </c>
      <c r="H1468" s="1089" t="s">
        <v>3891</v>
      </c>
      <c r="I1468" s="948" t="s">
        <v>3898</v>
      </c>
      <c r="J1468" s="67">
        <v>6</v>
      </c>
      <c r="K1468" s="946">
        <v>45170</v>
      </c>
      <c r="L1468" s="946">
        <v>45382</v>
      </c>
      <c r="M1468" s="68">
        <f t="shared" ref="M1468:M1510" si="68">(L1468-K1468)/7</f>
        <v>30.285714285714285</v>
      </c>
      <c r="N1468" s="338">
        <v>0</v>
      </c>
      <c r="O1468" s="70">
        <f t="shared" ref="O1468:O1510" si="69">N1468/J1468</f>
        <v>0</v>
      </c>
      <c r="P1468" s="1087" t="str">
        <f>IF(ISNUMBER(O1468),IF(O1468=100%,"CUMPLIDA",IF(AND(ISNUMBER(L1468),ISNUMBER(OCI!$Q$6)), IF(L1468&lt;OCI!$Q$6,"INCUMPLIDA","PROCESO"), "VERIFICAR FECHA")),"SIN VALOR AVANCE")</f>
        <v>PROCESO</v>
      </c>
      <c r="Q1468" s="945" t="s">
        <v>3903</v>
      </c>
    </row>
    <row r="1469" spans="1:17" ht="105.6" x14ac:dyDescent="0.25">
      <c r="A1469" s="58" t="s">
        <v>14</v>
      </c>
      <c r="B1469" s="72" t="s">
        <v>9</v>
      </c>
      <c r="C1469" s="1116"/>
      <c r="D1469" s="1117"/>
      <c r="E1469" s="1203"/>
      <c r="F1469" s="1203"/>
      <c r="G1469" s="948" t="s">
        <v>3892</v>
      </c>
      <c r="H1469" s="1089" t="s">
        <v>3892</v>
      </c>
      <c r="I1469" s="948" t="s">
        <v>3827</v>
      </c>
      <c r="J1469" s="67">
        <v>1</v>
      </c>
      <c r="K1469" s="946">
        <v>45139</v>
      </c>
      <c r="L1469" s="946">
        <v>45473</v>
      </c>
      <c r="M1469" s="68">
        <f t="shared" si="68"/>
        <v>47.714285714285715</v>
      </c>
      <c r="N1469" s="338">
        <v>0</v>
      </c>
      <c r="O1469" s="70">
        <f t="shared" si="69"/>
        <v>0</v>
      </c>
      <c r="P1469" s="1087" t="str">
        <f>IF(ISNUMBER(O1469),IF(O1469=100%,"CUMPLIDA",IF(AND(ISNUMBER(L1469),ISNUMBER(OCI!$Q$6)), IF(L1469&lt;OCI!$Q$6,"INCUMPLIDA","PROCESO"), "VERIFICAR FECHA")),"SIN VALOR AVANCE")</f>
        <v>PROCESO</v>
      </c>
      <c r="Q1469" s="945" t="s">
        <v>3904</v>
      </c>
    </row>
    <row r="1470" spans="1:17" ht="105.6" customHeight="1" x14ac:dyDescent="0.25">
      <c r="A1470" s="58" t="s">
        <v>14</v>
      </c>
      <c r="B1470" s="72" t="s">
        <v>9</v>
      </c>
      <c r="C1470" s="1116" t="s">
        <v>3906</v>
      </c>
      <c r="D1470" s="1117" t="s">
        <v>3811</v>
      </c>
      <c r="E1470" s="1203" t="s">
        <v>4151</v>
      </c>
      <c r="F1470" s="1203" t="s">
        <v>3907</v>
      </c>
      <c r="G1470" s="948" t="s">
        <v>3908</v>
      </c>
      <c r="H1470" s="1089" t="s">
        <v>3908</v>
      </c>
      <c r="I1470" s="948" t="s">
        <v>3911</v>
      </c>
      <c r="J1470" s="67">
        <v>2</v>
      </c>
      <c r="K1470" s="946">
        <v>45153</v>
      </c>
      <c r="L1470" s="946">
        <v>45199</v>
      </c>
      <c r="M1470" s="68">
        <f t="shared" si="68"/>
        <v>6.5714285714285712</v>
      </c>
      <c r="N1470" s="338">
        <v>0</v>
      </c>
      <c r="O1470" s="70">
        <f t="shared" si="69"/>
        <v>0</v>
      </c>
      <c r="P1470" s="1087" t="str">
        <f>IF(ISNUMBER(O1470),IF(O1470=100%,"CUMPLIDA",IF(AND(ISNUMBER(L1470),ISNUMBER(OCI!$Q$6)), IF(L1470&lt;OCI!$Q$6,"INCUMPLIDA","PROCESO"), "VERIFICAR FECHA")),"SIN VALOR AVANCE")</f>
        <v>PROCESO</v>
      </c>
      <c r="Q1470" s="945" t="s">
        <v>3914</v>
      </c>
    </row>
    <row r="1471" spans="1:17" ht="150" x14ac:dyDescent="0.25">
      <c r="A1471" s="58" t="s">
        <v>14</v>
      </c>
      <c r="B1471" s="72" t="s">
        <v>9</v>
      </c>
      <c r="C1471" s="1116"/>
      <c r="D1471" s="1117"/>
      <c r="E1471" s="1203"/>
      <c r="F1471" s="1203"/>
      <c r="G1471" s="948" t="s">
        <v>3909</v>
      </c>
      <c r="H1471" s="1089" t="s">
        <v>3909</v>
      </c>
      <c r="I1471" s="948" t="s">
        <v>3912</v>
      </c>
      <c r="J1471" s="67">
        <v>3</v>
      </c>
      <c r="K1471" s="946">
        <v>45153</v>
      </c>
      <c r="L1471" s="946">
        <v>45199</v>
      </c>
      <c r="M1471" s="68">
        <f t="shared" si="68"/>
        <v>6.5714285714285712</v>
      </c>
      <c r="N1471" s="338">
        <v>0</v>
      </c>
      <c r="O1471" s="70">
        <f t="shared" si="69"/>
        <v>0</v>
      </c>
      <c r="P1471" s="1087" t="str">
        <f>IF(ISNUMBER(O1471),IF(O1471=100%,"CUMPLIDA",IF(AND(ISNUMBER(L1471),ISNUMBER(OCI!$Q$6)), IF(L1471&lt;OCI!$Q$6,"INCUMPLIDA","PROCESO"), "VERIFICAR FECHA")),"SIN VALOR AVANCE")</f>
        <v>PROCESO</v>
      </c>
      <c r="Q1471" s="945" t="s">
        <v>3915</v>
      </c>
    </row>
    <row r="1472" spans="1:17" ht="180" x14ac:dyDescent="0.25">
      <c r="A1472" s="58" t="s">
        <v>14</v>
      </c>
      <c r="B1472" s="72" t="s">
        <v>9</v>
      </c>
      <c r="C1472" s="1116"/>
      <c r="D1472" s="1117"/>
      <c r="E1472" s="1203"/>
      <c r="F1472" s="1203"/>
      <c r="G1472" s="948" t="s">
        <v>3910</v>
      </c>
      <c r="H1472" s="1089" t="s">
        <v>3910</v>
      </c>
      <c r="I1472" s="948" t="s">
        <v>3913</v>
      </c>
      <c r="J1472" s="67">
        <v>3</v>
      </c>
      <c r="K1472" s="946">
        <v>45170</v>
      </c>
      <c r="L1472" s="946">
        <v>45280</v>
      </c>
      <c r="M1472" s="68">
        <f t="shared" si="68"/>
        <v>15.714285714285714</v>
      </c>
      <c r="N1472" s="338">
        <v>0</v>
      </c>
      <c r="O1472" s="70">
        <f t="shared" si="69"/>
        <v>0</v>
      </c>
      <c r="P1472" s="1087" t="str">
        <f>IF(ISNUMBER(O1472),IF(O1472=100%,"CUMPLIDA",IF(AND(ISNUMBER(L1472),ISNUMBER(OCI!$Q$6)), IF(L1472&lt;OCI!$Q$6,"INCUMPLIDA","PROCESO"), "VERIFICAR FECHA")),"SIN VALOR AVANCE")</f>
        <v>PROCESO</v>
      </c>
      <c r="Q1472" s="945" t="s">
        <v>3915</v>
      </c>
    </row>
    <row r="1473" spans="1:17" ht="90.6" customHeight="1" x14ac:dyDescent="0.25">
      <c r="A1473" s="58" t="s">
        <v>13</v>
      </c>
      <c r="B1473" s="72" t="s">
        <v>9</v>
      </c>
      <c r="C1473" s="1084" t="s">
        <v>4175</v>
      </c>
      <c r="D1473" s="1085" t="s">
        <v>4166</v>
      </c>
      <c r="E1473" s="1629" t="s">
        <v>4167</v>
      </c>
      <c r="F1473" s="1630"/>
      <c r="G1473" s="948" t="s">
        <v>4168</v>
      </c>
      <c r="H1473" s="1089" t="s">
        <v>4168</v>
      </c>
      <c r="I1473" s="948" t="s">
        <v>4171</v>
      </c>
      <c r="J1473" s="67">
        <v>1</v>
      </c>
      <c r="K1473" s="1631">
        <v>45139</v>
      </c>
      <c r="L1473" s="1631">
        <v>45260</v>
      </c>
      <c r="M1473" s="68">
        <f t="shared" si="68"/>
        <v>17.285714285714285</v>
      </c>
      <c r="N1473" s="338">
        <v>0</v>
      </c>
      <c r="O1473" s="70">
        <f t="shared" si="69"/>
        <v>0</v>
      </c>
      <c r="P1473" s="1087" t="str">
        <f>IF(ISNUMBER(O1473),IF(O1473=100%,"CUMPLIDA",IF(AND(ISNUMBER(L1473),ISNUMBER(OCI!$Q$6)), IF(L1473&lt;OCI!$Q$6,"INCUMPLIDA","PROCESO"), "VERIFICAR FECHA")),"SIN VALOR AVANCE")</f>
        <v>PROCESO</v>
      </c>
      <c r="Q1473" s="348" t="s">
        <v>4174</v>
      </c>
    </row>
    <row r="1474" spans="1:17" ht="90" x14ac:dyDescent="0.25">
      <c r="A1474" s="58" t="s">
        <v>13</v>
      </c>
      <c r="B1474" s="72" t="s">
        <v>9</v>
      </c>
      <c r="C1474" s="1084" t="s">
        <v>4175</v>
      </c>
      <c r="D1474" s="1085" t="s">
        <v>4166</v>
      </c>
      <c r="E1474" s="1629"/>
      <c r="F1474" s="1630"/>
      <c r="G1474" s="948" t="s">
        <v>4169</v>
      </c>
      <c r="H1474" s="1089" t="s">
        <v>4169</v>
      </c>
      <c r="I1474" s="948" t="s">
        <v>4172</v>
      </c>
      <c r="J1474" s="67">
        <v>4</v>
      </c>
      <c r="K1474" s="1632">
        <v>45170</v>
      </c>
      <c r="L1474" s="1632">
        <v>45535</v>
      </c>
      <c r="M1474" s="68">
        <f t="shared" si="68"/>
        <v>52.142857142857146</v>
      </c>
      <c r="N1474" s="338">
        <v>0</v>
      </c>
      <c r="O1474" s="70">
        <f t="shared" si="69"/>
        <v>0</v>
      </c>
      <c r="P1474" s="1087" t="str">
        <f>IF(ISNUMBER(O1474),IF(O1474=100%,"CUMPLIDA",IF(AND(ISNUMBER(L1474),ISNUMBER(OCI!$Q$6)), IF(L1474&lt;OCI!$Q$6,"INCUMPLIDA","PROCESO"), "VERIFICAR FECHA")),"SIN VALOR AVANCE")</f>
        <v>PROCESO</v>
      </c>
      <c r="Q1474" s="348" t="s">
        <v>4174</v>
      </c>
    </row>
    <row r="1475" spans="1:17" ht="120" x14ac:dyDescent="0.25">
      <c r="A1475" s="58" t="s">
        <v>13</v>
      </c>
      <c r="B1475" s="72" t="s">
        <v>9</v>
      </c>
      <c r="C1475" s="1084" t="s">
        <v>4175</v>
      </c>
      <c r="D1475" s="1085" t="s">
        <v>4166</v>
      </c>
      <c r="E1475" s="1629"/>
      <c r="F1475" s="1630"/>
      <c r="G1475" s="948" t="s">
        <v>4170</v>
      </c>
      <c r="H1475" s="1089" t="s">
        <v>4170</v>
      </c>
      <c r="I1475" s="948" t="s">
        <v>4173</v>
      </c>
      <c r="J1475" s="67">
        <v>2</v>
      </c>
      <c r="K1475" s="1632">
        <v>45170</v>
      </c>
      <c r="L1475" s="1632">
        <v>45382</v>
      </c>
      <c r="M1475" s="68">
        <f t="shared" si="68"/>
        <v>30.285714285714285</v>
      </c>
      <c r="N1475" s="338">
        <v>0</v>
      </c>
      <c r="O1475" s="70">
        <f t="shared" si="69"/>
        <v>0</v>
      </c>
      <c r="P1475" s="1087" t="str">
        <f>IF(ISNUMBER(O1475),IF(O1475=100%,"CUMPLIDA",IF(AND(ISNUMBER(L1475),ISNUMBER(OCI!$Q$6)), IF(L1475&lt;OCI!$Q$6,"INCUMPLIDA","PROCESO"), "VERIFICAR FECHA")),"SIN VALOR AVANCE")</f>
        <v>PROCESO</v>
      </c>
      <c r="Q1475" s="348" t="s">
        <v>4174</v>
      </c>
    </row>
    <row r="1476" spans="1:17" ht="61.2" customHeight="1" x14ac:dyDescent="0.25">
      <c r="A1476" s="58" t="s">
        <v>13</v>
      </c>
      <c r="B1476" s="72" t="s">
        <v>9</v>
      </c>
      <c r="C1476" s="1084" t="s">
        <v>4165</v>
      </c>
      <c r="D1476" s="1085" t="s">
        <v>4166</v>
      </c>
      <c r="E1476" s="1633" t="s">
        <v>4176</v>
      </c>
      <c r="F1476" s="1630"/>
      <c r="G1476" s="948" t="s">
        <v>4177</v>
      </c>
      <c r="H1476" s="1089" t="s">
        <v>4177</v>
      </c>
      <c r="I1476" s="948" t="s">
        <v>4187</v>
      </c>
      <c r="J1476" s="67">
        <v>1</v>
      </c>
      <c r="K1476" s="1632">
        <v>45170</v>
      </c>
      <c r="L1476" s="1632">
        <v>45199</v>
      </c>
      <c r="M1476" s="68">
        <f t="shared" si="68"/>
        <v>4.1428571428571432</v>
      </c>
      <c r="N1476" s="338">
        <v>0</v>
      </c>
      <c r="O1476" s="70">
        <f t="shared" si="69"/>
        <v>0</v>
      </c>
      <c r="P1476" s="1087" t="str">
        <f>IF(ISNUMBER(O1476),IF(O1476=100%,"CUMPLIDA",IF(AND(ISNUMBER(L1476),ISNUMBER(OCI!$Q$6)), IF(L1476&lt;OCI!$Q$6,"INCUMPLIDA","PROCESO"), "VERIFICAR FECHA")),"SIN VALOR AVANCE")</f>
        <v>PROCESO</v>
      </c>
      <c r="Q1476" s="348" t="s">
        <v>4196</v>
      </c>
    </row>
    <row r="1477" spans="1:17" ht="180.6" x14ac:dyDescent="0.25">
      <c r="A1477" s="58" t="s">
        <v>13</v>
      </c>
      <c r="B1477" s="72" t="s">
        <v>9</v>
      </c>
      <c r="C1477" s="1084" t="s">
        <v>4165</v>
      </c>
      <c r="D1477" s="1085" t="s">
        <v>4166</v>
      </c>
      <c r="E1477" s="1633"/>
      <c r="F1477" s="1630"/>
      <c r="G1477" s="948" t="s">
        <v>4178</v>
      </c>
      <c r="H1477" s="1089" t="s">
        <v>4178</v>
      </c>
      <c r="I1477" s="948" t="s">
        <v>4188</v>
      </c>
      <c r="J1477" s="67">
        <v>1</v>
      </c>
      <c r="K1477" s="1632">
        <v>45200</v>
      </c>
      <c r="L1477" s="1632">
        <v>45412</v>
      </c>
      <c r="M1477" s="68">
        <f t="shared" si="68"/>
        <v>30.285714285714285</v>
      </c>
      <c r="N1477" s="338">
        <v>0</v>
      </c>
      <c r="O1477" s="70">
        <f t="shared" si="69"/>
        <v>0</v>
      </c>
      <c r="P1477" s="1087" t="str">
        <f>IF(ISNUMBER(O1477),IF(O1477=100%,"CUMPLIDA",IF(AND(ISNUMBER(L1477),ISNUMBER(OCI!$Q$6)), IF(L1477&lt;OCI!$Q$6,"INCUMPLIDA","PROCESO"), "VERIFICAR FECHA")),"SIN VALOR AVANCE")</f>
        <v>PROCESO</v>
      </c>
      <c r="Q1477" s="348" t="s">
        <v>4197</v>
      </c>
    </row>
    <row r="1478" spans="1:17" ht="150.6" x14ac:dyDescent="0.25">
      <c r="A1478" s="58" t="s">
        <v>13</v>
      </c>
      <c r="B1478" s="72" t="s">
        <v>9</v>
      </c>
      <c r="C1478" s="1084" t="s">
        <v>4165</v>
      </c>
      <c r="D1478" s="1085" t="s">
        <v>4166</v>
      </c>
      <c r="E1478" s="1633"/>
      <c r="F1478" s="1630"/>
      <c r="G1478" s="948" t="s">
        <v>4179</v>
      </c>
      <c r="H1478" s="1089" t="s">
        <v>4179</v>
      </c>
      <c r="I1478" s="948" t="s">
        <v>4189</v>
      </c>
      <c r="J1478" s="67">
        <v>1</v>
      </c>
      <c r="K1478" s="1632">
        <v>45413</v>
      </c>
      <c r="L1478" s="1632">
        <v>45443</v>
      </c>
      <c r="M1478" s="68">
        <f t="shared" si="68"/>
        <v>4.2857142857142856</v>
      </c>
      <c r="N1478" s="338">
        <v>0</v>
      </c>
      <c r="O1478" s="70">
        <f t="shared" si="69"/>
        <v>0</v>
      </c>
      <c r="P1478" s="1087" t="str">
        <f>IF(ISNUMBER(O1478),IF(O1478=100%,"CUMPLIDA",IF(AND(ISNUMBER(L1478),ISNUMBER(OCI!$Q$6)), IF(L1478&lt;OCI!$Q$6,"INCUMPLIDA","PROCESO"), "VERIFICAR FECHA")),"SIN VALOR AVANCE")</f>
        <v>PROCESO</v>
      </c>
      <c r="Q1478" s="348" t="s">
        <v>4198</v>
      </c>
    </row>
    <row r="1479" spans="1:17" ht="60" x14ac:dyDescent="0.25">
      <c r="A1479" s="58" t="s">
        <v>13</v>
      </c>
      <c r="B1479" s="72" t="s">
        <v>9</v>
      </c>
      <c r="C1479" s="1084" t="s">
        <v>4165</v>
      </c>
      <c r="D1479" s="1085" t="s">
        <v>4166</v>
      </c>
      <c r="E1479" s="1633"/>
      <c r="F1479" s="1630"/>
      <c r="G1479" s="948" t="s">
        <v>4180</v>
      </c>
      <c r="H1479" s="1089" t="s">
        <v>4180</v>
      </c>
      <c r="I1479" s="948" t="s">
        <v>4190</v>
      </c>
      <c r="J1479" s="67">
        <v>1</v>
      </c>
      <c r="K1479" s="1632">
        <v>45444</v>
      </c>
      <c r="L1479" s="1632">
        <v>45473</v>
      </c>
      <c r="M1479" s="68">
        <f t="shared" si="68"/>
        <v>4.1428571428571432</v>
      </c>
      <c r="N1479" s="338">
        <v>0</v>
      </c>
      <c r="O1479" s="70">
        <f t="shared" si="69"/>
        <v>0</v>
      </c>
      <c r="P1479" s="1087" t="str">
        <f>IF(ISNUMBER(O1479),IF(O1479=100%,"CUMPLIDA",IF(AND(ISNUMBER(L1479),ISNUMBER(OCI!$Q$6)), IF(L1479&lt;OCI!$Q$6,"INCUMPLIDA","PROCESO"), "VERIFICAR FECHA")),"SIN VALOR AVANCE")</f>
        <v>PROCESO</v>
      </c>
      <c r="Q1479" s="348" t="s">
        <v>4199</v>
      </c>
    </row>
    <row r="1480" spans="1:17" ht="90.6" x14ac:dyDescent="0.25">
      <c r="A1480" s="58" t="s">
        <v>13</v>
      </c>
      <c r="B1480" s="72" t="s">
        <v>9</v>
      </c>
      <c r="C1480" s="1084" t="s">
        <v>4165</v>
      </c>
      <c r="D1480" s="1085" t="s">
        <v>4166</v>
      </c>
      <c r="E1480" s="1633"/>
      <c r="F1480" s="1630"/>
      <c r="G1480" s="948" t="s">
        <v>4181</v>
      </c>
      <c r="H1480" s="1089" t="s">
        <v>4181</v>
      </c>
      <c r="I1480" s="948" t="s">
        <v>4191</v>
      </c>
      <c r="J1480" s="67">
        <v>1</v>
      </c>
      <c r="K1480" s="1632">
        <v>45474</v>
      </c>
      <c r="L1480" s="1632">
        <v>45504</v>
      </c>
      <c r="M1480" s="68">
        <f t="shared" si="68"/>
        <v>4.2857142857142856</v>
      </c>
      <c r="N1480" s="338">
        <v>0</v>
      </c>
      <c r="O1480" s="70">
        <f t="shared" si="69"/>
        <v>0</v>
      </c>
      <c r="P1480" s="1087" t="str">
        <f>IF(ISNUMBER(O1480),IF(O1480=100%,"CUMPLIDA",IF(AND(ISNUMBER(L1480),ISNUMBER(OCI!$Q$6)), IF(L1480&lt;OCI!$Q$6,"INCUMPLIDA","PROCESO"), "VERIFICAR FECHA")),"SIN VALOR AVANCE")</f>
        <v>PROCESO</v>
      </c>
      <c r="Q1480" s="348" t="s">
        <v>4200</v>
      </c>
    </row>
    <row r="1481" spans="1:17" ht="90.6" x14ac:dyDescent="0.25">
      <c r="A1481" s="58" t="s">
        <v>13</v>
      </c>
      <c r="B1481" s="72" t="s">
        <v>9</v>
      </c>
      <c r="C1481" s="1084" t="s">
        <v>4165</v>
      </c>
      <c r="D1481" s="1085" t="s">
        <v>4166</v>
      </c>
      <c r="E1481" s="1633"/>
      <c r="F1481" s="1630"/>
      <c r="G1481" s="948" t="s">
        <v>4182</v>
      </c>
      <c r="H1481" s="1089" t="s">
        <v>4182</v>
      </c>
      <c r="I1481" s="948" t="s">
        <v>4192</v>
      </c>
      <c r="J1481" s="67">
        <v>1</v>
      </c>
      <c r="K1481" s="1652">
        <v>45170</v>
      </c>
      <c r="L1481" s="1652">
        <v>45230</v>
      </c>
      <c r="M1481" s="68">
        <f t="shared" si="68"/>
        <v>8.5714285714285712</v>
      </c>
      <c r="N1481" s="338">
        <v>0</v>
      </c>
      <c r="O1481" s="70">
        <f t="shared" si="69"/>
        <v>0</v>
      </c>
      <c r="P1481" s="1087" t="str">
        <f>IF(ISNUMBER(O1481),IF(O1481=100%,"CUMPLIDA",IF(AND(ISNUMBER(L1481),ISNUMBER(OCI!$Q$6)), IF(L1481&lt;OCI!$Q$6,"INCUMPLIDA","PROCESO"), "VERIFICAR FECHA")),"SIN VALOR AVANCE")</f>
        <v>PROCESO</v>
      </c>
      <c r="Q1481" s="348" t="s">
        <v>4203</v>
      </c>
    </row>
    <row r="1482" spans="1:17" ht="75.599999999999994" x14ac:dyDescent="0.25">
      <c r="A1482" s="58" t="s">
        <v>13</v>
      </c>
      <c r="B1482" s="72" t="s">
        <v>9</v>
      </c>
      <c r="C1482" s="1084" t="s">
        <v>4165</v>
      </c>
      <c r="D1482" s="1085" t="s">
        <v>4166</v>
      </c>
      <c r="E1482" s="1633"/>
      <c r="F1482" s="1630"/>
      <c r="G1482" s="948" t="s">
        <v>4183</v>
      </c>
      <c r="H1482" s="1089" t="s">
        <v>4183</v>
      </c>
      <c r="I1482" s="948" t="s">
        <v>1072</v>
      </c>
      <c r="J1482" s="67">
        <v>5</v>
      </c>
      <c r="K1482" s="1632">
        <v>45170</v>
      </c>
      <c r="L1482" s="1632">
        <v>45322</v>
      </c>
      <c r="M1482" s="68">
        <f t="shared" si="68"/>
        <v>21.714285714285715</v>
      </c>
      <c r="N1482" s="338">
        <v>0</v>
      </c>
      <c r="O1482" s="70">
        <f t="shared" si="69"/>
        <v>0</v>
      </c>
      <c r="P1482" s="1087" t="str">
        <f>IF(ISNUMBER(O1482),IF(O1482=100%,"CUMPLIDA",IF(AND(ISNUMBER(L1482),ISNUMBER(OCI!$Q$6)), IF(L1482&lt;OCI!$Q$6,"INCUMPLIDA","PROCESO"), "VERIFICAR FECHA")),"SIN VALOR AVANCE")</f>
        <v>PROCESO</v>
      </c>
      <c r="Q1482" s="348" t="s">
        <v>4202</v>
      </c>
    </row>
    <row r="1483" spans="1:17" ht="75.599999999999994" x14ac:dyDescent="0.25">
      <c r="A1483" s="58" t="s">
        <v>13</v>
      </c>
      <c r="B1483" s="72" t="s">
        <v>9</v>
      </c>
      <c r="C1483" s="1084" t="s">
        <v>4165</v>
      </c>
      <c r="D1483" s="1085" t="s">
        <v>4166</v>
      </c>
      <c r="E1483" s="1633"/>
      <c r="F1483" s="1630"/>
      <c r="G1483" s="948" t="s">
        <v>4184</v>
      </c>
      <c r="H1483" s="1089" t="s">
        <v>4184</v>
      </c>
      <c r="I1483" s="948" t="s">
        <v>1072</v>
      </c>
      <c r="J1483" s="67">
        <v>5</v>
      </c>
      <c r="K1483" s="1632">
        <v>45170</v>
      </c>
      <c r="L1483" s="1632">
        <v>45322</v>
      </c>
      <c r="M1483" s="68">
        <f t="shared" si="68"/>
        <v>21.714285714285715</v>
      </c>
      <c r="N1483" s="338">
        <v>0</v>
      </c>
      <c r="O1483" s="70">
        <f t="shared" si="69"/>
        <v>0</v>
      </c>
      <c r="P1483" s="1087" t="str">
        <f>IF(ISNUMBER(O1483),IF(O1483=100%,"CUMPLIDA",IF(AND(ISNUMBER(L1483),ISNUMBER(OCI!$Q$6)), IF(L1483&lt;OCI!$Q$6,"INCUMPLIDA","PROCESO"), "VERIFICAR FECHA")),"SIN VALOR AVANCE")</f>
        <v>PROCESO</v>
      </c>
      <c r="Q1483" s="348" t="s">
        <v>4202</v>
      </c>
    </row>
    <row r="1484" spans="1:17" ht="75.599999999999994" x14ac:dyDescent="0.25">
      <c r="A1484" s="58" t="s">
        <v>13</v>
      </c>
      <c r="B1484" s="72" t="s">
        <v>9</v>
      </c>
      <c r="C1484" s="1084" t="s">
        <v>4165</v>
      </c>
      <c r="D1484" s="1085" t="s">
        <v>4166</v>
      </c>
      <c r="E1484" s="1633"/>
      <c r="F1484" s="1630"/>
      <c r="G1484" s="948" t="s">
        <v>4185</v>
      </c>
      <c r="H1484" s="1089" t="s">
        <v>4185</v>
      </c>
      <c r="I1484" s="948" t="s">
        <v>4193</v>
      </c>
      <c r="J1484" s="67">
        <v>1</v>
      </c>
      <c r="K1484" s="1634">
        <v>45139</v>
      </c>
      <c r="L1484" s="1635">
        <v>45291</v>
      </c>
      <c r="M1484" s="68">
        <f t="shared" si="68"/>
        <v>21.714285714285715</v>
      </c>
      <c r="N1484" s="338">
        <v>0</v>
      </c>
      <c r="O1484" s="70">
        <f t="shared" si="69"/>
        <v>0</v>
      </c>
      <c r="P1484" s="1087" t="str">
        <f>IF(ISNUMBER(O1484),IF(O1484=100%,"CUMPLIDA",IF(AND(ISNUMBER(L1484),ISNUMBER(OCI!$Q$6)), IF(L1484&lt;OCI!$Q$6,"INCUMPLIDA","PROCESO"), "VERIFICAR FECHA")),"SIN VALOR AVANCE")</f>
        <v>PROCESO</v>
      </c>
      <c r="Q1484" s="348" t="s">
        <v>4174</v>
      </c>
    </row>
    <row r="1485" spans="1:17" ht="75.599999999999994" x14ac:dyDescent="0.25">
      <c r="A1485" s="58" t="s">
        <v>13</v>
      </c>
      <c r="B1485" s="72" t="s">
        <v>9</v>
      </c>
      <c r="C1485" s="1084" t="s">
        <v>4165</v>
      </c>
      <c r="D1485" s="1085" t="s">
        <v>4166</v>
      </c>
      <c r="E1485" s="1633"/>
      <c r="F1485" s="1630"/>
      <c r="G1485" s="948" t="s">
        <v>4186</v>
      </c>
      <c r="H1485" s="1089" t="s">
        <v>4186</v>
      </c>
      <c r="I1485" s="948" t="s">
        <v>4194</v>
      </c>
      <c r="J1485" s="67">
        <v>5</v>
      </c>
      <c r="K1485" s="1632">
        <v>45170</v>
      </c>
      <c r="L1485" s="1632">
        <v>45322</v>
      </c>
      <c r="M1485" s="68">
        <f t="shared" si="68"/>
        <v>21.714285714285715</v>
      </c>
      <c r="N1485" s="338">
        <v>0</v>
      </c>
      <c r="O1485" s="70">
        <f t="shared" si="69"/>
        <v>0</v>
      </c>
      <c r="P1485" s="1087" t="str">
        <f>IF(ISNUMBER(O1485),IF(O1485=100%,"CUMPLIDA",IF(AND(ISNUMBER(L1485),ISNUMBER(OCI!$Q$6)), IF(L1485&lt;OCI!$Q$6,"INCUMPLIDA","PROCESO"), "VERIFICAR FECHA")),"SIN VALOR AVANCE")</f>
        <v>PROCESO</v>
      </c>
      <c r="Q1485" s="348" t="s">
        <v>4174</v>
      </c>
    </row>
    <row r="1486" spans="1:17" ht="105.6" x14ac:dyDescent="0.25">
      <c r="A1486" s="58" t="s">
        <v>13</v>
      </c>
      <c r="B1486" s="72" t="s">
        <v>9</v>
      </c>
      <c r="C1486" s="1084" t="s">
        <v>4165</v>
      </c>
      <c r="D1486" s="1085" t="s">
        <v>4166</v>
      </c>
      <c r="E1486" s="1636" t="s">
        <v>4204</v>
      </c>
      <c r="F1486" s="1630"/>
      <c r="G1486" s="948" t="s">
        <v>4205</v>
      </c>
      <c r="H1486" s="1089" t="s">
        <v>4205</v>
      </c>
      <c r="I1486" s="948" t="s">
        <v>4173</v>
      </c>
      <c r="J1486" s="67">
        <v>1</v>
      </c>
      <c r="K1486" s="1634">
        <v>45139</v>
      </c>
      <c r="L1486" s="1635">
        <v>45291</v>
      </c>
      <c r="M1486" s="68">
        <f t="shared" si="68"/>
        <v>21.714285714285715</v>
      </c>
      <c r="N1486" s="338">
        <v>0</v>
      </c>
      <c r="O1486" s="70">
        <f t="shared" si="69"/>
        <v>0</v>
      </c>
      <c r="P1486" s="1087" t="str">
        <f>IF(ISNUMBER(O1486),IF(O1486=100%,"CUMPLIDA",IF(AND(ISNUMBER(L1486),ISNUMBER(OCI!$Q$6)), IF(L1486&lt;OCI!$Q$6,"INCUMPLIDA","PROCESO"), "VERIFICAR FECHA")),"SIN VALOR AVANCE")</f>
        <v>PROCESO</v>
      </c>
      <c r="Q1486" s="348" t="s">
        <v>4174</v>
      </c>
    </row>
    <row r="1487" spans="1:17" ht="76.2" customHeight="1" x14ac:dyDescent="0.25">
      <c r="A1487" s="58" t="s">
        <v>13</v>
      </c>
      <c r="B1487" s="72" t="s">
        <v>9</v>
      </c>
      <c r="C1487" s="1084" t="s">
        <v>4165</v>
      </c>
      <c r="D1487" s="1085" t="s">
        <v>4166</v>
      </c>
      <c r="E1487" s="1633" t="s">
        <v>4206</v>
      </c>
      <c r="F1487" s="1630"/>
      <c r="G1487" s="948" t="s">
        <v>4207</v>
      </c>
      <c r="H1487" s="1089" t="s">
        <v>4207</v>
      </c>
      <c r="I1487" s="948" t="s">
        <v>1152</v>
      </c>
      <c r="J1487" s="67">
        <v>1</v>
      </c>
      <c r="K1487" s="1632">
        <v>45170</v>
      </c>
      <c r="L1487" s="1632">
        <v>45230</v>
      </c>
      <c r="M1487" s="68">
        <f t="shared" si="68"/>
        <v>8.5714285714285712</v>
      </c>
      <c r="N1487" s="338">
        <v>0</v>
      </c>
      <c r="O1487" s="70">
        <f t="shared" si="69"/>
        <v>0</v>
      </c>
      <c r="P1487" s="1087" t="str">
        <f>IF(ISNUMBER(O1487),IF(O1487=100%,"CUMPLIDA",IF(AND(ISNUMBER(L1487),ISNUMBER(OCI!$Q$6)), IF(L1487&lt;OCI!$Q$6,"INCUMPLIDA","PROCESO"), "VERIFICAR FECHA")),"SIN VALOR AVANCE")</f>
        <v>PROCESO</v>
      </c>
      <c r="Q1487" s="348" t="s">
        <v>4174</v>
      </c>
    </row>
    <row r="1488" spans="1:17" ht="60.6" x14ac:dyDescent="0.25">
      <c r="A1488" s="58" t="s">
        <v>13</v>
      </c>
      <c r="B1488" s="72" t="s">
        <v>9</v>
      </c>
      <c r="C1488" s="1084" t="s">
        <v>4165</v>
      </c>
      <c r="D1488" s="1085" t="s">
        <v>4166</v>
      </c>
      <c r="E1488" s="1633"/>
      <c r="F1488" s="1630"/>
      <c r="G1488" s="948" t="s">
        <v>4208</v>
      </c>
      <c r="H1488" s="1089" t="s">
        <v>4208</v>
      </c>
      <c r="I1488" s="948" t="s">
        <v>4210</v>
      </c>
      <c r="J1488" s="67">
        <v>16</v>
      </c>
      <c r="K1488" s="1632">
        <v>45170</v>
      </c>
      <c r="L1488" s="1632">
        <v>45230</v>
      </c>
      <c r="M1488" s="68">
        <f t="shared" si="68"/>
        <v>8.5714285714285712</v>
      </c>
      <c r="N1488" s="338">
        <v>0</v>
      </c>
      <c r="O1488" s="70">
        <f t="shared" si="69"/>
        <v>0</v>
      </c>
      <c r="P1488" s="1087" t="str">
        <f>IF(ISNUMBER(O1488),IF(O1488=100%,"CUMPLIDA",IF(AND(ISNUMBER(L1488),ISNUMBER(OCI!$Q$6)), IF(L1488&lt;OCI!$Q$6,"INCUMPLIDA","PROCESO"), "VERIFICAR FECHA")),"SIN VALOR AVANCE")</f>
        <v>PROCESO</v>
      </c>
      <c r="Q1488" s="348" t="s">
        <v>4196</v>
      </c>
    </row>
    <row r="1489" spans="1:17" ht="60.6" x14ac:dyDescent="0.25">
      <c r="A1489" s="58" t="s">
        <v>13</v>
      </c>
      <c r="B1489" s="72" t="s">
        <v>9</v>
      </c>
      <c r="C1489" s="1084" t="s">
        <v>4165</v>
      </c>
      <c r="D1489" s="1085" t="s">
        <v>4166</v>
      </c>
      <c r="E1489" s="1633"/>
      <c r="F1489" s="1630"/>
      <c r="G1489" s="948" t="s">
        <v>4209</v>
      </c>
      <c r="H1489" s="1089" t="s">
        <v>4209</v>
      </c>
      <c r="I1489" s="948" t="s">
        <v>4211</v>
      </c>
      <c r="J1489" s="67">
        <v>1</v>
      </c>
      <c r="K1489" s="1634">
        <v>45139</v>
      </c>
      <c r="L1489" s="1635">
        <v>45291</v>
      </c>
      <c r="M1489" s="68">
        <f t="shared" si="68"/>
        <v>21.714285714285715</v>
      </c>
      <c r="N1489" s="338">
        <v>0</v>
      </c>
      <c r="O1489" s="70">
        <f t="shared" si="69"/>
        <v>0</v>
      </c>
      <c r="P1489" s="1087" t="str">
        <f>IF(ISNUMBER(O1489),IF(O1489=100%,"CUMPLIDA",IF(AND(ISNUMBER(L1489),ISNUMBER(OCI!$Q$6)), IF(L1489&lt;OCI!$Q$6,"INCUMPLIDA","PROCESO"), "VERIFICAR FECHA")),"SIN VALOR AVANCE")</f>
        <v>PROCESO</v>
      </c>
      <c r="Q1489" s="348" t="s">
        <v>4196</v>
      </c>
    </row>
    <row r="1490" spans="1:17" ht="199.2" customHeight="1" x14ac:dyDescent="0.25">
      <c r="A1490" s="58" t="s">
        <v>13</v>
      </c>
      <c r="B1490" s="72" t="s">
        <v>9</v>
      </c>
      <c r="C1490" s="1084" t="s">
        <v>4165</v>
      </c>
      <c r="D1490" s="1085" t="s">
        <v>4166</v>
      </c>
      <c r="E1490" s="1633" t="s">
        <v>4212</v>
      </c>
      <c r="F1490" s="1630"/>
      <c r="G1490" s="948" t="s">
        <v>4213</v>
      </c>
      <c r="H1490" s="1089" t="s">
        <v>4213</v>
      </c>
      <c r="I1490" s="948" t="s">
        <v>4217</v>
      </c>
      <c r="J1490" s="67">
        <v>1</v>
      </c>
      <c r="K1490" s="1635">
        <v>45078</v>
      </c>
      <c r="L1490" s="1635">
        <v>45169</v>
      </c>
      <c r="M1490" s="68">
        <f t="shared" si="68"/>
        <v>13</v>
      </c>
      <c r="N1490" s="338">
        <v>0</v>
      </c>
      <c r="O1490" s="70">
        <f t="shared" si="69"/>
        <v>0</v>
      </c>
      <c r="P1490" s="1087" t="str">
        <f>IF(ISNUMBER(O1490),IF(O1490=100%,"CUMPLIDA",IF(AND(ISNUMBER(L1490),ISNUMBER(OCI!$Q$6)), IF(L1490&lt;OCI!$Q$6,"INCUMPLIDA","PROCESO"), "VERIFICAR FECHA")),"SIN VALOR AVANCE")</f>
        <v>PROCESO</v>
      </c>
      <c r="Q1490" s="348" t="s">
        <v>4196</v>
      </c>
    </row>
    <row r="1491" spans="1:17" ht="199.2" customHeight="1" x14ac:dyDescent="0.25">
      <c r="A1491" s="58" t="s">
        <v>13</v>
      </c>
      <c r="B1491" s="72" t="s">
        <v>9</v>
      </c>
      <c r="C1491" s="1084" t="s">
        <v>4165</v>
      </c>
      <c r="D1491" s="1085" t="s">
        <v>4166</v>
      </c>
      <c r="E1491" s="1633"/>
      <c r="F1491" s="1630"/>
      <c r="G1491" s="948" t="s">
        <v>4214</v>
      </c>
      <c r="H1491" s="1089" t="s">
        <v>4214</v>
      </c>
      <c r="I1491" s="948" t="s">
        <v>4218</v>
      </c>
      <c r="J1491" s="67">
        <v>1</v>
      </c>
      <c r="K1491" s="1634">
        <v>45139</v>
      </c>
      <c r="L1491" s="1635">
        <v>45291</v>
      </c>
      <c r="M1491" s="68">
        <f t="shared" si="68"/>
        <v>21.714285714285715</v>
      </c>
      <c r="N1491" s="338">
        <v>0</v>
      </c>
      <c r="O1491" s="70">
        <f t="shared" si="69"/>
        <v>0</v>
      </c>
      <c r="P1491" s="1087" t="str">
        <f>IF(ISNUMBER(O1491),IF(O1491=100%,"CUMPLIDA",IF(AND(ISNUMBER(L1491),ISNUMBER(OCI!$Q$6)), IF(L1491&lt;OCI!$Q$6,"INCUMPLIDA","PROCESO"), "VERIFICAR FECHA")),"SIN VALOR AVANCE")</f>
        <v>PROCESO</v>
      </c>
      <c r="Q1491" s="348" t="s">
        <v>4196</v>
      </c>
    </row>
    <row r="1492" spans="1:17" ht="199.2" customHeight="1" x14ac:dyDescent="0.25">
      <c r="A1492" s="58" t="s">
        <v>13</v>
      </c>
      <c r="B1492" s="72" t="s">
        <v>9</v>
      </c>
      <c r="C1492" s="1084" t="s">
        <v>4165</v>
      </c>
      <c r="D1492" s="1085" t="s">
        <v>4166</v>
      </c>
      <c r="E1492" s="1633"/>
      <c r="F1492" s="1630"/>
      <c r="G1492" s="948" t="s">
        <v>4215</v>
      </c>
      <c r="H1492" s="1089" t="s">
        <v>4215</v>
      </c>
      <c r="I1492" s="948" t="s">
        <v>1072</v>
      </c>
      <c r="J1492" s="67">
        <v>5</v>
      </c>
      <c r="K1492" s="1632">
        <v>45170</v>
      </c>
      <c r="L1492" s="1632">
        <v>45322</v>
      </c>
      <c r="M1492" s="68">
        <f t="shared" si="68"/>
        <v>21.714285714285715</v>
      </c>
      <c r="N1492" s="338">
        <v>0</v>
      </c>
      <c r="O1492" s="70">
        <f t="shared" si="69"/>
        <v>0</v>
      </c>
      <c r="P1492" s="1087" t="str">
        <f>IF(ISNUMBER(O1492),IF(O1492=100%,"CUMPLIDA",IF(AND(ISNUMBER(L1492),ISNUMBER(OCI!$Q$6)), IF(L1492&lt;OCI!$Q$6,"INCUMPLIDA","PROCESO"), "VERIFICAR FECHA")),"SIN VALOR AVANCE")</f>
        <v>PROCESO</v>
      </c>
      <c r="Q1492" s="348" t="s">
        <v>4174</v>
      </c>
    </row>
    <row r="1493" spans="1:17" ht="199.2" customHeight="1" x14ac:dyDescent="0.25">
      <c r="A1493" s="58" t="s">
        <v>13</v>
      </c>
      <c r="B1493" s="72" t="s">
        <v>9</v>
      </c>
      <c r="C1493" s="1084" t="s">
        <v>4165</v>
      </c>
      <c r="D1493" s="1085" t="s">
        <v>4166</v>
      </c>
      <c r="E1493" s="1633"/>
      <c r="F1493" s="1630"/>
      <c r="G1493" s="948" t="s">
        <v>4216</v>
      </c>
      <c r="H1493" s="1089" t="s">
        <v>4216</v>
      </c>
      <c r="I1493" s="948" t="s">
        <v>1072</v>
      </c>
      <c r="J1493" s="67">
        <v>5</v>
      </c>
      <c r="K1493" s="1632">
        <v>45170</v>
      </c>
      <c r="L1493" s="1632">
        <v>45322</v>
      </c>
      <c r="M1493" s="68">
        <f t="shared" si="68"/>
        <v>21.714285714285715</v>
      </c>
      <c r="N1493" s="338">
        <v>0</v>
      </c>
      <c r="O1493" s="70">
        <f t="shared" si="69"/>
        <v>0</v>
      </c>
      <c r="P1493" s="1087" t="str">
        <f>IF(ISNUMBER(O1493),IF(O1493=100%,"CUMPLIDA",IF(AND(ISNUMBER(L1493),ISNUMBER(OCI!$Q$6)), IF(L1493&lt;OCI!$Q$6,"INCUMPLIDA","PROCESO"), "VERIFICAR FECHA")),"SIN VALOR AVANCE")</f>
        <v>PROCESO</v>
      </c>
      <c r="Q1493" s="348" t="s">
        <v>4174</v>
      </c>
    </row>
    <row r="1494" spans="1:17" ht="409.6" customHeight="1" x14ac:dyDescent="0.25">
      <c r="A1494" s="58" t="s">
        <v>13</v>
      </c>
      <c r="B1494" s="72" t="s">
        <v>9</v>
      </c>
      <c r="C1494" s="1084" t="s">
        <v>4165</v>
      </c>
      <c r="D1494" s="1085" t="s">
        <v>4166</v>
      </c>
      <c r="E1494" s="1633" t="s">
        <v>4219</v>
      </c>
      <c r="F1494" s="1630"/>
      <c r="G1494" s="948" t="s">
        <v>4220</v>
      </c>
      <c r="H1494" s="1089" t="s">
        <v>4220</v>
      </c>
      <c r="I1494" s="948" t="s">
        <v>4211</v>
      </c>
      <c r="J1494" s="67">
        <v>1</v>
      </c>
      <c r="K1494" s="1634">
        <v>45139</v>
      </c>
      <c r="L1494" s="1635">
        <v>45291</v>
      </c>
      <c r="M1494" s="68">
        <f t="shared" si="68"/>
        <v>21.714285714285715</v>
      </c>
      <c r="N1494" s="338">
        <v>0</v>
      </c>
      <c r="O1494" s="70">
        <f t="shared" si="69"/>
        <v>0</v>
      </c>
      <c r="P1494" s="1087" t="str">
        <f>IF(ISNUMBER(O1494),IF(O1494=100%,"CUMPLIDA",IF(AND(ISNUMBER(L1494),ISNUMBER(OCI!$Q$6)), IF(L1494&lt;OCI!$Q$6,"INCUMPLIDA","PROCESO"), "VERIFICAR FECHA")),"SIN VALOR AVANCE")</f>
        <v>PROCESO</v>
      </c>
      <c r="Q1494" s="348" t="s">
        <v>4196</v>
      </c>
    </row>
    <row r="1495" spans="1:17" ht="409.6" customHeight="1" x14ac:dyDescent="0.25">
      <c r="A1495" s="58" t="s">
        <v>13</v>
      </c>
      <c r="B1495" s="72" t="s">
        <v>9</v>
      </c>
      <c r="C1495" s="1084" t="s">
        <v>4165</v>
      </c>
      <c r="D1495" s="1085" t="s">
        <v>4166</v>
      </c>
      <c r="E1495" s="1633"/>
      <c r="F1495" s="1630"/>
      <c r="G1495" s="948" t="s">
        <v>4207</v>
      </c>
      <c r="H1495" s="1089" t="s">
        <v>4207</v>
      </c>
      <c r="I1495" s="948" t="s">
        <v>1152</v>
      </c>
      <c r="J1495" s="67">
        <v>1</v>
      </c>
      <c r="K1495" s="1632">
        <v>45170</v>
      </c>
      <c r="L1495" s="1632">
        <v>45230</v>
      </c>
      <c r="M1495" s="68">
        <f t="shared" si="68"/>
        <v>8.5714285714285712</v>
      </c>
      <c r="N1495" s="338">
        <v>0</v>
      </c>
      <c r="O1495" s="70">
        <f t="shared" si="69"/>
        <v>0</v>
      </c>
      <c r="P1495" s="1087" t="str">
        <f>IF(ISNUMBER(O1495),IF(O1495=100%,"CUMPLIDA",IF(AND(ISNUMBER(L1495),ISNUMBER(OCI!$Q$6)), IF(L1495&lt;OCI!$Q$6,"INCUMPLIDA","PROCESO"), "VERIFICAR FECHA")),"SIN VALOR AVANCE")</f>
        <v>PROCESO</v>
      </c>
      <c r="Q1495" s="348" t="s">
        <v>4174</v>
      </c>
    </row>
    <row r="1496" spans="1:17" ht="409.6" customHeight="1" x14ac:dyDescent="0.25">
      <c r="A1496" s="58" t="s">
        <v>13</v>
      </c>
      <c r="B1496" s="72" t="s">
        <v>9</v>
      </c>
      <c r="C1496" s="1084" t="s">
        <v>4165</v>
      </c>
      <c r="D1496" s="1085" t="s">
        <v>4166</v>
      </c>
      <c r="E1496" s="1633"/>
      <c r="F1496" s="1630"/>
      <c r="G1496" s="948" t="s">
        <v>4208</v>
      </c>
      <c r="H1496" s="1089" t="s">
        <v>4208</v>
      </c>
      <c r="I1496" s="948" t="s">
        <v>4210</v>
      </c>
      <c r="J1496" s="67">
        <v>16</v>
      </c>
      <c r="K1496" s="1632">
        <v>45170</v>
      </c>
      <c r="L1496" s="1632">
        <v>45230</v>
      </c>
      <c r="M1496" s="68">
        <f t="shared" si="68"/>
        <v>8.5714285714285712</v>
      </c>
      <c r="N1496" s="338">
        <v>0</v>
      </c>
      <c r="O1496" s="70">
        <f t="shared" si="69"/>
        <v>0</v>
      </c>
      <c r="P1496" s="1087" t="str">
        <f>IF(ISNUMBER(O1496),IF(O1496=100%,"CUMPLIDA",IF(AND(ISNUMBER(L1496),ISNUMBER(OCI!$Q$6)), IF(L1496&lt;OCI!$Q$6,"INCUMPLIDA","PROCESO"), "VERIFICAR FECHA")),"SIN VALOR AVANCE")</f>
        <v>PROCESO</v>
      </c>
      <c r="Q1496" s="348" t="s">
        <v>4196</v>
      </c>
    </row>
    <row r="1497" spans="1:17" ht="409.6" customHeight="1" x14ac:dyDescent="0.25">
      <c r="A1497" s="58" t="s">
        <v>13</v>
      </c>
      <c r="B1497" s="72" t="s">
        <v>9</v>
      </c>
      <c r="C1497" s="1084" t="s">
        <v>4165</v>
      </c>
      <c r="D1497" s="1085" t="s">
        <v>4166</v>
      </c>
      <c r="E1497" s="1633"/>
      <c r="F1497" s="1630"/>
      <c r="G1497" s="948" t="s">
        <v>4221</v>
      </c>
      <c r="H1497" s="1089" t="s">
        <v>4221</v>
      </c>
      <c r="I1497" s="948" t="s">
        <v>4222</v>
      </c>
      <c r="J1497" s="67">
        <v>5</v>
      </c>
      <c r="K1497" s="1637">
        <v>45170</v>
      </c>
      <c r="L1497" s="1637">
        <v>45322</v>
      </c>
      <c r="M1497" s="68">
        <f t="shared" si="68"/>
        <v>21.714285714285715</v>
      </c>
      <c r="N1497" s="338">
        <v>0</v>
      </c>
      <c r="O1497" s="70">
        <f t="shared" si="69"/>
        <v>0</v>
      </c>
      <c r="P1497" s="1087" t="str">
        <f>IF(ISNUMBER(O1497),IF(O1497=100%,"CUMPLIDA",IF(AND(ISNUMBER(L1497),ISNUMBER(OCI!$Q$6)), IF(L1497&lt;OCI!$Q$6,"INCUMPLIDA","PROCESO"), "VERIFICAR FECHA")),"SIN VALOR AVANCE")</f>
        <v>PROCESO</v>
      </c>
      <c r="Q1497" s="1638" t="s">
        <v>4223</v>
      </c>
    </row>
    <row r="1498" spans="1:17" ht="157.80000000000001" customHeight="1" x14ac:dyDescent="0.25">
      <c r="A1498" s="58" t="s">
        <v>13</v>
      </c>
      <c r="B1498" s="72" t="s">
        <v>9</v>
      </c>
      <c r="C1498" s="1084" t="s">
        <v>4165</v>
      </c>
      <c r="D1498" s="1085" t="s">
        <v>4166</v>
      </c>
      <c r="E1498" s="1639" t="s">
        <v>4224</v>
      </c>
      <c r="F1498" s="1630"/>
      <c r="G1498" s="948" t="s">
        <v>4225</v>
      </c>
      <c r="H1498" s="1089" t="s">
        <v>4225</v>
      </c>
      <c r="I1498" s="948" t="s">
        <v>4187</v>
      </c>
      <c r="J1498" s="67">
        <v>1</v>
      </c>
      <c r="K1498" s="1632">
        <v>45170</v>
      </c>
      <c r="L1498" s="1632">
        <v>45199</v>
      </c>
      <c r="M1498" s="68">
        <f t="shared" si="68"/>
        <v>4.1428571428571432</v>
      </c>
      <c r="N1498" s="338">
        <v>0</v>
      </c>
      <c r="O1498" s="70">
        <f t="shared" si="69"/>
        <v>0</v>
      </c>
      <c r="P1498" s="1087" t="str">
        <f>IF(ISNUMBER(O1498),IF(O1498=100%,"CUMPLIDA",IF(AND(ISNUMBER(L1498),ISNUMBER(OCI!$Q$6)), IF(L1498&lt;OCI!$Q$6,"INCUMPLIDA","PROCESO"), "VERIFICAR FECHA")),"SIN VALOR AVANCE")</f>
        <v>PROCESO</v>
      </c>
      <c r="Q1498" s="348" t="s">
        <v>4196</v>
      </c>
    </row>
    <row r="1499" spans="1:17" ht="165.6" x14ac:dyDescent="0.25">
      <c r="A1499" s="58" t="s">
        <v>13</v>
      </c>
      <c r="B1499" s="72" t="s">
        <v>9</v>
      </c>
      <c r="C1499" s="1084" t="s">
        <v>4165</v>
      </c>
      <c r="D1499" s="1085" t="s">
        <v>4166</v>
      </c>
      <c r="E1499" s="1639"/>
      <c r="F1499" s="1630"/>
      <c r="G1499" s="948" t="s">
        <v>4178</v>
      </c>
      <c r="H1499" s="1089" t="s">
        <v>4178</v>
      </c>
      <c r="I1499" s="948" t="s">
        <v>4188</v>
      </c>
      <c r="J1499" s="67">
        <v>1</v>
      </c>
      <c r="K1499" s="1632">
        <v>45200</v>
      </c>
      <c r="L1499" s="1632">
        <v>45412</v>
      </c>
      <c r="M1499" s="68">
        <f t="shared" si="68"/>
        <v>30.285714285714285</v>
      </c>
      <c r="N1499" s="338">
        <v>0</v>
      </c>
      <c r="O1499" s="70">
        <f t="shared" si="69"/>
        <v>0</v>
      </c>
      <c r="P1499" s="1087" t="str">
        <f>IF(ISNUMBER(O1499),IF(O1499=100%,"CUMPLIDA",IF(AND(ISNUMBER(L1499),ISNUMBER(OCI!$Q$6)), IF(L1499&lt;OCI!$Q$6,"INCUMPLIDA","PROCESO"), "VERIFICAR FECHA")),"SIN VALOR AVANCE")</f>
        <v>PROCESO</v>
      </c>
      <c r="Q1499" s="348" t="s">
        <v>4234</v>
      </c>
    </row>
    <row r="1500" spans="1:17" ht="148.80000000000001" x14ac:dyDescent="0.25">
      <c r="A1500" s="58" t="s">
        <v>13</v>
      </c>
      <c r="B1500" s="72" t="s">
        <v>9</v>
      </c>
      <c r="C1500" s="1084" t="s">
        <v>4165</v>
      </c>
      <c r="D1500" s="1085" t="s">
        <v>4166</v>
      </c>
      <c r="E1500" s="1639"/>
      <c r="F1500" s="1630"/>
      <c r="G1500" s="948" t="s">
        <v>4179</v>
      </c>
      <c r="H1500" s="1089" t="s">
        <v>4179</v>
      </c>
      <c r="I1500" s="948" t="s">
        <v>4189</v>
      </c>
      <c r="J1500" s="67">
        <v>1</v>
      </c>
      <c r="K1500" s="1632">
        <v>45413</v>
      </c>
      <c r="L1500" s="1632">
        <v>45443</v>
      </c>
      <c r="M1500" s="68">
        <f t="shared" si="68"/>
        <v>4.2857142857142856</v>
      </c>
      <c r="N1500" s="338">
        <v>0</v>
      </c>
      <c r="O1500" s="70">
        <f t="shared" si="69"/>
        <v>0</v>
      </c>
      <c r="P1500" s="1087" t="str">
        <f>IF(ISNUMBER(O1500),IF(O1500=100%,"CUMPLIDA",IF(AND(ISNUMBER(L1500),ISNUMBER(OCI!$Q$6)), IF(L1500&lt;OCI!$Q$6,"INCUMPLIDA","PROCESO"), "VERIFICAR FECHA")),"SIN VALOR AVANCE")</f>
        <v>PROCESO</v>
      </c>
      <c r="Q1500" s="348" t="s">
        <v>4233</v>
      </c>
    </row>
    <row r="1501" spans="1:17" ht="60" x14ac:dyDescent="0.25">
      <c r="A1501" s="58" t="s">
        <v>13</v>
      </c>
      <c r="B1501" s="72" t="s">
        <v>9</v>
      </c>
      <c r="C1501" s="1084" t="s">
        <v>4165</v>
      </c>
      <c r="D1501" s="1085" t="s">
        <v>4166</v>
      </c>
      <c r="E1501" s="1639"/>
      <c r="F1501" s="1630"/>
      <c r="G1501" s="948" t="s">
        <v>4180</v>
      </c>
      <c r="H1501" s="1089" t="s">
        <v>4180</v>
      </c>
      <c r="I1501" s="948" t="s">
        <v>4190</v>
      </c>
      <c r="J1501" s="67">
        <v>1</v>
      </c>
      <c r="K1501" s="1632">
        <v>45444</v>
      </c>
      <c r="L1501" s="1632">
        <v>45473</v>
      </c>
      <c r="M1501" s="68">
        <f t="shared" si="68"/>
        <v>4.1428571428571432</v>
      </c>
      <c r="N1501" s="338">
        <v>0</v>
      </c>
      <c r="O1501" s="70">
        <f t="shared" si="69"/>
        <v>0</v>
      </c>
      <c r="P1501" s="1087" t="str">
        <f>IF(ISNUMBER(O1501),IF(O1501=100%,"CUMPLIDA",IF(AND(ISNUMBER(L1501),ISNUMBER(OCI!$Q$6)), IF(L1501&lt;OCI!$Q$6,"INCUMPLIDA","PROCESO"), "VERIFICAR FECHA")),"SIN VALOR AVANCE")</f>
        <v>PROCESO</v>
      </c>
      <c r="Q1501" s="348" t="s">
        <v>4199</v>
      </c>
    </row>
    <row r="1502" spans="1:17" ht="75.599999999999994" x14ac:dyDescent="0.25">
      <c r="A1502" s="58" t="s">
        <v>13</v>
      </c>
      <c r="B1502" s="72" t="s">
        <v>9</v>
      </c>
      <c r="C1502" s="1084" t="s">
        <v>4165</v>
      </c>
      <c r="D1502" s="1085" t="s">
        <v>4166</v>
      </c>
      <c r="E1502" s="1639"/>
      <c r="F1502" s="1630"/>
      <c r="G1502" s="948" t="s">
        <v>4181</v>
      </c>
      <c r="H1502" s="1089" t="s">
        <v>4181</v>
      </c>
      <c r="I1502" s="948" t="s">
        <v>4191</v>
      </c>
      <c r="J1502" s="67">
        <v>1</v>
      </c>
      <c r="K1502" s="1632">
        <v>45474</v>
      </c>
      <c r="L1502" s="1632">
        <v>45504</v>
      </c>
      <c r="M1502" s="68">
        <f t="shared" si="68"/>
        <v>4.2857142857142856</v>
      </c>
      <c r="N1502" s="338">
        <v>0</v>
      </c>
      <c r="O1502" s="70">
        <f t="shared" si="69"/>
        <v>0</v>
      </c>
      <c r="P1502" s="1087" t="str">
        <f>IF(ISNUMBER(O1502),IF(O1502=100%,"CUMPLIDA",IF(AND(ISNUMBER(L1502),ISNUMBER(OCI!$Q$6)), IF(L1502&lt;OCI!$Q$6,"INCUMPLIDA","PROCESO"), "VERIFICAR FECHA")),"SIN VALOR AVANCE")</f>
        <v>PROCESO</v>
      </c>
      <c r="Q1502" s="348" t="s">
        <v>4235</v>
      </c>
    </row>
    <row r="1503" spans="1:17" ht="60.6" x14ac:dyDescent="0.25">
      <c r="A1503" s="58" t="s">
        <v>13</v>
      </c>
      <c r="B1503" s="72" t="s">
        <v>9</v>
      </c>
      <c r="C1503" s="1084" t="s">
        <v>4165</v>
      </c>
      <c r="D1503" s="1085" t="s">
        <v>4166</v>
      </c>
      <c r="E1503" s="1639"/>
      <c r="F1503" s="1630"/>
      <c r="G1503" s="948" t="s">
        <v>4226</v>
      </c>
      <c r="H1503" s="1089" t="s">
        <v>4226</v>
      </c>
      <c r="I1503" s="948" t="s">
        <v>4187</v>
      </c>
      <c r="J1503" s="67">
        <v>1</v>
      </c>
      <c r="K1503" s="1632">
        <v>45170</v>
      </c>
      <c r="L1503" s="1632">
        <v>45199</v>
      </c>
      <c r="M1503" s="68">
        <f t="shared" si="68"/>
        <v>4.1428571428571432</v>
      </c>
      <c r="N1503" s="338">
        <v>0</v>
      </c>
      <c r="O1503" s="70">
        <f t="shared" si="69"/>
        <v>0</v>
      </c>
      <c r="P1503" s="1087" t="str">
        <f>IF(ISNUMBER(O1503),IF(O1503=100%,"CUMPLIDA",IF(AND(ISNUMBER(L1503),ISNUMBER(OCI!$Q$6)), IF(L1503&lt;OCI!$Q$6,"INCUMPLIDA","PROCESO"), "VERIFICAR FECHA")),"SIN VALOR AVANCE")</f>
        <v>PROCESO</v>
      </c>
      <c r="Q1503" s="348" t="s">
        <v>4196</v>
      </c>
    </row>
    <row r="1504" spans="1:17" ht="180.6" x14ac:dyDescent="0.25">
      <c r="A1504" s="58" t="s">
        <v>13</v>
      </c>
      <c r="B1504" s="72" t="s">
        <v>9</v>
      </c>
      <c r="C1504" s="1084" t="s">
        <v>4165</v>
      </c>
      <c r="D1504" s="1085" t="s">
        <v>4166</v>
      </c>
      <c r="E1504" s="1639"/>
      <c r="F1504" s="1630"/>
      <c r="G1504" s="948" t="s">
        <v>4178</v>
      </c>
      <c r="H1504" s="1089" t="s">
        <v>4178</v>
      </c>
      <c r="I1504" s="948" t="s">
        <v>4188</v>
      </c>
      <c r="J1504" s="67">
        <v>1</v>
      </c>
      <c r="K1504" s="1632">
        <v>45200</v>
      </c>
      <c r="L1504" s="1632">
        <v>45412</v>
      </c>
      <c r="M1504" s="68">
        <f t="shared" si="68"/>
        <v>30.285714285714285</v>
      </c>
      <c r="N1504" s="338">
        <v>0</v>
      </c>
      <c r="O1504" s="70">
        <f t="shared" si="69"/>
        <v>0</v>
      </c>
      <c r="P1504" s="1087" t="str">
        <f>IF(ISNUMBER(O1504),IF(O1504=100%,"CUMPLIDA",IF(AND(ISNUMBER(L1504),ISNUMBER(OCI!$Q$6)), IF(L1504&lt;OCI!$Q$6,"INCUMPLIDA","PROCESO"), "VERIFICAR FECHA")),"SIN VALOR AVANCE")</f>
        <v>PROCESO</v>
      </c>
      <c r="Q1504" s="348" t="s">
        <v>4236</v>
      </c>
    </row>
    <row r="1505" spans="1:17" ht="165.6" x14ac:dyDescent="0.25">
      <c r="A1505" s="58" t="s">
        <v>13</v>
      </c>
      <c r="B1505" s="72" t="s">
        <v>9</v>
      </c>
      <c r="C1505" s="1084" t="s">
        <v>4165</v>
      </c>
      <c r="D1505" s="1085" t="s">
        <v>4166</v>
      </c>
      <c r="E1505" s="1639"/>
      <c r="F1505" s="1630"/>
      <c r="G1505" s="948" t="s">
        <v>4179</v>
      </c>
      <c r="H1505" s="1089" t="s">
        <v>4179</v>
      </c>
      <c r="I1505" s="948" t="s">
        <v>4189</v>
      </c>
      <c r="J1505" s="67">
        <v>1</v>
      </c>
      <c r="K1505" s="1632">
        <v>45413</v>
      </c>
      <c r="L1505" s="1632">
        <v>45443</v>
      </c>
      <c r="M1505" s="68">
        <f t="shared" si="68"/>
        <v>4.2857142857142856</v>
      </c>
      <c r="N1505" s="338">
        <v>0</v>
      </c>
      <c r="O1505" s="70">
        <f t="shared" si="69"/>
        <v>0</v>
      </c>
      <c r="P1505" s="1087" t="str">
        <f>IF(ISNUMBER(O1505),IF(O1505=100%,"CUMPLIDA",IF(AND(ISNUMBER(L1505),ISNUMBER(OCI!$Q$6)), IF(L1505&lt;OCI!$Q$6,"INCUMPLIDA","PROCESO"), "VERIFICAR FECHA")),"SIN VALOR AVANCE")</f>
        <v>PROCESO</v>
      </c>
      <c r="Q1505" s="348" t="s">
        <v>4237</v>
      </c>
    </row>
    <row r="1506" spans="1:17" ht="60" x14ac:dyDescent="0.25">
      <c r="A1506" s="58" t="s">
        <v>13</v>
      </c>
      <c r="B1506" s="72" t="s">
        <v>9</v>
      </c>
      <c r="C1506" s="1084" t="s">
        <v>4165</v>
      </c>
      <c r="D1506" s="1085" t="s">
        <v>4166</v>
      </c>
      <c r="E1506" s="1639"/>
      <c r="F1506" s="1630"/>
      <c r="G1506" s="948" t="s">
        <v>4180</v>
      </c>
      <c r="H1506" s="1089" t="s">
        <v>4180</v>
      </c>
      <c r="I1506" s="948" t="s">
        <v>4190</v>
      </c>
      <c r="J1506" s="67">
        <v>1</v>
      </c>
      <c r="K1506" s="1632">
        <v>45444</v>
      </c>
      <c r="L1506" s="1632">
        <v>45473</v>
      </c>
      <c r="M1506" s="68">
        <f t="shared" si="68"/>
        <v>4.1428571428571432</v>
      </c>
      <c r="N1506" s="338">
        <v>0</v>
      </c>
      <c r="O1506" s="70">
        <f t="shared" si="69"/>
        <v>0</v>
      </c>
      <c r="P1506" s="1087" t="str">
        <f>IF(ISNUMBER(O1506),IF(O1506=100%,"CUMPLIDA",IF(AND(ISNUMBER(L1506),ISNUMBER(OCI!$Q$6)), IF(L1506&lt;OCI!$Q$6,"INCUMPLIDA","PROCESO"), "VERIFICAR FECHA")),"SIN VALOR AVANCE")</f>
        <v>PROCESO</v>
      </c>
      <c r="Q1506" s="348" t="s">
        <v>4199</v>
      </c>
    </row>
    <row r="1507" spans="1:17" ht="75.599999999999994" x14ac:dyDescent="0.25">
      <c r="A1507" s="58" t="s">
        <v>13</v>
      </c>
      <c r="B1507" s="72" t="s">
        <v>9</v>
      </c>
      <c r="C1507" s="1084" t="s">
        <v>4165</v>
      </c>
      <c r="D1507" s="1085" t="s">
        <v>4166</v>
      </c>
      <c r="E1507" s="1639"/>
      <c r="F1507" s="1630"/>
      <c r="G1507" s="948" t="s">
        <v>4181</v>
      </c>
      <c r="H1507" s="1089" t="s">
        <v>4181</v>
      </c>
      <c r="I1507" s="948" t="s">
        <v>4230</v>
      </c>
      <c r="J1507" s="67">
        <v>1</v>
      </c>
      <c r="K1507" s="1632">
        <v>45474</v>
      </c>
      <c r="L1507" s="1632">
        <v>45504</v>
      </c>
      <c r="M1507" s="68">
        <f t="shared" si="68"/>
        <v>4.2857142857142856</v>
      </c>
      <c r="N1507" s="338">
        <v>0</v>
      </c>
      <c r="O1507" s="70">
        <f t="shared" si="69"/>
        <v>0</v>
      </c>
      <c r="P1507" s="1087" t="str">
        <f>IF(ISNUMBER(O1507),IF(O1507=100%,"CUMPLIDA",IF(AND(ISNUMBER(L1507),ISNUMBER(OCI!$Q$6)), IF(L1507&lt;OCI!$Q$6,"INCUMPLIDA","PROCESO"), "VERIFICAR FECHA")),"SIN VALOR AVANCE")</f>
        <v>PROCESO</v>
      </c>
      <c r="Q1507" s="348" t="s">
        <v>4235</v>
      </c>
    </row>
    <row r="1508" spans="1:17" ht="75.599999999999994" x14ac:dyDescent="0.25">
      <c r="A1508" s="58" t="s">
        <v>13</v>
      </c>
      <c r="B1508" s="72" t="s">
        <v>9</v>
      </c>
      <c r="C1508" s="1084" t="s">
        <v>4165</v>
      </c>
      <c r="D1508" s="1085" t="s">
        <v>4166</v>
      </c>
      <c r="E1508" s="1639"/>
      <c r="F1508" s="1630"/>
      <c r="G1508" s="948" t="s">
        <v>4227</v>
      </c>
      <c r="H1508" s="1089" t="s">
        <v>4227</v>
      </c>
      <c r="I1508" s="948" t="s">
        <v>4173</v>
      </c>
      <c r="J1508" s="67">
        <v>2</v>
      </c>
      <c r="K1508" s="1632">
        <v>45170</v>
      </c>
      <c r="L1508" s="1632">
        <v>45352</v>
      </c>
      <c r="M1508" s="68">
        <f t="shared" si="68"/>
        <v>26</v>
      </c>
      <c r="N1508" s="338">
        <v>0</v>
      </c>
      <c r="O1508" s="70">
        <f t="shared" si="69"/>
        <v>0</v>
      </c>
      <c r="P1508" s="1087" t="str">
        <f>IF(ISNUMBER(O1508),IF(O1508=100%,"CUMPLIDA",IF(AND(ISNUMBER(L1508),ISNUMBER(OCI!$Q$6)), IF(L1508&lt;OCI!$Q$6,"INCUMPLIDA","PROCESO"), "VERIFICAR FECHA")),"SIN VALOR AVANCE")</f>
        <v>PROCESO</v>
      </c>
      <c r="Q1508" s="945" t="s">
        <v>4201</v>
      </c>
    </row>
    <row r="1509" spans="1:17" ht="90" x14ac:dyDescent="0.25">
      <c r="A1509" s="58" t="s">
        <v>13</v>
      </c>
      <c r="B1509" s="72" t="s">
        <v>9</v>
      </c>
      <c r="C1509" s="1084" t="s">
        <v>4165</v>
      </c>
      <c r="D1509" s="1085" t="s">
        <v>4166</v>
      </c>
      <c r="E1509" s="1639"/>
      <c r="F1509" s="1630"/>
      <c r="G1509" s="948" t="s">
        <v>4228</v>
      </c>
      <c r="H1509" s="1089" t="s">
        <v>4228</v>
      </c>
      <c r="I1509" s="948" t="s">
        <v>4231</v>
      </c>
      <c r="J1509" s="67">
        <v>1</v>
      </c>
      <c r="K1509" s="1632">
        <v>45139</v>
      </c>
      <c r="L1509" s="1635">
        <v>45199</v>
      </c>
      <c r="M1509" s="68">
        <f t="shared" si="68"/>
        <v>8.5714285714285712</v>
      </c>
      <c r="N1509" s="338">
        <v>0</v>
      </c>
      <c r="O1509" s="70">
        <f t="shared" si="69"/>
        <v>0</v>
      </c>
      <c r="P1509" s="1087" t="str">
        <f>IF(ISNUMBER(O1509),IF(O1509=100%,"CUMPLIDA",IF(AND(ISNUMBER(L1509),ISNUMBER(OCI!$Q$6)), IF(L1509&lt;OCI!$Q$6,"INCUMPLIDA","PROCESO"), "VERIFICAR FECHA")),"SIN VALOR AVANCE")</f>
        <v>PROCESO</v>
      </c>
      <c r="Q1509" s="945" t="s">
        <v>4196</v>
      </c>
    </row>
    <row r="1510" spans="1:17" ht="76.2" thickBot="1" x14ac:dyDescent="0.3">
      <c r="A1510" s="58" t="s">
        <v>13</v>
      </c>
      <c r="B1510" s="72" t="s">
        <v>9</v>
      </c>
      <c r="C1510" s="1084" t="s">
        <v>4165</v>
      </c>
      <c r="D1510" s="1085" t="s">
        <v>4166</v>
      </c>
      <c r="E1510" s="1639"/>
      <c r="F1510" s="1630"/>
      <c r="G1510" s="948" t="s">
        <v>4229</v>
      </c>
      <c r="H1510" s="1089" t="s">
        <v>4229</v>
      </c>
      <c r="I1510" s="948" t="s">
        <v>4232</v>
      </c>
      <c r="J1510" s="67">
        <v>4</v>
      </c>
      <c r="K1510" s="1632">
        <v>45170</v>
      </c>
      <c r="L1510" s="1632">
        <v>45565</v>
      </c>
      <c r="M1510" s="68">
        <f t="shared" si="68"/>
        <v>56.428571428571431</v>
      </c>
      <c r="N1510" s="338">
        <v>0</v>
      </c>
      <c r="O1510" s="70">
        <f t="shared" si="69"/>
        <v>0</v>
      </c>
      <c r="P1510" s="1087" t="str">
        <f>IF(ISNUMBER(O1510),IF(O1510=100%,"CUMPLIDA",IF(AND(ISNUMBER(L1510),ISNUMBER(OCI!$Q$6)), IF(L1510&lt;OCI!$Q$6,"INCUMPLIDA","PROCESO"), "VERIFICAR FECHA")),"SIN VALOR AVANCE")</f>
        <v>PROCESO</v>
      </c>
      <c r="Q1510" s="945" t="s">
        <v>4174</v>
      </c>
    </row>
    <row r="1511" spans="1:17" x14ac:dyDescent="0.25">
      <c r="G1511" s="948"/>
      <c r="H1511" s="952"/>
      <c r="I1511" s="947"/>
    </row>
  </sheetData>
  <sheetProtection algorithmName="SHA-512" hashValue="PCXRLMBovjroytnxJ6Grq1HOgoSgDe6j6b6DHLxvBN7F46kHQ7gUyVL3+I7UVpIb0QkWLvrmQb32KyWUuan54A==" saltValue="CcIgRST7CsHTkkFJx2mu1Q==" spinCount="100000" sheet="1" formatCells="0" formatColumns="0" formatRows="0" autoFilter="0"/>
  <protectedRanges>
    <protectedRange sqref="G644" name="Rango2_3"/>
    <protectedRange sqref="G646" name="Rango2_1_1_1"/>
    <protectedRange sqref="G647" name="Rango2_2_2_4"/>
    <protectedRange sqref="G648" name="Rango2_2_1_2"/>
    <protectedRange sqref="J644 J646:J647" name="Rango2_4_1"/>
    <protectedRange sqref="J648" name="Rango2_2_3_1_1"/>
    <protectedRange sqref="Q628 Q648 Q633:Q645" name="Rango1_5_2_1_2_2_2_1_1"/>
    <protectedRange sqref="Q646:Q647" name="Rango2_40_1_1_1"/>
    <protectedRange sqref="Q653:Q654 Q649:Q651" name="Rango1_5_2_1_2_2_3_1_1"/>
    <protectedRange sqref="E712:F723" name="Rango2_2_1_1_1_1"/>
    <protectedRange sqref="G712:G723 I712:I723" name="Rango2_9_2_2_1"/>
    <protectedRange sqref="I1001:I1003" name="Rango2_2_4_2_10_3_1_8_1_10_1"/>
    <protectedRange sqref="I1000" name="Rango2_4_4_1_10_3_1_8_1_6_1"/>
    <protectedRange sqref="I1007:I1009" name="Rango2_2_4_2_10_3_1_8_1_14_1_1"/>
    <protectedRange sqref="I1006" name="Rango2_4_4_1_10_3_1_8_1_8_1_1"/>
    <protectedRange sqref="I1013:I1015" name="Rango2_2_4_2_10_3_1_8_1_16_1_1"/>
    <protectedRange sqref="I1012" name="Rango2_4_4_1_10_3_1_8_1_9_1_1"/>
    <protectedRange sqref="H1028:H1030" name="Rango2_2_4_2_10_3_1_8_1_20_1"/>
    <protectedRange sqref="H1027" name="Rango2_4_4_1_10_3_1_8_1_11_1"/>
    <protectedRange sqref="Q1037:Q1040" name="Rango1_3_1_1_3_1_6_1_3_1_1"/>
    <protectedRange sqref="H1053:H1054" name="Rango2_1_1_1_1_1"/>
    <protectedRange sqref="I1053" name="Rango2_1_1_2_1"/>
    <protectedRange sqref="Q1071:Q1083" name="Rango1_3_1_1_3_1_6_1_14_1"/>
    <protectedRange sqref="G1136:G1141" name="Rango2_40_2_1_1_1_1_4_1"/>
    <protectedRange sqref="G1142:G1149" name="Rango2_40_2_1_1_1_1_5_1"/>
    <protectedRange sqref="Q1142:Q1143 Q1149" name="Rango2_2_1_14_2_1_1_1_1"/>
    <protectedRange sqref="G1150:G1151" name="Rango2_40_2_1_1_1_1_2_3"/>
    <protectedRange sqref="G1152:G1159" name="Rango2_40_2_1_1_1_1_2_1_1"/>
    <protectedRange sqref="G1160:G1174" name="Rango2_40_2_1_1_1_1_2_2_1"/>
    <protectedRange sqref="I644 I646:I647" name="Rango2_5_1"/>
    <protectedRange sqref="I648" name="Rango2_2_4_1"/>
    <protectedRange sqref="K644:L644 K646:L647" name="Rango2_6_1"/>
    <protectedRange sqref="K648:L648" name="Rango2_2_5_1"/>
    <protectedRange sqref="G1177:G1178" name="Rango2_40_2_1_1_1_1_5_3_1"/>
    <protectedRange sqref="H1177:H1178" name="Rango2_40_2_1_1_1_1_5_5_1"/>
    <protectedRange sqref="I1185:I1187 I1192:I1194 I1204:I1206 I1198:I1200 I1210:I1212" name="Rango2_2_4_2_10_3_1_8_1_2_1"/>
    <protectedRange sqref="I1184 I1191 I1203 I1197 I1209" name="Rango2_4_4_1_10_3_1_8_1_2_1"/>
    <protectedRange sqref="Q1403" name="Rango2_1_1_3_1_1_2_2_1_1_2"/>
    <protectedRange sqref="Q1420" name="Rango2_1_1_3_1_1_2_3_1_1_2"/>
    <protectedRange sqref="Q1414:Q1415" name="Rango2_1_1_3_1_1_2_1_1_1_1_2"/>
    <protectedRange sqref="G1322 G1320" name="Rango2_38_2_10_1_3_1_1_1_2_1_1_2"/>
    <protectedRange sqref="G1321 G1323:G1324" name="Rango2_38_7_1_1_1_1_1_1_2_1_1_2"/>
    <protectedRange sqref="F1341:F1347" name="Rango2_38_1_1_1_1_2_1_1_2"/>
    <protectedRange sqref="E1341:E1347" name="Rango2_36_1_1_1_1_2_1_1_2"/>
    <protectedRange sqref="E1356 E1352" name="Rango2_3_1_1_1_2_1_1_2"/>
    <protectedRange sqref="I1320" name="Rango2_38_2_10_1_2_1_1_1_2_1_1_2"/>
    <protectedRange sqref="I1321" name="Rango2_38_7_1_1_3_1_1_1_2_1_1_2"/>
    <protectedRange sqref="G1335:G1339 H1335:H1336" name="Rango2_38_2_12_1_4_1_1_2_1_1_2"/>
    <protectedRange sqref="I1335:I1336" name="Rango2_38_2_12_1_2_2_1_1_2_1_1_2"/>
    <protectedRange sqref="G1346:G1347" name="Rango2_40_2_2_1_1_1_1_1_2_1_1_2"/>
    <protectedRange sqref="H1346:H1347" name="Rango2_40_2_3_1_1_1_1_1_2_1_1_2"/>
    <protectedRange sqref="I1341 I1346:I1347" name="Rango2_41_2_2_1_1_1_1_1_1_2_1_1_2"/>
    <protectedRange sqref="G1352:G1354" name="Rango2_2_40_1_2_1_1_1_2_1_1_2"/>
    <protectedRange sqref="I1355:I1356" name="Rango2_3_2_2_1_1_2_1_1_2"/>
    <protectedRange sqref="I1352:I1354" name="Rango2_2_41_1_3_2_1_1_1_2_1_1_2"/>
    <protectedRange sqref="G1348:G1350" name="Rango2_2_40_1_1_1_1_1_1_2_1_1_2"/>
    <protectedRange sqref="Q1320" name="Rango2_2_1_14_2_1_13_1_1_1_1_1_2_1_1_2"/>
    <protectedRange sqref="K1308:L1308 Q1308" name="Rango2_3_1_1_1_2"/>
    <protectedRange sqref="G1308:J1308 J1309" name="Rango2_1_1_1_1_3"/>
    <protectedRange sqref="G1310:H1310" name="Rango2_11_1_2"/>
    <protectedRange sqref="I1310:J1310" name="Rango2_1_2_1_2"/>
    <protectedRange sqref="K1310:L1310 Q1310" name="Rango2_3_2_1_1_2"/>
    <protectedRange sqref="G1309:H1309" name="Rango2_17_1_2"/>
    <protectedRange sqref="I1309 Q1309 K1309:L1309" name="Rango2_1_3_1_2"/>
    <protectedRange sqref="E1311 E1313" name="Rango2_9_2"/>
    <protectedRange sqref="E1312" name="Rango2_13_5_2"/>
    <protectedRange sqref="F1311 F1313" name="Rango2_1_1_7"/>
    <protectedRange sqref="F1312" name="Rango2_13_1_1_2"/>
    <protectedRange sqref="G1311:H1311" name="Rango2_12_3_2"/>
    <protectedRange sqref="G1312:H1312" name="Rango2_13_2_1_2"/>
    <protectedRange sqref="G1313:H1313" name="Rango2_2_1_4_2"/>
    <protectedRange sqref="I1311:J1311" name="Rango2_12_1_1_2"/>
    <protectedRange sqref="I1312:J1312 J1313" name="Rango2_13_3_1_2"/>
    <protectedRange sqref="I1313" name="Rango2_2_1_1_1_3"/>
    <protectedRange sqref="K1311:L1311" name="Rango2_3_2_2_1_2"/>
    <protectedRange sqref="K1312:L1312" name="Rango2_3_2_3_1_2"/>
    <protectedRange sqref="K1313:L1313" name="Rango2_2_1_2_1_2"/>
    <protectedRange sqref="E1314:E1315 E1317" name="Rango2_2_2_8"/>
    <protectedRange sqref="E1316" name="Rango2_14_2_2"/>
    <protectedRange sqref="F1314:F1315 F1317" name="Rango2_3_1_6"/>
    <protectedRange sqref="F1316" name="Rango2_14_1_1_2"/>
    <protectedRange sqref="G1314:G1315" name="Rango2_4_3_3"/>
    <protectedRange sqref="G1316" name="Rango2_6_1_4_2"/>
    <protectedRange sqref="G1317" name="Rango2_3_3_5_2"/>
    <protectedRange sqref="H1314:H1315" name="Rango2_5_2_2"/>
    <protectedRange sqref="H1316" name="Rango2_6_1_1_1_2"/>
    <protectedRange sqref="H1317" name="Rango2_3_3_1_1_2"/>
    <protectedRange sqref="J1314:J1315" name="Rango2_7_2_2"/>
    <protectedRange sqref="I1316:J1316" name="Rango2_6_1_2_1_2"/>
    <protectedRange sqref="I1317:J1317" name="Rango2_3_3_2_1_2"/>
    <protectedRange sqref="K1314:L1314 K1315" name="Rango2_3_2_7_2"/>
    <protectedRange sqref="K1316:L1316 L1315" name="Rango2_3_2_4_1_2"/>
    <protectedRange sqref="K1317:L1317" name="Rango2_3_3_3_1_2"/>
    <protectedRange sqref="Q1314:Q1315" name="Rango2_7_1_1_2"/>
    <protectedRange sqref="Q1316" name="Rango2_6_1_3_1_2"/>
    <protectedRange sqref="Q1317" name="Rango2_3_3_4_1_2"/>
    <protectedRange sqref="Q1311" name="Rango2_12_2_1_2"/>
    <protectedRange sqref="Q1312" name="Rango2_13_4_1_2"/>
    <protectedRange sqref="Q1313" name="Rango2_2_1_3_1_2"/>
    <protectedRange sqref="E1318" name="Rango2_6_2_2"/>
    <protectedRange sqref="E1319" name="Rango2_16_2_2"/>
    <protectedRange sqref="F1318" name="Rango2_8_1_2"/>
    <protectedRange sqref="F1319" name="Rango2_16_1_1_2"/>
    <protectedRange sqref="G1318" name="Rango2_4_1_4_2"/>
    <protectedRange sqref="G1319" name="Rango2_4_2_4_2"/>
    <protectedRange sqref="H1318" name="Rango2_4_1_1_1_2"/>
    <protectedRange sqref="H1319" name="Rango2_4_2_1_1_2"/>
    <protectedRange sqref="I1318:J1318" name="Rango2_4_1_2_1_2"/>
    <protectedRange sqref="I1319" name="Rango2_4_2_2_1_2"/>
    <protectedRange sqref="J1319" name="Rango2_5_1_1_2"/>
    <protectedRange sqref="Q1318" name="Rango2_4_1_3_1_2"/>
    <protectedRange sqref="Q1319" name="Rango2_4_2_3_1_2"/>
    <protectedRange sqref="K1318:L1318" name="Rango2_3_2_5_1_2"/>
    <protectedRange sqref="K1319:L1319" name="Rango2_3_2_6_1_2"/>
    <protectedRange sqref="E1357:E1359 I1490:L1493 Q1497 E1494:E1510 G1494:L1510 Q1499:Q1500 Q1502:Q1510" name="Rango2_71"/>
    <protectedRange sqref="F1357:F1359" name="Rango2_1_11"/>
    <protectedRange sqref="G1361:H1364" name="Rango2_2_11"/>
    <protectedRange sqref="G1360:H1360 G1357:H1358" name="Rango2_1_2_3"/>
    <protectedRange sqref="G1359:H1359" name="Rango2_1_1_1_4"/>
    <protectedRange sqref="I1361:I1364" name="Rango2_3_6"/>
    <protectedRange sqref="I1360 I1357:I1358" name="Rango2_1_3_9"/>
    <protectedRange sqref="I1359" name="Rango2_1_1_2_3"/>
    <protectedRange sqref="J1361:J1364" name="Rango2_4_8"/>
    <protectedRange sqref="J1357:J1358 J1360" name="Rango2_1_4_3"/>
    <protectedRange sqref="J1359" name="Rango2_1_1_3_2"/>
    <protectedRange sqref="K1361:L1364" name="Rango2_5_12"/>
    <protectedRange sqref="K1357:L1358 K1360:L1360" name="Rango2_1_5_2"/>
    <protectedRange sqref="K1359:L1359" name="Rango2_1_1_4_3"/>
    <protectedRange sqref="Q1361:Q1364" name="Rango2_6_4"/>
    <protectedRange sqref="Q1357:Q1358 Q1360" name="Rango2_1_6_2"/>
    <protectedRange sqref="Q1359" name="Rango2_1_1_5_2"/>
    <protectedRange sqref="E1369:E1372" name="Rango2_7_7"/>
    <protectedRange sqref="F1369:F1372" name="Rango2_8_7"/>
    <protectedRange sqref="G1369" name="Rango2_10_3"/>
    <protectedRange sqref="G1371:G1372" name="Rango2_2_1_3"/>
    <protectedRange sqref="G1370" name="Rango2_7_1_3"/>
    <protectedRange sqref="H1369" name="Rango2_11_5"/>
    <protectedRange sqref="H1371:H1372" name="Rango2_2_3_3"/>
    <protectedRange sqref="H1370" name="Rango2_7_3_3"/>
    <protectedRange sqref="I1369" name="Rango2_12_2"/>
    <protectedRange sqref="I1371:I1372" name="Rango2_2_4_3"/>
    <protectedRange sqref="I1370" name="Rango2_7_4_2"/>
    <protectedRange sqref="J1369" name="Rango2_13_1"/>
    <protectedRange sqref="J1371:J1372" name="Rango2_2_5_3"/>
    <protectedRange sqref="J1370" name="Rango2_7_5_2"/>
    <protectedRange sqref="K1369:L1369 K1371:K1372" name="Rango2_14_4"/>
    <protectedRange sqref="L1371:L1372" name="Rango2_2_6_2"/>
    <protectedRange sqref="K1370:L1370" name="Rango2_7_6_2"/>
    <protectedRange sqref="Q1370" name="Rango2_2_1_1_3"/>
    <protectedRange sqref="E1373:E1381" name="Rango2_15_2"/>
    <protectedRange sqref="G1373:G1377" name="Rango2_16_6"/>
    <protectedRange sqref="H1373:H1377" name="Rango2_17_3"/>
    <protectedRange sqref="I1373:I1377" name="Rango2_18_2"/>
    <protectedRange sqref="J1373:J1377" name="Rango2_20_2"/>
    <protectedRange sqref="K1374:L1377" name="Rango2_23_2"/>
    <protectedRange sqref="Q1374:Q1377" name="Rango2_24_2"/>
    <protectedRange sqref="E1382:E1385" name="Rango2_25_2"/>
    <protectedRange sqref="G1384:G1385 G1382" name="Rango2_26_2"/>
    <protectedRange sqref="G1383" name="Rango2_3_2_2"/>
    <protectedRange sqref="H1384:H1385 H1382" name="Rango2_27_2"/>
    <protectedRange sqref="H1383" name="Rango2_3_3_1"/>
    <protectedRange sqref="I1384:J1385 I1382:J1382" name="Rango2_28_2"/>
    <protectedRange sqref="I1383:J1383" name="Rango2_3_4_2"/>
    <protectedRange sqref="K1385:L1385 K1383:K1384 K1382:L1382" name="Rango2_29_2"/>
    <protectedRange sqref="L1383:L1384" name="Rango2_2_7_2"/>
    <protectedRange sqref="Q1384:Q1385 Q1382" name="Rango2_30_2"/>
    <protectedRange sqref="Q1383" name="Rango2_3_5_3"/>
    <protectedRange sqref="E1386:E1391" name="Rango2_4_1_2"/>
    <protectedRange sqref="G1386:G1391" name="Rango2_11_2_3"/>
    <protectedRange sqref="H1386:H1391" name="Rango2_11_3_2"/>
    <protectedRange sqref="I1386:I1391" name="Rango2_11_4_2"/>
    <protectedRange sqref="J1386:J1391" name="Rango2_12_1_3"/>
    <protectedRange sqref="K1386:L1391" name="Rango2_14_1_3"/>
    <protectedRange sqref="Q1386:Q1387" name="Rango2_16_1_3"/>
    <protectedRange sqref="Q1388" name="Rango2_16_3_3"/>
    <protectedRange sqref="Q1389:Q1390" name="Rango2_16_4_2"/>
    <protectedRange sqref="Q1391" name="Rango2_16_5_2"/>
    <protectedRange sqref="E1392:E1393" name="Rango2_31_2"/>
    <protectedRange sqref="F1392:F1393" name="Rango2_32_2"/>
    <protectedRange sqref="G1392:H1392" name="Rango2_5_1_4"/>
    <protectedRange sqref="I1392:J1393" name="Rango2_5_3_3"/>
    <protectedRange sqref="K1392:L1393" name="Rango2_5_4_2"/>
    <protectedRange sqref="Q1392:Q1393" name="Rango2_5_5_2"/>
    <protectedRange sqref="E1394:E1400" name="Rango2_33_2"/>
    <protectedRange sqref="G1394:H1397" name="Rango2_34_2"/>
    <protectedRange sqref="I1394:J1397 I1402:J1402" name="Rango2_35_2"/>
    <protectedRange sqref="K1394:L1397 K1402:L1402" name="Rango2_36_2"/>
    <protectedRange sqref="Q1394:Q1397 Q1402" name="Rango2_37_2"/>
    <protectedRange sqref="G1438:H1441" name="Rango2_19_2"/>
    <protectedRange sqref="G1434:H1436" name="Rango2_1_7_2"/>
    <protectedRange sqref="G1437:H1437" name="Rango2_2_8_2"/>
    <protectedRange sqref="I1438:I1441" name="Rango2_21_2"/>
    <protectedRange sqref="I1434:I1436" name="Rango2_1_8_2"/>
    <protectedRange sqref="I1437" name="Rango2_2_9_2"/>
    <protectedRange sqref="J1438:J1441" name="Rango2_22_2"/>
    <protectedRange sqref="J1434:J1436" name="Rango2_1_9_2"/>
    <protectedRange sqref="J1437" name="Rango2_2_10_2"/>
    <protectedRange sqref="K1438:L1441" name="Rango2_38_2"/>
    <protectedRange sqref="K1434:L1436" name="Rango2_1_10_2"/>
    <protectedRange sqref="Q1438:Q1441" name="Rango2_39_2"/>
    <protectedRange sqref="Q1434:Q1436" name="Rango2_1_1_6_2"/>
    <protectedRange sqref="G1442" name="Rango2_40_2"/>
    <protectedRange sqref="G1443" name="Rango2_4_2_1"/>
    <protectedRange sqref="H1442" name="Rango2_41_2"/>
    <protectedRange sqref="H1443" name="Rango2_4_4_7"/>
    <protectedRange sqref="I1442" name="Rango2_42_2"/>
    <protectedRange sqref="I1443" name="Rango2_4_5_2"/>
    <protectedRange sqref="J1442" name="Rango2_43_2"/>
    <protectedRange sqref="J1443" name="Rango2_4_6_2"/>
    <protectedRange sqref="K1442:L1442" name="Rango2_44_2"/>
    <protectedRange sqref="K1443:L1443" name="Rango2_4_7_2"/>
    <protectedRange sqref="Q1442" name="Rango2_45_2"/>
    <protectedRange sqref="Q1443" name="Rango2_1_2_2_3"/>
    <protectedRange sqref="G1444" name="Rango2_46_2"/>
    <protectedRange sqref="G1445:G1446" name="Rango2_5_6_2"/>
    <protectedRange sqref="H1444" name="Rango2_47_2"/>
    <protectedRange sqref="H1445:H1446" name="Rango2_5_7_2"/>
    <protectedRange sqref="I1444" name="Rango2_48_2"/>
    <protectedRange sqref="I1445:I1446" name="Rango2_5_8_2"/>
    <protectedRange sqref="J1444" name="Rango2_49_2"/>
    <protectedRange sqref="J1445:J1446" name="Rango2_5_9_2"/>
    <protectedRange sqref="K1444:L1444" name="Rango2_50_2"/>
    <protectedRange sqref="K1445:L1446" name="Rango2_5_10_2"/>
    <protectedRange sqref="Q1444" name="Rango2_51_2"/>
    <protectedRange sqref="Q1445:Q1446" name="Rango2_5_11_2"/>
    <protectedRange sqref="G1447:G1448" name="Rango2_1_3_2_3"/>
    <protectedRange sqref="G1449:G1451" name="Rango2_3_1_1_4"/>
    <protectedRange sqref="H1447:H1448" name="Rango2_1_3_3_2"/>
    <protectedRange sqref="H1449:H1451" name="Rango2_3_1_2_2"/>
    <protectedRange sqref="I1447:I1448" name="Rango2_1_3_4_2"/>
    <protectedRange sqref="I1449:I1451" name="Rango2_3_1_3_2"/>
    <protectedRange sqref="J1447:J1448" name="Rango2_1_3_5_2"/>
    <protectedRange sqref="J1449:J1451" name="Rango2_3_1_4_2"/>
    <protectedRange sqref="K1447:L1451" name="Rango2_1_3_6_2"/>
    <protectedRange sqref="Q1447:Q1448" name="Rango2_1_3_7_2"/>
    <protectedRange sqref="Q1449:Q1451" name="Rango2_3_1_5_2"/>
    <protectedRange sqref="G1452:G1454" name="Rango2_2_2_1_2"/>
    <protectedRange sqref="G1455:G1456" name="Rango2_4_4_1_3"/>
    <protectedRange sqref="H1452:H1454" name="Rango2_2_2_2_2"/>
    <protectedRange sqref="H1455:H1456" name="Rango2_4_4_2_2"/>
    <protectedRange sqref="I1452:I1454" name="Rango2_2_2_3_2"/>
    <protectedRange sqref="I1455:I1456" name="Rango2_4_4_3_2"/>
    <protectedRange sqref="J1452:J1454" name="Rango2_2_2_4_3"/>
    <protectedRange sqref="J1455:J1456" name="Rango2_4_4_4_2"/>
    <protectedRange sqref="K1455:L1456" name="Rango2_1_3_8_2"/>
    <protectedRange sqref="K1452:L1454" name="Rango2_2_2_5_2"/>
    <protectedRange sqref="Q1452:Q1454" name="Rango2_2_2_6_2"/>
    <protectedRange sqref="Q1455:Q1456" name="Rango2_4_4_5_2"/>
    <protectedRange sqref="G1457:G1458" name="Rango2_52_2"/>
    <protectedRange sqref="H1457:H1458" name="Rango2_53_2"/>
    <protectedRange sqref="I1457:I1458" name="Rango2_54_2"/>
    <protectedRange sqref="J1457:J1458" name="Rango2_55_2"/>
    <protectedRange sqref="K1457:L1458" name="Rango2_56_2"/>
    <protectedRange sqref="Q1457:Q1458" name="Rango2_57_2"/>
    <protectedRange sqref="G1469" name="Rango2_58_2"/>
    <protectedRange sqref="G1462:G1468" name="Rango2_8_2_3"/>
    <protectedRange sqref="H1469" name="Rango2_59_2"/>
    <protectedRange sqref="H1462:H1468" name="Rango2_8_3_2"/>
    <protectedRange sqref="I1469" name="Rango2_60_2"/>
    <protectedRange sqref="I1462:I1468" name="Rango2_8_4_2"/>
    <protectedRange sqref="J1469" name="Rango2_61_2"/>
    <protectedRange sqref="J1462:J1468" name="Rango2_8_5_2"/>
    <protectedRange sqref="K1469:L1469" name="Rango2_62_2"/>
    <protectedRange sqref="K1462:L1468" name="Rango2_8_6_2"/>
    <protectedRange sqref="Q1469" name="Rango2_64_2"/>
    <protectedRange sqref="Q1462:Q1463" name="Rango2_8_8_2"/>
    <protectedRange sqref="Q1464:Q1468" name="Rango2_4_3_2_2"/>
    <protectedRange sqref="E1473:E1475" name="Rango2_63_1"/>
    <protectedRange sqref="G1473 G1475" name="Rango2_65_1"/>
    <protectedRange sqref="H1473 H1475" name="Rango2_66_1"/>
    <protectedRange sqref="I1473 I1475" name="Rango2_67_1"/>
    <protectedRange sqref="J1473:J1475" name="Rango2_68_1"/>
    <protectedRange sqref="K1473:L1475" name="Rango2_69_1"/>
    <protectedRange sqref="E1476:E1485" name="Rango2_70_1"/>
    <protectedRange sqref="Q1477" name="Rango2_76_1"/>
    <protectedRange sqref="Q1478" name="Rango2_77_1"/>
    <protectedRange sqref="Q1479" name="Rango2_78_1"/>
    <protectedRange sqref="Q1480" name="Rango2_79_1"/>
    <protectedRange sqref="Q1481" name="Rango2_1_16_1"/>
    <protectedRange sqref="Q1482:Q1483" name="Rango2_80_1"/>
    <protectedRange sqref="G1476:G1480 G1482:G1485" name="Rango2_81_1"/>
    <protectedRange sqref="G1481" name="Rango2_1_17_1"/>
    <protectedRange sqref="H1476:H1480 H1482:H1485" name="Rango2_82_1"/>
    <protectedRange sqref="H1481" name="Rango2_1_18_1"/>
    <protectedRange sqref="I1476:I1480 I1482:I1485" name="Rango2_83_1"/>
    <protectedRange sqref="I1481" name="Rango2_1_19_1"/>
    <protectedRange sqref="J1476:J1480 J1482:J1485" name="Rango2_84_1"/>
    <protectedRange sqref="J1481" name="Rango2_1_20_1"/>
    <protectedRange sqref="K1476:L1480 K1482:L1485" name="Rango2_85_1"/>
    <protectedRange sqref="K1481:L1481" name="Rango2_1_21_1"/>
    <protectedRange sqref="E1486" name="Rango2_86_1"/>
    <protectedRange sqref="G1486" name="Rango2_87_1"/>
    <protectedRange sqref="H1486" name="Rango2_88_1"/>
    <protectedRange sqref="I1486" name="Rango2_89_1"/>
    <protectedRange sqref="K1486:L1486" name="Rango2_90_1"/>
    <protectedRange sqref="E1487:E1489" name="Rango2_91_1"/>
    <protectedRange sqref="G1487:G1489" name="Rango2_92_1"/>
    <protectedRange sqref="H1487:H1489" name="Rango2_93_1"/>
    <protectedRange sqref="I1487:I1489" name="Rango2_94_1"/>
    <protectedRange sqref="J1487:J1489" name="Rango2_95_1"/>
    <protectedRange sqref="K1487:L1489" name="Rango2_96_1"/>
    <protectedRange sqref="E1490:E1493" name="Rango2_97_1"/>
    <protectedRange sqref="G1490:G1493" name="Rango2_98_1"/>
    <protectedRange sqref="H1490:H1493" name="Rango2_99_1"/>
  </protectedRanges>
  <autoFilter ref="A9:Q1510" xr:uid="{762FB18B-9FAE-4113-BDCD-90E744E20CA8}"/>
  <mergeCells count="1102">
    <mergeCell ref="C1470:C1472"/>
    <mergeCell ref="D1470:D1472"/>
    <mergeCell ref="E1470:E1472"/>
    <mergeCell ref="F1470:F1472"/>
    <mergeCell ref="E1473:E1475"/>
    <mergeCell ref="E1476:E1485"/>
    <mergeCell ref="E1487:E1489"/>
    <mergeCell ref="E1490:E1493"/>
    <mergeCell ref="E1494:E1497"/>
    <mergeCell ref="E1498:E1510"/>
    <mergeCell ref="C1444:C1446"/>
    <mergeCell ref="D1444:D1446"/>
    <mergeCell ref="E1444:E1446"/>
    <mergeCell ref="F1444:F1446"/>
    <mergeCell ref="C1447:C1451"/>
    <mergeCell ref="D1447:D1451"/>
    <mergeCell ref="E1447:E1451"/>
    <mergeCell ref="F1447:F1451"/>
    <mergeCell ref="C1452:C1456"/>
    <mergeCell ref="D1452:D1456"/>
    <mergeCell ref="E1452:E1456"/>
    <mergeCell ref="F1452:F1456"/>
    <mergeCell ref="C1457:C1461"/>
    <mergeCell ref="D1457:D1461"/>
    <mergeCell ref="E1457:E1461"/>
    <mergeCell ref="F1457:F1461"/>
    <mergeCell ref="C1462:C1469"/>
    <mergeCell ref="D1462:D1469"/>
    <mergeCell ref="E1462:E1469"/>
    <mergeCell ref="F1462:F1469"/>
    <mergeCell ref="C1426:C1427"/>
    <mergeCell ref="D1426:D1427"/>
    <mergeCell ref="E1426:E1427"/>
    <mergeCell ref="F1426:F1427"/>
    <mergeCell ref="C1428:C1431"/>
    <mergeCell ref="D1428:D1431"/>
    <mergeCell ref="E1428:E1431"/>
    <mergeCell ref="F1428:F1431"/>
    <mergeCell ref="C1432:C1433"/>
    <mergeCell ref="D1432:D1433"/>
    <mergeCell ref="E1432:E1433"/>
    <mergeCell ref="F1432:F1433"/>
    <mergeCell ref="C1434:C1441"/>
    <mergeCell ref="D1434:D1441"/>
    <mergeCell ref="E1434:E1441"/>
    <mergeCell ref="F1434:F1441"/>
    <mergeCell ref="C1442:C1443"/>
    <mergeCell ref="D1442:D1443"/>
    <mergeCell ref="E1442:E1443"/>
    <mergeCell ref="F1442:F1443"/>
    <mergeCell ref="C1412:C1413"/>
    <mergeCell ref="D1412:D1413"/>
    <mergeCell ref="E1412:E1413"/>
    <mergeCell ref="F1412:F1413"/>
    <mergeCell ref="C1414:C1415"/>
    <mergeCell ref="D1414:D1415"/>
    <mergeCell ref="E1414:E1415"/>
    <mergeCell ref="F1414:F1415"/>
    <mergeCell ref="C1416:C1417"/>
    <mergeCell ref="D1416:D1417"/>
    <mergeCell ref="E1416:E1417"/>
    <mergeCell ref="F1416:F1417"/>
    <mergeCell ref="C1418:C1419"/>
    <mergeCell ref="D1418:D1419"/>
    <mergeCell ref="E1418:E1419"/>
    <mergeCell ref="F1418:F1419"/>
    <mergeCell ref="C1420:C1425"/>
    <mergeCell ref="D1420:D1425"/>
    <mergeCell ref="E1420:E1425"/>
    <mergeCell ref="F1420:F1425"/>
    <mergeCell ref="C1392:C1393"/>
    <mergeCell ref="D1392:D1393"/>
    <mergeCell ref="E1392:E1393"/>
    <mergeCell ref="F1392:F1393"/>
    <mergeCell ref="C1394:C1402"/>
    <mergeCell ref="D1394:D1402"/>
    <mergeCell ref="E1394:E1402"/>
    <mergeCell ref="F1394:F1402"/>
    <mergeCell ref="G1399:G1400"/>
    <mergeCell ref="H1399:H1400"/>
    <mergeCell ref="C1404:C1406"/>
    <mergeCell ref="D1404:D1406"/>
    <mergeCell ref="E1404:E1406"/>
    <mergeCell ref="F1404:F1406"/>
    <mergeCell ref="C1407:C1410"/>
    <mergeCell ref="D1407:D1410"/>
    <mergeCell ref="E1407:E1410"/>
    <mergeCell ref="F1407:F1410"/>
    <mergeCell ref="C1369:C1372"/>
    <mergeCell ref="D1369:D1372"/>
    <mergeCell ref="E1369:E1372"/>
    <mergeCell ref="F1369:F1372"/>
    <mergeCell ref="C1373:C1381"/>
    <mergeCell ref="D1373:D1381"/>
    <mergeCell ref="E1373:E1381"/>
    <mergeCell ref="F1373:F1381"/>
    <mergeCell ref="G1379:G1380"/>
    <mergeCell ref="H1379:H1380"/>
    <mergeCell ref="C1382:C1385"/>
    <mergeCell ref="D1382:D1385"/>
    <mergeCell ref="E1382:E1385"/>
    <mergeCell ref="F1382:F1385"/>
    <mergeCell ref="C1386:C1391"/>
    <mergeCell ref="D1386:D1391"/>
    <mergeCell ref="E1386:E1391"/>
    <mergeCell ref="F1386:F1391"/>
    <mergeCell ref="C1348:C1351"/>
    <mergeCell ref="D1348:D1351"/>
    <mergeCell ref="E1348:E1351"/>
    <mergeCell ref="F1348:F1351"/>
    <mergeCell ref="G1348:G1351"/>
    <mergeCell ref="H1349:H1350"/>
    <mergeCell ref="C1352:C1356"/>
    <mergeCell ref="D1352:D1356"/>
    <mergeCell ref="E1352:E1356"/>
    <mergeCell ref="F1352:F1356"/>
    <mergeCell ref="G1352:G1355"/>
    <mergeCell ref="C1357:C1368"/>
    <mergeCell ref="D1357:D1368"/>
    <mergeCell ref="E1357:E1368"/>
    <mergeCell ref="F1357:F1368"/>
    <mergeCell ref="G1366:G1367"/>
    <mergeCell ref="H1366:H1367"/>
    <mergeCell ref="C1331:C1334"/>
    <mergeCell ref="D1331:D1334"/>
    <mergeCell ref="E1331:E1334"/>
    <mergeCell ref="F1331:F1334"/>
    <mergeCell ref="G1331:G1334"/>
    <mergeCell ref="H1332:H1333"/>
    <mergeCell ref="C1335:C1340"/>
    <mergeCell ref="D1335:D1340"/>
    <mergeCell ref="E1335:E1340"/>
    <mergeCell ref="F1335:F1340"/>
    <mergeCell ref="G1337:G1340"/>
    <mergeCell ref="H1338:H1339"/>
    <mergeCell ref="C1341:C1347"/>
    <mergeCell ref="D1341:D1347"/>
    <mergeCell ref="E1341:E1347"/>
    <mergeCell ref="F1341:F1347"/>
    <mergeCell ref="G1342:G1345"/>
    <mergeCell ref="H1343:H1344"/>
    <mergeCell ref="C1318:C1319"/>
    <mergeCell ref="D1318:D1319"/>
    <mergeCell ref="E1318:E1319"/>
    <mergeCell ref="F1318:F1319"/>
    <mergeCell ref="C1320:C1325"/>
    <mergeCell ref="D1320:D1325"/>
    <mergeCell ref="E1320:E1325"/>
    <mergeCell ref="F1320:F1325"/>
    <mergeCell ref="H1320:H1321"/>
    <mergeCell ref="G1322:G1325"/>
    <mergeCell ref="H1323:H1324"/>
    <mergeCell ref="C1326:C1330"/>
    <mergeCell ref="D1326:D1330"/>
    <mergeCell ref="E1326:E1330"/>
    <mergeCell ref="F1326:F1330"/>
    <mergeCell ref="G1326:G1330"/>
    <mergeCell ref="H1328:H1329"/>
    <mergeCell ref="C1296:C1304"/>
    <mergeCell ref="D1296:D1304"/>
    <mergeCell ref="E1296:E1304"/>
    <mergeCell ref="F1296:F1304"/>
    <mergeCell ref="C1305:C1306"/>
    <mergeCell ref="D1305:D1306"/>
    <mergeCell ref="E1305:E1306"/>
    <mergeCell ref="F1305:F1306"/>
    <mergeCell ref="C1308:C1310"/>
    <mergeCell ref="D1308:D1310"/>
    <mergeCell ref="E1308:E1310"/>
    <mergeCell ref="F1308:F1310"/>
    <mergeCell ref="C1311:C1313"/>
    <mergeCell ref="D1311:D1313"/>
    <mergeCell ref="E1311:E1313"/>
    <mergeCell ref="F1311:F1313"/>
    <mergeCell ref="C1314:C1317"/>
    <mergeCell ref="D1314:D1317"/>
    <mergeCell ref="E1314:E1317"/>
    <mergeCell ref="F1314:F1317"/>
    <mergeCell ref="C1277:C1282"/>
    <mergeCell ref="D1277:D1282"/>
    <mergeCell ref="E1277:E1282"/>
    <mergeCell ref="F1277:F1282"/>
    <mergeCell ref="G1279:G1280"/>
    <mergeCell ref="G1281:G1282"/>
    <mergeCell ref="C1283:C1284"/>
    <mergeCell ref="D1283:D1284"/>
    <mergeCell ref="E1283:E1284"/>
    <mergeCell ref="F1283:F1284"/>
    <mergeCell ref="C1285:C1289"/>
    <mergeCell ref="D1285:D1289"/>
    <mergeCell ref="E1285:E1289"/>
    <mergeCell ref="F1285:F1289"/>
    <mergeCell ref="C1290:C1295"/>
    <mergeCell ref="D1290:D1295"/>
    <mergeCell ref="E1290:E1295"/>
    <mergeCell ref="F1290:F1295"/>
    <mergeCell ref="C1213:C1239"/>
    <mergeCell ref="D1213:D1239"/>
    <mergeCell ref="E1213:E1222"/>
    <mergeCell ref="F1213:F1239"/>
    <mergeCell ref="E1223:E1227"/>
    <mergeCell ref="E1228:E1230"/>
    <mergeCell ref="E1232:E1233"/>
    <mergeCell ref="E1234:E1239"/>
    <mergeCell ref="C1240:C1257"/>
    <mergeCell ref="D1240:D1257"/>
    <mergeCell ref="E1240:E1244"/>
    <mergeCell ref="F1240:F1257"/>
    <mergeCell ref="E1245:E1249"/>
    <mergeCell ref="E1253:E1256"/>
    <mergeCell ref="C1258:C1276"/>
    <mergeCell ref="D1258:D1276"/>
    <mergeCell ref="E1258:E1261"/>
    <mergeCell ref="F1258:F1276"/>
    <mergeCell ref="E1263:E1266"/>
    <mergeCell ref="E1269:E1272"/>
    <mergeCell ref="C1160:C1174"/>
    <mergeCell ref="D1160:D1174"/>
    <mergeCell ref="E1160:E1164"/>
    <mergeCell ref="F1160:F1174"/>
    <mergeCell ref="G1163:G1165"/>
    <mergeCell ref="H1164:H1165"/>
    <mergeCell ref="E1165:E1169"/>
    <mergeCell ref="E1170:E1174"/>
    <mergeCell ref="C1175:C1183"/>
    <mergeCell ref="D1175:D1183"/>
    <mergeCell ref="E1175:E1177"/>
    <mergeCell ref="F1175:F1183"/>
    <mergeCell ref="C1184:C1212"/>
    <mergeCell ref="D1184:D1212"/>
    <mergeCell ref="E1184:E1212"/>
    <mergeCell ref="F1184:F1212"/>
    <mergeCell ref="G1184:G1187"/>
    <mergeCell ref="H1185:H1186"/>
    <mergeCell ref="G1189:G1194"/>
    <mergeCell ref="H1192:H1193"/>
    <mergeCell ref="G1195:G1200"/>
    <mergeCell ref="H1198:H1199"/>
    <mergeCell ref="G1201:G1206"/>
    <mergeCell ref="H1204:H1205"/>
    <mergeCell ref="G1207:G1212"/>
    <mergeCell ref="H1210:H1211"/>
    <mergeCell ref="E1178:E1180"/>
    <mergeCell ref="E1181:E1183"/>
    <mergeCell ref="C1136:C1141"/>
    <mergeCell ref="D1136:D1141"/>
    <mergeCell ref="E1136:E1137"/>
    <mergeCell ref="F1136:F1141"/>
    <mergeCell ref="E1138:E1139"/>
    <mergeCell ref="G1139:G1140"/>
    <mergeCell ref="C1142:C1149"/>
    <mergeCell ref="D1142:D1149"/>
    <mergeCell ref="E1142:E1149"/>
    <mergeCell ref="F1142:F1149"/>
    <mergeCell ref="G1146:G1147"/>
    <mergeCell ref="H1146:H1147"/>
    <mergeCell ref="C1150:C1151"/>
    <mergeCell ref="D1150:D1151"/>
    <mergeCell ref="F1150:F1151"/>
    <mergeCell ref="C1152:C1159"/>
    <mergeCell ref="D1152:D1159"/>
    <mergeCell ref="E1152:E1159"/>
    <mergeCell ref="F1152:F1159"/>
    <mergeCell ref="H1080:H1081"/>
    <mergeCell ref="G1083:G1086"/>
    <mergeCell ref="G1087:G1090"/>
    <mergeCell ref="C1091:C1135"/>
    <mergeCell ref="D1091:D1135"/>
    <mergeCell ref="E1091:E1093"/>
    <mergeCell ref="F1091:F1135"/>
    <mergeCell ref="E1094:E1096"/>
    <mergeCell ref="E1097:E1099"/>
    <mergeCell ref="E1100:E1102"/>
    <mergeCell ref="E1103:E1105"/>
    <mergeCell ref="G1103:G1106"/>
    <mergeCell ref="H1104:H1105"/>
    <mergeCell ref="E1106:E1108"/>
    <mergeCell ref="G1107:G1110"/>
    <mergeCell ref="H1108:H1109"/>
    <mergeCell ref="E1109:E1111"/>
    <mergeCell ref="E1112:E1114"/>
    <mergeCell ref="E1115:E1117"/>
    <mergeCell ref="G1117:G1120"/>
    <mergeCell ref="E1118:E1120"/>
    <mergeCell ref="E1121:E1123"/>
    <mergeCell ref="E1124:E1135"/>
    <mergeCell ref="D1061:D1090"/>
    <mergeCell ref="E1061:E1069"/>
    <mergeCell ref="F1061:F1090"/>
    <mergeCell ref="G1061:G1066"/>
    <mergeCell ref="H1064:H1065"/>
    <mergeCell ref="G1067:G1070"/>
    <mergeCell ref="E1070:E1077"/>
    <mergeCell ref="G1071:G1076"/>
    <mergeCell ref="H1074:H1075"/>
    <mergeCell ref="Q1035:Q1036"/>
    <mergeCell ref="C1037:C1040"/>
    <mergeCell ref="D1037:D1040"/>
    <mergeCell ref="F1037:F1040"/>
    <mergeCell ref="E1039:E1040"/>
    <mergeCell ref="C1041:C1060"/>
    <mergeCell ref="D1041:D1060"/>
    <mergeCell ref="E1041:E1060"/>
    <mergeCell ref="F1041:F1060"/>
    <mergeCell ref="G1041:G1042"/>
    <mergeCell ref="G1044:G1045"/>
    <mergeCell ref="G1047:G1048"/>
    <mergeCell ref="G1049:G1050"/>
    <mergeCell ref="G1051:G1052"/>
    <mergeCell ref="G1053:G1054"/>
    <mergeCell ref="G1056:G1058"/>
    <mergeCell ref="G1059:G1060"/>
    <mergeCell ref="C1000:C1003"/>
    <mergeCell ref="D1000:D1003"/>
    <mergeCell ref="E1000:E1003"/>
    <mergeCell ref="F1000:F1003"/>
    <mergeCell ref="C1004:C1024"/>
    <mergeCell ref="D1004:D1024"/>
    <mergeCell ref="E1004:E1024"/>
    <mergeCell ref="F1004:F1024"/>
    <mergeCell ref="G1004:G1006"/>
    <mergeCell ref="G1007:G1009"/>
    <mergeCell ref="G1010:G1012"/>
    <mergeCell ref="G1013:G1015"/>
    <mergeCell ref="G1016:G1018"/>
    <mergeCell ref="G1019:G1021"/>
    <mergeCell ref="G1022:G1024"/>
    <mergeCell ref="I1035:I1036"/>
    <mergeCell ref="J1035:J1036"/>
    <mergeCell ref="G1035:G1036"/>
    <mergeCell ref="H1035:H1036"/>
    <mergeCell ref="C1025:C1032"/>
    <mergeCell ref="C1033:C1036"/>
    <mergeCell ref="C930:C936"/>
    <mergeCell ref="D930:D936"/>
    <mergeCell ref="E930:E931"/>
    <mergeCell ref="F930:F936"/>
    <mergeCell ref="E932:E934"/>
    <mergeCell ref="E935:E936"/>
    <mergeCell ref="C937:C944"/>
    <mergeCell ref="D937:D944"/>
    <mergeCell ref="E937:E940"/>
    <mergeCell ref="F937:F944"/>
    <mergeCell ref="E941:E944"/>
    <mergeCell ref="C945:C953"/>
    <mergeCell ref="D945:D953"/>
    <mergeCell ref="E945:E948"/>
    <mergeCell ref="F945:F953"/>
    <mergeCell ref="G946:G947"/>
    <mergeCell ref="E949:E953"/>
    <mergeCell ref="C897:C909"/>
    <mergeCell ref="D897:D909"/>
    <mergeCell ref="E897:E902"/>
    <mergeCell ref="F897:F909"/>
    <mergeCell ref="G897:G898"/>
    <mergeCell ref="H897:H898"/>
    <mergeCell ref="G899:G900"/>
    <mergeCell ref="H899:H900"/>
    <mergeCell ref="E903:E909"/>
    <mergeCell ref="C910:C920"/>
    <mergeCell ref="D910:D920"/>
    <mergeCell ref="F910:F920"/>
    <mergeCell ref="G910:G913"/>
    <mergeCell ref="E913:E917"/>
    <mergeCell ref="G917:G920"/>
    <mergeCell ref="E918:E920"/>
    <mergeCell ref="C921:C929"/>
    <mergeCell ref="D921:D929"/>
    <mergeCell ref="F921:F929"/>
    <mergeCell ref="E922:E923"/>
    <mergeCell ref="E924:E925"/>
    <mergeCell ref="E926:E927"/>
    <mergeCell ref="E928:E929"/>
    <mergeCell ref="E852:E853"/>
    <mergeCell ref="C854:C873"/>
    <mergeCell ref="D854:D873"/>
    <mergeCell ref="E854:E856"/>
    <mergeCell ref="F854:F873"/>
    <mergeCell ref="E857:E859"/>
    <mergeCell ref="E860:E861"/>
    <mergeCell ref="E863:E864"/>
    <mergeCell ref="E865:E867"/>
    <mergeCell ref="E868:E870"/>
    <mergeCell ref="E871:E873"/>
    <mergeCell ref="C874:C896"/>
    <mergeCell ref="D874:D896"/>
    <mergeCell ref="E874:E876"/>
    <mergeCell ref="F874:F896"/>
    <mergeCell ref="E877:E880"/>
    <mergeCell ref="E881:E885"/>
    <mergeCell ref="E886:E889"/>
    <mergeCell ref="E890:E892"/>
    <mergeCell ref="E893:E894"/>
    <mergeCell ref="E895:E896"/>
    <mergeCell ref="G817:G819"/>
    <mergeCell ref="G820:G821"/>
    <mergeCell ref="C823:C834"/>
    <mergeCell ref="D823:D834"/>
    <mergeCell ref="E823:E834"/>
    <mergeCell ref="F823:F834"/>
    <mergeCell ref="G824:G825"/>
    <mergeCell ref="G828:G829"/>
    <mergeCell ref="G832:G833"/>
    <mergeCell ref="C835:C849"/>
    <mergeCell ref="D835:D849"/>
    <mergeCell ref="F835:F849"/>
    <mergeCell ref="G837:G838"/>
    <mergeCell ref="E839:E841"/>
    <mergeCell ref="G840:G841"/>
    <mergeCell ref="E842:E844"/>
    <mergeCell ref="G843:G844"/>
    <mergeCell ref="E845:E846"/>
    <mergeCell ref="E847:E849"/>
    <mergeCell ref="G847:G848"/>
    <mergeCell ref="G781:G785"/>
    <mergeCell ref="E783:E785"/>
    <mergeCell ref="E786:E787"/>
    <mergeCell ref="E788:E789"/>
    <mergeCell ref="C790:C808"/>
    <mergeCell ref="D790:D808"/>
    <mergeCell ref="E790:E795"/>
    <mergeCell ref="F790:F808"/>
    <mergeCell ref="G795:G798"/>
    <mergeCell ref="E796:E801"/>
    <mergeCell ref="G800:G803"/>
    <mergeCell ref="E802:E808"/>
    <mergeCell ref="G806:G807"/>
    <mergeCell ref="C809:C814"/>
    <mergeCell ref="D809:D814"/>
    <mergeCell ref="E809:E811"/>
    <mergeCell ref="F809:F814"/>
    <mergeCell ref="E812:E814"/>
    <mergeCell ref="C724:C731"/>
    <mergeCell ref="D724:D731"/>
    <mergeCell ref="E724:E731"/>
    <mergeCell ref="F724:F731"/>
    <mergeCell ref="C732:C742"/>
    <mergeCell ref="D732:D742"/>
    <mergeCell ref="E732:E736"/>
    <mergeCell ref="F732:F742"/>
    <mergeCell ref="E737:E742"/>
    <mergeCell ref="C743:C754"/>
    <mergeCell ref="D743:D754"/>
    <mergeCell ref="E743:E746"/>
    <mergeCell ref="F743:F754"/>
    <mergeCell ref="G745:G749"/>
    <mergeCell ref="E747:E750"/>
    <mergeCell ref="E751:E754"/>
    <mergeCell ref="C755:C775"/>
    <mergeCell ref="D755:D775"/>
    <mergeCell ref="E755:E760"/>
    <mergeCell ref="F755:F775"/>
    <mergeCell ref="G755:G759"/>
    <mergeCell ref="G760:G761"/>
    <mergeCell ref="E761:E765"/>
    <mergeCell ref="G763:G764"/>
    <mergeCell ref="E766:E770"/>
    <mergeCell ref="G768:G773"/>
    <mergeCell ref="E771:E775"/>
    <mergeCell ref="G774:G775"/>
    <mergeCell ref="D954:D962"/>
    <mergeCell ref="F954:F962"/>
    <mergeCell ref="E956:E957"/>
    <mergeCell ref="E958:E959"/>
    <mergeCell ref="E960:E961"/>
    <mergeCell ref="D963:D969"/>
    <mergeCell ref="F963:F969"/>
    <mergeCell ref="E967:E969"/>
    <mergeCell ref="D970:D978"/>
    <mergeCell ref="E970:E972"/>
    <mergeCell ref="F970:F978"/>
    <mergeCell ref="G970:G971"/>
    <mergeCell ref="E974:E976"/>
    <mergeCell ref="G974:G975"/>
    <mergeCell ref="D979:D999"/>
    <mergeCell ref="E988:E990"/>
    <mergeCell ref="E997:E998"/>
    <mergeCell ref="G1077:G1082"/>
    <mergeCell ref="E1078:E1090"/>
    <mergeCell ref="D619:D627"/>
    <mergeCell ref="F619:F627"/>
    <mergeCell ref="D628:D648"/>
    <mergeCell ref="E628:E630"/>
    <mergeCell ref="F628:F648"/>
    <mergeCell ref="E631:E633"/>
    <mergeCell ref="E634:E636"/>
    <mergeCell ref="E637:E639"/>
    <mergeCell ref="E640:E641"/>
    <mergeCell ref="E642:E648"/>
    <mergeCell ref="F649:F655"/>
    <mergeCell ref="D656:D661"/>
    <mergeCell ref="F656:F661"/>
    <mergeCell ref="E659:E661"/>
    <mergeCell ref="D662:D668"/>
    <mergeCell ref="E662:E665"/>
    <mergeCell ref="F662:F668"/>
    <mergeCell ref="E666:E668"/>
    <mergeCell ref="E695:E696"/>
    <mergeCell ref="E697:E699"/>
    <mergeCell ref="E700:E702"/>
    <mergeCell ref="E703:E705"/>
    <mergeCell ref="E706:E708"/>
    <mergeCell ref="E709:E711"/>
    <mergeCell ref="D712:D723"/>
    <mergeCell ref="E712:E714"/>
    <mergeCell ref="F712:F723"/>
    <mergeCell ref="E715:E717"/>
    <mergeCell ref="E718:E720"/>
    <mergeCell ref="E721:E723"/>
    <mergeCell ref="C1061:C1090"/>
    <mergeCell ref="E991:E993"/>
    <mergeCell ref="C954:C962"/>
    <mergeCell ref="C963:C969"/>
    <mergeCell ref="C970:C978"/>
    <mergeCell ref="C979:C999"/>
    <mergeCell ref="E979:E981"/>
    <mergeCell ref="F979:F999"/>
    <mergeCell ref="E982:E984"/>
    <mergeCell ref="E985:E987"/>
    <mergeCell ref="E910:E912"/>
    <mergeCell ref="C776:C789"/>
    <mergeCell ref="D776:D789"/>
    <mergeCell ref="E777:E778"/>
    <mergeCell ref="E779:E780"/>
    <mergeCell ref="C815:C822"/>
    <mergeCell ref="D815:D822"/>
    <mergeCell ref="E815:E822"/>
    <mergeCell ref="E781:E782"/>
    <mergeCell ref="F776:F789"/>
    <mergeCell ref="D1025:D1032"/>
    <mergeCell ref="F1025:F1032"/>
    <mergeCell ref="E1028:E1029"/>
    <mergeCell ref="E1030:E1032"/>
    <mergeCell ref="D1033:D1036"/>
    <mergeCell ref="F1033:F1036"/>
    <mergeCell ref="F815:F822"/>
    <mergeCell ref="C850:C853"/>
    <mergeCell ref="D850:D853"/>
    <mergeCell ref="F850:F853"/>
    <mergeCell ref="E954:E955"/>
    <mergeCell ref="E994:E996"/>
    <mergeCell ref="C649:C655"/>
    <mergeCell ref="D649:D655"/>
    <mergeCell ref="E649:E655"/>
    <mergeCell ref="C656:C661"/>
    <mergeCell ref="C662:C668"/>
    <mergeCell ref="C669:C681"/>
    <mergeCell ref="D669:D681"/>
    <mergeCell ref="E669:E681"/>
    <mergeCell ref="F669:F681"/>
    <mergeCell ref="F682:F692"/>
    <mergeCell ref="D693:D711"/>
    <mergeCell ref="E693:E694"/>
    <mergeCell ref="C682:C692"/>
    <mergeCell ref="D682:D692"/>
    <mergeCell ref="E682:E692"/>
    <mergeCell ref="C693:C711"/>
    <mergeCell ref="C712:C723"/>
    <mergeCell ref="F693:F711"/>
    <mergeCell ref="C619:C627"/>
    <mergeCell ref="C628:C648"/>
    <mergeCell ref="G671:G675"/>
    <mergeCell ref="H673:H674"/>
    <mergeCell ref="G636:G637"/>
    <mergeCell ref="H636:H637"/>
    <mergeCell ref="C10:C21"/>
    <mergeCell ref="D10:D21"/>
    <mergeCell ref="E10:E21"/>
    <mergeCell ref="F10:F21"/>
    <mergeCell ref="G10:G15"/>
    <mergeCell ref="G18:G19"/>
    <mergeCell ref="G20:G21"/>
    <mergeCell ref="C22:C33"/>
    <mergeCell ref="D22:D33"/>
    <mergeCell ref="E22:E33"/>
    <mergeCell ref="F22:F33"/>
    <mergeCell ref="G24:G25"/>
    <mergeCell ref="G26:G27"/>
    <mergeCell ref="G29:G33"/>
    <mergeCell ref="C34:C45"/>
    <mergeCell ref="D34:D45"/>
    <mergeCell ref="E34:E45"/>
    <mergeCell ref="F34:F45"/>
    <mergeCell ref="G35:G39"/>
    <mergeCell ref="A1:B3"/>
    <mergeCell ref="K7:O7"/>
    <mergeCell ref="A4:I4"/>
    <mergeCell ref="C3:Q3"/>
    <mergeCell ref="K4:O4"/>
    <mergeCell ref="K5:O5"/>
    <mergeCell ref="K6:O6"/>
    <mergeCell ref="C1:Q2"/>
    <mergeCell ref="G42:G43"/>
    <mergeCell ref="G44:G45"/>
    <mergeCell ref="C46:C53"/>
    <mergeCell ref="D46:D53"/>
    <mergeCell ref="E46:E53"/>
    <mergeCell ref="F46:F53"/>
    <mergeCell ref="G48:G53"/>
    <mergeCell ref="C54:C59"/>
    <mergeCell ref="D54:D59"/>
    <mergeCell ref="E54:E59"/>
    <mergeCell ref="F54:F59"/>
    <mergeCell ref="G56:G57"/>
    <mergeCell ref="G58:G59"/>
    <mergeCell ref="C60:C67"/>
    <mergeCell ref="D60:D67"/>
    <mergeCell ref="E60:E67"/>
    <mergeCell ref="F60:F67"/>
    <mergeCell ref="G63:G64"/>
    <mergeCell ref="G65:G66"/>
    <mergeCell ref="C68:C81"/>
    <mergeCell ref="D68:D81"/>
    <mergeCell ref="E68:E81"/>
    <mergeCell ref="F68:F81"/>
    <mergeCell ref="G70:G71"/>
    <mergeCell ref="G72:G73"/>
    <mergeCell ref="G76:G77"/>
    <mergeCell ref="G78:G79"/>
    <mergeCell ref="C82:C83"/>
    <mergeCell ref="D82:D83"/>
    <mergeCell ref="E82:E83"/>
    <mergeCell ref="F82:F83"/>
    <mergeCell ref="C88:C91"/>
    <mergeCell ref="D88:D91"/>
    <mergeCell ref="E88:E91"/>
    <mergeCell ref="F88:F91"/>
    <mergeCell ref="G88:G89"/>
    <mergeCell ref="C92:C99"/>
    <mergeCell ref="D92:D99"/>
    <mergeCell ref="E92:E99"/>
    <mergeCell ref="F92:F99"/>
    <mergeCell ref="G93:G94"/>
    <mergeCell ref="G95:G96"/>
    <mergeCell ref="G98:G99"/>
    <mergeCell ref="C100:C101"/>
    <mergeCell ref="D100:D101"/>
    <mergeCell ref="E100:E101"/>
    <mergeCell ref="F100:F101"/>
    <mergeCell ref="C104:C105"/>
    <mergeCell ref="D104:D105"/>
    <mergeCell ref="E104:E105"/>
    <mergeCell ref="F104:F105"/>
    <mergeCell ref="G104:G105"/>
    <mergeCell ref="C106:C108"/>
    <mergeCell ref="D106:D108"/>
    <mergeCell ref="E106:E108"/>
    <mergeCell ref="F106:F108"/>
    <mergeCell ref="C109:C110"/>
    <mergeCell ref="D109:D110"/>
    <mergeCell ref="E109:E110"/>
    <mergeCell ref="F109:F110"/>
    <mergeCell ref="G109:G110"/>
    <mergeCell ref="C111:C114"/>
    <mergeCell ref="D111:D114"/>
    <mergeCell ref="E111:E114"/>
    <mergeCell ref="F111:F114"/>
    <mergeCell ref="G111:G114"/>
    <mergeCell ref="C115:C116"/>
    <mergeCell ref="D115:D116"/>
    <mergeCell ref="E115:E116"/>
    <mergeCell ref="F115:F116"/>
    <mergeCell ref="G115:G116"/>
    <mergeCell ref="C118:C120"/>
    <mergeCell ref="D118:D120"/>
    <mergeCell ref="E118:E120"/>
    <mergeCell ref="F118:F120"/>
    <mergeCell ref="G119:G120"/>
    <mergeCell ref="C121:C126"/>
    <mergeCell ref="D121:D126"/>
    <mergeCell ref="E121:E126"/>
    <mergeCell ref="F121:F126"/>
    <mergeCell ref="G123:G124"/>
    <mergeCell ref="G125:G126"/>
    <mergeCell ref="C127:C136"/>
    <mergeCell ref="D127:D136"/>
    <mergeCell ref="E127:E136"/>
    <mergeCell ref="F127:F136"/>
    <mergeCell ref="G127:G129"/>
    <mergeCell ref="G132:G133"/>
    <mergeCell ref="G135:G136"/>
    <mergeCell ref="C137:C170"/>
    <mergeCell ref="D137:D170"/>
    <mergeCell ref="E137:E170"/>
    <mergeCell ref="F137:F170"/>
    <mergeCell ref="G138:G140"/>
    <mergeCell ref="G141:G146"/>
    <mergeCell ref="G147:G169"/>
    <mergeCell ref="H151:H152"/>
    <mergeCell ref="H154:H155"/>
    <mergeCell ref="H156:H160"/>
    <mergeCell ref="H161:H162"/>
    <mergeCell ref="H163:H164"/>
    <mergeCell ref="H167:H168"/>
    <mergeCell ref="C171:C179"/>
    <mergeCell ref="D171:D179"/>
    <mergeCell ref="E171:E179"/>
    <mergeCell ref="F171:F179"/>
    <mergeCell ref="G171:G173"/>
    <mergeCell ref="G176:G177"/>
    <mergeCell ref="G178:G179"/>
    <mergeCell ref="C180:C188"/>
    <mergeCell ref="D180:D188"/>
    <mergeCell ref="E180:E188"/>
    <mergeCell ref="F180:F188"/>
    <mergeCell ref="G180:G182"/>
    <mergeCell ref="G185:G186"/>
    <mergeCell ref="G187:G188"/>
    <mergeCell ref="C189:C197"/>
    <mergeCell ref="D189:D197"/>
    <mergeCell ref="E189:E197"/>
    <mergeCell ref="F189:F197"/>
    <mergeCell ref="G189:G191"/>
    <mergeCell ref="G194:G195"/>
    <mergeCell ref="G196:G197"/>
    <mergeCell ref="C198:C203"/>
    <mergeCell ref="D198:D203"/>
    <mergeCell ref="E198:E203"/>
    <mergeCell ref="F198:F203"/>
    <mergeCell ref="G199:G200"/>
    <mergeCell ref="G201:G202"/>
    <mergeCell ref="C204:C209"/>
    <mergeCell ref="D204:D209"/>
    <mergeCell ref="E204:E209"/>
    <mergeCell ref="F204:F209"/>
    <mergeCell ref="G204:G209"/>
    <mergeCell ref="H207:H208"/>
    <mergeCell ref="C210:C215"/>
    <mergeCell ref="D210:D215"/>
    <mergeCell ref="E210:E215"/>
    <mergeCell ref="F210:F215"/>
    <mergeCell ref="G210:G215"/>
    <mergeCell ref="H213:H214"/>
    <mergeCell ref="C216:C221"/>
    <mergeCell ref="D216:D221"/>
    <mergeCell ref="E216:E221"/>
    <mergeCell ref="F216:F221"/>
    <mergeCell ref="G216:G221"/>
    <mergeCell ref="H219:H220"/>
    <mergeCell ref="C222:C227"/>
    <mergeCell ref="D222:D227"/>
    <mergeCell ref="E222:E227"/>
    <mergeCell ref="F222:F227"/>
    <mergeCell ref="G222:G227"/>
    <mergeCell ref="H225:H226"/>
    <mergeCell ref="C228:C235"/>
    <mergeCell ref="D228:D235"/>
    <mergeCell ref="E228:E235"/>
    <mergeCell ref="F228:F235"/>
    <mergeCell ref="G230:G235"/>
    <mergeCell ref="H233:H234"/>
    <mergeCell ref="C236:C243"/>
    <mergeCell ref="D236:D243"/>
    <mergeCell ref="E236:E243"/>
    <mergeCell ref="F236:F243"/>
    <mergeCell ref="G237:G243"/>
    <mergeCell ref="C244:C246"/>
    <mergeCell ref="D244:D246"/>
    <mergeCell ref="E244:E246"/>
    <mergeCell ref="F244:F246"/>
    <mergeCell ref="G244:G245"/>
    <mergeCell ref="C247:C250"/>
    <mergeCell ref="D247:D250"/>
    <mergeCell ref="E247:E250"/>
    <mergeCell ref="F247:F250"/>
    <mergeCell ref="G247:G248"/>
    <mergeCell ref="G249:G250"/>
    <mergeCell ref="C251:C255"/>
    <mergeCell ref="D251:D255"/>
    <mergeCell ref="E251:E255"/>
    <mergeCell ref="F251:F255"/>
    <mergeCell ref="G251:G252"/>
    <mergeCell ref="G253:G254"/>
    <mergeCell ref="C256:C257"/>
    <mergeCell ref="D256:D257"/>
    <mergeCell ref="E256:E257"/>
    <mergeCell ref="F256:F257"/>
    <mergeCell ref="G256:G257"/>
    <mergeCell ref="C258:C261"/>
    <mergeCell ref="D258:D261"/>
    <mergeCell ref="E258:E261"/>
    <mergeCell ref="F258:F261"/>
    <mergeCell ref="G258:G261"/>
    <mergeCell ref="H259:H260"/>
    <mergeCell ref="C262:C265"/>
    <mergeCell ref="D262:D265"/>
    <mergeCell ref="E262:E265"/>
    <mergeCell ref="F262:F265"/>
    <mergeCell ref="G262:G265"/>
    <mergeCell ref="H263:H264"/>
    <mergeCell ref="C266:C269"/>
    <mergeCell ref="D266:D269"/>
    <mergeCell ref="E266:E269"/>
    <mergeCell ref="F266:F269"/>
    <mergeCell ref="G266:G269"/>
    <mergeCell ref="H267:H268"/>
    <mergeCell ref="C270:C273"/>
    <mergeCell ref="D270:D273"/>
    <mergeCell ref="E270:E273"/>
    <mergeCell ref="F270:F273"/>
    <mergeCell ref="G271:G273"/>
    <mergeCell ref="H272:H273"/>
    <mergeCell ref="C274:C278"/>
    <mergeCell ref="D274:D278"/>
    <mergeCell ref="E274:E278"/>
    <mergeCell ref="F274:F278"/>
    <mergeCell ref="G274:G278"/>
    <mergeCell ref="H276:H277"/>
    <mergeCell ref="C279:C283"/>
    <mergeCell ref="D279:D283"/>
    <mergeCell ref="E279:E283"/>
    <mergeCell ref="F279:F283"/>
    <mergeCell ref="G279:G283"/>
    <mergeCell ref="H281:H282"/>
    <mergeCell ref="C284:C286"/>
    <mergeCell ref="D284:D286"/>
    <mergeCell ref="E284:E286"/>
    <mergeCell ref="F284:F286"/>
    <mergeCell ref="G284:G286"/>
    <mergeCell ref="C287:C291"/>
    <mergeCell ref="D287:D291"/>
    <mergeCell ref="E287:E291"/>
    <mergeCell ref="F287:F291"/>
    <mergeCell ref="G287:G291"/>
    <mergeCell ref="H289:H290"/>
    <mergeCell ref="C292:C296"/>
    <mergeCell ref="D292:D296"/>
    <mergeCell ref="E292:E296"/>
    <mergeCell ref="F292:F296"/>
    <mergeCell ref="G292:G296"/>
    <mergeCell ref="H294:H295"/>
    <mergeCell ref="C297:C301"/>
    <mergeCell ref="D297:D301"/>
    <mergeCell ref="E297:E301"/>
    <mergeCell ref="F297:F301"/>
    <mergeCell ref="G297:G301"/>
    <mergeCell ref="H299:H300"/>
    <mergeCell ref="C302:C306"/>
    <mergeCell ref="D302:D306"/>
    <mergeCell ref="E302:E306"/>
    <mergeCell ref="F302:F306"/>
    <mergeCell ref="G302:G306"/>
    <mergeCell ref="H304:H305"/>
    <mergeCell ref="C307:C309"/>
    <mergeCell ref="D307:D309"/>
    <mergeCell ref="E307:E309"/>
    <mergeCell ref="F307:F309"/>
    <mergeCell ref="G307:G309"/>
    <mergeCell ref="C310:C314"/>
    <mergeCell ref="D310:D314"/>
    <mergeCell ref="E310:E314"/>
    <mergeCell ref="F310:F314"/>
    <mergeCell ref="G310:G314"/>
    <mergeCell ref="H312:H313"/>
    <mergeCell ref="C315:C319"/>
    <mergeCell ref="D315:D319"/>
    <mergeCell ref="E315:E319"/>
    <mergeCell ref="F315:F319"/>
    <mergeCell ref="G315:G319"/>
    <mergeCell ref="H317:H318"/>
    <mergeCell ref="C320:C324"/>
    <mergeCell ref="D320:D324"/>
    <mergeCell ref="E320:E324"/>
    <mergeCell ref="F320:F324"/>
    <mergeCell ref="G320:G324"/>
    <mergeCell ref="H322:H323"/>
    <mergeCell ref="C325:C329"/>
    <mergeCell ref="D325:D329"/>
    <mergeCell ref="E325:E329"/>
    <mergeCell ref="F325:F329"/>
    <mergeCell ref="G325:G329"/>
    <mergeCell ref="H327:H328"/>
    <mergeCell ref="C330:C333"/>
    <mergeCell ref="D330:D333"/>
    <mergeCell ref="E330:E333"/>
    <mergeCell ref="F330:F333"/>
    <mergeCell ref="G330:G333"/>
    <mergeCell ref="H331:H332"/>
    <mergeCell ref="C334:C337"/>
    <mergeCell ref="D334:D337"/>
    <mergeCell ref="E334:E337"/>
    <mergeCell ref="F334:F337"/>
    <mergeCell ref="G334:G337"/>
    <mergeCell ref="H335:H336"/>
    <mergeCell ref="C338:C342"/>
    <mergeCell ref="D338:D342"/>
    <mergeCell ref="E338:E342"/>
    <mergeCell ref="F338:F342"/>
    <mergeCell ref="G338:G342"/>
    <mergeCell ref="H340:H341"/>
    <mergeCell ref="C343:C347"/>
    <mergeCell ref="D343:D347"/>
    <mergeCell ref="E343:E347"/>
    <mergeCell ref="F343:F347"/>
    <mergeCell ref="G343:G347"/>
    <mergeCell ref="H345:H346"/>
    <mergeCell ref="C348:C352"/>
    <mergeCell ref="D348:D352"/>
    <mergeCell ref="E348:E352"/>
    <mergeCell ref="F348:F352"/>
    <mergeCell ref="G348:G352"/>
    <mergeCell ref="H350:H351"/>
    <mergeCell ref="C353:C357"/>
    <mergeCell ref="D353:D357"/>
    <mergeCell ref="E353:E357"/>
    <mergeCell ref="F353:F357"/>
    <mergeCell ref="G353:G357"/>
    <mergeCell ref="H355:H356"/>
    <mergeCell ref="C358:C363"/>
    <mergeCell ref="D358:D363"/>
    <mergeCell ref="E358:E363"/>
    <mergeCell ref="F358:F363"/>
    <mergeCell ref="G358:G363"/>
    <mergeCell ref="C364:C368"/>
    <mergeCell ref="D364:D368"/>
    <mergeCell ref="E364:E368"/>
    <mergeCell ref="F364:F368"/>
    <mergeCell ref="G364:G368"/>
    <mergeCell ref="H366:H367"/>
    <mergeCell ref="C369:C375"/>
    <mergeCell ref="D369:D375"/>
    <mergeCell ref="E369:E375"/>
    <mergeCell ref="F369:F375"/>
    <mergeCell ref="G371:G375"/>
    <mergeCell ref="H373:H374"/>
    <mergeCell ref="C376:C379"/>
    <mergeCell ref="D376:D379"/>
    <mergeCell ref="E376:E379"/>
    <mergeCell ref="F376:F379"/>
    <mergeCell ref="G376:G379"/>
    <mergeCell ref="H377:H378"/>
    <mergeCell ref="C380:C384"/>
    <mergeCell ref="D380:D384"/>
    <mergeCell ref="E380:E384"/>
    <mergeCell ref="F380:F384"/>
    <mergeCell ref="G380:G384"/>
    <mergeCell ref="H382:H383"/>
    <mergeCell ref="C385:C389"/>
    <mergeCell ref="D385:D389"/>
    <mergeCell ref="E385:E389"/>
    <mergeCell ref="F385:F389"/>
    <mergeCell ref="G385:G389"/>
    <mergeCell ref="H387:H388"/>
    <mergeCell ref="C390:C393"/>
    <mergeCell ref="D390:D393"/>
    <mergeCell ref="E390:E393"/>
    <mergeCell ref="F390:F393"/>
    <mergeCell ref="G390:G393"/>
    <mergeCell ref="H391:H392"/>
    <mergeCell ref="C394:C397"/>
    <mergeCell ref="D394:D397"/>
    <mergeCell ref="E394:E397"/>
    <mergeCell ref="F394:F397"/>
    <mergeCell ref="G394:G397"/>
    <mergeCell ref="H395:H396"/>
    <mergeCell ref="C398:C401"/>
    <mergeCell ref="D398:D401"/>
    <mergeCell ref="E398:E401"/>
    <mergeCell ref="F398:F401"/>
    <mergeCell ref="G398:G401"/>
    <mergeCell ref="H399:H400"/>
    <mergeCell ref="C402:C407"/>
    <mergeCell ref="D402:D407"/>
    <mergeCell ref="E402:E407"/>
    <mergeCell ref="F402:F407"/>
    <mergeCell ref="G402:G407"/>
    <mergeCell ref="H405:H406"/>
    <mergeCell ref="C408:C413"/>
    <mergeCell ref="D408:D413"/>
    <mergeCell ref="E408:E413"/>
    <mergeCell ref="F408:F413"/>
    <mergeCell ref="G408:G413"/>
    <mergeCell ref="H411:H412"/>
    <mergeCell ref="C414:C417"/>
    <mergeCell ref="D414:D417"/>
    <mergeCell ref="E414:E417"/>
    <mergeCell ref="F414:F417"/>
    <mergeCell ref="G414:G417"/>
    <mergeCell ref="H415:H416"/>
    <mergeCell ref="C418:C421"/>
    <mergeCell ref="D418:D421"/>
    <mergeCell ref="E418:E421"/>
    <mergeCell ref="F418:F421"/>
    <mergeCell ref="G418:G421"/>
    <mergeCell ref="H419:H420"/>
    <mergeCell ref="C422:C425"/>
    <mergeCell ref="D422:D425"/>
    <mergeCell ref="E422:E425"/>
    <mergeCell ref="F422:F425"/>
    <mergeCell ref="G422:G425"/>
    <mergeCell ref="H423:H424"/>
    <mergeCell ref="C426:C427"/>
    <mergeCell ref="D426:D427"/>
    <mergeCell ref="E426:E427"/>
    <mergeCell ref="F426:F427"/>
    <mergeCell ref="G426:G427"/>
    <mergeCell ref="C428:C431"/>
    <mergeCell ref="D428:D431"/>
    <mergeCell ref="E428:E431"/>
    <mergeCell ref="F428:F431"/>
    <mergeCell ref="G428:G431"/>
    <mergeCell ref="H429:H430"/>
    <mergeCell ref="C432:C433"/>
    <mergeCell ref="D432:D433"/>
    <mergeCell ref="E432:E433"/>
    <mergeCell ref="F432:F433"/>
    <mergeCell ref="G432:G433"/>
    <mergeCell ref="C434:C437"/>
    <mergeCell ref="D434:D437"/>
    <mergeCell ref="E434:E437"/>
    <mergeCell ref="F434:F437"/>
    <mergeCell ref="G434:G437"/>
    <mergeCell ref="H435:H436"/>
    <mergeCell ref="C439:C449"/>
    <mergeCell ref="D439:D449"/>
    <mergeCell ref="E439:E449"/>
    <mergeCell ref="C450:C456"/>
    <mergeCell ref="D450:D456"/>
    <mergeCell ref="E450:E456"/>
    <mergeCell ref="C457:C463"/>
    <mergeCell ref="D457:D463"/>
    <mergeCell ref="E457:E463"/>
    <mergeCell ref="C464:C473"/>
    <mergeCell ref="D464:D473"/>
    <mergeCell ref="E464:E473"/>
    <mergeCell ref="C474:C485"/>
    <mergeCell ref="D474:D485"/>
    <mergeCell ref="E474:E485"/>
    <mergeCell ref="C487:C496"/>
    <mergeCell ref="D487:D496"/>
    <mergeCell ref="E487:E496"/>
    <mergeCell ref="C497:C504"/>
    <mergeCell ref="D497:D504"/>
    <mergeCell ref="E497:E504"/>
    <mergeCell ref="C505:C512"/>
    <mergeCell ref="D505:D512"/>
    <mergeCell ref="E505:E512"/>
    <mergeCell ref="D610:D612"/>
    <mergeCell ref="E610:E612"/>
    <mergeCell ref="C613:C615"/>
    <mergeCell ref="D613:D615"/>
    <mergeCell ref="E613:E615"/>
    <mergeCell ref="C548:C558"/>
    <mergeCell ref="D548:D558"/>
    <mergeCell ref="E548:E558"/>
    <mergeCell ref="C559:C562"/>
    <mergeCell ref="D559:D562"/>
    <mergeCell ref="E559:E562"/>
    <mergeCell ref="C563:C570"/>
    <mergeCell ref="D563:D570"/>
    <mergeCell ref="E563:E570"/>
    <mergeCell ref="C571:C580"/>
    <mergeCell ref="D571:D580"/>
    <mergeCell ref="E571:E580"/>
    <mergeCell ref="C581:C585"/>
    <mergeCell ref="D581:D585"/>
    <mergeCell ref="E581:E585"/>
    <mergeCell ref="G600:G603"/>
    <mergeCell ref="C604:C606"/>
    <mergeCell ref="D604:D606"/>
    <mergeCell ref="E604:E606"/>
    <mergeCell ref="C607:C609"/>
    <mergeCell ref="C514:C522"/>
    <mergeCell ref="D514:D522"/>
    <mergeCell ref="E514:E522"/>
    <mergeCell ref="C523:C530"/>
    <mergeCell ref="D523:D530"/>
    <mergeCell ref="E523:E530"/>
    <mergeCell ref="C531:C538"/>
    <mergeCell ref="D531:D538"/>
    <mergeCell ref="E531:E538"/>
    <mergeCell ref="C539:C547"/>
    <mergeCell ref="D539:D547"/>
    <mergeCell ref="E539:E547"/>
    <mergeCell ref="C586:C593"/>
    <mergeCell ref="D586:D593"/>
    <mergeCell ref="E586:E593"/>
    <mergeCell ref="C599:C603"/>
    <mergeCell ref="D599:D603"/>
    <mergeCell ref="G704:G705"/>
    <mergeCell ref="G712:G713"/>
    <mergeCell ref="G714:G715"/>
    <mergeCell ref="G717:G718"/>
    <mergeCell ref="G719:G720"/>
    <mergeCell ref="G722:G723"/>
    <mergeCell ref="F586:F593"/>
    <mergeCell ref="G586:G589"/>
    <mergeCell ref="G590:G593"/>
    <mergeCell ref="C595:C598"/>
    <mergeCell ref="D595:D598"/>
    <mergeCell ref="E595:E598"/>
    <mergeCell ref="F595:F598"/>
    <mergeCell ref="G595:G596"/>
    <mergeCell ref="G597:G598"/>
    <mergeCell ref="C616:C618"/>
    <mergeCell ref="D616:D618"/>
    <mergeCell ref="E616:E618"/>
    <mergeCell ref="E599:E603"/>
    <mergeCell ref="F599:F603"/>
    <mergeCell ref="D607:D609"/>
    <mergeCell ref="E607:E609"/>
    <mergeCell ref="C610:C612"/>
  </mergeCells>
  <conditionalFormatting sqref="P10:P618">
    <cfRule type="cellIs" dxfId="100" priority="36" operator="equal">
      <formula>"INCUMPLIDA"</formula>
    </cfRule>
    <cfRule type="cellIs" dxfId="99" priority="37" operator="equal">
      <formula>"PROCESO"</formula>
    </cfRule>
    <cfRule type="cellIs" dxfId="98" priority="38" operator="equal">
      <formula>"CUMPLIDA"</formula>
    </cfRule>
    <cfRule type="cellIs" dxfId="97" priority="39" operator="equal">
      <formula>"VERIFICAR FECHA"</formula>
    </cfRule>
    <cfRule type="cellIs" dxfId="96" priority="40" operator="equal">
      <formula>"SIN VALOR AVANCE"</formula>
    </cfRule>
  </conditionalFormatting>
  <conditionalFormatting sqref="P619:P1276">
    <cfRule type="cellIs" dxfId="90" priority="11" operator="equal">
      <formula>"SIN VALOR AVANCE"</formula>
    </cfRule>
    <cfRule type="cellIs" dxfId="89" priority="12" operator="equal">
      <formula>"VALIDAR FECHA"</formula>
    </cfRule>
    <cfRule type="cellIs" dxfId="88" priority="13" operator="equal">
      <formula>"INCUMPLIDA"</formula>
    </cfRule>
    <cfRule type="cellIs" dxfId="87" priority="14" operator="equal">
      <formula>"PROCESO"</formula>
    </cfRule>
    <cfRule type="cellIs" dxfId="86" priority="15" operator="equal">
      <formula>"CUMPLIDA"</formula>
    </cfRule>
  </conditionalFormatting>
  <conditionalFormatting sqref="P1277:P1510">
    <cfRule type="cellIs" dxfId="85" priority="1" operator="equal">
      <formula>"SIN VALOR AVANCE"</formula>
    </cfRule>
    <cfRule type="cellIs" dxfId="84" priority="2" operator="equal">
      <formula>"VERIFICAR FECHA"</formula>
    </cfRule>
    <cfRule type="cellIs" dxfId="83" priority="3" operator="equal">
      <formula>"INCUMPLIDA"</formula>
    </cfRule>
    <cfRule type="cellIs" dxfId="82" priority="4" operator="equal">
      <formula>"PROCESO"</formula>
    </cfRule>
    <cfRule type="cellIs" dxfId="81" priority="5" operator="equal">
      <formula>"CUMPLIDA"</formula>
    </cfRule>
  </conditionalFormatting>
  <dataValidations count="10">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594:G595 G102:G104 G106:G119 G597 G599:G600 G270:G271 G246:G247 G255:G257 G249 G244 G414:G416 G251 G253 G418:G431 G586 G590 G123 G125 G131 G1166" xr:uid="{3367CA43-0D7A-4BAA-8F20-28A2E7EC7FEA}">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27 H76:H79 H70:H73 H270:H272 H244:H257 H426:H427 H586:H603 H42:H45 H56:H59 H63:H66 H102:H120 H18:H21 H194:H197 H199:H202 H131:H134 H123:H126 H176:H179 H185:H188 H1163:H1164 H1166 H1279:H1282 G1378:H1379 G1381:H1381 G1368:H1368 G1365:H1366 G1398:H1399 G1401:H1401" xr:uid="{A1F7EE88-AA0F-4AE8-8524-7C88C19B982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541:H542 I540:I542 H550:H551 I549:I551 I564:I566 H565:H566 I244:I273 I56:I59 I76:I79 I63:I66 I24:I27 I102:I120 I18:I21 I70:I73 I42:I45 I586:I603 H561:H562 I560:I562 I532:I534 H533:H534 I572:I574 H573:H574 I581:I584 I434:I437 I206:I209 I212:I215 I218:I221 I224:I227 I232:I235 I275:I278 I280:I283 I288:I291 I293:I296 I298:I301 I303:I306 I311:I314 I316:I319 I321:I324 I326:I337 I339:I342 I344:I347 I349:I352 I354:I357 I365:I368 I372:I379 I381:I384 I386:I401 I404:I407 H442:H443 I441:I443 H452:H453 I451:I453 H458:H459 I457:I459 H466:H467 I465:I467 H476:H477 I475:I477 H489:H490 I488:I490 I410:I431 H499:H500 I498:I500 H516:H517 I515:I517 H507:H508 I506:I508 H525:H526 I524:I526 I123:I126 I131:I134 I166:I169 I176:I179 I185:I188 I194:I197 I199:I202 I150:I153 I1187:I1190 I1194 I1206 I1200 I1212 I1348:I1351 I1327:I1334 I1342:I1345 I1322:I1325 I1337:I1340 I1279:I1282 I1365:I1368 I1378:I1381 I1398:I1401" xr:uid="{7751D1E7-219C-418D-9984-5DC8C32A7D62}">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02:J120 J586:J603 J1165:J1166 J1365:J1368 J1378:J1381 J1398:J1401" xr:uid="{E529A289-44D4-4C41-9A9B-0DBE870A5252}">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586:K588 K363 K618 K577 K608 K611 K614 K102:K120 K245 K252 K446 K470 K480 K493 K503 K511 K520 K529 K537 K545 K554 K569 K582 K590:K597 K132 K151 K157 K167 K207 K213 K219 K225 K233 K259 K263 K267 K276 K281 K289 K294 K299 K304 K312 K317 K322 K327 K331 K335 K340 K345 K350 K355 K366 K373 K377 K382 K387 K391 K395 K399 K405 K411 K415 K419 K423 K429 K435 K442 K452 K458 K466 K476 K489 K499 K507 K516 K525 K533 K541 K550 K561 K565 K573 K599:K603 K1365:K1368 K1378:K1381 K1398:K1401" xr:uid="{B58BB13F-0037-477C-B80C-3D0C9DA5DA90}">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02:L120 L586:L603 L1365:L1368 L1378:L1381 L1398:L1401" xr:uid="{81B47A1B-04AC-4F53-A2F2-80FB5E8417BE}">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02:D104 D106 D109 D111 D115 D117:D118 D244 D247 D251 D256 D414:D416 D418:D432 D434 D438 D258:D273 D586 D594:D595 D599" xr:uid="{CD835DC9-D977-4ABB-B643-F9651ADD2C52}">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15 E117:E118 E102:E104 E106 E109 E111 E244 E247 E251 E256 E262 E266 E270 E414:E416 E418:E432 E434 E258 E586 E594:E595 E599" xr:uid="{B61D5819-D543-4ACF-92E4-781BDC4F8456}">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02:F104 F106:F120 F244 F418:F432 F414:F416 F262 F266 F270 F247:F258 F586:F603" xr:uid="{93BC01F0-A52C-4748-954A-754B10E3E81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Q102:Q120 Q262:Q264 Q266:Q268 Q270 Q432 Q244:Q259" xr:uid="{BA741DB2-2154-4376-8677-4908C24D6825}">
      <formula1>0</formula1>
      <formula2>390</formula2>
    </dataValidation>
  </dataValidations>
  <pageMargins left="0.7" right="0.7" top="0.75" bottom="0.75" header="0.3" footer="0.3"/>
  <pageSetup scale="10"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D4CF-4B4E-4CC5-B184-554CD0741AE9}">
  <dimension ref="A1:R619"/>
  <sheetViews>
    <sheetView topLeftCell="K306" zoomScale="40" zoomScaleNormal="40" workbookViewId="0">
      <selection activeCell="R308" sqref="R308"/>
    </sheetView>
  </sheetViews>
  <sheetFormatPr baseColWidth="10" defaultColWidth="11.44140625" defaultRowHeight="13.8" x14ac:dyDescent="0.25"/>
  <cols>
    <col min="1" max="1" width="5.5546875" style="2" customWidth="1"/>
    <col min="2" max="2" width="26.44140625" style="12" customWidth="1"/>
    <col min="3" max="3" width="16.6640625" style="2" customWidth="1"/>
    <col min="4" max="4" width="22" style="13" customWidth="1"/>
    <col min="5" max="5" width="33.33203125" style="13" customWidth="1"/>
    <col min="6" max="6" width="107.44140625" style="2" customWidth="1"/>
    <col min="7" max="7" width="41.88671875" style="2" customWidth="1"/>
    <col min="8" max="8" width="39" style="345" customWidth="1"/>
    <col min="9" max="9" width="42.109375" style="345" customWidth="1"/>
    <col min="10" max="10" width="33.33203125" style="738" customWidth="1"/>
    <col min="11" max="11" width="39.109375" style="729" customWidth="1"/>
    <col min="12" max="12" width="23.109375" style="346" customWidth="1"/>
    <col min="13" max="13" width="29.33203125" style="346" customWidth="1"/>
    <col min="14" max="14" width="31.33203125" style="346" customWidth="1"/>
    <col min="15" max="15" width="40.44140625" style="346" customWidth="1"/>
    <col min="16" max="16" width="41" style="346" customWidth="1"/>
    <col min="17" max="17" width="29.6640625" style="346" customWidth="1"/>
    <col min="18" max="18" width="70.6640625" style="345" customWidth="1"/>
    <col min="19" max="16384" width="11.44140625" style="2"/>
  </cols>
  <sheetData>
    <row r="1" spans="1:18" ht="15" x14ac:dyDescent="0.25">
      <c r="A1" s="1"/>
      <c r="B1" s="1235"/>
      <c r="C1" s="1236"/>
      <c r="D1" s="1239" t="s">
        <v>41</v>
      </c>
      <c r="E1" s="1239"/>
      <c r="F1" s="1239"/>
      <c r="G1" s="1239"/>
      <c r="H1" s="1240"/>
      <c r="I1" s="1240"/>
      <c r="J1" s="1240"/>
      <c r="K1" s="1240"/>
      <c r="L1" s="1240"/>
      <c r="M1" s="1240"/>
      <c r="N1" s="1240"/>
      <c r="O1" s="1240"/>
      <c r="P1" s="1240"/>
      <c r="Q1" s="1240"/>
      <c r="R1" s="1241"/>
    </row>
    <row r="2" spans="1:18" ht="15" x14ac:dyDescent="0.25">
      <c r="A2" s="1"/>
      <c r="B2" s="1237"/>
      <c r="C2" s="1238"/>
      <c r="D2" s="1242"/>
      <c r="E2" s="1242"/>
      <c r="F2" s="1242"/>
      <c r="G2" s="1242"/>
      <c r="H2" s="1243"/>
      <c r="I2" s="1243"/>
      <c r="J2" s="1243"/>
      <c r="K2" s="1243"/>
      <c r="L2" s="1243"/>
      <c r="M2" s="1243"/>
      <c r="N2" s="1243"/>
      <c r="O2" s="1243"/>
      <c r="P2" s="1243"/>
      <c r="Q2" s="1243"/>
      <c r="R2" s="1244"/>
    </row>
    <row r="3" spans="1:18" ht="15" x14ac:dyDescent="0.25">
      <c r="A3" s="1"/>
      <c r="B3" s="1237"/>
      <c r="C3" s="1238"/>
      <c r="D3" s="1238"/>
      <c r="E3" s="1238"/>
      <c r="F3" s="1238"/>
      <c r="G3" s="1238"/>
      <c r="H3" s="1245"/>
      <c r="I3" s="1245"/>
      <c r="J3" s="1245"/>
      <c r="K3" s="1245"/>
      <c r="L3" s="1245"/>
      <c r="M3" s="1245"/>
      <c r="N3" s="1245"/>
      <c r="O3" s="1245"/>
      <c r="P3" s="1245"/>
      <c r="Q3" s="1245"/>
      <c r="R3" s="1246"/>
    </row>
    <row r="4" spans="1:18" ht="15.6" x14ac:dyDescent="0.25">
      <c r="A4" s="1"/>
      <c r="B4" s="1247" t="s">
        <v>42</v>
      </c>
      <c r="C4" s="1248"/>
      <c r="D4" s="1248"/>
      <c r="E4" s="1248"/>
      <c r="F4" s="1248"/>
      <c r="G4" s="1248"/>
      <c r="H4" s="1248"/>
      <c r="I4" s="1248"/>
      <c r="J4" s="1248"/>
      <c r="K4" s="593"/>
      <c r="L4" s="1249" t="s">
        <v>43</v>
      </c>
      <c r="M4" s="1249"/>
      <c r="N4" s="1249"/>
      <c r="O4" s="1249"/>
      <c r="P4" s="1249"/>
      <c r="Q4" s="597">
        <v>45107</v>
      </c>
      <c r="R4" s="699"/>
    </row>
    <row r="5" spans="1:18" ht="15.6" x14ac:dyDescent="0.25">
      <c r="A5" s="1"/>
      <c r="B5" s="697" t="s">
        <v>44</v>
      </c>
      <c r="C5" s="700"/>
      <c r="D5" s="593"/>
      <c r="E5" s="593"/>
      <c r="F5" s="701"/>
      <c r="G5" s="701"/>
      <c r="H5" s="701"/>
      <c r="I5" s="701"/>
      <c r="J5" s="730"/>
      <c r="K5" s="593"/>
      <c r="L5" s="1249"/>
      <c r="M5" s="1249"/>
      <c r="N5" s="1249"/>
      <c r="O5" s="1249"/>
      <c r="P5" s="1249"/>
      <c r="Q5" s="597"/>
      <c r="R5" s="699"/>
    </row>
    <row r="6" spans="1:18" ht="15.6" x14ac:dyDescent="0.25">
      <c r="A6" s="1"/>
      <c r="B6" s="697" t="s">
        <v>46</v>
      </c>
      <c r="C6" s="700"/>
      <c r="D6" s="593"/>
      <c r="E6" s="593"/>
      <c r="F6" s="701"/>
      <c r="G6" s="701"/>
      <c r="H6" s="701"/>
      <c r="I6" s="701"/>
      <c r="J6" s="730"/>
      <c r="K6" s="593"/>
      <c r="L6" s="1249"/>
      <c r="M6" s="1249"/>
      <c r="N6" s="1249"/>
      <c r="O6" s="1249"/>
      <c r="P6" s="1249"/>
      <c r="Q6" s="597"/>
      <c r="R6" s="699"/>
    </row>
    <row r="7" spans="1:18" ht="15.6" x14ac:dyDescent="0.25">
      <c r="A7" s="1"/>
      <c r="B7" s="697" t="s">
        <v>2727</v>
      </c>
      <c r="C7" s="700"/>
      <c r="D7" s="593"/>
      <c r="E7" s="593"/>
      <c r="F7" s="701"/>
      <c r="G7" s="701"/>
      <c r="H7" s="701"/>
      <c r="I7" s="701"/>
      <c r="J7" s="730"/>
      <c r="K7" s="593"/>
      <c r="L7" s="1249"/>
      <c r="M7" s="1249"/>
      <c r="N7" s="1249"/>
      <c r="O7" s="1249"/>
      <c r="P7" s="1249"/>
      <c r="Q7" s="597"/>
      <c r="R7" s="699"/>
    </row>
    <row r="8" spans="1:18" ht="15.6" x14ac:dyDescent="0.25">
      <c r="A8" s="1"/>
      <c r="B8" s="697" t="s">
        <v>50</v>
      </c>
      <c r="C8" s="700"/>
      <c r="D8" s="593"/>
      <c r="E8" s="593"/>
      <c r="F8" s="700"/>
      <c r="G8" s="700"/>
      <c r="H8" s="700"/>
      <c r="I8" s="700"/>
      <c r="J8" s="698"/>
      <c r="K8" s="593"/>
      <c r="L8" s="1249" t="s">
        <v>2728</v>
      </c>
      <c r="M8" s="1249"/>
      <c r="N8" s="1249"/>
      <c r="O8" s="1249"/>
      <c r="P8" s="1249"/>
      <c r="Q8" s="597">
        <v>45135</v>
      </c>
      <c r="R8" s="699"/>
    </row>
    <row r="9" spans="1:18" ht="15.6" x14ac:dyDescent="0.25">
      <c r="A9" s="1"/>
      <c r="B9" s="598"/>
      <c r="C9" s="702"/>
      <c r="D9" s="599"/>
      <c r="E9" s="599"/>
      <c r="F9" s="703"/>
      <c r="G9" s="703"/>
      <c r="H9" s="703"/>
      <c r="I9" s="703"/>
      <c r="J9" s="731"/>
      <c r="K9" s="599"/>
      <c r="L9" s="599"/>
      <c r="M9" s="604"/>
      <c r="N9" s="604"/>
      <c r="O9" s="604"/>
      <c r="P9" s="604"/>
      <c r="Q9" s="604"/>
      <c r="R9" s="704"/>
    </row>
    <row r="10" spans="1:18" ht="31.2" x14ac:dyDescent="0.25">
      <c r="A10" s="1"/>
      <c r="B10" s="607" t="s">
        <v>25</v>
      </c>
      <c r="C10" s="607" t="s">
        <v>11</v>
      </c>
      <c r="D10" s="607" t="s">
        <v>52</v>
      </c>
      <c r="E10" s="607" t="s">
        <v>53</v>
      </c>
      <c r="F10" s="705" t="s">
        <v>54</v>
      </c>
      <c r="G10" s="607" t="s">
        <v>55</v>
      </c>
      <c r="H10" s="607" t="s">
        <v>56</v>
      </c>
      <c r="I10" s="607" t="s">
        <v>57</v>
      </c>
      <c r="J10" s="706" t="s">
        <v>58</v>
      </c>
      <c r="K10" s="706" t="s">
        <v>59</v>
      </c>
      <c r="L10" s="707" t="s">
        <v>60</v>
      </c>
      <c r="M10" s="707" t="s">
        <v>61</v>
      </c>
      <c r="N10" s="3" t="s">
        <v>62</v>
      </c>
      <c r="O10" s="3" t="s">
        <v>63</v>
      </c>
      <c r="P10" s="708" t="s">
        <v>64</v>
      </c>
      <c r="Q10" s="706" t="s">
        <v>31</v>
      </c>
      <c r="R10" s="706" t="s">
        <v>65</v>
      </c>
    </row>
    <row r="11" spans="1:18" ht="150.6" x14ac:dyDescent="0.25">
      <c r="B11" s="737" t="s">
        <v>13</v>
      </c>
      <c r="C11" s="799" t="s">
        <v>8</v>
      </c>
      <c r="D11" s="1182" t="s">
        <v>66</v>
      </c>
      <c r="E11" s="1182" t="s">
        <v>67</v>
      </c>
      <c r="F11" s="1138" t="s">
        <v>68</v>
      </c>
      <c r="G11" s="1195" t="s">
        <v>69</v>
      </c>
      <c r="H11" s="1195" t="s">
        <v>70</v>
      </c>
      <c r="I11" s="404" t="s">
        <v>71</v>
      </c>
      <c r="J11" s="905" t="s">
        <v>72</v>
      </c>
      <c r="K11" s="709">
        <v>1</v>
      </c>
      <c r="L11" s="710">
        <v>42461</v>
      </c>
      <c r="M11" s="710">
        <v>42551</v>
      </c>
      <c r="N11" s="711">
        <f t="shared" ref="N11:N74" si="0">(M11-L11)/7</f>
        <v>12.857142857142858</v>
      </c>
      <c r="O11" s="712">
        <v>1</v>
      </c>
      <c r="P11" s="406">
        <f t="shared" ref="P11:P74" si="1">O11/K11</f>
        <v>1</v>
      </c>
      <c r="Q11" s="713" t="str">
        <f>IF(ISNUMBER(P11),IF(P11=100%,"CUMPLIDA",IF(AND(ISNUMBER(M11),ISNUMBER([1]CONSOLIDADO!$Q$4)), IF(M11&lt;[1]CONSOLIDADO!$Q$4,"INCUMPLIDA","PROCESO"), "VERIFICAR FECHA")),"SIN VALOR AVANCE")</f>
        <v>CUMPLIDA</v>
      </c>
      <c r="R11" s="905" t="s">
        <v>73</v>
      </c>
    </row>
    <row r="12" spans="1:18" ht="150.6" x14ac:dyDescent="0.25">
      <c r="B12" s="737" t="s">
        <v>13</v>
      </c>
      <c r="C12" s="799" t="s">
        <v>8</v>
      </c>
      <c r="D12" s="1183"/>
      <c r="E12" s="1183"/>
      <c r="F12" s="1193"/>
      <c r="G12" s="1193"/>
      <c r="H12" s="1193"/>
      <c r="I12" s="404" t="s">
        <v>74</v>
      </c>
      <c r="J12" s="905" t="s">
        <v>75</v>
      </c>
      <c r="K12" s="714">
        <v>1</v>
      </c>
      <c r="L12" s="710">
        <v>42461</v>
      </c>
      <c r="M12" s="710">
        <v>42650</v>
      </c>
      <c r="N12" s="711">
        <f t="shared" si="0"/>
        <v>27</v>
      </c>
      <c r="O12" s="715">
        <v>1</v>
      </c>
      <c r="P12" s="406">
        <f t="shared" si="1"/>
        <v>1</v>
      </c>
      <c r="Q12" s="713" t="str">
        <f>IF(ISNUMBER(P12),IF(P12=100%,"CUMPLIDA",IF(AND(ISNUMBER(M12),ISNUMBER([1]CONSOLIDADO!$Q$4)), IF(M12&lt;[1]CONSOLIDADO!$Q$4,"INCUMPLIDA","PROCESO"), "VERIFICAR FECHA")),"SIN VALOR AVANCE")</f>
        <v>CUMPLIDA</v>
      </c>
      <c r="R12" s="905" t="s">
        <v>76</v>
      </c>
    </row>
    <row r="13" spans="1:18" ht="150.6" x14ac:dyDescent="0.25">
      <c r="B13" s="737" t="s">
        <v>13</v>
      </c>
      <c r="C13" s="799" t="s">
        <v>8</v>
      </c>
      <c r="D13" s="1183"/>
      <c r="E13" s="1183"/>
      <c r="F13" s="1193"/>
      <c r="G13" s="1193"/>
      <c r="H13" s="1193"/>
      <c r="I13" s="404" t="s">
        <v>77</v>
      </c>
      <c r="J13" s="905" t="s">
        <v>78</v>
      </c>
      <c r="K13" s="709">
        <v>1</v>
      </c>
      <c r="L13" s="710">
        <v>42653</v>
      </c>
      <c r="M13" s="710">
        <v>42661</v>
      </c>
      <c r="N13" s="711">
        <f t="shared" si="0"/>
        <v>1.1428571428571428</v>
      </c>
      <c r="O13" s="712">
        <v>1</v>
      </c>
      <c r="P13" s="406">
        <f t="shared" si="1"/>
        <v>1</v>
      </c>
      <c r="Q13" s="713" t="str">
        <f>IF(ISNUMBER(P13),IF(P13=100%,"CUMPLIDA",IF(AND(ISNUMBER(M13),ISNUMBER([1]CONSOLIDADO!$Q$4)), IF(M13&lt;[1]CONSOLIDADO!$Q$4,"INCUMPLIDA","PROCESO"), "VERIFICAR FECHA")),"SIN VALOR AVANCE")</f>
        <v>CUMPLIDA</v>
      </c>
      <c r="R13" s="905" t="s">
        <v>79</v>
      </c>
    </row>
    <row r="14" spans="1:18" ht="150.6" x14ac:dyDescent="0.25">
      <c r="B14" s="737" t="s">
        <v>13</v>
      </c>
      <c r="C14" s="799" t="s">
        <v>8</v>
      </c>
      <c r="D14" s="1183"/>
      <c r="E14" s="1183"/>
      <c r="F14" s="1193"/>
      <c r="G14" s="1193"/>
      <c r="H14" s="1193"/>
      <c r="I14" s="404" t="s">
        <v>80</v>
      </c>
      <c r="J14" s="905" t="s">
        <v>81</v>
      </c>
      <c r="K14" s="714">
        <v>1</v>
      </c>
      <c r="L14" s="710">
        <v>42662</v>
      </c>
      <c r="M14" s="710">
        <v>42683</v>
      </c>
      <c r="N14" s="711">
        <f t="shared" si="0"/>
        <v>3</v>
      </c>
      <c r="O14" s="715">
        <v>1</v>
      </c>
      <c r="P14" s="406">
        <f t="shared" si="1"/>
        <v>1</v>
      </c>
      <c r="Q14" s="713" t="str">
        <f>IF(ISNUMBER(P14),IF(P14=100%,"CUMPLIDA",IF(AND(ISNUMBER(M14),ISNUMBER([1]CONSOLIDADO!$Q$4)), IF(M14&lt;[1]CONSOLIDADO!$Q$4,"INCUMPLIDA","PROCESO"), "VERIFICAR FECHA")),"SIN VALOR AVANCE")</f>
        <v>CUMPLIDA</v>
      </c>
      <c r="R14" s="905" t="s">
        <v>82</v>
      </c>
    </row>
    <row r="15" spans="1:18" ht="165.6" x14ac:dyDescent="0.25">
      <c r="B15" s="737" t="s">
        <v>13</v>
      </c>
      <c r="C15" s="799" t="s">
        <v>8</v>
      </c>
      <c r="D15" s="1183"/>
      <c r="E15" s="1183"/>
      <c r="F15" s="1193"/>
      <c r="G15" s="1193"/>
      <c r="H15" s="1193"/>
      <c r="I15" s="404" t="s">
        <v>83</v>
      </c>
      <c r="J15" s="905" t="s">
        <v>84</v>
      </c>
      <c r="K15" s="714">
        <v>1</v>
      </c>
      <c r="L15" s="710">
        <v>42684</v>
      </c>
      <c r="M15" s="710">
        <v>42698</v>
      </c>
      <c r="N15" s="711">
        <f t="shared" si="0"/>
        <v>2</v>
      </c>
      <c r="O15" s="715">
        <v>1</v>
      </c>
      <c r="P15" s="406">
        <f t="shared" si="1"/>
        <v>1</v>
      </c>
      <c r="Q15" s="713" t="str">
        <f>IF(ISNUMBER(P15),IF(P15=100%,"CUMPLIDA",IF(AND(ISNUMBER(M15),ISNUMBER([1]CONSOLIDADO!$Q$4)), IF(M15&lt;[1]CONSOLIDADO!$Q$4,"INCUMPLIDA","PROCESO"), "VERIFICAR FECHA")),"SIN VALOR AVANCE")</f>
        <v>CUMPLIDA</v>
      </c>
      <c r="R15" s="905" t="s">
        <v>85</v>
      </c>
    </row>
    <row r="16" spans="1:18" ht="150.6" x14ac:dyDescent="0.25">
      <c r="B16" s="737" t="s">
        <v>13</v>
      </c>
      <c r="C16" s="799" t="s">
        <v>8</v>
      </c>
      <c r="D16" s="1183"/>
      <c r="E16" s="1183"/>
      <c r="F16" s="1193"/>
      <c r="G16" s="1193"/>
      <c r="H16" s="1194"/>
      <c r="I16" s="404" t="s">
        <v>86</v>
      </c>
      <c r="J16" s="905" t="s">
        <v>87</v>
      </c>
      <c r="K16" s="714">
        <v>1</v>
      </c>
      <c r="L16" s="710">
        <v>42699</v>
      </c>
      <c r="M16" s="710">
        <v>42760</v>
      </c>
      <c r="N16" s="711">
        <f t="shared" si="0"/>
        <v>8.7142857142857135</v>
      </c>
      <c r="O16" s="715">
        <v>1</v>
      </c>
      <c r="P16" s="406">
        <f t="shared" si="1"/>
        <v>1</v>
      </c>
      <c r="Q16" s="713" t="str">
        <f>IF(ISNUMBER(P16),IF(P16=100%,"CUMPLIDA",IF(AND(ISNUMBER(M16),ISNUMBER([1]CONSOLIDADO!$Q$4)), IF(M16&lt;[1]CONSOLIDADO!$Q$4,"INCUMPLIDA","PROCESO"), "VERIFICAR FECHA")),"SIN VALOR AVANCE")</f>
        <v>CUMPLIDA</v>
      </c>
      <c r="R16" s="905" t="s">
        <v>88</v>
      </c>
    </row>
    <row r="17" spans="2:18" ht="135.6" x14ac:dyDescent="0.25">
      <c r="B17" s="737" t="s">
        <v>13</v>
      </c>
      <c r="C17" s="799" t="s">
        <v>8</v>
      </c>
      <c r="D17" s="1183"/>
      <c r="E17" s="1183"/>
      <c r="F17" s="1193"/>
      <c r="G17" s="1193"/>
      <c r="H17" s="404" t="s">
        <v>89</v>
      </c>
      <c r="I17" s="404" t="s">
        <v>90</v>
      </c>
      <c r="J17" s="905" t="s">
        <v>91</v>
      </c>
      <c r="K17" s="709">
        <v>1</v>
      </c>
      <c r="L17" s="710">
        <v>43831</v>
      </c>
      <c r="M17" s="710">
        <v>44012</v>
      </c>
      <c r="N17" s="711">
        <f t="shared" si="0"/>
        <v>25.857142857142858</v>
      </c>
      <c r="O17" s="712">
        <v>1</v>
      </c>
      <c r="P17" s="406">
        <f t="shared" si="1"/>
        <v>1</v>
      </c>
      <c r="Q17" s="713" t="str">
        <f>IF(ISNUMBER(P17),IF(P17=100%,"CUMPLIDA",IF(AND(ISNUMBER(M17),ISNUMBER([1]CONSOLIDADO!$Q$4)), IF(M17&lt;[1]CONSOLIDADO!$Q$4,"INCUMPLIDA","PROCESO"), "VERIFICAR FECHA")),"SIN VALOR AVANCE")</f>
        <v>CUMPLIDA</v>
      </c>
      <c r="R17" s="905" t="s">
        <v>92</v>
      </c>
    </row>
    <row r="18" spans="2:18" ht="135.6" x14ac:dyDescent="0.25">
      <c r="B18" s="737" t="s">
        <v>13</v>
      </c>
      <c r="C18" s="799" t="s">
        <v>8</v>
      </c>
      <c r="D18" s="1183"/>
      <c r="E18" s="1183"/>
      <c r="F18" s="1193"/>
      <c r="G18" s="1193"/>
      <c r="H18" s="404" t="s">
        <v>93</v>
      </c>
      <c r="I18" s="404" t="s">
        <v>94</v>
      </c>
      <c r="J18" s="905" t="s">
        <v>95</v>
      </c>
      <c r="K18" s="709">
        <v>1</v>
      </c>
      <c r="L18" s="710">
        <v>44013</v>
      </c>
      <c r="M18" s="710">
        <v>44196</v>
      </c>
      <c r="N18" s="711">
        <f t="shared" si="0"/>
        <v>26.142857142857142</v>
      </c>
      <c r="O18" s="712">
        <v>1</v>
      </c>
      <c r="P18" s="406">
        <f t="shared" si="1"/>
        <v>1</v>
      </c>
      <c r="Q18" s="713" t="str">
        <f>IF(ISNUMBER(P18),IF(P18=100%,"CUMPLIDA",IF(AND(ISNUMBER(M18),ISNUMBER([1]CONSOLIDADO!$Q$4)), IF(M18&lt;[1]CONSOLIDADO!$Q$4,"INCUMPLIDA","PROCESO"), "VERIFICAR FECHA")),"SIN VALOR AVANCE")</f>
        <v>CUMPLIDA</v>
      </c>
      <c r="R18" s="905" t="s">
        <v>96</v>
      </c>
    </row>
    <row r="19" spans="2:18" ht="210.6" x14ac:dyDescent="0.25">
      <c r="B19" s="737" t="s">
        <v>13</v>
      </c>
      <c r="C19" s="799" t="s">
        <v>8</v>
      </c>
      <c r="D19" s="1183"/>
      <c r="E19" s="1183"/>
      <c r="F19" s="1193"/>
      <c r="G19" s="1193"/>
      <c r="H19" s="1195" t="s">
        <v>97</v>
      </c>
      <c r="I19" s="407" t="s">
        <v>98</v>
      </c>
      <c r="J19" s="732" t="s">
        <v>99</v>
      </c>
      <c r="K19" s="709">
        <v>1</v>
      </c>
      <c r="L19" s="710">
        <v>44409</v>
      </c>
      <c r="M19" s="710">
        <v>44773</v>
      </c>
      <c r="N19" s="711">
        <f t="shared" si="0"/>
        <v>52</v>
      </c>
      <c r="O19" s="712">
        <v>1</v>
      </c>
      <c r="P19" s="406">
        <f t="shared" si="1"/>
        <v>1</v>
      </c>
      <c r="Q19" s="713" t="str">
        <f>IF(ISNUMBER(P19),IF(P19=100%,"CUMPLIDA",IF(AND(ISNUMBER(M19),ISNUMBER([1]CONSOLIDADO!$Q$4)), IF(M19&lt;[1]CONSOLIDADO!$Q$4,"INCUMPLIDA","PROCESO"), "VERIFICAR FECHA")),"SIN VALOR AVANCE")</f>
        <v>CUMPLIDA</v>
      </c>
      <c r="R19" s="905" t="s">
        <v>100</v>
      </c>
    </row>
    <row r="20" spans="2:18" ht="195.6" x14ac:dyDescent="0.25">
      <c r="B20" s="737" t="s">
        <v>13</v>
      </c>
      <c r="C20" s="799" t="s">
        <v>8</v>
      </c>
      <c r="D20" s="1183"/>
      <c r="E20" s="1183"/>
      <c r="F20" s="1193"/>
      <c r="G20" s="1193"/>
      <c r="H20" s="1194"/>
      <c r="I20" s="407" t="s">
        <v>101</v>
      </c>
      <c r="J20" s="732" t="s">
        <v>102</v>
      </c>
      <c r="K20" s="709">
        <v>1</v>
      </c>
      <c r="L20" s="710">
        <v>44774</v>
      </c>
      <c r="M20" s="710">
        <v>44926</v>
      </c>
      <c r="N20" s="711">
        <f t="shared" si="0"/>
        <v>21.714285714285715</v>
      </c>
      <c r="O20" s="712">
        <v>1</v>
      </c>
      <c r="P20" s="406">
        <f t="shared" si="1"/>
        <v>1</v>
      </c>
      <c r="Q20" s="713" t="str">
        <f>IF(ISNUMBER(P20),IF(P20=100%,"CUMPLIDA",IF(AND(ISNUMBER(M20),ISNUMBER([1]CONSOLIDADO!$Q$4)), IF(M20&lt;[1]CONSOLIDADO!$Q$4,"INCUMPLIDA","PROCESO"), "VERIFICAR FECHA")),"SIN VALOR AVANCE")</f>
        <v>CUMPLIDA</v>
      </c>
      <c r="R20" s="905" t="s">
        <v>103</v>
      </c>
    </row>
    <row r="21" spans="2:18" ht="210.6" x14ac:dyDescent="0.25">
      <c r="B21" s="737" t="s">
        <v>13</v>
      </c>
      <c r="C21" s="799" t="s">
        <v>8</v>
      </c>
      <c r="D21" s="1183"/>
      <c r="E21" s="1183"/>
      <c r="F21" s="1193"/>
      <c r="G21" s="1193"/>
      <c r="H21" s="1195" t="s">
        <v>104</v>
      </c>
      <c r="I21" s="407" t="s">
        <v>105</v>
      </c>
      <c r="J21" s="732" t="s">
        <v>106</v>
      </c>
      <c r="K21" s="709">
        <v>3</v>
      </c>
      <c r="L21" s="710">
        <v>44927</v>
      </c>
      <c r="M21" s="710">
        <v>45291</v>
      </c>
      <c r="N21" s="711">
        <f t="shared" si="0"/>
        <v>52</v>
      </c>
      <c r="O21" s="712">
        <v>0</v>
      </c>
      <c r="P21" s="406">
        <f t="shared" si="1"/>
        <v>0</v>
      </c>
      <c r="Q21" s="713" t="str">
        <f>IF(ISNUMBER(P21),IF(P21=100%,"CUMPLIDA",IF(AND(ISNUMBER(M21),ISNUMBER([1]CONSOLIDADO!$Q$4)), IF(M21&lt;[1]CONSOLIDADO!$Q$4,"INCUMPLIDA","PROCESO"), "VERIFICAR FECHA")),"SIN VALOR AVANCE")</f>
        <v>PROCESO</v>
      </c>
      <c r="R21" s="905" t="s">
        <v>107</v>
      </c>
    </row>
    <row r="22" spans="2:18" ht="210.6" x14ac:dyDescent="0.25">
      <c r="B22" s="737" t="s">
        <v>13</v>
      </c>
      <c r="C22" s="799" t="s">
        <v>8</v>
      </c>
      <c r="D22" s="1184"/>
      <c r="E22" s="1184"/>
      <c r="F22" s="1194"/>
      <c r="G22" s="1194"/>
      <c r="H22" s="1194"/>
      <c r="I22" s="407" t="s">
        <v>108</v>
      </c>
      <c r="J22" s="732" t="s">
        <v>109</v>
      </c>
      <c r="K22" s="709">
        <v>1</v>
      </c>
      <c r="L22" s="710">
        <v>45474</v>
      </c>
      <c r="M22" s="710">
        <v>45657</v>
      </c>
      <c r="N22" s="711">
        <f t="shared" si="0"/>
        <v>26.142857142857142</v>
      </c>
      <c r="O22" s="712">
        <v>0</v>
      </c>
      <c r="P22" s="406">
        <f t="shared" si="1"/>
        <v>0</v>
      </c>
      <c r="Q22" s="713" t="str">
        <f>IF(ISNUMBER(P22),IF(P22=100%,"CUMPLIDA",IF(AND(ISNUMBER(M22),ISNUMBER([1]CONSOLIDADO!$Q$4)), IF(M22&lt;[1]CONSOLIDADO!$Q$4,"INCUMPLIDA","PROCESO"), "VERIFICAR FECHA")),"SIN VALOR AVANCE")</f>
        <v>PROCESO</v>
      </c>
      <c r="R22" s="905" t="s">
        <v>107</v>
      </c>
    </row>
    <row r="23" spans="2:18" ht="150.6" x14ac:dyDescent="0.25">
      <c r="B23" s="737" t="s">
        <v>13</v>
      </c>
      <c r="C23" s="799" t="s">
        <v>8</v>
      </c>
      <c r="D23" s="1136" t="s">
        <v>110</v>
      </c>
      <c r="E23" s="1136" t="s">
        <v>67</v>
      </c>
      <c r="F23" s="1138" t="s">
        <v>111</v>
      </c>
      <c r="G23" s="1138" t="s">
        <v>112</v>
      </c>
      <c r="H23" s="404" t="s">
        <v>113</v>
      </c>
      <c r="I23" s="404" t="s">
        <v>90</v>
      </c>
      <c r="J23" s="905" t="s">
        <v>91</v>
      </c>
      <c r="K23" s="709">
        <v>1</v>
      </c>
      <c r="L23" s="710">
        <v>43831</v>
      </c>
      <c r="M23" s="710">
        <v>44012</v>
      </c>
      <c r="N23" s="711">
        <f t="shared" si="0"/>
        <v>25.857142857142858</v>
      </c>
      <c r="O23" s="712">
        <v>1</v>
      </c>
      <c r="P23" s="406">
        <f t="shared" si="1"/>
        <v>1</v>
      </c>
      <c r="Q23" s="713" t="str">
        <f>IF(ISNUMBER(P23),IF(P23=100%,"CUMPLIDA",IF(AND(ISNUMBER(M23),ISNUMBER([1]CONSOLIDADO!$Q$4)), IF(M23&lt;[1]CONSOLIDADO!$Q$4,"INCUMPLIDA","PROCESO"), "VERIFICAR FECHA")),"SIN VALOR AVANCE")</f>
        <v>CUMPLIDA</v>
      </c>
      <c r="R23" s="905" t="s">
        <v>114</v>
      </c>
    </row>
    <row r="24" spans="2:18" ht="150.6" x14ac:dyDescent="0.25">
      <c r="B24" s="737" t="s">
        <v>13</v>
      </c>
      <c r="C24" s="799" t="s">
        <v>8</v>
      </c>
      <c r="D24" s="1136"/>
      <c r="E24" s="1136"/>
      <c r="F24" s="1138"/>
      <c r="G24" s="1138"/>
      <c r="H24" s="404" t="s">
        <v>115</v>
      </c>
      <c r="I24" s="404" t="s">
        <v>94</v>
      </c>
      <c r="J24" s="905" t="s">
        <v>95</v>
      </c>
      <c r="K24" s="709">
        <v>1</v>
      </c>
      <c r="L24" s="710">
        <v>44013</v>
      </c>
      <c r="M24" s="710">
        <v>44196</v>
      </c>
      <c r="N24" s="711">
        <f t="shared" si="0"/>
        <v>26.142857142857142</v>
      </c>
      <c r="O24" s="712">
        <v>1</v>
      </c>
      <c r="P24" s="406">
        <f t="shared" si="1"/>
        <v>1</v>
      </c>
      <c r="Q24" s="713" t="str">
        <f>IF(ISNUMBER(P24),IF(P24=100%,"CUMPLIDA",IF(AND(ISNUMBER(M24),ISNUMBER([1]CONSOLIDADO!$Q$4)), IF(M24&lt;[1]CONSOLIDADO!$Q$4,"INCUMPLIDA","PROCESO"), "VERIFICAR FECHA")),"SIN VALOR AVANCE")</f>
        <v>CUMPLIDA</v>
      </c>
      <c r="R24" s="905" t="s">
        <v>114</v>
      </c>
    </row>
    <row r="25" spans="2:18" ht="225.6" x14ac:dyDescent="0.25">
      <c r="B25" s="737" t="s">
        <v>13</v>
      </c>
      <c r="C25" s="799" t="s">
        <v>8</v>
      </c>
      <c r="D25" s="1136"/>
      <c r="E25" s="1136"/>
      <c r="F25" s="1138"/>
      <c r="G25" s="1138"/>
      <c r="H25" s="1138" t="s">
        <v>116</v>
      </c>
      <c r="I25" s="407" t="s">
        <v>98</v>
      </c>
      <c r="J25" s="732" t="s">
        <v>99</v>
      </c>
      <c r="K25" s="709">
        <v>1</v>
      </c>
      <c r="L25" s="710">
        <v>44409</v>
      </c>
      <c r="M25" s="710">
        <v>44773</v>
      </c>
      <c r="N25" s="711">
        <f t="shared" si="0"/>
        <v>52</v>
      </c>
      <c r="O25" s="712">
        <v>1</v>
      </c>
      <c r="P25" s="406">
        <f t="shared" si="1"/>
        <v>1</v>
      </c>
      <c r="Q25" s="713" t="str">
        <f>IF(ISNUMBER(P25),IF(P25=100%,"CUMPLIDA",IF(AND(ISNUMBER(M25),ISNUMBER([1]CONSOLIDADO!$Q$4)), IF(M25&lt;[1]CONSOLIDADO!$Q$4,"INCUMPLIDA","PROCESO"), "VERIFICAR FECHA")),"SIN VALOR AVANCE")</f>
        <v>CUMPLIDA</v>
      </c>
      <c r="R25" s="905" t="s">
        <v>117</v>
      </c>
    </row>
    <row r="26" spans="2:18" ht="225.6" x14ac:dyDescent="0.25">
      <c r="B26" s="737" t="s">
        <v>13</v>
      </c>
      <c r="C26" s="799" t="s">
        <v>8</v>
      </c>
      <c r="D26" s="1136"/>
      <c r="E26" s="1136"/>
      <c r="F26" s="1138"/>
      <c r="G26" s="1138"/>
      <c r="H26" s="1138"/>
      <c r="I26" s="407" t="s">
        <v>101</v>
      </c>
      <c r="J26" s="732" t="s">
        <v>102</v>
      </c>
      <c r="K26" s="709">
        <v>1</v>
      </c>
      <c r="L26" s="710">
        <v>44774</v>
      </c>
      <c r="M26" s="710">
        <v>44926</v>
      </c>
      <c r="N26" s="711">
        <f t="shared" si="0"/>
        <v>21.714285714285715</v>
      </c>
      <c r="O26" s="712">
        <v>1</v>
      </c>
      <c r="P26" s="406">
        <f t="shared" si="1"/>
        <v>1</v>
      </c>
      <c r="Q26" s="713" t="str">
        <f>IF(ISNUMBER(P26),IF(P26=100%,"CUMPLIDA",IF(AND(ISNUMBER(M26),ISNUMBER([1]CONSOLIDADO!$Q$4)), IF(M26&lt;[1]CONSOLIDADO!$Q$4,"INCUMPLIDA","PROCESO"), "VERIFICAR FECHA")),"SIN VALOR AVANCE")</f>
        <v>CUMPLIDA</v>
      </c>
      <c r="R26" s="905" t="s">
        <v>117</v>
      </c>
    </row>
    <row r="27" spans="2:18" ht="240.6" x14ac:dyDescent="0.25">
      <c r="B27" s="737" t="s">
        <v>13</v>
      </c>
      <c r="C27" s="799" t="s">
        <v>8</v>
      </c>
      <c r="D27" s="1136"/>
      <c r="E27" s="1136"/>
      <c r="F27" s="1138"/>
      <c r="G27" s="1138"/>
      <c r="H27" s="1138" t="s">
        <v>118</v>
      </c>
      <c r="I27" s="407" t="s">
        <v>105</v>
      </c>
      <c r="J27" s="732" t="s">
        <v>106</v>
      </c>
      <c r="K27" s="709">
        <v>3</v>
      </c>
      <c r="L27" s="710">
        <v>44927</v>
      </c>
      <c r="M27" s="710">
        <v>45291</v>
      </c>
      <c r="N27" s="711">
        <f t="shared" si="0"/>
        <v>52</v>
      </c>
      <c r="O27" s="712">
        <v>0</v>
      </c>
      <c r="P27" s="406">
        <f t="shared" si="1"/>
        <v>0</v>
      </c>
      <c r="Q27" s="713" t="str">
        <f>IF(ISNUMBER(P27),IF(P27=100%,"CUMPLIDA",IF(AND(ISNUMBER(M27),ISNUMBER([1]CONSOLIDADO!$Q$4)), IF(M27&lt;[1]CONSOLIDADO!$Q$4,"INCUMPLIDA","PROCESO"), "VERIFICAR FECHA")),"SIN VALOR AVANCE")</f>
        <v>PROCESO</v>
      </c>
      <c r="R27" s="905" t="s">
        <v>119</v>
      </c>
    </row>
    <row r="28" spans="2:18" ht="240.6" x14ac:dyDescent="0.25">
      <c r="B28" s="737" t="s">
        <v>13</v>
      </c>
      <c r="C28" s="799" t="s">
        <v>8</v>
      </c>
      <c r="D28" s="1136"/>
      <c r="E28" s="1136"/>
      <c r="F28" s="1138"/>
      <c r="G28" s="1138"/>
      <c r="H28" s="1138"/>
      <c r="I28" s="407" t="s">
        <v>108</v>
      </c>
      <c r="J28" s="732" t="s">
        <v>109</v>
      </c>
      <c r="K28" s="709">
        <v>1</v>
      </c>
      <c r="L28" s="710">
        <v>45474</v>
      </c>
      <c r="M28" s="710">
        <v>45657</v>
      </c>
      <c r="N28" s="711">
        <f t="shared" si="0"/>
        <v>26.142857142857142</v>
      </c>
      <c r="O28" s="712">
        <v>0</v>
      </c>
      <c r="P28" s="406">
        <f t="shared" si="1"/>
        <v>0</v>
      </c>
      <c r="Q28" s="713" t="str">
        <f>IF(ISNUMBER(P28),IF(P28=100%,"CUMPLIDA",IF(AND(ISNUMBER(M28),ISNUMBER([1]CONSOLIDADO!$Q$4)), IF(M28&lt;[1]CONSOLIDADO!$Q$4,"INCUMPLIDA","PROCESO"), "VERIFICAR FECHA")),"SIN VALOR AVANCE")</f>
        <v>PROCESO</v>
      </c>
      <c r="R28" s="905" t="s">
        <v>119</v>
      </c>
    </row>
    <row r="29" spans="2:18" ht="135.6" x14ac:dyDescent="0.25">
      <c r="B29" s="737" t="s">
        <v>13</v>
      </c>
      <c r="C29" s="799" t="s">
        <v>8</v>
      </c>
      <c r="D29" s="1136"/>
      <c r="E29" s="1136"/>
      <c r="F29" s="1138"/>
      <c r="G29" s="1138"/>
      <c r="H29" s="404" t="s">
        <v>120</v>
      </c>
      <c r="I29" s="404" t="s">
        <v>121</v>
      </c>
      <c r="J29" s="905" t="s">
        <v>122</v>
      </c>
      <c r="K29" s="709">
        <v>1</v>
      </c>
      <c r="L29" s="710">
        <v>42552</v>
      </c>
      <c r="M29" s="710">
        <v>42916</v>
      </c>
      <c r="N29" s="711">
        <f t="shared" si="0"/>
        <v>52</v>
      </c>
      <c r="O29" s="712">
        <v>1</v>
      </c>
      <c r="P29" s="406">
        <f t="shared" si="1"/>
        <v>1</v>
      </c>
      <c r="Q29" s="713" t="str">
        <f>IF(ISNUMBER(P29),IF(P29=100%,"CUMPLIDA",IF(AND(ISNUMBER(M29),ISNUMBER([1]CONSOLIDADO!$Q$4)), IF(M29&lt;[1]CONSOLIDADO!$Q$4,"INCUMPLIDA","PROCESO"), "VERIFICAR FECHA")),"SIN VALOR AVANCE")</f>
        <v>CUMPLIDA</v>
      </c>
      <c r="R29" s="905" t="s">
        <v>96</v>
      </c>
    </row>
    <row r="30" spans="2:18" ht="330" x14ac:dyDescent="0.25">
      <c r="B30" s="737" t="s">
        <v>13</v>
      </c>
      <c r="C30" s="799" t="s">
        <v>8</v>
      </c>
      <c r="D30" s="1136"/>
      <c r="E30" s="1136"/>
      <c r="F30" s="1138"/>
      <c r="G30" s="1138"/>
      <c r="H30" s="1138" t="s">
        <v>123</v>
      </c>
      <c r="I30" s="404" t="s">
        <v>124</v>
      </c>
      <c r="J30" s="905" t="s">
        <v>125</v>
      </c>
      <c r="K30" s="709">
        <v>1</v>
      </c>
      <c r="L30" s="710">
        <v>42558</v>
      </c>
      <c r="M30" s="710">
        <v>42735</v>
      </c>
      <c r="N30" s="711">
        <f t="shared" si="0"/>
        <v>25.285714285714285</v>
      </c>
      <c r="O30" s="712">
        <v>1</v>
      </c>
      <c r="P30" s="406">
        <f t="shared" si="1"/>
        <v>1</v>
      </c>
      <c r="Q30" s="713" t="str">
        <f>IF(ISNUMBER(P30),IF(P30=100%,"CUMPLIDA",IF(AND(ISNUMBER(M30),ISNUMBER([1]CONSOLIDADO!$Q$4)), IF(M30&lt;[1]CONSOLIDADO!$Q$4,"INCUMPLIDA","PROCESO"), "VERIFICAR FECHA")),"SIN VALOR AVANCE")</f>
        <v>CUMPLIDA</v>
      </c>
      <c r="R30" s="905" t="s">
        <v>96</v>
      </c>
    </row>
    <row r="31" spans="2:18" ht="135.6" x14ac:dyDescent="0.25">
      <c r="B31" s="737" t="s">
        <v>13</v>
      </c>
      <c r="C31" s="799" t="s">
        <v>8</v>
      </c>
      <c r="D31" s="1136"/>
      <c r="E31" s="1136"/>
      <c r="F31" s="1138"/>
      <c r="G31" s="1138"/>
      <c r="H31" s="1138"/>
      <c r="I31" s="404" t="s">
        <v>126</v>
      </c>
      <c r="J31" s="905" t="s">
        <v>127</v>
      </c>
      <c r="K31" s="709">
        <v>3</v>
      </c>
      <c r="L31" s="710">
        <v>42835</v>
      </c>
      <c r="M31" s="710">
        <v>43190</v>
      </c>
      <c r="N31" s="711">
        <f t="shared" si="0"/>
        <v>50.714285714285715</v>
      </c>
      <c r="O31" s="712">
        <v>3</v>
      </c>
      <c r="P31" s="406">
        <f t="shared" si="1"/>
        <v>1</v>
      </c>
      <c r="Q31" s="713" t="str">
        <f>IF(ISNUMBER(P31),IF(P31=100%,"CUMPLIDA",IF(AND(ISNUMBER(M31),ISNUMBER([1]CONSOLIDADO!$Q$4)), IF(M31&lt;[1]CONSOLIDADO!$Q$4,"INCUMPLIDA","PROCESO"), "VERIFICAR FECHA")),"SIN VALOR AVANCE")</f>
        <v>CUMPLIDA</v>
      </c>
      <c r="R31" s="905" t="s">
        <v>128</v>
      </c>
    </row>
    <row r="32" spans="2:18" ht="165.6" x14ac:dyDescent="0.25">
      <c r="B32" s="737" t="s">
        <v>13</v>
      </c>
      <c r="C32" s="799" t="s">
        <v>8</v>
      </c>
      <c r="D32" s="1136"/>
      <c r="E32" s="1136"/>
      <c r="F32" s="1138"/>
      <c r="G32" s="1138"/>
      <c r="H32" s="1138"/>
      <c r="I32" s="404" t="s">
        <v>129</v>
      </c>
      <c r="J32" s="905" t="s">
        <v>130</v>
      </c>
      <c r="K32" s="709">
        <v>1</v>
      </c>
      <c r="L32" s="710">
        <v>43465</v>
      </c>
      <c r="M32" s="710">
        <v>43830</v>
      </c>
      <c r="N32" s="711">
        <f t="shared" si="0"/>
        <v>52.142857142857146</v>
      </c>
      <c r="O32" s="712">
        <v>1</v>
      </c>
      <c r="P32" s="406">
        <f t="shared" si="1"/>
        <v>1</v>
      </c>
      <c r="Q32" s="713" t="str">
        <f>IF(ISNUMBER(P32),IF(P32=100%,"CUMPLIDA",IF(AND(ISNUMBER(M32),ISNUMBER([1]CONSOLIDADO!$Q$4)), IF(M32&lt;[1]CONSOLIDADO!$Q$4,"INCUMPLIDA","PROCESO"), "VERIFICAR FECHA")),"SIN VALOR AVANCE")</f>
        <v>CUMPLIDA</v>
      </c>
      <c r="R32" s="905" t="s">
        <v>131</v>
      </c>
    </row>
    <row r="33" spans="2:18" ht="150.6" x14ac:dyDescent="0.25">
      <c r="B33" s="737" t="s">
        <v>13</v>
      </c>
      <c r="C33" s="799" t="s">
        <v>8</v>
      </c>
      <c r="D33" s="1136"/>
      <c r="E33" s="1136"/>
      <c r="F33" s="1138"/>
      <c r="G33" s="1138"/>
      <c r="H33" s="1138"/>
      <c r="I33" s="404" t="s">
        <v>132</v>
      </c>
      <c r="J33" s="905" t="s">
        <v>133</v>
      </c>
      <c r="K33" s="709">
        <v>1</v>
      </c>
      <c r="L33" s="710">
        <v>43831</v>
      </c>
      <c r="M33" s="710">
        <v>43920</v>
      </c>
      <c r="N33" s="711">
        <f t="shared" si="0"/>
        <v>12.714285714285714</v>
      </c>
      <c r="O33" s="712">
        <v>1</v>
      </c>
      <c r="P33" s="406">
        <f t="shared" si="1"/>
        <v>1</v>
      </c>
      <c r="Q33" s="713" t="str">
        <f>IF(ISNUMBER(P33),IF(P33=100%,"CUMPLIDA",IF(AND(ISNUMBER(M33),ISNUMBER([1]CONSOLIDADO!$Q$4)), IF(M33&lt;[1]CONSOLIDADO!$Q$4,"INCUMPLIDA","PROCESO"), "VERIFICAR FECHA")),"SIN VALOR AVANCE")</f>
        <v>CUMPLIDA</v>
      </c>
      <c r="R33" s="905" t="s">
        <v>134</v>
      </c>
    </row>
    <row r="34" spans="2:18" ht="165.6" x14ac:dyDescent="0.25">
      <c r="B34" s="737" t="s">
        <v>13</v>
      </c>
      <c r="C34" s="799" t="s">
        <v>8</v>
      </c>
      <c r="D34" s="1136"/>
      <c r="E34" s="1136"/>
      <c r="F34" s="1138"/>
      <c r="G34" s="1138"/>
      <c r="H34" s="1138"/>
      <c r="I34" s="404" t="s">
        <v>135</v>
      </c>
      <c r="J34" s="905" t="s">
        <v>136</v>
      </c>
      <c r="K34" s="709">
        <v>2</v>
      </c>
      <c r="L34" s="710">
        <v>43922</v>
      </c>
      <c r="M34" s="710">
        <v>44012</v>
      </c>
      <c r="N34" s="711">
        <f t="shared" si="0"/>
        <v>12.857142857142858</v>
      </c>
      <c r="O34" s="712">
        <v>2</v>
      </c>
      <c r="P34" s="406">
        <f t="shared" si="1"/>
        <v>1</v>
      </c>
      <c r="Q34" s="713" t="str">
        <f>IF(ISNUMBER(P34),IF(P34=100%,"CUMPLIDA",IF(AND(ISNUMBER(M34),ISNUMBER([1]CONSOLIDADO!$Q$4)), IF(M34&lt;[1]CONSOLIDADO!$Q$4,"INCUMPLIDA","PROCESO"), "VERIFICAR FECHA")),"SIN VALOR AVANCE")</f>
        <v>CUMPLIDA</v>
      </c>
      <c r="R34" s="905" t="s">
        <v>137</v>
      </c>
    </row>
    <row r="35" spans="2:18" ht="135.6" customHeight="1" x14ac:dyDescent="0.25">
      <c r="B35" s="737" t="s">
        <v>13</v>
      </c>
      <c r="C35" s="799" t="s">
        <v>8</v>
      </c>
      <c r="D35" s="1136" t="s">
        <v>138</v>
      </c>
      <c r="E35" s="1136" t="s">
        <v>139</v>
      </c>
      <c r="F35" s="1138" t="s">
        <v>140</v>
      </c>
      <c r="G35" s="1138" t="s">
        <v>141</v>
      </c>
      <c r="H35" s="404" t="s">
        <v>142</v>
      </c>
      <c r="I35" s="404" t="s">
        <v>143</v>
      </c>
      <c r="J35" s="905" t="s">
        <v>122</v>
      </c>
      <c r="K35" s="709">
        <v>1</v>
      </c>
      <c r="L35" s="710">
        <v>42552</v>
      </c>
      <c r="M35" s="710">
        <v>42916</v>
      </c>
      <c r="N35" s="711">
        <f t="shared" si="0"/>
        <v>52</v>
      </c>
      <c r="O35" s="712">
        <v>1</v>
      </c>
      <c r="P35" s="406">
        <f t="shared" si="1"/>
        <v>1</v>
      </c>
      <c r="Q35" s="713" t="str">
        <f>IF(ISNUMBER(P35),IF(P35=100%,"CUMPLIDA",IF(AND(ISNUMBER(M35),ISNUMBER([1]CONSOLIDADO!$Q$4)), IF(M35&lt;[1]CONSOLIDADO!$Q$4,"INCUMPLIDA","PROCESO"), "VERIFICAR FECHA")),"SIN VALOR AVANCE")</f>
        <v>CUMPLIDA</v>
      </c>
      <c r="R35" s="905" t="s">
        <v>144</v>
      </c>
    </row>
    <row r="36" spans="2:18" ht="345" x14ac:dyDescent="0.25">
      <c r="B36" s="737" t="s">
        <v>13</v>
      </c>
      <c r="C36" s="799" t="s">
        <v>8</v>
      </c>
      <c r="D36" s="1136"/>
      <c r="E36" s="1136"/>
      <c r="F36" s="1138"/>
      <c r="G36" s="1138"/>
      <c r="H36" s="1138" t="s">
        <v>145</v>
      </c>
      <c r="I36" s="404" t="s">
        <v>146</v>
      </c>
      <c r="J36" s="905" t="s">
        <v>125</v>
      </c>
      <c r="K36" s="709">
        <v>1</v>
      </c>
      <c r="L36" s="710">
        <v>42558</v>
      </c>
      <c r="M36" s="710">
        <v>42735</v>
      </c>
      <c r="N36" s="711">
        <f t="shared" si="0"/>
        <v>25.285714285714285</v>
      </c>
      <c r="O36" s="712">
        <v>1</v>
      </c>
      <c r="P36" s="406">
        <f t="shared" si="1"/>
        <v>1</v>
      </c>
      <c r="Q36" s="713" t="str">
        <f>IF(ISNUMBER(P36),IF(P36=100%,"CUMPLIDA",IF(AND(ISNUMBER(M36),ISNUMBER([1]CONSOLIDADO!$Q$4)), IF(M36&lt;[1]CONSOLIDADO!$Q$4,"INCUMPLIDA","PROCESO"), "VERIFICAR FECHA")),"SIN VALOR AVANCE")</f>
        <v>CUMPLIDA</v>
      </c>
      <c r="R36" s="905" t="s">
        <v>96</v>
      </c>
    </row>
    <row r="37" spans="2:18" ht="135.6" x14ac:dyDescent="0.25">
      <c r="B37" s="737" t="s">
        <v>13</v>
      </c>
      <c r="C37" s="799" t="s">
        <v>8</v>
      </c>
      <c r="D37" s="1136"/>
      <c r="E37" s="1136"/>
      <c r="F37" s="1138"/>
      <c r="G37" s="1138"/>
      <c r="H37" s="1138"/>
      <c r="I37" s="404" t="s">
        <v>126</v>
      </c>
      <c r="J37" s="905" t="s">
        <v>127</v>
      </c>
      <c r="K37" s="709">
        <v>3</v>
      </c>
      <c r="L37" s="710">
        <v>42835</v>
      </c>
      <c r="M37" s="710">
        <v>43190</v>
      </c>
      <c r="N37" s="711">
        <f t="shared" si="0"/>
        <v>50.714285714285715</v>
      </c>
      <c r="O37" s="712">
        <v>3</v>
      </c>
      <c r="P37" s="406">
        <f t="shared" si="1"/>
        <v>1</v>
      </c>
      <c r="Q37" s="713" t="str">
        <f>IF(ISNUMBER(P37),IF(P37=100%,"CUMPLIDA",IF(AND(ISNUMBER(M37),ISNUMBER([1]CONSOLIDADO!$Q$4)), IF(M37&lt;[1]CONSOLIDADO!$Q$4,"INCUMPLIDA","PROCESO"), "VERIFICAR FECHA")),"SIN VALOR AVANCE")</f>
        <v>CUMPLIDA</v>
      </c>
      <c r="R37" s="905" t="s">
        <v>128</v>
      </c>
    </row>
    <row r="38" spans="2:18" ht="180.6" x14ac:dyDescent="0.25">
      <c r="B38" s="737" t="s">
        <v>13</v>
      </c>
      <c r="C38" s="799" t="s">
        <v>8</v>
      </c>
      <c r="D38" s="1136"/>
      <c r="E38" s="1136"/>
      <c r="F38" s="1138"/>
      <c r="G38" s="1138"/>
      <c r="H38" s="1138"/>
      <c r="I38" s="404" t="s">
        <v>129</v>
      </c>
      <c r="J38" s="905" t="s">
        <v>130</v>
      </c>
      <c r="K38" s="709">
        <v>1</v>
      </c>
      <c r="L38" s="710">
        <v>43465</v>
      </c>
      <c r="M38" s="710">
        <v>43830</v>
      </c>
      <c r="N38" s="711">
        <f t="shared" si="0"/>
        <v>52.142857142857146</v>
      </c>
      <c r="O38" s="712">
        <v>1</v>
      </c>
      <c r="P38" s="406">
        <f t="shared" si="1"/>
        <v>1</v>
      </c>
      <c r="Q38" s="713" t="str">
        <f>IF(ISNUMBER(P38),IF(P38=100%,"CUMPLIDA",IF(AND(ISNUMBER(M38),ISNUMBER([1]CONSOLIDADO!$Q$4)), IF(M38&lt;[1]CONSOLIDADO!$Q$4,"INCUMPLIDA","PROCESO"), "VERIFICAR FECHA")),"SIN VALOR AVANCE")</f>
        <v>CUMPLIDA</v>
      </c>
      <c r="R38" s="905" t="s">
        <v>147</v>
      </c>
    </row>
    <row r="39" spans="2:18" ht="165.6" x14ac:dyDescent="0.25">
      <c r="B39" s="737" t="s">
        <v>13</v>
      </c>
      <c r="C39" s="799" t="s">
        <v>8</v>
      </c>
      <c r="D39" s="1136"/>
      <c r="E39" s="1136"/>
      <c r="F39" s="1138"/>
      <c r="G39" s="1138"/>
      <c r="H39" s="1138"/>
      <c r="I39" s="404" t="s">
        <v>132</v>
      </c>
      <c r="J39" s="905" t="s">
        <v>133</v>
      </c>
      <c r="K39" s="709">
        <v>1</v>
      </c>
      <c r="L39" s="710">
        <v>43831</v>
      </c>
      <c r="M39" s="710">
        <v>43920</v>
      </c>
      <c r="N39" s="711">
        <f t="shared" si="0"/>
        <v>12.714285714285714</v>
      </c>
      <c r="O39" s="712">
        <v>1</v>
      </c>
      <c r="P39" s="406">
        <f t="shared" si="1"/>
        <v>1</v>
      </c>
      <c r="Q39" s="713" t="str">
        <f>IF(ISNUMBER(P39),IF(P39=100%,"CUMPLIDA",IF(AND(ISNUMBER(M39),ISNUMBER([1]CONSOLIDADO!$Q$4)), IF(M39&lt;[1]CONSOLIDADO!$Q$4,"INCUMPLIDA","PROCESO"), "VERIFICAR FECHA")),"SIN VALOR AVANCE")</f>
        <v>CUMPLIDA</v>
      </c>
      <c r="R39" s="905" t="s">
        <v>137</v>
      </c>
    </row>
    <row r="40" spans="2:18" ht="165.6" x14ac:dyDescent="0.25">
      <c r="B40" s="737" t="s">
        <v>13</v>
      </c>
      <c r="C40" s="799" t="s">
        <v>8</v>
      </c>
      <c r="D40" s="1136"/>
      <c r="E40" s="1136"/>
      <c r="F40" s="1138"/>
      <c r="G40" s="1138"/>
      <c r="H40" s="1138"/>
      <c r="I40" s="404" t="s">
        <v>135</v>
      </c>
      <c r="J40" s="905" t="s">
        <v>136</v>
      </c>
      <c r="K40" s="709">
        <v>2</v>
      </c>
      <c r="L40" s="710">
        <v>43922</v>
      </c>
      <c r="M40" s="710">
        <v>44012</v>
      </c>
      <c r="N40" s="711">
        <f t="shared" si="0"/>
        <v>12.857142857142858</v>
      </c>
      <c r="O40" s="712">
        <v>2</v>
      </c>
      <c r="P40" s="406">
        <f t="shared" si="1"/>
        <v>1</v>
      </c>
      <c r="Q40" s="713" t="str">
        <f>IF(ISNUMBER(P40),IF(P40=100%,"CUMPLIDA",IF(AND(ISNUMBER(M40),ISNUMBER([1]CONSOLIDADO!$Q$4)), IF(M40&lt;[1]CONSOLIDADO!$Q$4,"INCUMPLIDA","PROCESO"), "VERIFICAR FECHA")),"SIN VALOR AVANCE")</f>
        <v>CUMPLIDA</v>
      </c>
      <c r="R40" s="905" t="s">
        <v>137</v>
      </c>
    </row>
    <row r="41" spans="2:18" ht="135.6" x14ac:dyDescent="0.25">
      <c r="B41" s="737" t="s">
        <v>13</v>
      </c>
      <c r="C41" s="799" t="s">
        <v>8</v>
      </c>
      <c r="D41" s="1136"/>
      <c r="E41" s="1136"/>
      <c r="F41" s="1138"/>
      <c r="G41" s="1138"/>
      <c r="H41" s="404" t="s">
        <v>89</v>
      </c>
      <c r="I41" s="404" t="s">
        <v>90</v>
      </c>
      <c r="J41" s="905" t="s">
        <v>91</v>
      </c>
      <c r="K41" s="709">
        <v>1</v>
      </c>
      <c r="L41" s="710">
        <v>43831</v>
      </c>
      <c r="M41" s="710">
        <v>44012</v>
      </c>
      <c r="N41" s="711">
        <f t="shared" si="0"/>
        <v>25.857142857142858</v>
      </c>
      <c r="O41" s="712">
        <v>1</v>
      </c>
      <c r="P41" s="406">
        <f t="shared" si="1"/>
        <v>1</v>
      </c>
      <c r="Q41" s="713" t="str">
        <f>IF(ISNUMBER(P41),IF(P41=100%,"CUMPLIDA",IF(AND(ISNUMBER(M41),ISNUMBER([1]CONSOLIDADO!$Q$4)), IF(M41&lt;[1]CONSOLIDADO!$Q$4,"INCUMPLIDA","PROCESO"), "VERIFICAR FECHA")),"SIN VALOR AVANCE")</f>
        <v>CUMPLIDA</v>
      </c>
      <c r="R41" s="905" t="s">
        <v>148</v>
      </c>
    </row>
    <row r="42" spans="2:18" ht="135.6" x14ac:dyDescent="0.25">
      <c r="B42" s="737" t="s">
        <v>13</v>
      </c>
      <c r="C42" s="799" t="s">
        <v>8</v>
      </c>
      <c r="D42" s="1136"/>
      <c r="E42" s="1136"/>
      <c r="F42" s="1138"/>
      <c r="G42" s="1138"/>
      <c r="H42" s="404" t="s">
        <v>93</v>
      </c>
      <c r="I42" s="404" t="s">
        <v>94</v>
      </c>
      <c r="J42" s="905" t="s">
        <v>95</v>
      </c>
      <c r="K42" s="709">
        <v>1</v>
      </c>
      <c r="L42" s="710">
        <v>44013</v>
      </c>
      <c r="M42" s="710">
        <v>44196</v>
      </c>
      <c r="N42" s="711">
        <f t="shared" si="0"/>
        <v>26.142857142857142</v>
      </c>
      <c r="O42" s="712">
        <v>1</v>
      </c>
      <c r="P42" s="406">
        <f t="shared" si="1"/>
        <v>1</v>
      </c>
      <c r="Q42" s="713" t="str">
        <f>IF(ISNUMBER(P42),IF(P42=100%,"CUMPLIDA",IF(AND(ISNUMBER(M42),ISNUMBER([1]CONSOLIDADO!$Q$4)), IF(M42&lt;[1]CONSOLIDADO!$Q$4,"INCUMPLIDA","PROCESO"), "VERIFICAR FECHA")),"SIN VALOR AVANCE")</f>
        <v>CUMPLIDA</v>
      </c>
      <c r="R42" s="905" t="s">
        <v>148</v>
      </c>
    </row>
    <row r="43" spans="2:18" ht="210.6" x14ac:dyDescent="0.25">
      <c r="B43" s="737" t="s">
        <v>13</v>
      </c>
      <c r="C43" s="799" t="s">
        <v>8</v>
      </c>
      <c r="D43" s="1136"/>
      <c r="E43" s="1136"/>
      <c r="F43" s="1138"/>
      <c r="G43" s="1138"/>
      <c r="H43" s="1138" t="s">
        <v>97</v>
      </c>
      <c r="I43" s="407" t="s">
        <v>98</v>
      </c>
      <c r="J43" s="732" t="s">
        <v>99</v>
      </c>
      <c r="K43" s="709">
        <v>1</v>
      </c>
      <c r="L43" s="710">
        <v>44409</v>
      </c>
      <c r="M43" s="710">
        <v>44773</v>
      </c>
      <c r="N43" s="711">
        <f t="shared" si="0"/>
        <v>52</v>
      </c>
      <c r="O43" s="712">
        <v>1</v>
      </c>
      <c r="P43" s="406">
        <f t="shared" si="1"/>
        <v>1</v>
      </c>
      <c r="Q43" s="713" t="str">
        <f>IF(ISNUMBER(P43),IF(P43=100%,"CUMPLIDA",IF(AND(ISNUMBER(M43),ISNUMBER([1]CONSOLIDADO!$Q$4)), IF(M43&lt;[1]CONSOLIDADO!$Q$4,"INCUMPLIDA","PROCESO"), "VERIFICAR FECHA")),"SIN VALOR AVANCE")</f>
        <v>CUMPLIDA</v>
      </c>
      <c r="R43" s="905" t="s">
        <v>149</v>
      </c>
    </row>
    <row r="44" spans="2:18" ht="210.6" x14ac:dyDescent="0.25">
      <c r="B44" s="737" t="s">
        <v>13</v>
      </c>
      <c r="C44" s="799" t="s">
        <v>8</v>
      </c>
      <c r="D44" s="1136"/>
      <c r="E44" s="1136"/>
      <c r="F44" s="1138"/>
      <c r="G44" s="1138"/>
      <c r="H44" s="1138"/>
      <c r="I44" s="407" t="s">
        <v>101</v>
      </c>
      <c r="J44" s="732" t="s">
        <v>102</v>
      </c>
      <c r="K44" s="709">
        <v>1</v>
      </c>
      <c r="L44" s="710">
        <v>44774</v>
      </c>
      <c r="M44" s="710">
        <v>44926</v>
      </c>
      <c r="N44" s="711">
        <f t="shared" si="0"/>
        <v>21.714285714285715</v>
      </c>
      <c r="O44" s="712">
        <v>1</v>
      </c>
      <c r="P44" s="406">
        <f t="shared" si="1"/>
        <v>1</v>
      </c>
      <c r="Q44" s="713" t="str">
        <f>IF(ISNUMBER(P44),IF(P44=100%,"CUMPLIDA",IF(AND(ISNUMBER(M44),ISNUMBER([1]CONSOLIDADO!$Q$4)), IF(M44&lt;[1]CONSOLIDADO!$Q$4,"INCUMPLIDA","PROCESO"), "VERIFICAR FECHA")),"SIN VALOR AVANCE")</f>
        <v>CUMPLIDA</v>
      </c>
      <c r="R44" s="905" t="s">
        <v>149</v>
      </c>
    </row>
    <row r="45" spans="2:18" ht="225.6" x14ac:dyDescent="0.25">
      <c r="B45" s="737" t="s">
        <v>13</v>
      </c>
      <c r="C45" s="799" t="s">
        <v>8</v>
      </c>
      <c r="D45" s="1136"/>
      <c r="E45" s="1136"/>
      <c r="F45" s="1138"/>
      <c r="G45" s="1138"/>
      <c r="H45" s="1138" t="s">
        <v>150</v>
      </c>
      <c r="I45" s="407" t="s">
        <v>105</v>
      </c>
      <c r="J45" s="732" t="s">
        <v>106</v>
      </c>
      <c r="K45" s="709">
        <v>3</v>
      </c>
      <c r="L45" s="710">
        <v>44927</v>
      </c>
      <c r="M45" s="710">
        <v>45291</v>
      </c>
      <c r="N45" s="711">
        <f t="shared" si="0"/>
        <v>52</v>
      </c>
      <c r="O45" s="712">
        <v>0</v>
      </c>
      <c r="P45" s="406">
        <f t="shared" si="1"/>
        <v>0</v>
      </c>
      <c r="Q45" s="713" t="str">
        <f>IF(ISNUMBER(P45),IF(P45=100%,"CUMPLIDA",IF(AND(ISNUMBER(M45),ISNUMBER([1]CONSOLIDADO!$Q$4)), IF(M45&lt;[1]CONSOLIDADO!$Q$4,"INCUMPLIDA","PROCESO"), "VERIFICAR FECHA")),"SIN VALOR AVANCE")</f>
        <v>PROCESO</v>
      </c>
      <c r="R45" s="905" t="s">
        <v>151</v>
      </c>
    </row>
    <row r="46" spans="2:18" ht="225.6" x14ac:dyDescent="0.25">
      <c r="B46" s="737" t="s">
        <v>13</v>
      </c>
      <c r="C46" s="799" t="s">
        <v>8</v>
      </c>
      <c r="D46" s="1136"/>
      <c r="E46" s="1136"/>
      <c r="F46" s="1138"/>
      <c r="G46" s="1138"/>
      <c r="H46" s="1138"/>
      <c r="I46" s="407" t="s">
        <v>108</v>
      </c>
      <c r="J46" s="732" t="s">
        <v>109</v>
      </c>
      <c r="K46" s="709">
        <v>1</v>
      </c>
      <c r="L46" s="710">
        <v>45474</v>
      </c>
      <c r="M46" s="710">
        <v>45657</v>
      </c>
      <c r="N46" s="711">
        <f t="shared" si="0"/>
        <v>26.142857142857142</v>
      </c>
      <c r="O46" s="712">
        <v>0</v>
      </c>
      <c r="P46" s="406">
        <f t="shared" si="1"/>
        <v>0</v>
      </c>
      <c r="Q46" s="713" t="str">
        <f>IF(ISNUMBER(P46),IF(P46=100%,"CUMPLIDA",IF(AND(ISNUMBER(M46),ISNUMBER([1]CONSOLIDADO!$Q$4)), IF(M46&lt;[1]CONSOLIDADO!$Q$4,"INCUMPLIDA","PROCESO"), "VERIFICAR FECHA")),"SIN VALOR AVANCE")</f>
        <v>PROCESO</v>
      </c>
      <c r="R46" s="905" t="s">
        <v>151</v>
      </c>
    </row>
    <row r="47" spans="2:18" ht="165.6" x14ac:dyDescent="0.25">
      <c r="B47" s="737" t="s">
        <v>13</v>
      </c>
      <c r="C47" s="799" t="s">
        <v>8</v>
      </c>
      <c r="D47" s="1182" t="s">
        <v>152</v>
      </c>
      <c r="E47" s="1182" t="s">
        <v>153</v>
      </c>
      <c r="F47" s="1185" t="s">
        <v>154</v>
      </c>
      <c r="G47" s="1186" t="s">
        <v>155</v>
      </c>
      <c r="H47" s="404" t="s">
        <v>156</v>
      </c>
      <c r="I47" s="404" t="s">
        <v>157</v>
      </c>
      <c r="J47" s="905" t="s">
        <v>158</v>
      </c>
      <c r="K47" s="709">
        <v>3</v>
      </c>
      <c r="L47" s="710">
        <v>42736</v>
      </c>
      <c r="M47" s="710">
        <v>43100</v>
      </c>
      <c r="N47" s="711">
        <f t="shared" si="0"/>
        <v>52</v>
      </c>
      <c r="O47" s="712">
        <v>3</v>
      </c>
      <c r="P47" s="406">
        <f t="shared" si="1"/>
        <v>1</v>
      </c>
      <c r="Q47" s="713" t="str">
        <f>IF(ISNUMBER(P47),IF(P47=100%,"CUMPLIDA",IF(AND(ISNUMBER(M47),ISNUMBER([1]CONSOLIDADO!$Q$4)), IF(M47&lt;[1]CONSOLIDADO!$Q$4,"INCUMPLIDA","PROCESO"), "VERIFICAR FECHA")),"SIN VALOR AVANCE")</f>
        <v>CUMPLIDA</v>
      </c>
      <c r="R47" s="404" t="s">
        <v>159</v>
      </c>
    </row>
    <row r="48" spans="2:18" ht="105.6" x14ac:dyDescent="0.25">
      <c r="B48" s="737" t="s">
        <v>13</v>
      </c>
      <c r="C48" s="799" t="s">
        <v>8</v>
      </c>
      <c r="D48" s="1183"/>
      <c r="E48" s="1183"/>
      <c r="F48" s="1158"/>
      <c r="G48" s="1187"/>
      <c r="H48" s="404" t="s">
        <v>160</v>
      </c>
      <c r="I48" s="404" t="s">
        <v>161</v>
      </c>
      <c r="J48" s="905" t="s">
        <v>162</v>
      </c>
      <c r="K48" s="709">
        <v>4</v>
      </c>
      <c r="L48" s="710">
        <v>42736</v>
      </c>
      <c r="M48" s="710">
        <v>43100</v>
      </c>
      <c r="N48" s="711">
        <f t="shared" si="0"/>
        <v>52</v>
      </c>
      <c r="O48" s="712">
        <v>4</v>
      </c>
      <c r="P48" s="406">
        <f t="shared" si="1"/>
        <v>1</v>
      </c>
      <c r="Q48" s="713" t="str">
        <f>IF(ISNUMBER(P48),IF(P48=100%,"CUMPLIDA",IF(AND(ISNUMBER(M48),ISNUMBER([1]CONSOLIDADO!$Q$4)), IF(M48&lt;[1]CONSOLIDADO!$Q$4,"INCUMPLIDA","PROCESO"), "VERIFICAR FECHA")),"SIN VALOR AVANCE")</f>
        <v>CUMPLIDA</v>
      </c>
      <c r="R48" s="404" t="s">
        <v>163</v>
      </c>
    </row>
    <row r="49" spans="2:18" ht="210.6" x14ac:dyDescent="0.25">
      <c r="B49" s="737" t="s">
        <v>13</v>
      </c>
      <c r="C49" s="799" t="s">
        <v>8</v>
      </c>
      <c r="D49" s="1183"/>
      <c r="E49" s="1183"/>
      <c r="F49" s="1158"/>
      <c r="G49" s="1187"/>
      <c r="H49" s="1189" t="s">
        <v>164</v>
      </c>
      <c r="I49" s="404" t="s">
        <v>165</v>
      </c>
      <c r="J49" s="905" t="s">
        <v>166</v>
      </c>
      <c r="K49" s="709">
        <v>2</v>
      </c>
      <c r="L49" s="710">
        <v>42648</v>
      </c>
      <c r="M49" s="710">
        <v>42930</v>
      </c>
      <c r="N49" s="711">
        <f t="shared" si="0"/>
        <v>40.285714285714285</v>
      </c>
      <c r="O49" s="712">
        <v>2</v>
      </c>
      <c r="P49" s="406">
        <f t="shared" si="1"/>
        <v>1</v>
      </c>
      <c r="Q49" s="713" t="str">
        <f>IF(ISNUMBER(P49),IF(P49=100%,"CUMPLIDA",IF(AND(ISNUMBER(M49),ISNUMBER([1]CONSOLIDADO!$Q$4)), IF(M49&lt;[1]CONSOLIDADO!$Q$4,"INCUMPLIDA","PROCESO"), "VERIFICAR FECHA")),"SIN VALOR AVANCE")</f>
        <v>CUMPLIDA</v>
      </c>
      <c r="R49" s="404" t="s">
        <v>167</v>
      </c>
    </row>
    <row r="50" spans="2:18" ht="150.6" x14ac:dyDescent="0.25">
      <c r="B50" s="737" t="s">
        <v>13</v>
      </c>
      <c r="C50" s="799" t="s">
        <v>8</v>
      </c>
      <c r="D50" s="1183"/>
      <c r="E50" s="1183"/>
      <c r="F50" s="1158"/>
      <c r="G50" s="1187"/>
      <c r="H50" s="1190"/>
      <c r="I50" s="404" t="s">
        <v>126</v>
      </c>
      <c r="J50" s="905" t="s">
        <v>127</v>
      </c>
      <c r="K50" s="709">
        <v>3</v>
      </c>
      <c r="L50" s="710">
        <v>42933</v>
      </c>
      <c r="M50" s="710">
        <v>43220</v>
      </c>
      <c r="N50" s="711">
        <f t="shared" si="0"/>
        <v>41</v>
      </c>
      <c r="O50" s="712">
        <v>3</v>
      </c>
      <c r="P50" s="406">
        <f t="shared" si="1"/>
        <v>1</v>
      </c>
      <c r="Q50" s="713" t="str">
        <f>IF(ISNUMBER(P50),IF(P50=100%,"CUMPLIDA",IF(AND(ISNUMBER(M50),ISNUMBER([1]CONSOLIDADO!$Q$4)), IF(M50&lt;[1]CONSOLIDADO!$Q$4,"INCUMPLIDA","PROCESO"), "VERIFICAR FECHA")),"SIN VALOR AVANCE")</f>
        <v>CUMPLIDA</v>
      </c>
      <c r="R50" s="404" t="s">
        <v>168</v>
      </c>
    </row>
    <row r="51" spans="2:18" ht="240.6" x14ac:dyDescent="0.25">
      <c r="B51" s="737" t="s">
        <v>13</v>
      </c>
      <c r="C51" s="799" t="s">
        <v>8</v>
      </c>
      <c r="D51" s="1183"/>
      <c r="E51" s="1183"/>
      <c r="F51" s="1158"/>
      <c r="G51" s="1187"/>
      <c r="H51" s="1190"/>
      <c r="I51" s="404" t="s">
        <v>169</v>
      </c>
      <c r="J51" s="905" t="s">
        <v>170</v>
      </c>
      <c r="K51" s="709">
        <v>2</v>
      </c>
      <c r="L51" s="710">
        <v>44197</v>
      </c>
      <c r="M51" s="710">
        <v>44409</v>
      </c>
      <c r="N51" s="711">
        <f t="shared" si="0"/>
        <v>30.285714285714285</v>
      </c>
      <c r="O51" s="712">
        <v>2</v>
      </c>
      <c r="P51" s="406">
        <f t="shared" si="1"/>
        <v>1</v>
      </c>
      <c r="Q51" s="713" t="str">
        <f>IF(ISNUMBER(P51),IF(P51=100%,"CUMPLIDA",IF(AND(ISNUMBER(M51),ISNUMBER([1]CONSOLIDADO!$Q$4)), IF(M51&lt;[1]CONSOLIDADO!$Q$4,"INCUMPLIDA","PROCESO"), "VERIFICAR FECHA")),"SIN VALOR AVANCE")</f>
        <v>CUMPLIDA</v>
      </c>
      <c r="R51" s="404" t="s">
        <v>171</v>
      </c>
    </row>
    <row r="52" spans="2:18" ht="240.6" x14ac:dyDescent="0.25">
      <c r="B52" s="737" t="s">
        <v>13</v>
      </c>
      <c r="C52" s="799" t="s">
        <v>8</v>
      </c>
      <c r="D52" s="1183"/>
      <c r="E52" s="1183"/>
      <c r="F52" s="1158"/>
      <c r="G52" s="1187"/>
      <c r="H52" s="1190"/>
      <c r="I52" s="404" t="s">
        <v>172</v>
      </c>
      <c r="J52" s="905" t="s">
        <v>173</v>
      </c>
      <c r="K52" s="709">
        <v>2</v>
      </c>
      <c r="L52" s="710">
        <v>44515</v>
      </c>
      <c r="M52" s="710">
        <v>44881</v>
      </c>
      <c r="N52" s="711">
        <f t="shared" si="0"/>
        <v>52.285714285714285</v>
      </c>
      <c r="O52" s="712">
        <v>2</v>
      </c>
      <c r="P52" s="406">
        <f t="shared" si="1"/>
        <v>1</v>
      </c>
      <c r="Q52" s="713" t="str">
        <f>IF(ISNUMBER(P52),IF(P52=100%,"CUMPLIDA",IF(AND(ISNUMBER(M52),ISNUMBER([1]CONSOLIDADO!$Q$4)), IF(M52&lt;[1]CONSOLIDADO!$Q$4,"INCUMPLIDA","PROCESO"), "VERIFICAR FECHA")),"SIN VALOR AVANCE")</f>
        <v>CUMPLIDA</v>
      </c>
      <c r="R52" s="404" t="s">
        <v>171</v>
      </c>
    </row>
    <row r="53" spans="2:18" ht="240.6" x14ac:dyDescent="0.25">
      <c r="B53" s="737" t="s">
        <v>13</v>
      </c>
      <c r="C53" s="799" t="s">
        <v>8</v>
      </c>
      <c r="D53" s="1183"/>
      <c r="E53" s="1183"/>
      <c r="F53" s="1158"/>
      <c r="G53" s="1187"/>
      <c r="H53" s="1190"/>
      <c r="I53" s="404" t="s">
        <v>174</v>
      </c>
      <c r="J53" s="905" t="s">
        <v>175</v>
      </c>
      <c r="K53" s="709">
        <v>2</v>
      </c>
      <c r="L53" s="710">
        <v>44882</v>
      </c>
      <c r="M53" s="710">
        <v>44937</v>
      </c>
      <c r="N53" s="711">
        <f t="shared" si="0"/>
        <v>7.8571428571428568</v>
      </c>
      <c r="O53" s="712">
        <v>2</v>
      </c>
      <c r="P53" s="406">
        <f t="shared" si="1"/>
        <v>1</v>
      </c>
      <c r="Q53" s="713" t="str">
        <f>IF(ISNUMBER(P53),IF(P53=100%,"CUMPLIDA",IF(AND(ISNUMBER(M53),ISNUMBER([1]CONSOLIDADO!$Q$4)), IF(M53&lt;[1]CONSOLIDADO!$Q$4,"INCUMPLIDA","PROCESO"), "VERIFICAR FECHA")),"SIN VALOR AVANCE")</f>
        <v>CUMPLIDA</v>
      </c>
      <c r="R53" s="404" t="s">
        <v>171</v>
      </c>
    </row>
    <row r="54" spans="2:18" ht="165.6" x14ac:dyDescent="0.25">
      <c r="B54" s="737" t="s">
        <v>13</v>
      </c>
      <c r="C54" s="799" t="s">
        <v>8</v>
      </c>
      <c r="D54" s="1184"/>
      <c r="E54" s="1184"/>
      <c r="F54" s="1159"/>
      <c r="G54" s="1188"/>
      <c r="H54" s="1191"/>
      <c r="I54" s="404" t="s">
        <v>176</v>
      </c>
      <c r="J54" s="905" t="s">
        <v>175</v>
      </c>
      <c r="K54" s="716">
        <v>2</v>
      </c>
      <c r="L54" s="717">
        <v>44927</v>
      </c>
      <c r="M54" s="717">
        <v>45291</v>
      </c>
      <c r="N54" s="718">
        <f>(M54-L54)/7</f>
        <v>52</v>
      </c>
      <c r="O54" s="719">
        <v>0</v>
      </c>
      <c r="P54" s="408">
        <f>O54/K54</f>
        <v>0</v>
      </c>
      <c r="Q54" s="713" t="str">
        <f>IF(ISNUMBER(P54),IF(P54=100%,"CUMPLIDA",IF(AND(ISNUMBER(M54),ISNUMBER([1]CONSOLIDADO!$Q$4)), IF(M54&lt;[1]CONSOLIDADO!$Q$4,"INCUMPLIDA","PROCESO"), "VERIFICAR FECHA")),"SIN VALOR AVANCE")</f>
        <v>PROCESO</v>
      </c>
      <c r="R54" s="404" t="s">
        <v>177</v>
      </c>
    </row>
    <row r="55" spans="2:18" ht="105.6" customHeight="1" x14ac:dyDescent="0.25">
      <c r="B55" s="737" t="s">
        <v>13</v>
      </c>
      <c r="C55" s="799" t="s">
        <v>8</v>
      </c>
      <c r="D55" s="1136" t="s">
        <v>178</v>
      </c>
      <c r="E55" s="1136" t="s">
        <v>179</v>
      </c>
      <c r="F55" s="1138" t="s">
        <v>180</v>
      </c>
      <c r="G55" s="1138" t="s">
        <v>181</v>
      </c>
      <c r="H55" s="404" t="s">
        <v>182</v>
      </c>
      <c r="I55" s="404" t="s">
        <v>183</v>
      </c>
      <c r="J55" s="905" t="s">
        <v>184</v>
      </c>
      <c r="K55" s="709">
        <v>1</v>
      </c>
      <c r="L55" s="710">
        <v>43862</v>
      </c>
      <c r="M55" s="710">
        <v>43920</v>
      </c>
      <c r="N55" s="711">
        <f t="shared" si="0"/>
        <v>8.2857142857142865</v>
      </c>
      <c r="O55" s="712">
        <v>1</v>
      </c>
      <c r="P55" s="406">
        <f t="shared" si="1"/>
        <v>1</v>
      </c>
      <c r="Q55" s="713" t="str">
        <f>IF(ISNUMBER(P55),IF(P55=100%,"CUMPLIDA",IF(AND(ISNUMBER(M55),ISNUMBER([1]CONSOLIDADO!$Q$4)), IF(M55&lt;[1]CONSOLIDADO!$Q$4,"INCUMPLIDA","PROCESO"), "VERIFICAR FECHA")),"SIN VALOR AVANCE")</f>
        <v>CUMPLIDA</v>
      </c>
      <c r="R55" s="905" t="s">
        <v>185</v>
      </c>
    </row>
    <row r="56" spans="2:18" ht="105.6" x14ac:dyDescent="0.25">
      <c r="B56" s="737" t="s">
        <v>13</v>
      </c>
      <c r="C56" s="799" t="s">
        <v>8</v>
      </c>
      <c r="D56" s="1136"/>
      <c r="E56" s="1136"/>
      <c r="F56" s="1138"/>
      <c r="G56" s="1138"/>
      <c r="H56" s="404" t="s">
        <v>186</v>
      </c>
      <c r="I56" s="404" t="s">
        <v>90</v>
      </c>
      <c r="J56" s="905" t="s">
        <v>91</v>
      </c>
      <c r="K56" s="709">
        <v>1</v>
      </c>
      <c r="L56" s="710">
        <v>43862</v>
      </c>
      <c r="M56" s="710">
        <v>44012</v>
      </c>
      <c r="N56" s="711">
        <f t="shared" si="0"/>
        <v>21.428571428571427</v>
      </c>
      <c r="O56" s="712">
        <v>1</v>
      </c>
      <c r="P56" s="406">
        <f t="shared" si="1"/>
        <v>1</v>
      </c>
      <c r="Q56" s="713" t="str">
        <f>IF(ISNUMBER(P56),IF(P56=100%,"CUMPLIDA",IF(AND(ISNUMBER(M56),ISNUMBER([1]CONSOLIDADO!$Q$4)), IF(M56&lt;[1]CONSOLIDADO!$Q$4,"INCUMPLIDA","PROCESO"), "VERIFICAR FECHA")),"SIN VALOR AVANCE")</f>
        <v>CUMPLIDA</v>
      </c>
      <c r="R56" s="905" t="s">
        <v>185</v>
      </c>
    </row>
    <row r="57" spans="2:18" ht="210.6" x14ac:dyDescent="0.25">
      <c r="B57" s="737" t="s">
        <v>13</v>
      </c>
      <c r="C57" s="799" t="s">
        <v>8</v>
      </c>
      <c r="D57" s="1136"/>
      <c r="E57" s="1136"/>
      <c r="F57" s="1138"/>
      <c r="G57" s="1138"/>
      <c r="H57" s="1138" t="s">
        <v>187</v>
      </c>
      <c r="I57" s="407" t="s">
        <v>98</v>
      </c>
      <c r="J57" s="732" t="s">
        <v>99</v>
      </c>
      <c r="K57" s="709">
        <v>1</v>
      </c>
      <c r="L57" s="710">
        <v>44562</v>
      </c>
      <c r="M57" s="710">
        <v>44773</v>
      </c>
      <c r="N57" s="711">
        <f t="shared" si="0"/>
        <v>30.142857142857142</v>
      </c>
      <c r="O57" s="712">
        <v>1</v>
      </c>
      <c r="P57" s="406">
        <f t="shared" si="1"/>
        <v>1</v>
      </c>
      <c r="Q57" s="713" t="str">
        <f>IF(ISNUMBER(P57),IF(P57=100%,"CUMPLIDA",IF(AND(ISNUMBER(M57),ISNUMBER([1]CONSOLIDADO!$Q$4)), IF(M57&lt;[1]CONSOLIDADO!$Q$4,"INCUMPLIDA","PROCESO"), "VERIFICAR FECHA")),"SIN VALOR AVANCE")</f>
        <v>CUMPLIDA</v>
      </c>
      <c r="R57" s="905" t="s">
        <v>149</v>
      </c>
    </row>
    <row r="58" spans="2:18" ht="210.6" x14ac:dyDescent="0.25">
      <c r="B58" s="737" t="s">
        <v>13</v>
      </c>
      <c r="C58" s="799" t="s">
        <v>8</v>
      </c>
      <c r="D58" s="1136"/>
      <c r="E58" s="1136"/>
      <c r="F58" s="1138"/>
      <c r="G58" s="1138"/>
      <c r="H58" s="1138"/>
      <c r="I58" s="407" t="s">
        <v>101</v>
      </c>
      <c r="J58" s="732" t="s">
        <v>102</v>
      </c>
      <c r="K58" s="709">
        <v>1</v>
      </c>
      <c r="L58" s="710">
        <v>44774</v>
      </c>
      <c r="M58" s="710">
        <v>44926</v>
      </c>
      <c r="N58" s="711">
        <f t="shared" si="0"/>
        <v>21.714285714285715</v>
      </c>
      <c r="O58" s="712">
        <v>1</v>
      </c>
      <c r="P58" s="406">
        <f t="shared" si="1"/>
        <v>1</v>
      </c>
      <c r="Q58" s="713" t="str">
        <f>IF(ISNUMBER(P58),IF(P58=100%,"CUMPLIDA",IF(AND(ISNUMBER(M58),ISNUMBER([1]CONSOLIDADO!$Q$4)), IF(M58&lt;[1]CONSOLIDADO!$Q$4,"INCUMPLIDA","PROCESO"), "VERIFICAR FECHA")),"SIN VALOR AVANCE")</f>
        <v>CUMPLIDA</v>
      </c>
      <c r="R58" s="905" t="s">
        <v>149</v>
      </c>
    </row>
    <row r="59" spans="2:18" ht="210.6" x14ac:dyDescent="0.25">
      <c r="B59" s="737" t="s">
        <v>13</v>
      </c>
      <c r="C59" s="799" t="s">
        <v>8</v>
      </c>
      <c r="D59" s="1136"/>
      <c r="E59" s="1136"/>
      <c r="F59" s="1138"/>
      <c r="G59" s="1138"/>
      <c r="H59" s="1138" t="s">
        <v>188</v>
      </c>
      <c r="I59" s="407" t="s">
        <v>105</v>
      </c>
      <c r="J59" s="732" t="s">
        <v>106</v>
      </c>
      <c r="K59" s="709">
        <v>3</v>
      </c>
      <c r="L59" s="710">
        <v>44927</v>
      </c>
      <c r="M59" s="710">
        <v>45291</v>
      </c>
      <c r="N59" s="711">
        <f t="shared" si="0"/>
        <v>52</v>
      </c>
      <c r="O59" s="712">
        <v>0</v>
      </c>
      <c r="P59" s="406">
        <f t="shared" si="1"/>
        <v>0</v>
      </c>
      <c r="Q59" s="713" t="str">
        <f>IF(ISNUMBER(P59),IF(P59=100%,"CUMPLIDA",IF(AND(ISNUMBER(M59),ISNUMBER([1]CONSOLIDADO!$Q$4)), IF(M59&lt;[1]CONSOLIDADO!$Q$4,"INCUMPLIDA","PROCESO"), "VERIFICAR FECHA")),"SIN VALOR AVANCE")</f>
        <v>PROCESO</v>
      </c>
      <c r="R59" s="905" t="s">
        <v>189</v>
      </c>
    </row>
    <row r="60" spans="2:18" ht="195.6" x14ac:dyDescent="0.25">
      <c r="B60" s="737" t="s">
        <v>13</v>
      </c>
      <c r="C60" s="799" t="s">
        <v>8</v>
      </c>
      <c r="D60" s="1136"/>
      <c r="E60" s="1136"/>
      <c r="F60" s="1138"/>
      <c r="G60" s="1138"/>
      <c r="H60" s="1138"/>
      <c r="I60" s="407" t="s">
        <v>108</v>
      </c>
      <c r="J60" s="732" t="s">
        <v>109</v>
      </c>
      <c r="K60" s="709">
        <v>1</v>
      </c>
      <c r="L60" s="710">
        <v>45474</v>
      </c>
      <c r="M60" s="710">
        <v>45657</v>
      </c>
      <c r="N60" s="711">
        <f t="shared" si="0"/>
        <v>26.142857142857142</v>
      </c>
      <c r="O60" s="712">
        <v>0</v>
      </c>
      <c r="P60" s="406">
        <f t="shared" si="1"/>
        <v>0</v>
      </c>
      <c r="Q60" s="713" t="str">
        <f>IF(ISNUMBER(P60),IF(P60=100%,"CUMPLIDA",IF(AND(ISNUMBER(M60),ISNUMBER([1]CONSOLIDADO!$Q$4)), IF(M60&lt;[1]CONSOLIDADO!$Q$4,"INCUMPLIDA","PROCESO"), "VERIFICAR FECHA")),"SIN VALOR AVANCE")</f>
        <v>PROCESO</v>
      </c>
      <c r="R60" s="905" t="s">
        <v>190</v>
      </c>
    </row>
    <row r="61" spans="2:18" ht="105.6" customHeight="1" x14ac:dyDescent="0.25">
      <c r="B61" s="737" t="s">
        <v>13</v>
      </c>
      <c r="C61" s="799" t="s">
        <v>8</v>
      </c>
      <c r="D61" s="1136" t="s">
        <v>191</v>
      </c>
      <c r="E61" s="1136" t="s">
        <v>139</v>
      </c>
      <c r="F61" s="1138" t="s">
        <v>192</v>
      </c>
      <c r="G61" s="1138" t="s">
        <v>193</v>
      </c>
      <c r="H61" s="404" t="s">
        <v>194</v>
      </c>
      <c r="I61" s="404" t="s">
        <v>195</v>
      </c>
      <c r="J61" s="905" t="s">
        <v>196</v>
      </c>
      <c r="K61" s="709">
        <v>1</v>
      </c>
      <c r="L61" s="710">
        <v>42491</v>
      </c>
      <c r="M61" s="710">
        <v>42582</v>
      </c>
      <c r="N61" s="711">
        <f t="shared" si="0"/>
        <v>13</v>
      </c>
      <c r="O61" s="712">
        <v>1</v>
      </c>
      <c r="P61" s="406">
        <f t="shared" si="1"/>
        <v>1</v>
      </c>
      <c r="Q61" s="713" t="str">
        <f>IF(ISNUMBER(P61),IF(P61=100%,"CUMPLIDA",IF(AND(ISNUMBER(M61),ISNUMBER([1]CONSOLIDADO!$Q$4)), IF(M61&lt;[1]CONSOLIDADO!$Q$4,"INCUMPLIDA","PROCESO"), "VERIFICAR FECHA")),"SIN VALOR AVANCE")</f>
        <v>CUMPLIDA</v>
      </c>
      <c r="R61" s="905" t="s">
        <v>185</v>
      </c>
    </row>
    <row r="62" spans="2:18" ht="135.6" x14ac:dyDescent="0.25">
      <c r="B62" s="737" t="s">
        <v>13</v>
      </c>
      <c r="C62" s="799" t="s">
        <v>8</v>
      </c>
      <c r="D62" s="1136"/>
      <c r="E62" s="1136"/>
      <c r="F62" s="1138"/>
      <c r="G62" s="1138"/>
      <c r="H62" s="404" t="s">
        <v>89</v>
      </c>
      <c r="I62" s="404" t="s">
        <v>90</v>
      </c>
      <c r="J62" s="905" t="s">
        <v>91</v>
      </c>
      <c r="K62" s="709">
        <v>1</v>
      </c>
      <c r="L62" s="710">
        <v>43831</v>
      </c>
      <c r="M62" s="710">
        <v>44012</v>
      </c>
      <c r="N62" s="711">
        <f t="shared" si="0"/>
        <v>25.857142857142858</v>
      </c>
      <c r="O62" s="712">
        <v>1</v>
      </c>
      <c r="P62" s="406">
        <f t="shared" si="1"/>
        <v>1</v>
      </c>
      <c r="Q62" s="713" t="str">
        <f>IF(ISNUMBER(P62),IF(P62=100%,"CUMPLIDA",IF(AND(ISNUMBER(M62),ISNUMBER([1]CONSOLIDADO!$Q$4)), IF(M62&lt;[1]CONSOLIDADO!$Q$4,"INCUMPLIDA","PROCESO"), "VERIFICAR FECHA")),"SIN VALOR AVANCE")</f>
        <v>CUMPLIDA</v>
      </c>
      <c r="R62" s="905" t="s">
        <v>148</v>
      </c>
    </row>
    <row r="63" spans="2:18" ht="135.6" x14ac:dyDescent="0.25">
      <c r="B63" s="737" t="s">
        <v>13</v>
      </c>
      <c r="C63" s="799" t="s">
        <v>8</v>
      </c>
      <c r="D63" s="1136"/>
      <c r="E63" s="1136"/>
      <c r="F63" s="1138"/>
      <c r="G63" s="1138"/>
      <c r="H63" s="404" t="s">
        <v>93</v>
      </c>
      <c r="I63" s="404" t="s">
        <v>94</v>
      </c>
      <c r="J63" s="905" t="s">
        <v>95</v>
      </c>
      <c r="K63" s="709">
        <v>1</v>
      </c>
      <c r="L63" s="710">
        <v>44013</v>
      </c>
      <c r="M63" s="710">
        <v>44196</v>
      </c>
      <c r="N63" s="711">
        <f t="shared" si="0"/>
        <v>26.142857142857142</v>
      </c>
      <c r="O63" s="712">
        <v>1</v>
      </c>
      <c r="P63" s="406">
        <f t="shared" si="1"/>
        <v>1</v>
      </c>
      <c r="Q63" s="713" t="str">
        <f>IF(ISNUMBER(P63),IF(P63=100%,"CUMPLIDA",IF(AND(ISNUMBER(M63),ISNUMBER([1]CONSOLIDADO!$Q$4)), IF(M63&lt;[1]CONSOLIDADO!$Q$4,"INCUMPLIDA","PROCESO"), "VERIFICAR FECHA")),"SIN VALOR AVANCE")</f>
        <v>CUMPLIDA</v>
      </c>
      <c r="R63" s="905" t="s">
        <v>148</v>
      </c>
    </row>
    <row r="64" spans="2:18" ht="210.6" x14ac:dyDescent="0.25">
      <c r="B64" s="737" t="s">
        <v>13</v>
      </c>
      <c r="C64" s="799" t="s">
        <v>8</v>
      </c>
      <c r="D64" s="1136"/>
      <c r="E64" s="1136"/>
      <c r="F64" s="1138"/>
      <c r="G64" s="1138"/>
      <c r="H64" s="1138" t="s">
        <v>97</v>
      </c>
      <c r="I64" s="407" t="s">
        <v>98</v>
      </c>
      <c r="J64" s="732" t="s">
        <v>99</v>
      </c>
      <c r="K64" s="709">
        <v>1</v>
      </c>
      <c r="L64" s="710">
        <v>44409</v>
      </c>
      <c r="M64" s="710">
        <v>44773</v>
      </c>
      <c r="N64" s="711">
        <f t="shared" si="0"/>
        <v>52</v>
      </c>
      <c r="O64" s="712">
        <v>1</v>
      </c>
      <c r="P64" s="406">
        <f t="shared" si="1"/>
        <v>1</v>
      </c>
      <c r="Q64" s="713" t="str">
        <f>IF(ISNUMBER(P64),IF(P64=100%,"CUMPLIDA",IF(AND(ISNUMBER(M64),ISNUMBER([1]CONSOLIDADO!$Q$4)), IF(M64&lt;[1]CONSOLIDADO!$Q$4,"INCUMPLIDA","PROCESO"), "VERIFICAR FECHA")),"SIN VALOR AVANCE")</f>
        <v>CUMPLIDA</v>
      </c>
      <c r="R64" s="905" t="s">
        <v>197</v>
      </c>
    </row>
    <row r="65" spans="2:18" ht="210.6" x14ac:dyDescent="0.25">
      <c r="B65" s="737" t="s">
        <v>13</v>
      </c>
      <c r="C65" s="799" t="s">
        <v>8</v>
      </c>
      <c r="D65" s="1136"/>
      <c r="E65" s="1136"/>
      <c r="F65" s="1138"/>
      <c r="G65" s="1138"/>
      <c r="H65" s="1138"/>
      <c r="I65" s="407" t="s">
        <v>101</v>
      </c>
      <c r="J65" s="732" t="s">
        <v>102</v>
      </c>
      <c r="K65" s="709">
        <v>1</v>
      </c>
      <c r="L65" s="710">
        <v>44774</v>
      </c>
      <c r="M65" s="710">
        <v>44926</v>
      </c>
      <c r="N65" s="711">
        <f t="shared" si="0"/>
        <v>21.714285714285715</v>
      </c>
      <c r="O65" s="712">
        <v>1</v>
      </c>
      <c r="P65" s="406">
        <f t="shared" si="1"/>
        <v>1</v>
      </c>
      <c r="Q65" s="713" t="str">
        <f>IF(ISNUMBER(P65),IF(P65=100%,"CUMPLIDA",IF(AND(ISNUMBER(M65),ISNUMBER([1]CONSOLIDADO!$Q$4)), IF(M65&lt;[1]CONSOLIDADO!$Q$4,"INCUMPLIDA","PROCESO"), "VERIFICAR FECHA")),"SIN VALOR AVANCE")</f>
        <v>CUMPLIDA</v>
      </c>
      <c r="R65" s="905" t="s">
        <v>197</v>
      </c>
    </row>
    <row r="66" spans="2:18" ht="225.6" x14ac:dyDescent="0.25">
      <c r="B66" s="737" t="s">
        <v>13</v>
      </c>
      <c r="C66" s="799" t="s">
        <v>8</v>
      </c>
      <c r="D66" s="1136"/>
      <c r="E66" s="1136"/>
      <c r="F66" s="1138"/>
      <c r="G66" s="1138"/>
      <c r="H66" s="1138" t="s">
        <v>150</v>
      </c>
      <c r="I66" s="407" t="s">
        <v>105</v>
      </c>
      <c r="J66" s="732" t="s">
        <v>106</v>
      </c>
      <c r="K66" s="709">
        <v>3</v>
      </c>
      <c r="L66" s="710">
        <v>44927</v>
      </c>
      <c r="M66" s="710">
        <v>45291</v>
      </c>
      <c r="N66" s="711">
        <f t="shared" si="0"/>
        <v>52</v>
      </c>
      <c r="O66" s="712">
        <v>0</v>
      </c>
      <c r="P66" s="406">
        <f t="shared" si="1"/>
        <v>0</v>
      </c>
      <c r="Q66" s="713" t="str">
        <f>IF(ISNUMBER(P66),IF(P66=100%,"CUMPLIDA",IF(AND(ISNUMBER(M66),ISNUMBER([1]CONSOLIDADO!$Q$4)), IF(M66&lt;[1]CONSOLIDADO!$Q$4,"INCUMPLIDA","PROCESO"), "VERIFICAR FECHA")),"SIN VALOR AVANCE")</f>
        <v>PROCESO</v>
      </c>
      <c r="R66" s="905" t="s">
        <v>151</v>
      </c>
    </row>
    <row r="67" spans="2:18" ht="225.6" x14ac:dyDescent="0.25">
      <c r="B67" s="737" t="s">
        <v>13</v>
      </c>
      <c r="C67" s="799" t="s">
        <v>8</v>
      </c>
      <c r="D67" s="1136"/>
      <c r="E67" s="1136"/>
      <c r="F67" s="1138"/>
      <c r="G67" s="1138"/>
      <c r="H67" s="1138"/>
      <c r="I67" s="407" t="s">
        <v>108</v>
      </c>
      <c r="J67" s="732" t="s">
        <v>109</v>
      </c>
      <c r="K67" s="709">
        <v>1</v>
      </c>
      <c r="L67" s="710">
        <v>45474</v>
      </c>
      <c r="M67" s="710">
        <v>45657</v>
      </c>
      <c r="N67" s="711">
        <f t="shared" si="0"/>
        <v>26.142857142857142</v>
      </c>
      <c r="O67" s="712">
        <v>0</v>
      </c>
      <c r="P67" s="406">
        <f t="shared" si="1"/>
        <v>0</v>
      </c>
      <c r="Q67" s="713" t="str">
        <f>IF(ISNUMBER(P67),IF(P67=100%,"CUMPLIDA",IF(AND(ISNUMBER(M67),ISNUMBER([1]CONSOLIDADO!$Q$4)), IF(M67&lt;[1]CONSOLIDADO!$Q$4,"INCUMPLIDA","PROCESO"), "VERIFICAR FECHA")),"SIN VALOR AVANCE")</f>
        <v>PROCESO</v>
      </c>
      <c r="R67" s="905" t="s">
        <v>151</v>
      </c>
    </row>
    <row r="68" spans="2:18" ht="105" x14ac:dyDescent="0.25">
      <c r="B68" s="737" t="s">
        <v>13</v>
      </c>
      <c r="C68" s="799" t="s">
        <v>8</v>
      </c>
      <c r="D68" s="1136"/>
      <c r="E68" s="1136"/>
      <c r="F68" s="1138"/>
      <c r="G68" s="1138"/>
      <c r="H68" s="404" t="s">
        <v>198</v>
      </c>
      <c r="I68" s="404" t="s">
        <v>199</v>
      </c>
      <c r="J68" s="905" t="s">
        <v>200</v>
      </c>
      <c r="K68" s="709">
        <v>5</v>
      </c>
      <c r="L68" s="710">
        <v>42581</v>
      </c>
      <c r="M68" s="710">
        <v>42735</v>
      </c>
      <c r="N68" s="711">
        <f t="shared" si="0"/>
        <v>22</v>
      </c>
      <c r="O68" s="712">
        <v>5</v>
      </c>
      <c r="P68" s="406">
        <f t="shared" si="1"/>
        <v>1</v>
      </c>
      <c r="Q68" s="713" t="str">
        <f>IF(ISNUMBER(P68),IF(P68=100%,"CUMPLIDA",IF(AND(ISNUMBER(M68),ISNUMBER([1]CONSOLIDADO!$Q$4)), IF(M68&lt;[1]CONSOLIDADO!$Q$4,"INCUMPLIDA","PROCESO"), "VERIFICAR FECHA")),"SIN VALOR AVANCE")</f>
        <v>CUMPLIDA</v>
      </c>
      <c r="R68" s="905" t="s">
        <v>201</v>
      </c>
    </row>
    <row r="69" spans="2:18" ht="135.6" x14ac:dyDescent="0.25">
      <c r="B69" s="737" t="s">
        <v>13</v>
      </c>
      <c r="C69" s="799" t="s">
        <v>8</v>
      </c>
      <c r="D69" s="1136" t="s">
        <v>202</v>
      </c>
      <c r="E69" s="1136" t="s">
        <v>203</v>
      </c>
      <c r="F69" s="1138" t="s">
        <v>204</v>
      </c>
      <c r="G69" s="1138" t="s">
        <v>205</v>
      </c>
      <c r="H69" s="404" t="s">
        <v>206</v>
      </c>
      <c r="I69" s="404" t="s">
        <v>90</v>
      </c>
      <c r="J69" s="905" t="s">
        <v>91</v>
      </c>
      <c r="K69" s="709">
        <v>1</v>
      </c>
      <c r="L69" s="710">
        <v>43831</v>
      </c>
      <c r="M69" s="710">
        <v>44012</v>
      </c>
      <c r="N69" s="711">
        <f t="shared" si="0"/>
        <v>25.857142857142858</v>
      </c>
      <c r="O69" s="712">
        <v>1</v>
      </c>
      <c r="P69" s="406">
        <f t="shared" si="1"/>
        <v>1</v>
      </c>
      <c r="Q69" s="713" t="str">
        <f>IF(ISNUMBER(P69),IF(P69=100%,"CUMPLIDA",IF(AND(ISNUMBER(M69),ISNUMBER([1]CONSOLIDADO!$Q$4)), IF(M69&lt;[1]CONSOLIDADO!$Q$4,"INCUMPLIDA","PROCESO"), "VERIFICAR FECHA")),"SIN VALOR AVANCE")</f>
        <v>CUMPLIDA</v>
      </c>
      <c r="R69" s="905" t="s">
        <v>148</v>
      </c>
    </row>
    <row r="70" spans="2:18" ht="135.6" x14ac:dyDescent="0.25">
      <c r="B70" s="737" t="s">
        <v>13</v>
      </c>
      <c r="C70" s="799" t="s">
        <v>8</v>
      </c>
      <c r="D70" s="1136"/>
      <c r="E70" s="1136"/>
      <c r="F70" s="1138"/>
      <c r="G70" s="1138"/>
      <c r="H70" s="404" t="s">
        <v>207</v>
      </c>
      <c r="I70" s="404" t="s">
        <v>94</v>
      </c>
      <c r="J70" s="905" t="s">
        <v>95</v>
      </c>
      <c r="K70" s="709">
        <v>1</v>
      </c>
      <c r="L70" s="710">
        <v>44013</v>
      </c>
      <c r="M70" s="710">
        <v>44196</v>
      </c>
      <c r="N70" s="711">
        <f t="shared" si="0"/>
        <v>26.142857142857142</v>
      </c>
      <c r="O70" s="712">
        <v>1</v>
      </c>
      <c r="P70" s="406">
        <f t="shared" si="1"/>
        <v>1</v>
      </c>
      <c r="Q70" s="713" t="str">
        <f>IF(ISNUMBER(P70),IF(P70=100%,"CUMPLIDA",IF(AND(ISNUMBER(M70),ISNUMBER([1]CONSOLIDADO!$Q$4)), IF(M70&lt;[1]CONSOLIDADO!$Q$4,"INCUMPLIDA","PROCESO"), "VERIFICAR FECHA")),"SIN VALOR AVANCE")</f>
        <v>CUMPLIDA</v>
      </c>
      <c r="R70" s="905" t="s">
        <v>148</v>
      </c>
    </row>
    <row r="71" spans="2:18" ht="270.60000000000002" x14ac:dyDescent="0.25">
      <c r="B71" s="737" t="s">
        <v>13</v>
      </c>
      <c r="C71" s="799" t="s">
        <v>8</v>
      </c>
      <c r="D71" s="1136"/>
      <c r="E71" s="1136"/>
      <c r="F71" s="1138"/>
      <c r="G71" s="1138"/>
      <c r="H71" s="1138" t="s">
        <v>208</v>
      </c>
      <c r="I71" s="407" t="s">
        <v>98</v>
      </c>
      <c r="J71" s="732" t="s">
        <v>99</v>
      </c>
      <c r="K71" s="709">
        <v>1</v>
      </c>
      <c r="L71" s="710">
        <v>44409</v>
      </c>
      <c r="M71" s="710">
        <v>44773</v>
      </c>
      <c r="N71" s="711">
        <f t="shared" si="0"/>
        <v>52</v>
      </c>
      <c r="O71" s="712">
        <v>1</v>
      </c>
      <c r="P71" s="406">
        <f t="shared" si="1"/>
        <v>1</v>
      </c>
      <c r="Q71" s="713" t="str">
        <f>IF(ISNUMBER(P71),IF(P71=100%,"CUMPLIDA",IF(AND(ISNUMBER(M71),ISNUMBER([1]CONSOLIDADO!$Q$4)), IF(M71&lt;[1]CONSOLIDADO!$Q$4,"INCUMPLIDA","PROCESO"), "VERIFICAR FECHA")),"SIN VALOR AVANCE")</f>
        <v>CUMPLIDA</v>
      </c>
      <c r="R71" s="905" t="s">
        <v>209</v>
      </c>
    </row>
    <row r="72" spans="2:18" ht="270.60000000000002" x14ac:dyDescent="0.25">
      <c r="B72" s="737" t="s">
        <v>13</v>
      </c>
      <c r="C72" s="799" t="s">
        <v>8</v>
      </c>
      <c r="D72" s="1136"/>
      <c r="E72" s="1136"/>
      <c r="F72" s="1138"/>
      <c r="G72" s="1138"/>
      <c r="H72" s="1138"/>
      <c r="I72" s="407" t="s">
        <v>101</v>
      </c>
      <c r="J72" s="732" t="s">
        <v>102</v>
      </c>
      <c r="K72" s="709">
        <v>1</v>
      </c>
      <c r="L72" s="710">
        <v>44774</v>
      </c>
      <c r="M72" s="710">
        <v>44926</v>
      </c>
      <c r="N72" s="711">
        <f t="shared" si="0"/>
        <v>21.714285714285715</v>
      </c>
      <c r="O72" s="712">
        <v>1</v>
      </c>
      <c r="P72" s="406">
        <f t="shared" si="1"/>
        <v>1</v>
      </c>
      <c r="Q72" s="713" t="str">
        <f>IF(ISNUMBER(P72),IF(P72=100%,"CUMPLIDA",IF(AND(ISNUMBER(M72),ISNUMBER([1]CONSOLIDADO!$Q$4)), IF(M72&lt;[1]CONSOLIDADO!$Q$4,"INCUMPLIDA","PROCESO"), "VERIFICAR FECHA")),"SIN VALOR AVANCE")</f>
        <v>CUMPLIDA</v>
      </c>
      <c r="R72" s="905" t="s">
        <v>209</v>
      </c>
    </row>
    <row r="73" spans="2:18" ht="270.60000000000002" x14ac:dyDescent="0.25">
      <c r="B73" s="737" t="s">
        <v>13</v>
      </c>
      <c r="C73" s="799" t="s">
        <v>8</v>
      </c>
      <c r="D73" s="1136"/>
      <c r="E73" s="1136"/>
      <c r="F73" s="1138"/>
      <c r="G73" s="1138"/>
      <c r="H73" s="1138" t="s">
        <v>210</v>
      </c>
      <c r="I73" s="407" t="s">
        <v>105</v>
      </c>
      <c r="J73" s="732" t="s">
        <v>106</v>
      </c>
      <c r="K73" s="709">
        <v>3</v>
      </c>
      <c r="L73" s="710">
        <v>44927</v>
      </c>
      <c r="M73" s="710">
        <v>45291</v>
      </c>
      <c r="N73" s="711">
        <f t="shared" si="0"/>
        <v>52</v>
      </c>
      <c r="O73" s="712">
        <v>0</v>
      </c>
      <c r="P73" s="406">
        <f t="shared" si="1"/>
        <v>0</v>
      </c>
      <c r="Q73" s="713" t="str">
        <f>IF(ISNUMBER(P73),IF(P73=100%,"CUMPLIDA",IF(AND(ISNUMBER(M73),ISNUMBER([1]CONSOLIDADO!$Q$4)), IF(M73&lt;[1]CONSOLIDADO!$Q$4,"INCUMPLIDA","PROCESO"), "VERIFICAR FECHA")),"SIN VALOR AVANCE")</f>
        <v>PROCESO</v>
      </c>
      <c r="R73" s="905" t="s">
        <v>209</v>
      </c>
    </row>
    <row r="74" spans="2:18" ht="270.60000000000002" x14ac:dyDescent="0.25">
      <c r="B74" s="737" t="s">
        <v>13</v>
      </c>
      <c r="C74" s="799" t="s">
        <v>8</v>
      </c>
      <c r="D74" s="1136"/>
      <c r="E74" s="1136"/>
      <c r="F74" s="1138"/>
      <c r="G74" s="1138"/>
      <c r="H74" s="1138"/>
      <c r="I74" s="407" t="s">
        <v>108</v>
      </c>
      <c r="J74" s="732" t="s">
        <v>109</v>
      </c>
      <c r="K74" s="709">
        <v>1</v>
      </c>
      <c r="L74" s="710">
        <v>45474</v>
      </c>
      <c r="M74" s="710">
        <v>45657</v>
      </c>
      <c r="N74" s="711">
        <f t="shared" si="0"/>
        <v>26.142857142857142</v>
      </c>
      <c r="O74" s="712">
        <v>0</v>
      </c>
      <c r="P74" s="406">
        <f t="shared" si="1"/>
        <v>0</v>
      </c>
      <c r="Q74" s="713" t="str">
        <f>IF(ISNUMBER(P74),IF(P74=100%,"CUMPLIDA",IF(AND(ISNUMBER(M74),ISNUMBER([1]CONSOLIDADO!$Q$4)), IF(M74&lt;[1]CONSOLIDADO!$Q$4,"INCUMPLIDA","PROCESO"), "VERIFICAR FECHA")),"SIN VALOR AVANCE")</f>
        <v>PROCESO</v>
      </c>
      <c r="R74" s="905" t="s">
        <v>209</v>
      </c>
    </row>
    <row r="75" spans="2:18" ht="135.6" x14ac:dyDescent="0.25">
      <c r="B75" s="737" t="s">
        <v>13</v>
      </c>
      <c r="C75" s="799" t="s">
        <v>8</v>
      </c>
      <c r="D75" s="1136"/>
      <c r="E75" s="1136"/>
      <c r="F75" s="1138"/>
      <c r="G75" s="1138"/>
      <c r="H75" s="404" t="s">
        <v>211</v>
      </c>
      <c r="I75" s="404" t="s">
        <v>90</v>
      </c>
      <c r="J75" s="905" t="s">
        <v>91</v>
      </c>
      <c r="K75" s="709">
        <v>1</v>
      </c>
      <c r="L75" s="710">
        <v>43831</v>
      </c>
      <c r="M75" s="710">
        <v>44012</v>
      </c>
      <c r="N75" s="711">
        <f t="shared" ref="N75:N138" si="2">(M75-L75)/7</f>
        <v>25.857142857142858</v>
      </c>
      <c r="O75" s="712">
        <v>1</v>
      </c>
      <c r="P75" s="406">
        <f t="shared" ref="P75:P138" si="3">O75/K75</f>
        <v>1</v>
      </c>
      <c r="Q75" s="713" t="str">
        <f>IF(ISNUMBER(P75),IF(P75=100%,"CUMPLIDA",IF(AND(ISNUMBER(M75),ISNUMBER([1]CONSOLIDADO!$Q$4)), IF(M75&lt;[1]CONSOLIDADO!$Q$4,"INCUMPLIDA","PROCESO"), "VERIFICAR FECHA")),"SIN VALOR AVANCE")</f>
        <v>CUMPLIDA</v>
      </c>
      <c r="R75" s="905" t="s">
        <v>148</v>
      </c>
    </row>
    <row r="76" spans="2:18" ht="135.6" x14ac:dyDescent="0.25">
      <c r="B76" s="737" t="s">
        <v>13</v>
      </c>
      <c r="C76" s="799" t="s">
        <v>8</v>
      </c>
      <c r="D76" s="1136"/>
      <c r="E76" s="1136"/>
      <c r="F76" s="1138"/>
      <c r="G76" s="1138"/>
      <c r="H76" s="404" t="s">
        <v>212</v>
      </c>
      <c r="I76" s="404" t="s">
        <v>94</v>
      </c>
      <c r="J76" s="905" t="s">
        <v>95</v>
      </c>
      <c r="K76" s="709">
        <v>1</v>
      </c>
      <c r="L76" s="710">
        <v>44013</v>
      </c>
      <c r="M76" s="710">
        <v>44196</v>
      </c>
      <c r="N76" s="711">
        <f t="shared" si="2"/>
        <v>26.142857142857142</v>
      </c>
      <c r="O76" s="712">
        <v>1</v>
      </c>
      <c r="P76" s="406">
        <f t="shared" si="3"/>
        <v>1</v>
      </c>
      <c r="Q76" s="713" t="str">
        <f>IF(ISNUMBER(P76),IF(P76=100%,"CUMPLIDA",IF(AND(ISNUMBER(M76),ISNUMBER([1]CONSOLIDADO!$Q$4)), IF(M76&lt;[1]CONSOLIDADO!$Q$4,"INCUMPLIDA","PROCESO"), "VERIFICAR FECHA")),"SIN VALOR AVANCE")</f>
        <v>CUMPLIDA</v>
      </c>
      <c r="R76" s="905" t="s">
        <v>148</v>
      </c>
    </row>
    <row r="77" spans="2:18" ht="300.60000000000002" x14ac:dyDescent="0.25">
      <c r="B77" s="737" t="s">
        <v>13</v>
      </c>
      <c r="C77" s="799" t="s">
        <v>8</v>
      </c>
      <c r="D77" s="1136"/>
      <c r="E77" s="1136"/>
      <c r="F77" s="1138"/>
      <c r="G77" s="1138"/>
      <c r="H77" s="1138" t="s">
        <v>213</v>
      </c>
      <c r="I77" s="407" t="s">
        <v>98</v>
      </c>
      <c r="J77" s="732" t="s">
        <v>99</v>
      </c>
      <c r="K77" s="709">
        <v>1</v>
      </c>
      <c r="L77" s="710">
        <v>44409</v>
      </c>
      <c r="M77" s="710">
        <v>44773</v>
      </c>
      <c r="N77" s="711">
        <f t="shared" si="2"/>
        <v>52</v>
      </c>
      <c r="O77" s="712">
        <v>1</v>
      </c>
      <c r="P77" s="406">
        <f t="shared" si="3"/>
        <v>1</v>
      </c>
      <c r="Q77" s="713" t="str">
        <f>IF(ISNUMBER(P77),IF(P77=100%,"CUMPLIDA",IF(AND(ISNUMBER(M77),ISNUMBER([1]CONSOLIDADO!$Q$4)), IF(M77&lt;[1]CONSOLIDADO!$Q$4,"INCUMPLIDA","PROCESO"), "VERIFICAR FECHA")),"SIN VALOR AVANCE")</f>
        <v>CUMPLIDA</v>
      </c>
      <c r="R77" s="905" t="s">
        <v>214</v>
      </c>
    </row>
    <row r="78" spans="2:18" ht="300.60000000000002" x14ac:dyDescent="0.25">
      <c r="B78" s="737" t="s">
        <v>13</v>
      </c>
      <c r="C78" s="799" t="s">
        <v>8</v>
      </c>
      <c r="D78" s="1136"/>
      <c r="E78" s="1136"/>
      <c r="F78" s="1138"/>
      <c r="G78" s="1138"/>
      <c r="H78" s="1138"/>
      <c r="I78" s="407" t="s">
        <v>101</v>
      </c>
      <c r="J78" s="732" t="s">
        <v>102</v>
      </c>
      <c r="K78" s="709">
        <v>1</v>
      </c>
      <c r="L78" s="710">
        <v>44774</v>
      </c>
      <c r="M78" s="710">
        <v>44926</v>
      </c>
      <c r="N78" s="711">
        <f t="shared" si="2"/>
        <v>21.714285714285715</v>
      </c>
      <c r="O78" s="712">
        <v>1</v>
      </c>
      <c r="P78" s="406">
        <f t="shared" si="3"/>
        <v>1</v>
      </c>
      <c r="Q78" s="713" t="str">
        <f>IF(ISNUMBER(P78),IF(P78=100%,"CUMPLIDA",IF(AND(ISNUMBER(M78),ISNUMBER([1]CONSOLIDADO!$Q$4)), IF(M78&lt;[1]CONSOLIDADO!$Q$4,"INCUMPLIDA","PROCESO"), "VERIFICAR FECHA")),"SIN VALOR AVANCE")</f>
        <v>CUMPLIDA</v>
      </c>
      <c r="R78" s="905" t="s">
        <v>214</v>
      </c>
    </row>
    <row r="79" spans="2:18" ht="300.60000000000002" x14ac:dyDescent="0.25">
      <c r="B79" s="737" t="s">
        <v>13</v>
      </c>
      <c r="C79" s="799" t="s">
        <v>8</v>
      </c>
      <c r="D79" s="1136"/>
      <c r="E79" s="1136"/>
      <c r="F79" s="1138"/>
      <c r="G79" s="1138"/>
      <c r="H79" s="1138" t="s">
        <v>215</v>
      </c>
      <c r="I79" s="407" t="s">
        <v>105</v>
      </c>
      <c r="J79" s="732" t="s">
        <v>106</v>
      </c>
      <c r="K79" s="709">
        <v>3</v>
      </c>
      <c r="L79" s="710">
        <v>44927</v>
      </c>
      <c r="M79" s="710">
        <v>45291</v>
      </c>
      <c r="N79" s="711">
        <f t="shared" si="2"/>
        <v>52</v>
      </c>
      <c r="O79" s="712">
        <v>0</v>
      </c>
      <c r="P79" s="406">
        <f t="shared" si="3"/>
        <v>0</v>
      </c>
      <c r="Q79" s="713" t="str">
        <f>IF(ISNUMBER(P79),IF(P79=100%,"CUMPLIDA",IF(AND(ISNUMBER(M79),ISNUMBER([1]CONSOLIDADO!$Q$4)), IF(M79&lt;[1]CONSOLIDADO!$Q$4,"INCUMPLIDA","PROCESO"), "VERIFICAR FECHA")),"SIN VALOR AVANCE")</f>
        <v>PROCESO</v>
      </c>
      <c r="R79" s="905" t="s">
        <v>216</v>
      </c>
    </row>
    <row r="80" spans="2:18" ht="300.60000000000002" x14ac:dyDescent="0.25">
      <c r="B80" s="737" t="s">
        <v>13</v>
      </c>
      <c r="C80" s="799" t="s">
        <v>8</v>
      </c>
      <c r="D80" s="1136"/>
      <c r="E80" s="1136"/>
      <c r="F80" s="1138"/>
      <c r="G80" s="1138"/>
      <c r="H80" s="1138"/>
      <c r="I80" s="407" t="s">
        <v>108</v>
      </c>
      <c r="J80" s="732" t="s">
        <v>109</v>
      </c>
      <c r="K80" s="709">
        <v>1</v>
      </c>
      <c r="L80" s="710">
        <v>45474</v>
      </c>
      <c r="M80" s="710">
        <v>45657</v>
      </c>
      <c r="N80" s="711">
        <f t="shared" si="2"/>
        <v>26.142857142857142</v>
      </c>
      <c r="O80" s="712">
        <v>0</v>
      </c>
      <c r="P80" s="406">
        <f t="shared" si="3"/>
        <v>0</v>
      </c>
      <c r="Q80" s="713" t="str">
        <f>IF(ISNUMBER(P80),IF(P80=100%,"CUMPLIDA",IF(AND(ISNUMBER(M80),ISNUMBER([1]CONSOLIDADO!$Q$4)), IF(M80&lt;[1]CONSOLIDADO!$Q$4,"INCUMPLIDA","PROCESO"), "VERIFICAR FECHA")),"SIN VALOR AVANCE")</f>
        <v>PROCESO</v>
      </c>
      <c r="R80" s="905" t="s">
        <v>216</v>
      </c>
    </row>
    <row r="81" spans="2:18" ht="120.6" x14ac:dyDescent="0.25">
      <c r="B81" s="737" t="s">
        <v>13</v>
      </c>
      <c r="C81" s="799" t="s">
        <v>8</v>
      </c>
      <c r="D81" s="1136"/>
      <c r="E81" s="1136"/>
      <c r="F81" s="1138"/>
      <c r="G81" s="1138"/>
      <c r="H81" s="404" t="s">
        <v>217</v>
      </c>
      <c r="I81" s="404" t="s">
        <v>218</v>
      </c>
      <c r="J81" s="905" t="s">
        <v>219</v>
      </c>
      <c r="K81" s="709">
        <v>1</v>
      </c>
      <c r="L81" s="710">
        <v>42583</v>
      </c>
      <c r="M81" s="710">
        <v>42825</v>
      </c>
      <c r="N81" s="711">
        <f t="shared" si="2"/>
        <v>34.571428571428569</v>
      </c>
      <c r="O81" s="712">
        <v>1</v>
      </c>
      <c r="P81" s="406">
        <f t="shared" si="3"/>
        <v>1</v>
      </c>
      <c r="Q81" s="713" t="str">
        <f>IF(ISNUMBER(P81),IF(P81=100%,"CUMPLIDA",IF(AND(ISNUMBER(M81),ISNUMBER([1]CONSOLIDADO!$Q$4)), IF(M81&lt;[1]CONSOLIDADO!$Q$4,"INCUMPLIDA","PROCESO"), "VERIFICAR FECHA")),"SIN VALOR AVANCE")</f>
        <v>CUMPLIDA</v>
      </c>
      <c r="R81" s="905" t="s">
        <v>220</v>
      </c>
    </row>
    <row r="82" spans="2:18" ht="105" x14ac:dyDescent="0.25">
      <c r="B82" s="737" t="s">
        <v>13</v>
      </c>
      <c r="C82" s="799" t="s">
        <v>8</v>
      </c>
      <c r="D82" s="1136"/>
      <c r="E82" s="1136"/>
      <c r="F82" s="1138"/>
      <c r="G82" s="1138"/>
      <c r="H82" s="404" t="s">
        <v>221</v>
      </c>
      <c r="I82" s="404" t="s">
        <v>222</v>
      </c>
      <c r="J82" s="905" t="s">
        <v>223</v>
      </c>
      <c r="K82" s="709">
        <v>5</v>
      </c>
      <c r="L82" s="710">
        <v>42581</v>
      </c>
      <c r="M82" s="710">
        <v>42735</v>
      </c>
      <c r="N82" s="711">
        <f t="shared" si="2"/>
        <v>22</v>
      </c>
      <c r="O82" s="712">
        <v>5</v>
      </c>
      <c r="P82" s="406">
        <f t="shared" si="3"/>
        <v>1</v>
      </c>
      <c r="Q82" s="713" t="str">
        <f>IF(ISNUMBER(P82),IF(P82=100%,"CUMPLIDA",IF(AND(ISNUMBER(M82),ISNUMBER([1]CONSOLIDADO!$Q$4)), IF(M82&lt;[1]CONSOLIDADO!$Q$4,"INCUMPLIDA","PROCESO"), "VERIFICAR FECHA")),"SIN VALOR AVANCE")</f>
        <v>CUMPLIDA</v>
      </c>
      <c r="R82" s="905" t="s">
        <v>224</v>
      </c>
    </row>
    <row r="83" spans="2:18" ht="210.6" x14ac:dyDescent="0.25">
      <c r="B83" s="869" t="s">
        <v>14</v>
      </c>
      <c r="C83" s="799" t="s">
        <v>8</v>
      </c>
      <c r="D83" s="1136" t="s">
        <v>227</v>
      </c>
      <c r="E83" s="1136" t="s">
        <v>228</v>
      </c>
      <c r="F83" s="1138" t="s">
        <v>229</v>
      </c>
      <c r="G83" s="1138" t="s">
        <v>230</v>
      </c>
      <c r="H83" s="404" t="s">
        <v>231</v>
      </c>
      <c r="I83" s="870" t="s">
        <v>232</v>
      </c>
      <c r="J83" s="871" t="s">
        <v>233</v>
      </c>
      <c r="K83" s="714">
        <v>1</v>
      </c>
      <c r="L83" s="800">
        <v>44136</v>
      </c>
      <c r="M83" s="800">
        <v>44865</v>
      </c>
      <c r="N83" s="711">
        <f t="shared" si="2"/>
        <v>104.14285714285714</v>
      </c>
      <c r="O83" s="715">
        <v>1</v>
      </c>
      <c r="P83" s="406">
        <f t="shared" si="3"/>
        <v>1</v>
      </c>
      <c r="Q83" s="713" t="str">
        <f>IF(ISNUMBER(P83),IF(P83=100%,"CUMPLIDA",IF(AND(ISNUMBER(M83),ISNUMBER([1]CONSOLIDADO!$Q$4)), IF(M83&lt;[1]CONSOLIDADO!$Q$4,"INCUMPLIDA","PROCESO"), "VERIFICAR FECHA")),"SIN VALOR AVANCE")</f>
        <v>CUMPLIDA</v>
      </c>
      <c r="R83" s="721" t="s">
        <v>234</v>
      </c>
    </row>
    <row r="84" spans="2:18" ht="195.6" x14ac:dyDescent="0.25">
      <c r="B84" s="869" t="s">
        <v>14</v>
      </c>
      <c r="C84" s="799" t="s">
        <v>8</v>
      </c>
      <c r="D84" s="1136"/>
      <c r="E84" s="1136"/>
      <c r="F84" s="1138"/>
      <c r="G84" s="1138"/>
      <c r="H84" s="870" t="s">
        <v>235</v>
      </c>
      <c r="I84" s="870" t="s">
        <v>232</v>
      </c>
      <c r="J84" s="871" t="s">
        <v>233</v>
      </c>
      <c r="K84" s="714">
        <v>1</v>
      </c>
      <c r="L84" s="800">
        <v>44866</v>
      </c>
      <c r="M84" s="800">
        <v>45230</v>
      </c>
      <c r="N84" s="711">
        <f t="shared" si="2"/>
        <v>52</v>
      </c>
      <c r="O84" s="715">
        <v>1.8800000000000001E-2</v>
      </c>
      <c r="P84" s="406">
        <f t="shared" si="3"/>
        <v>1.8800000000000001E-2</v>
      </c>
      <c r="Q84" s="713" t="str">
        <f>IF(ISNUMBER(P84),IF(P84=100%,"CUMPLIDA",IF(AND(ISNUMBER(M84),ISNUMBER([1]CONSOLIDADO!$Q$4)), IF(M84&lt;[1]CONSOLIDADO!$Q$4,"INCUMPLIDA","PROCESO"), "VERIFICAR FECHA")),"SIN VALOR AVANCE")</f>
        <v>PROCESO</v>
      </c>
      <c r="R84" s="872" t="s">
        <v>236</v>
      </c>
    </row>
    <row r="85" spans="2:18" ht="225.6" x14ac:dyDescent="0.25">
      <c r="B85" s="869" t="s">
        <v>14</v>
      </c>
      <c r="C85" s="799" t="s">
        <v>8</v>
      </c>
      <c r="D85" s="904" t="s">
        <v>237</v>
      </c>
      <c r="E85" s="904" t="s">
        <v>228</v>
      </c>
      <c r="F85" s="404" t="s">
        <v>238</v>
      </c>
      <c r="G85" s="404" t="s">
        <v>239</v>
      </c>
      <c r="H85" s="404" t="s">
        <v>240</v>
      </c>
      <c r="I85" s="404" t="s">
        <v>232</v>
      </c>
      <c r="J85" s="905" t="s">
        <v>233</v>
      </c>
      <c r="K85" s="714">
        <v>1</v>
      </c>
      <c r="L85" s="800">
        <v>44928</v>
      </c>
      <c r="M85" s="800">
        <v>45290</v>
      </c>
      <c r="N85" s="718">
        <f t="shared" si="2"/>
        <v>51.714285714285715</v>
      </c>
      <c r="O85" s="504">
        <v>0.91</v>
      </c>
      <c r="P85" s="408">
        <f t="shared" si="3"/>
        <v>0.91</v>
      </c>
      <c r="Q85" s="713" t="str">
        <f>IF(ISNUMBER(P85),IF(P85=100%,"CUMPLIDA",IF(AND(ISNUMBER(M85),ISNUMBER([1]CONSOLIDADO!$Q$4)), IF(M85&lt;[1]CONSOLIDADO!$Q$4,"INCUMPLIDA","PROCESO"), "VERIFICAR FECHA")),"SIN VALOR AVANCE")</f>
        <v>PROCESO</v>
      </c>
      <c r="R85" s="720" t="s">
        <v>241</v>
      </c>
    </row>
    <row r="86" spans="2:18" ht="285.60000000000002" x14ac:dyDescent="0.25">
      <c r="B86" s="869" t="s">
        <v>14</v>
      </c>
      <c r="C86" s="799" t="s">
        <v>8</v>
      </c>
      <c r="D86" s="904" t="s">
        <v>242</v>
      </c>
      <c r="E86" s="904" t="s">
        <v>243</v>
      </c>
      <c r="F86" s="404" t="s">
        <v>244</v>
      </c>
      <c r="G86" s="404" t="s">
        <v>245</v>
      </c>
      <c r="H86" s="404" t="s">
        <v>246</v>
      </c>
      <c r="I86" s="409" t="s">
        <v>232</v>
      </c>
      <c r="J86" s="905" t="s">
        <v>233</v>
      </c>
      <c r="K86" s="714">
        <v>1</v>
      </c>
      <c r="L86" s="800">
        <v>44928</v>
      </c>
      <c r="M86" s="800">
        <v>45290</v>
      </c>
      <c r="N86" s="718">
        <f t="shared" si="2"/>
        <v>51.714285714285715</v>
      </c>
      <c r="O86" s="504">
        <v>0.91</v>
      </c>
      <c r="P86" s="408">
        <f t="shared" si="3"/>
        <v>0.91</v>
      </c>
      <c r="Q86" s="713" t="str">
        <f>IF(ISNUMBER(P86),IF(P86=100%,"CUMPLIDA",IF(AND(ISNUMBER(M86),ISNUMBER([1]CONSOLIDADO!$Q$4)), IF(M86&lt;[1]CONSOLIDADO!$Q$4,"INCUMPLIDA","PROCESO"), "VERIFICAR FECHA")),"SIN VALOR AVANCE")</f>
        <v>PROCESO</v>
      </c>
      <c r="R86" s="721" t="s">
        <v>247</v>
      </c>
    </row>
    <row r="87" spans="2:18" ht="150.6" x14ac:dyDescent="0.25">
      <c r="B87" s="869" t="s">
        <v>14</v>
      </c>
      <c r="C87" s="799" t="s">
        <v>8</v>
      </c>
      <c r="D87" s="904" t="s">
        <v>248</v>
      </c>
      <c r="E87" s="904" t="s">
        <v>249</v>
      </c>
      <c r="F87" s="404" t="s">
        <v>250</v>
      </c>
      <c r="G87" s="404" t="s">
        <v>251</v>
      </c>
      <c r="H87" s="404" t="s">
        <v>252</v>
      </c>
      <c r="I87" s="404" t="s">
        <v>253</v>
      </c>
      <c r="J87" s="905" t="s">
        <v>254</v>
      </c>
      <c r="K87" s="714">
        <v>1</v>
      </c>
      <c r="L87" s="800">
        <v>44928</v>
      </c>
      <c r="M87" s="800">
        <v>45290</v>
      </c>
      <c r="N87" s="718">
        <f t="shared" si="2"/>
        <v>51.714285714285715</v>
      </c>
      <c r="O87" s="504">
        <v>0.52</v>
      </c>
      <c r="P87" s="408">
        <f t="shared" si="3"/>
        <v>0.52</v>
      </c>
      <c r="Q87" s="713" t="str">
        <f>IF(ISNUMBER(P87),IF(P87=100%,"CUMPLIDA",IF(AND(ISNUMBER(M87),ISNUMBER([1]CONSOLIDADO!$Q$4)), IF(M87&lt;[1]CONSOLIDADO!$Q$4,"INCUMPLIDA","PROCESO"), "VERIFICAR FECHA")),"SIN VALOR AVANCE")</f>
        <v>PROCESO</v>
      </c>
      <c r="R87" s="721" t="s">
        <v>255</v>
      </c>
    </row>
    <row r="88" spans="2:18" ht="165.6" x14ac:dyDescent="0.25">
      <c r="B88" s="869" t="s">
        <v>14</v>
      </c>
      <c r="C88" s="799" t="s">
        <v>8</v>
      </c>
      <c r="D88" s="801" t="s">
        <v>256</v>
      </c>
      <c r="E88" s="801" t="s">
        <v>257</v>
      </c>
      <c r="F88" s="802" t="s">
        <v>258</v>
      </c>
      <c r="G88" s="803" t="s">
        <v>259</v>
      </c>
      <c r="H88" s="404" t="s">
        <v>260</v>
      </c>
      <c r="I88" s="409" t="s">
        <v>253</v>
      </c>
      <c r="J88" s="733" t="s">
        <v>261</v>
      </c>
      <c r="K88" s="714">
        <v>1</v>
      </c>
      <c r="L88" s="800">
        <v>44928</v>
      </c>
      <c r="M88" s="800">
        <v>45290</v>
      </c>
      <c r="N88" s="718">
        <f t="shared" si="2"/>
        <v>51.714285714285715</v>
      </c>
      <c r="O88" s="504">
        <v>0.49</v>
      </c>
      <c r="P88" s="408">
        <f t="shared" si="3"/>
        <v>0.49</v>
      </c>
      <c r="Q88" s="713" t="str">
        <f>IF(ISNUMBER(P88),IF(P88=100%,"CUMPLIDA",IF(AND(ISNUMBER(M88),ISNUMBER([1]CONSOLIDADO!$Q$4)), IF(M88&lt;[1]CONSOLIDADO!$Q$4,"INCUMPLIDA","PROCESO"), "VERIFICAR FECHA")),"SIN VALOR AVANCE")</f>
        <v>PROCESO</v>
      </c>
      <c r="R88" s="722" t="s">
        <v>262</v>
      </c>
    </row>
    <row r="89" spans="2:18" ht="105.6" customHeight="1" x14ac:dyDescent="0.25">
      <c r="B89" s="869" t="s">
        <v>14</v>
      </c>
      <c r="C89" s="799" t="s">
        <v>8</v>
      </c>
      <c r="D89" s="1136" t="s">
        <v>263</v>
      </c>
      <c r="E89" s="1136" t="s">
        <v>264</v>
      </c>
      <c r="F89" s="1138" t="s">
        <v>265</v>
      </c>
      <c r="G89" s="1138" t="s">
        <v>266</v>
      </c>
      <c r="H89" s="1138" t="s">
        <v>267</v>
      </c>
      <c r="I89" s="404" t="s">
        <v>268</v>
      </c>
      <c r="J89" s="734" t="s">
        <v>269</v>
      </c>
      <c r="K89" s="709">
        <v>1</v>
      </c>
      <c r="L89" s="800">
        <v>42064</v>
      </c>
      <c r="M89" s="800">
        <v>42277</v>
      </c>
      <c r="N89" s="711">
        <f t="shared" si="2"/>
        <v>30.428571428571427</v>
      </c>
      <c r="O89" s="712">
        <v>1</v>
      </c>
      <c r="P89" s="406">
        <f t="shared" si="3"/>
        <v>1</v>
      </c>
      <c r="Q89" s="713" t="str">
        <f>IF(ISNUMBER(P89),IF(P89=100%,"CUMPLIDA",IF(AND(ISNUMBER(M89),ISNUMBER([1]CONSOLIDADO!$Q$4)), IF(M89&lt;[1]CONSOLIDADO!$Q$4,"INCUMPLIDA","PROCESO"), "VERIFICAR FECHA")),"SIN VALOR AVANCE")</f>
        <v>CUMPLIDA</v>
      </c>
      <c r="R89" s="723" t="s">
        <v>270</v>
      </c>
    </row>
    <row r="90" spans="2:18" ht="135.6" x14ac:dyDescent="0.25">
      <c r="B90" s="869" t="s">
        <v>14</v>
      </c>
      <c r="C90" s="799" t="s">
        <v>8</v>
      </c>
      <c r="D90" s="1136"/>
      <c r="E90" s="1136"/>
      <c r="F90" s="1138"/>
      <c r="G90" s="1138"/>
      <c r="H90" s="1138"/>
      <c r="I90" s="404" t="s">
        <v>271</v>
      </c>
      <c r="J90" s="734" t="s">
        <v>272</v>
      </c>
      <c r="K90" s="709">
        <v>1</v>
      </c>
      <c r="L90" s="800">
        <v>42064</v>
      </c>
      <c r="M90" s="800">
        <v>42308</v>
      </c>
      <c r="N90" s="711">
        <f t="shared" si="2"/>
        <v>34.857142857142854</v>
      </c>
      <c r="O90" s="712">
        <v>1</v>
      </c>
      <c r="P90" s="406">
        <f t="shared" si="3"/>
        <v>1</v>
      </c>
      <c r="Q90" s="713" t="str">
        <f>IF(ISNUMBER(P90),IF(P90=100%,"CUMPLIDA",IF(AND(ISNUMBER(M90),ISNUMBER([1]CONSOLIDADO!$Q$4)), IF(M90&lt;[1]CONSOLIDADO!$Q$4,"INCUMPLIDA","PROCESO"), "VERIFICAR FECHA")),"SIN VALOR AVANCE")</f>
        <v>CUMPLIDA</v>
      </c>
      <c r="R90" s="723" t="s">
        <v>273</v>
      </c>
    </row>
    <row r="91" spans="2:18" ht="300.60000000000002" x14ac:dyDescent="0.25">
      <c r="B91" s="869" t="s">
        <v>14</v>
      </c>
      <c r="C91" s="799" t="s">
        <v>8</v>
      </c>
      <c r="D91" s="1136"/>
      <c r="E91" s="1136"/>
      <c r="F91" s="1138"/>
      <c r="G91" s="1138"/>
      <c r="H91" s="410" t="s">
        <v>274</v>
      </c>
      <c r="I91" s="410" t="s">
        <v>275</v>
      </c>
      <c r="J91" s="735" t="s">
        <v>276</v>
      </c>
      <c r="K91" s="724">
        <v>8902914</v>
      </c>
      <c r="L91" s="800">
        <v>44928</v>
      </c>
      <c r="M91" s="800">
        <v>45290</v>
      </c>
      <c r="N91" s="718">
        <f t="shared" si="2"/>
        <v>51.714285714285715</v>
      </c>
      <c r="O91" s="804">
        <v>8102914</v>
      </c>
      <c r="P91" s="408">
        <f t="shared" si="3"/>
        <v>0.91014178054511141</v>
      </c>
      <c r="Q91" s="713" t="str">
        <f>IF(ISNUMBER(P91),IF(P91=100%,"CUMPLIDA",IF(AND(ISNUMBER(M91),ISNUMBER([1]CONSOLIDADO!$Q$4)), IF(M91&lt;[1]CONSOLIDADO!$Q$4,"INCUMPLIDA","PROCESO"), "VERIFICAR FECHA")),"SIN VALOR AVANCE")</f>
        <v>PROCESO</v>
      </c>
      <c r="R91" s="725" t="s">
        <v>277</v>
      </c>
    </row>
    <row r="92" spans="2:18" ht="165.6" x14ac:dyDescent="0.25">
      <c r="B92" s="869" t="s">
        <v>14</v>
      </c>
      <c r="C92" s="799" t="s">
        <v>8</v>
      </c>
      <c r="D92" s="1136"/>
      <c r="E92" s="1136"/>
      <c r="F92" s="1138"/>
      <c r="G92" s="1138"/>
      <c r="H92" s="410" t="s">
        <v>278</v>
      </c>
      <c r="I92" s="410" t="s">
        <v>279</v>
      </c>
      <c r="J92" s="735" t="s">
        <v>280</v>
      </c>
      <c r="K92" s="709">
        <v>1</v>
      </c>
      <c r="L92" s="800">
        <v>43952</v>
      </c>
      <c r="M92" s="800">
        <v>44196</v>
      </c>
      <c r="N92" s="711">
        <f t="shared" si="2"/>
        <v>34.857142857142854</v>
      </c>
      <c r="O92" s="712">
        <v>1</v>
      </c>
      <c r="P92" s="406">
        <f t="shared" si="3"/>
        <v>1</v>
      </c>
      <c r="Q92" s="713" t="str">
        <f>IF(ISNUMBER(P92),IF(P92=100%,"CUMPLIDA",IF(AND(ISNUMBER(M92),ISNUMBER([1]CONSOLIDADO!$Q$4)), IF(M92&lt;[1]CONSOLIDADO!$Q$4,"INCUMPLIDA","PROCESO"), "VERIFICAR FECHA")),"SIN VALOR AVANCE")</f>
        <v>CUMPLIDA</v>
      </c>
      <c r="R92" s="411" t="s">
        <v>281</v>
      </c>
    </row>
    <row r="93" spans="2:18" ht="165.6" x14ac:dyDescent="0.25">
      <c r="B93" s="869" t="s">
        <v>14</v>
      </c>
      <c r="C93" s="799" t="s">
        <v>8</v>
      </c>
      <c r="D93" s="1136" t="s">
        <v>282</v>
      </c>
      <c r="E93" s="1136" t="s">
        <v>283</v>
      </c>
      <c r="F93" s="1138" t="s">
        <v>3618</v>
      </c>
      <c r="G93" s="1138" t="s">
        <v>284</v>
      </c>
      <c r="H93" s="404" t="s">
        <v>285</v>
      </c>
      <c r="I93" s="404" t="s">
        <v>286</v>
      </c>
      <c r="J93" s="905" t="s">
        <v>287</v>
      </c>
      <c r="K93" s="709">
        <v>1</v>
      </c>
      <c r="L93" s="800">
        <v>44172</v>
      </c>
      <c r="M93" s="800">
        <v>44211</v>
      </c>
      <c r="N93" s="711">
        <f t="shared" si="2"/>
        <v>5.5714285714285712</v>
      </c>
      <c r="O93" s="712">
        <v>1</v>
      </c>
      <c r="P93" s="406">
        <f t="shared" si="3"/>
        <v>1</v>
      </c>
      <c r="Q93" s="713" t="str">
        <f>IF(ISNUMBER(P93),IF(P93=100%,"CUMPLIDA",IF(AND(ISNUMBER(M93),ISNUMBER([1]CONSOLIDADO!$Q$4)), IF(M93&lt;[1]CONSOLIDADO!$Q$4,"INCUMPLIDA","PROCESO"), "VERIFICAR FECHA")),"SIN VALOR AVANCE")</f>
        <v>CUMPLIDA</v>
      </c>
      <c r="R93" s="721" t="s">
        <v>288</v>
      </c>
    </row>
    <row r="94" spans="2:18" ht="180.6" x14ac:dyDescent="0.25">
      <c r="B94" s="869" t="s">
        <v>14</v>
      </c>
      <c r="C94" s="799" t="s">
        <v>8</v>
      </c>
      <c r="D94" s="1136"/>
      <c r="E94" s="1136"/>
      <c r="F94" s="1138"/>
      <c r="G94" s="1138"/>
      <c r="H94" s="1138" t="s">
        <v>289</v>
      </c>
      <c r="I94" s="404" t="s">
        <v>290</v>
      </c>
      <c r="J94" s="736" t="s">
        <v>291</v>
      </c>
      <c r="K94" s="714">
        <v>1</v>
      </c>
      <c r="L94" s="800">
        <v>44928</v>
      </c>
      <c r="M94" s="800">
        <v>45199</v>
      </c>
      <c r="N94" s="718">
        <f t="shared" si="2"/>
        <v>38.714285714285715</v>
      </c>
      <c r="O94" s="504">
        <v>0.58420000000000005</v>
      </c>
      <c r="P94" s="408">
        <f t="shared" si="3"/>
        <v>0.58420000000000005</v>
      </c>
      <c r="Q94" s="713" t="str">
        <f>IF(ISNUMBER(P94),IF(P94=100%,"CUMPLIDA",IF(AND(ISNUMBER(M94),ISNUMBER([1]CONSOLIDADO!$Q$4)), IF(M94&lt;[1]CONSOLIDADO!$Q$4,"INCUMPLIDA","PROCESO"), "VERIFICAR FECHA")),"SIN VALOR AVANCE")</f>
        <v>PROCESO</v>
      </c>
      <c r="R94" s="721" t="s">
        <v>292</v>
      </c>
    </row>
    <row r="95" spans="2:18" ht="210.6" x14ac:dyDescent="0.25">
      <c r="B95" s="869" t="s">
        <v>14</v>
      </c>
      <c r="C95" s="799" t="s">
        <v>8</v>
      </c>
      <c r="D95" s="1136"/>
      <c r="E95" s="1136"/>
      <c r="F95" s="1138"/>
      <c r="G95" s="1138"/>
      <c r="H95" s="1138"/>
      <c r="I95" s="404" t="s">
        <v>293</v>
      </c>
      <c r="J95" s="905" t="s">
        <v>294</v>
      </c>
      <c r="K95" s="714">
        <v>1</v>
      </c>
      <c r="L95" s="800">
        <v>44928</v>
      </c>
      <c r="M95" s="800">
        <v>45290</v>
      </c>
      <c r="N95" s="718">
        <f t="shared" si="2"/>
        <v>51.714285714285715</v>
      </c>
      <c r="O95" s="504">
        <v>0.42449999999999999</v>
      </c>
      <c r="P95" s="408">
        <f t="shared" si="3"/>
        <v>0.42449999999999999</v>
      </c>
      <c r="Q95" s="713" t="str">
        <f>IF(ISNUMBER(P95),IF(P95=100%,"CUMPLIDA",IF(AND(ISNUMBER(M95),ISNUMBER([1]CONSOLIDADO!$Q$4)), IF(M95&lt;[1]CONSOLIDADO!$Q$4,"INCUMPLIDA","PROCESO"), "VERIFICAR FECHA")),"SIN VALOR AVANCE")</f>
        <v>PROCESO</v>
      </c>
      <c r="R95" s="721" t="s">
        <v>295</v>
      </c>
    </row>
    <row r="96" spans="2:18" ht="195.6" x14ac:dyDescent="0.25">
      <c r="B96" s="869" t="s">
        <v>14</v>
      </c>
      <c r="C96" s="799" t="s">
        <v>8</v>
      </c>
      <c r="D96" s="1136"/>
      <c r="E96" s="1136"/>
      <c r="F96" s="1138"/>
      <c r="G96" s="1138"/>
      <c r="H96" s="1138" t="s">
        <v>296</v>
      </c>
      <c r="I96" s="404" t="s">
        <v>290</v>
      </c>
      <c r="J96" s="905" t="s">
        <v>297</v>
      </c>
      <c r="K96" s="714">
        <v>1</v>
      </c>
      <c r="L96" s="800">
        <v>44928</v>
      </c>
      <c r="M96" s="800">
        <v>45199</v>
      </c>
      <c r="N96" s="718">
        <f t="shared" si="2"/>
        <v>38.714285714285715</v>
      </c>
      <c r="O96" s="504">
        <v>0.56140000000000001</v>
      </c>
      <c r="P96" s="408">
        <f t="shared" si="3"/>
        <v>0.56140000000000001</v>
      </c>
      <c r="Q96" s="713" t="str">
        <f>IF(ISNUMBER(P96),IF(P96=100%,"CUMPLIDA",IF(AND(ISNUMBER(M96),ISNUMBER([1]CONSOLIDADO!$Q$4)), IF(M96&lt;[1]CONSOLIDADO!$Q$4,"INCUMPLIDA","PROCESO"), "VERIFICAR FECHA")),"SIN VALOR AVANCE")</f>
        <v>PROCESO</v>
      </c>
      <c r="R96" s="721" t="s">
        <v>298</v>
      </c>
    </row>
    <row r="97" spans="2:18" ht="210.6" x14ac:dyDescent="0.25">
      <c r="B97" s="869" t="s">
        <v>14</v>
      </c>
      <c r="C97" s="799" t="s">
        <v>8</v>
      </c>
      <c r="D97" s="1136"/>
      <c r="E97" s="1136"/>
      <c r="F97" s="1138"/>
      <c r="G97" s="1138"/>
      <c r="H97" s="1138"/>
      <c r="I97" s="404" t="s">
        <v>293</v>
      </c>
      <c r="J97" s="905" t="s">
        <v>294</v>
      </c>
      <c r="K97" s="714">
        <v>1</v>
      </c>
      <c r="L97" s="800">
        <v>44928</v>
      </c>
      <c r="M97" s="800">
        <v>45290</v>
      </c>
      <c r="N97" s="718">
        <f t="shared" si="2"/>
        <v>51.714285714285715</v>
      </c>
      <c r="O97" s="504">
        <v>0.29530000000000001</v>
      </c>
      <c r="P97" s="408">
        <f t="shared" si="3"/>
        <v>0.29530000000000001</v>
      </c>
      <c r="Q97" s="713" t="str">
        <f>IF(ISNUMBER(P97),IF(P97=100%,"CUMPLIDA",IF(AND(ISNUMBER(M97),ISNUMBER([1]CONSOLIDADO!$Q$4)), IF(M97&lt;[1]CONSOLIDADO!$Q$4,"INCUMPLIDA","PROCESO"), "VERIFICAR FECHA")),"SIN VALOR AVANCE")</f>
        <v>PROCESO</v>
      </c>
      <c r="R97" s="721" t="s">
        <v>299</v>
      </c>
    </row>
    <row r="98" spans="2:18" ht="180.6" x14ac:dyDescent="0.25">
      <c r="B98" s="869" t="s">
        <v>14</v>
      </c>
      <c r="C98" s="799" t="s">
        <v>8</v>
      </c>
      <c r="D98" s="1136"/>
      <c r="E98" s="1136"/>
      <c r="F98" s="1138"/>
      <c r="G98" s="1138"/>
      <c r="H98" s="404" t="s">
        <v>300</v>
      </c>
      <c r="I98" s="404" t="s">
        <v>301</v>
      </c>
      <c r="J98" s="905" t="s">
        <v>302</v>
      </c>
      <c r="K98" s="714">
        <v>1</v>
      </c>
      <c r="L98" s="800">
        <v>44928</v>
      </c>
      <c r="M98" s="800">
        <v>45290</v>
      </c>
      <c r="N98" s="718">
        <f t="shared" si="2"/>
        <v>51.714285714285715</v>
      </c>
      <c r="O98" s="504">
        <v>1.15E-2</v>
      </c>
      <c r="P98" s="408">
        <f t="shared" si="3"/>
        <v>1.15E-2</v>
      </c>
      <c r="Q98" s="713" t="str">
        <f>IF(ISNUMBER(P98),IF(P98=100%,"CUMPLIDA",IF(AND(ISNUMBER(M98),ISNUMBER([1]CONSOLIDADO!$Q$4)), IF(M98&lt;[1]CONSOLIDADO!$Q$4,"INCUMPLIDA","PROCESO"), "VERIFICAR FECHA")),"SIN VALOR AVANCE")</f>
        <v>PROCESO</v>
      </c>
      <c r="R98" s="721" t="s">
        <v>303</v>
      </c>
    </row>
    <row r="99" spans="2:18" ht="315" x14ac:dyDescent="0.25">
      <c r="B99" s="869" t="s">
        <v>14</v>
      </c>
      <c r="C99" s="799" t="s">
        <v>8</v>
      </c>
      <c r="D99" s="1136"/>
      <c r="E99" s="1136"/>
      <c r="F99" s="1138"/>
      <c r="G99" s="1138"/>
      <c r="H99" s="1138" t="s">
        <v>304</v>
      </c>
      <c r="I99" s="404" t="s">
        <v>305</v>
      </c>
      <c r="J99" s="905" t="s">
        <v>306</v>
      </c>
      <c r="K99" s="714">
        <v>1</v>
      </c>
      <c r="L99" s="800">
        <v>44928</v>
      </c>
      <c r="M99" s="800">
        <v>45290</v>
      </c>
      <c r="N99" s="718">
        <f t="shared" si="2"/>
        <v>51.714285714285715</v>
      </c>
      <c r="O99" s="504">
        <v>1.29E-2</v>
      </c>
      <c r="P99" s="408">
        <f t="shared" si="3"/>
        <v>1.29E-2</v>
      </c>
      <c r="Q99" s="713" t="str">
        <f>IF(ISNUMBER(P99),IF(P99=100%,"CUMPLIDA",IF(AND(ISNUMBER(M99),ISNUMBER([1]CONSOLIDADO!$Q$4)), IF(M99&lt;[1]CONSOLIDADO!$Q$4,"INCUMPLIDA","PROCESO"), "VERIFICAR FECHA")),"SIN VALOR AVANCE")</f>
        <v>PROCESO</v>
      </c>
      <c r="R99" s="721" t="s">
        <v>307</v>
      </c>
    </row>
    <row r="100" spans="2:18" ht="165.6" x14ac:dyDescent="0.25">
      <c r="B100" s="869" t="s">
        <v>14</v>
      </c>
      <c r="C100" s="799" t="s">
        <v>8</v>
      </c>
      <c r="D100" s="1136"/>
      <c r="E100" s="1136"/>
      <c r="F100" s="1138"/>
      <c r="G100" s="1138"/>
      <c r="H100" s="1138"/>
      <c r="I100" s="404" t="s">
        <v>308</v>
      </c>
      <c r="J100" s="905" t="s">
        <v>309</v>
      </c>
      <c r="K100" s="709">
        <v>3</v>
      </c>
      <c r="L100" s="800">
        <v>44197</v>
      </c>
      <c r="M100" s="800">
        <v>44651</v>
      </c>
      <c r="N100" s="711">
        <f t="shared" si="2"/>
        <v>64.857142857142861</v>
      </c>
      <c r="O100" s="712">
        <v>3</v>
      </c>
      <c r="P100" s="406">
        <f t="shared" si="3"/>
        <v>1</v>
      </c>
      <c r="Q100" s="713" t="str">
        <f>IF(ISNUMBER(P100),IF(P100=100%,"CUMPLIDA",IF(AND(ISNUMBER(M100),ISNUMBER([1]CONSOLIDADO!$Q$4)), IF(M100&lt;[1]CONSOLIDADO!$Q$4,"INCUMPLIDA","PROCESO"), "VERIFICAR FECHA")),"SIN VALOR AVANCE")</f>
        <v>CUMPLIDA</v>
      </c>
      <c r="R100" s="721" t="s">
        <v>310</v>
      </c>
    </row>
    <row r="101" spans="2:18" ht="165.6" x14ac:dyDescent="0.25">
      <c r="B101" s="869" t="s">
        <v>14</v>
      </c>
      <c r="C101" s="799" t="s">
        <v>8</v>
      </c>
      <c r="D101" s="1136" t="s">
        <v>311</v>
      </c>
      <c r="E101" s="1136" t="s">
        <v>312</v>
      </c>
      <c r="F101" s="1138" t="s">
        <v>313</v>
      </c>
      <c r="G101" s="1161" t="s">
        <v>314</v>
      </c>
      <c r="H101" s="404" t="s">
        <v>315</v>
      </c>
      <c r="I101" s="404" t="s">
        <v>316</v>
      </c>
      <c r="J101" s="905" t="s">
        <v>317</v>
      </c>
      <c r="K101" s="709">
        <v>6</v>
      </c>
      <c r="L101" s="800">
        <v>44197</v>
      </c>
      <c r="M101" s="800">
        <v>44377</v>
      </c>
      <c r="N101" s="711">
        <f t="shared" si="2"/>
        <v>25.714285714285715</v>
      </c>
      <c r="O101" s="712">
        <v>6</v>
      </c>
      <c r="P101" s="406">
        <f>O101/K101</f>
        <v>1</v>
      </c>
      <c r="Q101" s="713" t="str">
        <f>IF(ISNUMBER(P101),IF(P101=100%,"CUMPLIDA",IF(AND(ISNUMBER(M101),ISNUMBER([1]CONSOLIDADO!$Q$4)), IF(M101&lt;[1]CONSOLIDADO!$Q$4,"INCUMPLIDA","PROCESO"), "VERIFICAR FECHA")),"SIN VALOR AVANCE")</f>
        <v>CUMPLIDA</v>
      </c>
      <c r="R101" s="721" t="s">
        <v>318</v>
      </c>
    </row>
    <row r="102" spans="2:18" ht="210.6" x14ac:dyDescent="0.25">
      <c r="B102" s="869" t="s">
        <v>14</v>
      </c>
      <c r="C102" s="799" t="s">
        <v>8</v>
      </c>
      <c r="D102" s="1136"/>
      <c r="E102" s="1136"/>
      <c r="F102" s="1138"/>
      <c r="G102" s="1161"/>
      <c r="H102" s="404" t="s">
        <v>319</v>
      </c>
      <c r="I102" s="404" t="s">
        <v>320</v>
      </c>
      <c r="J102" s="905" t="s">
        <v>294</v>
      </c>
      <c r="K102" s="714">
        <v>1</v>
      </c>
      <c r="L102" s="800">
        <v>44928</v>
      </c>
      <c r="M102" s="800">
        <v>45168</v>
      </c>
      <c r="N102" s="718">
        <f t="shared" si="2"/>
        <v>34.285714285714285</v>
      </c>
      <c r="O102" s="504">
        <v>0.99980000000000002</v>
      </c>
      <c r="P102" s="408">
        <f t="shared" si="3"/>
        <v>0.99980000000000002</v>
      </c>
      <c r="Q102" s="713" t="str">
        <f>IF(ISNUMBER(P102),IF(P102=100%,"CUMPLIDA",IF(AND(ISNUMBER(M102),ISNUMBER([1]CONSOLIDADO!$Q$4)), IF(M102&lt;[1]CONSOLIDADO!$Q$4,"INCUMPLIDA","PROCESO"), "VERIFICAR FECHA")),"SIN VALOR AVANCE")</f>
        <v>PROCESO</v>
      </c>
      <c r="R102" s="721" t="s">
        <v>321</v>
      </c>
    </row>
    <row r="103" spans="2:18" ht="120.6" x14ac:dyDescent="0.25">
      <c r="B103" s="869" t="s">
        <v>14</v>
      </c>
      <c r="C103" s="799" t="s">
        <v>8</v>
      </c>
      <c r="D103" s="900" t="s">
        <v>3576</v>
      </c>
      <c r="E103" s="900" t="s">
        <v>3506</v>
      </c>
      <c r="F103" s="902" t="s">
        <v>3507</v>
      </c>
      <c r="G103" s="902" t="s">
        <v>3508</v>
      </c>
      <c r="H103" s="902" t="s">
        <v>3509</v>
      </c>
      <c r="I103" s="902" t="s">
        <v>3510</v>
      </c>
      <c r="J103" s="805" t="s">
        <v>3511</v>
      </c>
      <c r="K103" s="921">
        <v>6</v>
      </c>
      <c r="L103" s="800">
        <v>45108</v>
      </c>
      <c r="M103" s="800">
        <v>45291</v>
      </c>
      <c r="N103" s="718">
        <f t="shared" si="2"/>
        <v>26.142857142857142</v>
      </c>
      <c r="O103" s="921">
        <v>0</v>
      </c>
      <c r="P103" s="408">
        <f t="shared" si="3"/>
        <v>0</v>
      </c>
      <c r="Q103" s="713" t="str">
        <f>IF(ISNUMBER(P103),IF(P103=100%,"CUMPLIDA",IF(AND(ISNUMBER(M103),ISNUMBER([1]CONSOLIDADO!$Q$4)), IF(M103&lt;[1]CONSOLIDADO!$Q$4,"INCUMPLIDA","PROCESO"), "VERIFICAR FECHA")),"SIN VALOR AVANCE")</f>
        <v>PROCESO</v>
      </c>
      <c r="R103" s="863" t="s">
        <v>3619</v>
      </c>
    </row>
    <row r="104" spans="2:18" ht="165.6" x14ac:dyDescent="0.25">
      <c r="B104" s="869" t="s">
        <v>14</v>
      </c>
      <c r="C104" s="799" t="s">
        <v>8</v>
      </c>
      <c r="D104" s="900" t="s">
        <v>3576</v>
      </c>
      <c r="E104" s="900" t="s">
        <v>3512</v>
      </c>
      <c r="F104" s="902" t="s">
        <v>3513</v>
      </c>
      <c r="G104" s="902" t="s">
        <v>3514</v>
      </c>
      <c r="H104" s="902" t="s">
        <v>3515</v>
      </c>
      <c r="I104" s="902" t="s">
        <v>3516</v>
      </c>
      <c r="J104" s="805" t="s">
        <v>1051</v>
      </c>
      <c r="K104" s="921">
        <v>1</v>
      </c>
      <c r="L104" s="800">
        <v>45108</v>
      </c>
      <c r="M104" s="800">
        <v>45169</v>
      </c>
      <c r="N104" s="718">
        <f t="shared" si="2"/>
        <v>8.7142857142857135</v>
      </c>
      <c r="O104" s="921">
        <v>0</v>
      </c>
      <c r="P104" s="408">
        <f t="shared" si="3"/>
        <v>0</v>
      </c>
      <c r="Q104" s="713" t="str">
        <f>IF(ISNUMBER(P104),IF(P104=100%,"CUMPLIDA",IF(AND(ISNUMBER(M104),ISNUMBER([1]CONSOLIDADO!$Q$4)), IF(M104&lt;[1]CONSOLIDADO!$Q$4,"INCUMPLIDA","PROCESO"), "VERIFICAR FECHA")),"SIN VALOR AVANCE")</f>
        <v>PROCESO</v>
      </c>
      <c r="R104" s="863" t="s">
        <v>3620</v>
      </c>
    </row>
    <row r="105" spans="2:18" ht="91.95" customHeight="1" x14ac:dyDescent="0.25">
      <c r="B105" s="869" t="s">
        <v>14</v>
      </c>
      <c r="C105" s="799" t="s">
        <v>8</v>
      </c>
      <c r="D105" s="1127" t="s">
        <v>3576</v>
      </c>
      <c r="E105" s="1124" t="s">
        <v>3512</v>
      </c>
      <c r="F105" s="1127" t="s">
        <v>3517</v>
      </c>
      <c r="G105" s="1127" t="s">
        <v>3518</v>
      </c>
      <c r="H105" s="1127" t="s">
        <v>3519</v>
      </c>
      <c r="I105" s="902" t="s">
        <v>3520</v>
      </c>
      <c r="J105" s="805" t="s">
        <v>3521</v>
      </c>
      <c r="K105" s="921">
        <v>1</v>
      </c>
      <c r="L105" s="800">
        <v>45092</v>
      </c>
      <c r="M105" s="800">
        <v>45169</v>
      </c>
      <c r="N105" s="718">
        <f t="shared" si="2"/>
        <v>11</v>
      </c>
      <c r="O105" s="921">
        <v>0.05</v>
      </c>
      <c r="P105" s="408">
        <f t="shared" si="3"/>
        <v>0.05</v>
      </c>
      <c r="Q105" s="713" t="str">
        <f>IF(ISNUMBER(P105),IF(P105=100%,"CUMPLIDA",IF(AND(ISNUMBER(M105),ISNUMBER([1]CONSOLIDADO!$Q$4)), IF(M105&lt;[1]CONSOLIDADO!$Q$4,"INCUMPLIDA","PROCESO"), "VERIFICAR FECHA")),"SIN VALOR AVANCE")</f>
        <v>PROCESO</v>
      </c>
      <c r="R105" s="863" t="s">
        <v>3621</v>
      </c>
    </row>
    <row r="106" spans="2:18" ht="180.6" x14ac:dyDescent="0.25">
      <c r="B106" s="869" t="s">
        <v>14</v>
      </c>
      <c r="C106" s="799" t="s">
        <v>8</v>
      </c>
      <c r="D106" s="1129"/>
      <c r="E106" s="1126"/>
      <c r="F106" s="1129"/>
      <c r="G106" s="1129"/>
      <c r="H106" s="1129"/>
      <c r="I106" s="902" t="s">
        <v>3522</v>
      </c>
      <c r="J106" s="805" t="s">
        <v>3523</v>
      </c>
      <c r="K106" s="921">
        <v>1</v>
      </c>
      <c r="L106" s="800">
        <v>45231</v>
      </c>
      <c r="M106" s="800">
        <v>45291</v>
      </c>
      <c r="N106" s="718">
        <f t="shared" si="2"/>
        <v>8.5714285714285712</v>
      </c>
      <c r="O106" s="921">
        <v>0</v>
      </c>
      <c r="P106" s="408">
        <f t="shared" si="3"/>
        <v>0</v>
      </c>
      <c r="Q106" s="713" t="str">
        <f>IF(ISNUMBER(P106),IF(P106=100%,"CUMPLIDA",IF(AND(ISNUMBER(M106),ISNUMBER([1]CONSOLIDADO!$Q$4)), IF(M106&lt;[1]CONSOLIDADO!$Q$4,"INCUMPLIDA","PROCESO"), "VERIFICAR FECHA")),"SIN VALOR AVANCE")</f>
        <v>PROCESO</v>
      </c>
      <c r="R106" s="863" t="s">
        <v>3622</v>
      </c>
    </row>
    <row r="107" spans="2:18" ht="100.95" customHeight="1" x14ac:dyDescent="0.25">
      <c r="B107" s="869" t="s">
        <v>14</v>
      </c>
      <c r="C107" s="799" t="s">
        <v>8</v>
      </c>
      <c r="D107" s="1124" t="s">
        <v>3576</v>
      </c>
      <c r="E107" s="1124" t="s">
        <v>3524</v>
      </c>
      <c r="F107" s="1127" t="s">
        <v>3525</v>
      </c>
      <c r="G107" s="1127" t="s">
        <v>3526</v>
      </c>
      <c r="H107" s="902" t="s">
        <v>3527</v>
      </c>
      <c r="I107" s="902" t="s">
        <v>3528</v>
      </c>
      <c r="J107" s="805" t="s">
        <v>3529</v>
      </c>
      <c r="K107" s="921">
        <v>1</v>
      </c>
      <c r="L107" s="800">
        <v>45108</v>
      </c>
      <c r="M107" s="800">
        <v>45170</v>
      </c>
      <c r="N107" s="718">
        <f t="shared" si="2"/>
        <v>8.8571428571428577</v>
      </c>
      <c r="O107" s="921">
        <v>0</v>
      </c>
      <c r="P107" s="408">
        <f t="shared" si="3"/>
        <v>0</v>
      </c>
      <c r="Q107" s="713" t="str">
        <f>IF(ISNUMBER(P107),IF(P107=100%,"CUMPLIDA",IF(AND(ISNUMBER(M107),ISNUMBER([1]CONSOLIDADO!$Q$4)), IF(M107&lt;[1]CONSOLIDADO!$Q$4,"INCUMPLIDA","PROCESO"), "VERIFICAR FECHA")),"SIN VALOR AVANCE")</f>
        <v>PROCESO</v>
      </c>
      <c r="R107" s="863" t="s">
        <v>3623</v>
      </c>
    </row>
    <row r="108" spans="2:18" ht="94.95" customHeight="1" x14ac:dyDescent="0.25">
      <c r="B108" s="869" t="s">
        <v>14</v>
      </c>
      <c r="C108" s="799" t="s">
        <v>8</v>
      </c>
      <c r="D108" s="1125"/>
      <c r="E108" s="1125"/>
      <c r="F108" s="1128"/>
      <c r="G108" s="1128" t="s">
        <v>3526</v>
      </c>
      <c r="H108" s="902" t="s">
        <v>3530</v>
      </c>
      <c r="I108" s="902" t="s">
        <v>3531</v>
      </c>
      <c r="J108" s="805" t="s">
        <v>3532</v>
      </c>
      <c r="K108" s="921">
        <v>12</v>
      </c>
      <c r="L108" s="800">
        <v>45154</v>
      </c>
      <c r="M108" s="800">
        <v>45473</v>
      </c>
      <c r="N108" s="718">
        <f t="shared" si="2"/>
        <v>45.571428571428569</v>
      </c>
      <c r="O108" s="921">
        <v>0</v>
      </c>
      <c r="P108" s="408">
        <f t="shared" si="3"/>
        <v>0</v>
      </c>
      <c r="Q108" s="713" t="str">
        <f>IF(ISNUMBER(P108),IF(P108=100%,"CUMPLIDA",IF(AND(ISNUMBER(M108),ISNUMBER([1]CONSOLIDADO!$Q$4)), IF(M108&lt;[1]CONSOLIDADO!$Q$4,"INCUMPLIDA","PROCESO"), "VERIFICAR FECHA")),"SIN VALOR AVANCE")</f>
        <v>PROCESO</v>
      </c>
      <c r="R108" s="863" t="s">
        <v>3623</v>
      </c>
    </row>
    <row r="109" spans="2:18" ht="86.4" customHeight="1" x14ac:dyDescent="0.25">
      <c r="B109" s="869" t="s">
        <v>14</v>
      </c>
      <c r="C109" s="799" t="s">
        <v>8</v>
      </c>
      <c r="D109" s="1126"/>
      <c r="E109" s="1126"/>
      <c r="F109" s="1129"/>
      <c r="G109" s="1129" t="s">
        <v>3526</v>
      </c>
      <c r="H109" s="902" t="s">
        <v>3533</v>
      </c>
      <c r="I109" s="902" t="s">
        <v>3534</v>
      </c>
      <c r="J109" s="805" t="s">
        <v>3535</v>
      </c>
      <c r="K109" s="921">
        <v>4</v>
      </c>
      <c r="L109" s="800">
        <v>45108</v>
      </c>
      <c r="M109" s="800">
        <v>45473</v>
      </c>
      <c r="N109" s="718">
        <f t="shared" si="2"/>
        <v>52.142857142857146</v>
      </c>
      <c r="O109" s="921">
        <v>0</v>
      </c>
      <c r="P109" s="408">
        <f t="shared" si="3"/>
        <v>0</v>
      </c>
      <c r="Q109" s="713" t="str">
        <f>IF(ISNUMBER(P109),IF(P109=100%,"CUMPLIDA",IF(AND(ISNUMBER(M109),ISNUMBER([1]CONSOLIDADO!$Q$4)), IF(M109&lt;[1]CONSOLIDADO!$Q$4,"INCUMPLIDA","PROCESO"), "VERIFICAR FECHA")),"SIN VALOR AVANCE")</f>
        <v>PROCESO</v>
      </c>
      <c r="R109" s="863" t="s">
        <v>3623</v>
      </c>
    </row>
    <row r="110" spans="2:18" ht="173.4" customHeight="1" x14ac:dyDescent="0.25">
      <c r="B110" s="869" t="s">
        <v>14</v>
      </c>
      <c r="C110" s="799" t="s">
        <v>8</v>
      </c>
      <c r="D110" s="1124" t="s">
        <v>3576</v>
      </c>
      <c r="E110" s="1124" t="s">
        <v>3536</v>
      </c>
      <c r="F110" s="1127" t="s">
        <v>3537</v>
      </c>
      <c r="G110" s="1127" t="s">
        <v>3538</v>
      </c>
      <c r="H110" s="1127" t="s">
        <v>3539</v>
      </c>
      <c r="I110" s="902" t="s">
        <v>3540</v>
      </c>
      <c r="J110" s="805" t="s">
        <v>3541</v>
      </c>
      <c r="K110" s="921">
        <v>2</v>
      </c>
      <c r="L110" s="800">
        <v>45092</v>
      </c>
      <c r="M110" s="800">
        <v>45184</v>
      </c>
      <c r="N110" s="718">
        <f t="shared" si="2"/>
        <v>13.142857142857142</v>
      </c>
      <c r="O110" s="921">
        <v>0.1</v>
      </c>
      <c r="P110" s="408">
        <f t="shared" si="3"/>
        <v>0.05</v>
      </c>
      <c r="Q110" s="713" t="str">
        <f>IF(ISNUMBER(P110),IF(P110=100%,"CUMPLIDA",IF(AND(ISNUMBER(M110),ISNUMBER([1]CONSOLIDADO!$Q$4)), IF(M110&lt;[1]CONSOLIDADO!$Q$4,"INCUMPLIDA","PROCESO"), "VERIFICAR FECHA")),"SIN VALOR AVANCE")</f>
        <v>PROCESO</v>
      </c>
      <c r="R110" s="863" t="s">
        <v>3624</v>
      </c>
    </row>
    <row r="111" spans="2:18" ht="180.6" customHeight="1" x14ac:dyDescent="0.25">
      <c r="B111" s="869" t="s">
        <v>14</v>
      </c>
      <c r="C111" s="799" t="s">
        <v>8</v>
      </c>
      <c r="D111" s="1126"/>
      <c r="E111" s="1126"/>
      <c r="F111" s="1129"/>
      <c r="G111" s="1129" t="s">
        <v>3538</v>
      </c>
      <c r="H111" s="1129" t="s">
        <v>3539</v>
      </c>
      <c r="I111" s="902" t="s">
        <v>3542</v>
      </c>
      <c r="J111" s="805" t="s">
        <v>1045</v>
      </c>
      <c r="K111" s="921">
        <v>1</v>
      </c>
      <c r="L111" s="800">
        <v>45123</v>
      </c>
      <c r="M111" s="800">
        <v>45337</v>
      </c>
      <c r="N111" s="718">
        <f t="shared" si="2"/>
        <v>30.571428571428573</v>
      </c>
      <c r="O111" s="921">
        <v>0</v>
      </c>
      <c r="P111" s="408">
        <f t="shared" si="3"/>
        <v>0</v>
      </c>
      <c r="Q111" s="713" t="str">
        <f>IF(ISNUMBER(P111),IF(P111=100%,"CUMPLIDA",IF(AND(ISNUMBER(M111),ISNUMBER([1]CONSOLIDADO!$Q$4)), IF(M111&lt;[1]CONSOLIDADO!$Q$4,"INCUMPLIDA","PROCESO"), "VERIFICAR FECHA")),"SIN VALOR AVANCE")</f>
        <v>PROCESO</v>
      </c>
      <c r="R111" s="863" t="s">
        <v>3624</v>
      </c>
    </row>
    <row r="112" spans="2:18" ht="165.6" x14ac:dyDescent="0.25">
      <c r="B112" s="869" t="s">
        <v>14</v>
      </c>
      <c r="C112" s="799" t="s">
        <v>8</v>
      </c>
      <c r="D112" s="1124" t="s">
        <v>3576</v>
      </c>
      <c r="E112" s="1124" t="s">
        <v>3543</v>
      </c>
      <c r="F112" s="1127" t="s">
        <v>3544</v>
      </c>
      <c r="G112" s="1127" t="s">
        <v>3545</v>
      </c>
      <c r="H112" s="1127" t="s">
        <v>3546</v>
      </c>
      <c r="I112" s="902" t="s">
        <v>3547</v>
      </c>
      <c r="J112" s="805" t="s">
        <v>3548</v>
      </c>
      <c r="K112" s="921">
        <v>1</v>
      </c>
      <c r="L112" s="800">
        <v>45122</v>
      </c>
      <c r="M112" s="800">
        <v>45275</v>
      </c>
      <c r="N112" s="718">
        <f t="shared" si="2"/>
        <v>21.857142857142858</v>
      </c>
      <c r="O112" s="921">
        <v>0</v>
      </c>
      <c r="P112" s="408">
        <f t="shared" si="3"/>
        <v>0</v>
      </c>
      <c r="Q112" s="713" t="str">
        <f>IF(ISNUMBER(P112),IF(P112=100%,"CUMPLIDA",IF(AND(ISNUMBER(M112),ISNUMBER([1]CONSOLIDADO!$Q$4)), IF(M112&lt;[1]CONSOLIDADO!$Q$4,"INCUMPLIDA","PROCESO"), "VERIFICAR FECHA")),"SIN VALOR AVANCE")</f>
        <v>PROCESO</v>
      </c>
      <c r="R112" s="863" t="s">
        <v>3624</v>
      </c>
    </row>
    <row r="113" spans="2:18" ht="165.6" x14ac:dyDescent="0.25">
      <c r="B113" s="869" t="s">
        <v>14</v>
      </c>
      <c r="C113" s="799" t="s">
        <v>8</v>
      </c>
      <c r="D113" s="1125"/>
      <c r="E113" s="1125"/>
      <c r="F113" s="1128"/>
      <c r="G113" s="1128" t="s">
        <v>3545</v>
      </c>
      <c r="H113" s="1128" t="s">
        <v>3546</v>
      </c>
      <c r="I113" s="902" t="s">
        <v>3549</v>
      </c>
      <c r="J113" s="805" t="s">
        <v>1051</v>
      </c>
      <c r="K113" s="921">
        <v>1</v>
      </c>
      <c r="L113" s="800">
        <v>45092</v>
      </c>
      <c r="M113" s="800">
        <v>45184</v>
      </c>
      <c r="N113" s="718">
        <f t="shared" si="2"/>
        <v>13.142857142857142</v>
      </c>
      <c r="O113" s="921">
        <v>0</v>
      </c>
      <c r="P113" s="408">
        <f t="shared" si="3"/>
        <v>0</v>
      </c>
      <c r="Q113" s="713" t="str">
        <f>IF(ISNUMBER(P113),IF(P113=100%,"CUMPLIDA",IF(AND(ISNUMBER(M113),ISNUMBER([1]CONSOLIDADO!$Q$4)), IF(M113&lt;[1]CONSOLIDADO!$Q$4,"INCUMPLIDA","PROCESO"), "VERIFICAR FECHA")),"SIN VALOR AVANCE")</f>
        <v>PROCESO</v>
      </c>
      <c r="R113" s="863" t="s">
        <v>3624</v>
      </c>
    </row>
    <row r="114" spans="2:18" ht="139.19999999999999" customHeight="1" x14ac:dyDescent="0.25">
      <c r="B114" s="869" t="s">
        <v>14</v>
      </c>
      <c r="C114" s="799" t="s">
        <v>8</v>
      </c>
      <c r="D114" s="1125"/>
      <c r="E114" s="1125"/>
      <c r="F114" s="1128"/>
      <c r="G114" s="1128" t="s">
        <v>3545</v>
      </c>
      <c r="H114" s="1128" t="s">
        <v>3550</v>
      </c>
      <c r="I114" s="902" t="s">
        <v>3551</v>
      </c>
      <c r="J114" s="805" t="s">
        <v>3552</v>
      </c>
      <c r="K114" s="921">
        <v>1</v>
      </c>
      <c r="L114" s="800">
        <v>45122</v>
      </c>
      <c r="M114" s="800">
        <v>45275</v>
      </c>
      <c r="N114" s="718">
        <f t="shared" si="2"/>
        <v>21.857142857142858</v>
      </c>
      <c r="O114" s="921">
        <v>1</v>
      </c>
      <c r="P114" s="408">
        <f t="shared" si="3"/>
        <v>1</v>
      </c>
      <c r="Q114" s="713" t="str">
        <f>IF(ISNUMBER(P114),IF(P114=100%,"CUMPLIDA",IF(AND(ISNUMBER(M114),ISNUMBER([1]CONSOLIDADO!$Q$4)), IF(M114&lt;[1]CONSOLIDADO!$Q$4,"INCUMPLIDA","PROCESO"), "VERIFICAR FECHA")),"SIN VALOR AVANCE")</f>
        <v>CUMPLIDA</v>
      </c>
      <c r="R114" s="863" t="s">
        <v>3624</v>
      </c>
    </row>
    <row r="115" spans="2:18" ht="168.6" customHeight="1" x14ac:dyDescent="0.25">
      <c r="B115" s="869" t="s">
        <v>14</v>
      </c>
      <c r="C115" s="799" t="s">
        <v>8</v>
      </c>
      <c r="D115" s="1126"/>
      <c r="E115" s="1126"/>
      <c r="F115" s="1129"/>
      <c r="G115" s="1129" t="s">
        <v>3545</v>
      </c>
      <c r="H115" s="1129" t="s">
        <v>3550</v>
      </c>
      <c r="I115" s="902" t="s">
        <v>3553</v>
      </c>
      <c r="J115" s="805" t="s">
        <v>3554</v>
      </c>
      <c r="K115" s="921">
        <v>1</v>
      </c>
      <c r="L115" s="800">
        <v>45122</v>
      </c>
      <c r="M115" s="800">
        <v>45275</v>
      </c>
      <c r="N115" s="718">
        <f t="shared" si="2"/>
        <v>21.857142857142858</v>
      </c>
      <c r="O115" s="921">
        <v>0</v>
      </c>
      <c r="P115" s="408">
        <f t="shared" si="3"/>
        <v>0</v>
      </c>
      <c r="Q115" s="713" t="str">
        <f>IF(ISNUMBER(P115),IF(P115=100%,"CUMPLIDA",IF(AND(ISNUMBER(M115),ISNUMBER([1]CONSOLIDADO!$Q$4)), IF(M115&lt;[1]CONSOLIDADO!$Q$4,"INCUMPLIDA","PROCESO"), "VERIFICAR FECHA")),"SIN VALOR AVANCE")</f>
        <v>PROCESO</v>
      </c>
      <c r="R115" s="863" t="s">
        <v>3624</v>
      </c>
    </row>
    <row r="116" spans="2:18" ht="161.4" customHeight="1" x14ac:dyDescent="0.25">
      <c r="B116" s="869" t="s">
        <v>14</v>
      </c>
      <c r="C116" s="799" t="s">
        <v>8</v>
      </c>
      <c r="D116" s="1124" t="s">
        <v>3576</v>
      </c>
      <c r="E116" s="1124" t="s">
        <v>561</v>
      </c>
      <c r="F116" s="1127" t="s">
        <v>3555</v>
      </c>
      <c r="G116" s="1127" t="s">
        <v>3556</v>
      </c>
      <c r="H116" s="1127" t="s">
        <v>3557</v>
      </c>
      <c r="I116" s="902" t="s">
        <v>3551</v>
      </c>
      <c r="J116" s="805" t="s">
        <v>3552</v>
      </c>
      <c r="K116" s="921">
        <v>1</v>
      </c>
      <c r="L116" s="800">
        <v>45122</v>
      </c>
      <c r="M116" s="800">
        <v>45275</v>
      </c>
      <c r="N116" s="718">
        <f t="shared" si="2"/>
        <v>21.857142857142858</v>
      </c>
      <c r="O116" s="921">
        <v>1</v>
      </c>
      <c r="P116" s="408">
        <f t="shared" si="3"/>
        <v>1</v>
      </c>
      <c r="Q116" s="713" t="str">
        <f>IF(ISNUMBER(P116),IF(P116=100%,"CUMPLIDA",IF(AND(ISNUMBER(M116),ISNUMBER([1]CONSOLIDADO!$Q$4)), IF(M116&lt;[1]CONSOLIDADO!$Q$4,"INCUMPLIDA","PROCESO"), "VERIFICAR FECHA")),"SIN VALOR AVANCE")</f>
        <v>CUMPLIDA</v>
      </c>
      <c r="R116" s="863" t="s">
        <v>3624</v>
      </c>
    </row>
    <row r="117" spans="2:18" ht="180" customHeight="1" x14ac:dyDescent="0.25">
      <c r="B117" s="869" t="s">
        <v>14</v>
      </c>
      <c r="C117" s="799" t="s">
        <v>8</v>
      </c>
      <c r="D117" s="1126"/>
      <c r="E117" s="1126"/>
      <c r="F117" s="1129"/>
      <c r="G117" s="1129" t="s">
        <v>3556</v>
      </c>
      <c r="H117" s="1129" t="s">
        <v>3557</v>
      </c>
      <c r="I117" s="902" t="s">
        <v>3558</v>
      </c>
      <c r="J117" s="805" t="s">
        <v>3559</v>
      </c>
      <c r="K117" s="921">
        <v>2</v>
      </c>
      <c r="L117" s="800">
        <v>45139</v>
      </c>
      <c r="M117" s="800">
        <v>45261</v>
      </c>
      <c r="N117" s="718">
        <f t="shared" si="2"/>
        <v>17.428571428571427</v>
      </c>
      <c r="O117" s="921">
        <v>0</v>
      </c>
      <c r="P117" s="408">
        <f t="shared" si="3"/>
        <v>0</v>
      </c>
      <c r="Q117" s="713" t="str">
        <f>IF(ISNUMBER(P117),IF(P117=100%,"CUMPLIDA",IF(AND(ISNUMBER(M117),ISNUMBER([1]CONSOLIDADO!$Q$4)), IF(M117&lt;[1]CONSOLIDADO!$Q$4,"INCUMPLIDA","PROCESO"), "VERIFICAR FECHA")),"SIN VALOR AVANCE")</f>
        <v>PROCESO</v>
      </c>
      <c r="R117" s="863" t="s">
        <v>3624</v>
      </c>
    </row>
    <row r="118" spans="2:18" ht="150" x14ac:dyDescent="0.25">
      <c r="B118" s="869" t="s">
        <v>14</v>
      </c>
      <c r="C118" s="799" t="s">
        <v>8</v>
      </c>
      <c r="D118" s="900" t="s">
        <v>3576</v>
      </c>
      <c r="E118" s="900" t="s">
        <v>3560</v>
      </c>
      <c r="F118" s="902" t="s">
        <v>3561</v>
      </c>
      <c r="G118" s="902" t="s">
        <v>3562</v>
      </c>
      <c r="H118" s="902" t="s">
        <v>3563</v>
      </c>
      <c r="I118" s="902" t="s">
        <v>3564</v>
      </c>
      <c r="J118" s="805" t="s">
        <v>3565</v>
      </c>
      <c r="K118" s="921">
        <v>1</v>
      </c>
      <c r="L118" s="800">
        <v>45092</v>
      </c>
      <c r="M118" s="800">
        <v>45169</v>
      </c>
      <c r="N118" s="718">
        <f t="shared" si="2"/>
        <v>11</v>
      </c>
      <c r="O118" s="921">
        <v>0.1</v>
      </c>
      <c r="P118" s="408">
        <f t="shared" si="3"/>
        <v>0.1</v>
      </c>
      <c r="Q118" s="713" t="str">
        <f>IF(ISNUMBER(P118),IF(P118=100%,"CUMPLIDA",IF(AND(ISNUMBER(M118),ISNUMBER([1]CONSOLIDADO!$Q$4)), IF(M118&lt;[1]CONSOLIDADO!$Q$4,"INCUMPLIDA","PROCESO"), "VERIFICAR FECHA")),"SIN VALOR AVANCE")</f>
        <v>PROCESO</v>
      </c>
      <c r="R118" s="863" t="s">
        <v>3625</v>
      </c>
    </row>
    <row r="119" spans="2:18" ht="114.6" customHeight="1" x14ac:dyDescent="0.25">
      <c r="B119" s="869" t="s">
        <v>14</v>
      </c>
      <c r="C119" s="799" t="s">
        <v>8</v>
      </c>
      <c r="D119" s="1124" t="s">
        <v>3576</v>
      </c>
      <c r="E119" s="1124" t="s">
        <v>3566</v>
      </c>
      <c r="F119" s="1127" t="s">
        <v>3567</v>
      </c>
      <c r="G119" s="1127" t="s">
        <v>3568</v>
      </c>
      <c r="H119" s="902" t="s">
        <v>3569</v>
      </c>
      <c r="I119" s="902" t="s">
        <v>3570</v>
      </c>
      <c r="J119" s="805" t="s">
        <v>3571</v>
      </c>
      <c r="K119" s="921">
        <v>1</v>
      </c>
      <c r="L119" s="800">
        <v>45108</v>
      </c>
      <c r="M119" s="800">
        <v>45291</v>
      </c>
      <c r="N119" s="718">
        <f t="shared" si="2"/>
        <v>26.142857142857142</v>
      </c>
      <c r="O119" s="921">
        <v>0</v>
      </c>
      <c r="P119" s="408">
        <f t="shared" si="3"/>
        <v>0</v>
      </c>
      <c r="Q119" s="713" t="str">
        <f>IF(ISNUMBER(P119),IF(P119=100%,"CUMPLIDA",IF(AND(ISNUMBER(M119),ISNUMBER([1]CONSOLIDADO!$Q$4)), IF(M119&lt;[1]CONSOLIDADO!$Q$4,"INCUMPLIDA","PROCESO"), "VERIFICAR FECHA")),"SIN VALOR AVANCE")</f>
        <v>PROCESO</v>
      </c>
      <c r="R119" s="863" t="s">
        <v>3626</v>
      </c>
    </row>
    <row r="120" spans="2:18" ht="151.94999999999999" customHeight="1" x14ac:dyDescent="0.25">
      <c r="B120" s="869" t="s">
        <v>14</v>
      </c>
      <c r="C120" s="799" t="s">
        <v>8</v>
      </c>
      <c r="D120" s="1125"/>
      <c r="E120" s="1125"/>
      <c r="F120" s="1128"/>
      <c r="G120" s="1128" t="s">
        <v>3568</v>
      </c>
      <c r="H120" s="1127" t="s">
        <v>3572</v>
      </c>
      <c r="I120" s="902" t="s">
        <v>3573</v>
      </c>
      <c r="J120" s="805" t="s">
        <v>3574</v>
      </c>
      <c r="K120" s="921">
        <v>4</v>
      </c>
      <c r="L120" s="800">
        <v>45108</v>
      </c>
      <c r="M120" s="800">
        <v>45473</v>
      </c>
      <c r="N120" s="718">
        <f t="shared" si="2"/>
        <v>52.142857142857146</v>
      </c>
      <c r="O120" s="921">
        <v>0</v>
      </c>
      <c r="P120" s="408">
        <f t="shared" si="3"/>
        <v>0</v>
      </c>
      <c r="Q120" s="713" t="str">
        <f>IF(ISNUMBER(P120),IF(P120=100%,"CUMPLIDA",IF(AND(ISNUMBER(M120),ISNUMBER([1]CONSOLIDADO!$Q$4)), IF(M120&lt;[1]CONSOLIDADO!$Q$4,"INCUMPLIDA","PROCESO"), "VERIFICAR FECHA")),"SIN VALOR AVANCE")</f>
        <v>PROCESO</v>
      </c>
      <c r="R120" s="863" t="s">
        <v>3627</v>
      </c>
    </row>
    <row r="121" spans="2:18" ht="159" customHeight="1" x14ac:dyDescent="0.25">
      <c r="B121" s="869" t="s">
        <v>14</v>
      </c>
      <c r="C121" s="799" t="s">
        <v>8</v>
      </c>
      <c r="D121" s="1126"/>
      <c r="E121" s="1126"/>
      <c r="F121" s="1129"/>
      <c r="G121" s="1129" t="s">
        <v>3568</v>
      </c>
      <c r="H121" s="1129"/>
      <c r="I121" s="902" t="s">
        <v>3575</v>
      </c>
      <c r="J121" s="805" t="s">
        <v>223</v>
      </c>
      <c r="K121" s="921">
        <v>4</v>
      </c>
      <c r="L121" s="800">
        <v>45108</v>
      </c>
      <c r="M121" s="800">
        <v>45473</v>
      </c>
      <c r="N121" s="718">
        <f t="shared" si="2"/>
        <v>52.142857142857146</v>
      </c>
      <c r="O121" s="921">
        <v>0</v>
      </c>
      <c r="P121" s="408">
        <f t="shared" si="3"/>
        <v>0</v>
      </c>
      <c r="Q121" s="713" t="str">
        <f>IF(ISNUMBER(P121),IF(P121=100%,"CUMPLIDA",IF(AND(ISNUMBER(M121),ISNUMBER([1]CONSOLIDADO!$Q$4)), IF(M121&lt;[1]CONSOLIDADO!$Q$4,"INCUMPLIDA","PROCESO"), "VERIFICAR FECHA")),"SIN VALOR AVANCE")</f>
        <v>PROCESO</v>
      </c>
      <c r="R121" s="863" t="s">
        <v>3627</v>
      </c>
    </row>
    <row r="122" spans="2:18" ht="150.6" x14ac:dyDescent="0.25">
      <c r="B122" s="737" t="s">
        <v>19</v>
      </c>
      <c r="C122" s="799" t="s">
        <v>8</v>
      </c>
      <c r="D122" s="1136" t="s">
        <v>324</v>
      </c>
      <c r="E122" s="1136" t="s">
        <v>67</v>
      </c>
      <c r="F122" s="1138" t="s">
        <v>325</v>
      </c>
      <c r="G122" s="1138" t="s">
        <v>326</v>
      </c>
      <c r="H122" s="404" t="s">
        <v>89</v>
      </c>
      <c r="I122" s="404" t="s">
        <v>90</v>
      </c>
      <c r="J122" s="905" t="s">
        <v>91</v>
      </c>
      <c r="K122" s="709">
        <v>1</v>
      </c>
      <c r="L122" s="800">
        <v>43831</v>
      </c>
      <c r="M122" s="800">
        <v>44012</v>
      </c>
      <c r="N122" s="711">
        <f t="shared" si="2"/>
        <v>25.857142857142858</v>
      </c>
      <c r="O122" s="712">
        <v>1</v>
      </c>
      <c r="P122" s="406">
        <f t="shared" si="3"/>
        <v>1</v>
      </c>
      <c r="Q122" s="713" t="str">
        <f>IF(ISNUMBER(P122),IF(P122=100%,"CUMPLIDA",IF(AND(ISNUMBER(M122),ISNUMBER([1]CONSOLIDADO!$Q$4)), IF(M122&lt;[1]CONSOLIDADO!$Q$4,"INCUMPLIDA","PROCESO"), "VERIFICAR FECHA")),"SIN VALOR AVANCE")</f>
        <v>CUMPLIDA</v>
      </c>
      <c r="R122" s="905" t="s">
        <v>327</v>
      </c>
    </row>
    <row r="123" spans="2:18" ht="210.6" x14ac:dyDescent="0.25">
      <c r="B123" s="737" t="s">
        <v>19</v>
      </c>
      <c r="C123" s="799" t="s">
        <v>8</v>
      </c>
      <c r="D123" s="1136"/>
      <c r="E123" s="1136"/>
      <c r="F123" s="1138"/>
      <c r="G123" s="1138"/>
      <c r="H123" s="404" t="s">
        <v>328</v>
      </c>
      <c r="I123" s="404" t="s">
        <v>94</v>
      </c>
      <c r="J123" s="905" t="s">
        <v>95</v>
      </c>
      <c r="K123" s="709">
        <v>1</v>
      </c>
      <c r="L123" s="800">
        <v>44013</v>
      </c>
      <c r="M123" s="800">
        <v>44196</v>
      </c>
      <c r="N123" s="711">
        <f t="shared" si="2"/>
        <v>26.142857142857142</v>
      </c>
      <c r="O123" s="712">
        <v>1</v>
      </c>
      <c r="P123" s="406">
        <f>O123/K123</f>
        <v>1</v>
      </c>
      <c r="Q123" s="713" t="str">
        <f>IF(ISNUMBER(P123),IF(P123=100%,"CUMPLIDA",IF(AND(ISNUMBER(M123),ISNUMBER([1]CONSOLIDADO!$Q$4)), IF(M123&lt;[1]CONSOLIDADO!$Q$4,"INCUMPLIDA","PROCESO"), "VERIFICAR FECHA")),"SIN VALOR AVANCE")</f>
        <v>CUMPLIDA</v>
      </c>
      <c r="R123" s="905" t="s">
        <v>329</v>
      </c>
    </row>
    <row r="124" spans="2:18" ht="195.6" x14ac:dyDescent="0.25">
      <c r="B124" s="737" t="s">
        <v>19</v>
      </c>
      <c r="C124" s="799" t="s">
        <v>8</v>
      </c>
      <c r="D124" s="1136"/>
      <c r="E124" s="1136"/>
      <c r="F124" s="1138"/>
      <c r="G124" s="1138"/>
      <c r="H124" s="1150" t="s">
        <v>330</v>
      </c>
      <c r="I124" s="909" t="s">
        <v>98</v>
      </c>
      <c r="J124" s="910" t="s">
        <v>99</v>
      </c>
      <c r="K124" s="709">
        <v>1</v>
      </c>
      <c r="L124" s="800">
        <v>44562</v>
      </c>
      <c r="M124" s="800">
        <v>44773</v>
      </c>
      <c r="N124" s="711">
        <f t="shared" si="2"/>
        <v>30.142857142857142</v>
      </c>
      <c r="O124" s="712">
        <v>1</v>
      </c>
      <c r="P124" s="406">
        <f t="shared" si="3"/>
        <v>1</v>
      </c>
      <c r="Q124" s="713" t="str">
        <f>IF(ISNUMBER(P124),IF(P124=100%,"CUMPLIDA",IF(AND(ISNUMBER(M124),ISNUMBER([1]CONSOLIDADO!$Q$4)), IF(M124&lt;[1]CONSOLIDADO!$Q$4,"INCUMPLIDA","PROCESO"), "VERIFICAR FECHA")),"SIN VALOR AVANCE")</f>
        <v>CUMPLIDA</v>
      </c>
      <c r="R124" s="905" t="s">
        <v>331</v>
      </c>
    </row>
    <row r="125" spans="2:18" ht="195.6" x14ac:dyDescent="0.25">
      <c r="B125" s="737" t="s">
        <v>19</v>
      </c>
      <c r="C125" s="799" t="s">
        <v>8</v>
      </c>
      <c r="D125" s="1136"/>
      <c r="E125" s="1136"/>
      <c r="F125" s="1138"/>
      <c r="G125" s="1138"/>
      <c r="H125" s="1150"/>
      <c r="I125" s="909" t="s">
        <v>101</v>
      </c>
      <c r="J125" s="910" t="s">
        <v>102</v>
      </c>
      <c r="K125" s="709">
        <v>1</v>
      </c>
      <c r="L125" s="800">
        <v>44774</v>
      </c>
      <c r="M125" s="800">
        <v>44926</v>
      </c>
      <c r="N125" s="711">
        <f t="shared" si="2"/>
        <v>21.714285714285715</v>
      </c>
      <c r="O125" s="712">
        <v>1</v>
      </c>
      <c r="P125" s="406">
        <f t="shared" si="3"/>
        <v>1</v>
      </c>
      <c r="Q125" s="713" t="str">
        <f>IF(ISNUMBER(P125),IF(P125=100%,"CUMPLIDA",IF(AND(ISNUMBER(M125),ISNUMBER([1]CONSOLIDADO!$Q$4)), IF(M125&lt;[1]CONSOLIDADO!$Q$4,"INCUMPLIDA","PROCESO"), "VERIFICAR FECHA")),"SIN VALOR AVANCE")</f>
        <v>CUMPLIDA</v>
      </c>
      <c r="R125" s="905" t="s">
        <v>331</v>
      </c>
    </row>
    <row r="126" spans="2:18" ht="195.6" x14ac:dyDescent="0.25">
      <c r="B126" s="737" t="s">
        <v>19</v>
      </c>
      <c r="C126" s="799" t="s">
        <v>8</v>
      </c>
      <c r="D126" s="1136"/>
      <c r="E126" s="1136"/>
      <c r="F126" s="1138"/>
      <c r="G126" s="1138"/>
      <c r="H126" s="1150" t="s">
        <v>332</v>
      </c>
      <c r="I126" s="909" t="s">
        <v>105</v>
      </c>
      <c r="J126" s="910" t="s">
        <v>106</v>
      </c>
      <c r="K126" s="709">
        <v>3</v>
      </c>
      <c r="L126" s="800">
        <v>44927</v>
      </c>
      <c r="M126" s="800">
        <v>45291</v>
      </c>
      <c r="N126" s="711">
        <f t="shared" si="2"/>
        <v>52</v>
      </c>
      <c r="O126" s="712">
        <v>0</v>
      </c>
      <c r="P126" s="406">
        <f t="shared" si="3"/>
        <v>0</v>
      </c>
      <c r="Q126" s="713" t="str">
        <f>IF(ISNUMBER(P126),IF(P126=100%,"CUMPLIDA",IF(AND(ISNUMBER(M126),ISNUMBER([1]CONSOLIDADO!$Q$4)), IF(M126&lt;[1]CONSOLIDADO!$Q$4,"INCUMPLIDA","PROCESO"), "VERIFICAR FECHA")),"SIN VALOR AVANCE")</f>
        <v>PROCESO</v>
      </c>
      <c r="R126" s="905" t="s">
        <v>333</v>
      </c>
    </row>
    <row r="127" spans="2:18" ht="195.6" x14ac:dyDescent="0.25">
      <c r="B127" s="737" t="s">
        <v>19</v>
      </c>
      <c r="C127" s="799" t="s">
        <v>8</v>
      </c>
      <c r="D127" s="1136"/>
      <c r="E127" s="1136"/>
      <c r="F127" s="1138"/>
      <c r="G127" s="1138"/>
      <c r="H127" s="1150"/>
      <c r="I127" s="909" t="s">
        <v>108</v>
      </c>
      <c r="J127" s="910" t="s">
        <v>109</v>
      </c>
      <c r="K127" s="709">
        <v>1</v>
      </c>
      <c r="L127" s="710">
        <v>45474</v>
      </c>
      <c r="M127" s="800">
        <v>45657</v>
      </c>
      <c r="N127" s="711">
        <f t="shared" si="2"/>
        <v>26.142857142857142</v>
      </c>
      <c r="O127" s="712">
        <v>0</v>
      </c>
      <c r="P127" s="406">
        <f t="shared" si="3"/>
        <v>0</v>
      </c>
      <c r="Q127" s="713" t="str">
        <f>IF(ISNUMBER(P127),IF(P127=100%,"CUMPLIDA",IF(AND(ISNUMBER(M127),ISNUMBER([1]CONSOLIDADO!$Q$4)), IF(M127&lt;[1]CONSOLIDADO!$Q$4,"INCUMPLIDA","PROCESO"), "VERIFICAR FECHA")),"SIN VALOR AVANCE")</f>
        <v>PROCESO</v>
      </c>
      <c r="R127" s="905" t="s">
        <v>333</v>
      </c>
    </row>
    <row r="128" spans="2:18" ht="135.6" customHeight="1" x14ac:dyDescent="0.25">
      <c r="B128" s="737" t="s">
        <v>19</v>
      </c>
      <c r="C128" s="799" t="s">
        <v>8</v>
      </c>
      <c r="D128" s="1136" t="s">
        <v>334</v>
      </c>
      <c r="E128" s="1136" t="s">
        <v>335</v>
      </c>
      <c r="F128" s="1138" t="s">
        <v>336</v>
      </c>
      <c r="G128" s="1138" t="s">
        <v>337</v>
      </c>
      <c r="H128" s="1138" t="s">
        <v>338</v>
      </c>
      <c r="I128" s="404" t="s">
        <v>339</v>
      </c>
      <c r="J128" s="905" t="s">
        <v>340</v>
      </c>
      <c r="K128" s="709">
        <v>3</v>
      </c>
      <c r="L128" s="800">
        <v>43481</v>
      </c>
      <c r="M128" s="800">
        <v>43845</v>
      </c>
      <c r="N128" s="711">
        <f t="shared" si="2"/>
        <v>52</v>
      </c>
      <c r="O128" s="712">
        <v>3</v>
      </c>
      <c r="P128" s="406">
        <f t="shared" si="3"/>
        <v>1</v>
      </c>
      <c r="Q128" s="713" t="str">
        <f>IF(ISNUMBER(P128),IF(P128=100%,"CUMPLIDA",IF(AND(ISNUMBER(M128),ISNUMBER([1]CONSOLIDADO!$Q$4)), IF(M128&lt;[1]CONSOLIDADO!$Q$4,"INCUMPLIDA","PROCESO"), "VERIFICAR FECHA")),"SIN VALOR AVANCE")</f>
        <v>CUMPLIDA</v>
      </c>
      <c r="R128" s="905" t="s">
        <v>341</v>
      </c>
    </row>
    <row r="129" spans="2:18" ht="135.6" x14ac:dyDescent="0.25">
      <c r="B129" s="737" t="s">
        <v>19</v>
      </c>
      <c r="C129" s="799" t="s">
        <v>8</v>
      </c>
      <c r="D129" s="1136"/>
      <c r="E129" s="1136"/>
      <c r="F129" s="1138"/>
      <c r="G129" s="1138"/>
      <c r="H129" s="1138"/>
      <c r="I129" s="404" t="s">
        <v>342</v>
      </c>
      <c r="J129" s="905" t="s">
        <v>343</v>
      </c>
      <c r="K129" s="709">
        <v>1</v>
      </c>
      <c r="L129" s="800">
        <v>43846</v>
      </c>
      <c r="M129" s="800">
        <v>44213</v>
      </c>
      <c r="N129" s="711">
        <f t="shared" si="2"/>
        <v>52.428571428571431</v>
      </c>
      <c r="O129" s="712">
        <v>1</v>
      </c>
      <c r="P129" s="406">
        <f t="shared" si="3"/>
        <v>1</v>
      </c>
      <c r="Q129" s="713" t="str">
        <f>IF(ISNUMBER(P129),IF(P129=100%,"CUMPLIDA",IF(AND(ISNUMBER(M129),ISNUMBER([1]CONSOLIDADO!$Q$4)), IF(M129&lt;[1]CONSOLIDADO!$Q$4,"INCUMPLIDA","PROCESO"), "VERIFICAR FECHA")),"SIN VALOR AVANCE")</f>
        <v>CUMPLIDA</v>
      </c>
      <c r="R129" s="905" t="s">
        <v>341</v>
      </c>
    </row>
    <row r="130" spans="2:18" ht="150" x14ac:dyDescent="0.25">
      <c r="B130" s="737" t="s">
        <v>19</v>
      </c>
      <c r="C130" s="799" t="s">
        <v>8</v>
      </c>
      <c r="D130" s="1136"/>
      <c r="E130" s="1136"/>
      <c r="F130" s="1138"/>
      <c r="G130" s="1138"/>
      <c r="H130" s="1138"/>
      <c r="I130" s="404" t="s">
        <v>344</v>
      </c>
      <c r="J130" s="905" t="s">
        <v>345</v>
      </c>
      <c r="K130" s="709">
        <v>1</v>
      </c>
      <c r="L130" s="800">
        <v>44214</v>
      </c>
      <c r="M130" s="800">
        <v>44580</v>
      </c>
      <c r="N130" s="711">
        <f t="shared" si="2"/>
        <v>52.285714285714285</v>
      </c>
      <c r="O130" s="712">
        <v>1</v>
      </c>
      <c r="P130" s="406">
        <f t="shared" si="3"/>
        <v>1</v>
      </c>
      <c r="Q130" s="713" t="str">
        <f>IF(ISNUMBER(P130),IF(P130=100%,"CUMPLIDA",IF(AND(ISNUMBER(M130),ISNUMBER([1]CONSOLIDADO!$Q$4)), IF(M130&lt;[1]CONSOLIDADO!$Q$4,"INCUMPLIDA","PROCESO"), "VERIFICAR FECHA")),"SIN VALOR AVANCE")</f>
        <v>CUMPLIDA</v>
      </c>
      <c r="R130" s="905" t="s">
        <v>346</v>
      </c>
    </row>
    <row r="131" spans="2:18" ht="240.6" x14ac:dyDescent="0.25">
      <c r="B131" s="737" t="s">
        <v>19</v>
      </c>
      <c r="C131" s="799" t="s">
        <v>8</v>
      </c>
      <c r="D131" s="1136"/>
      <c r="E131" s="1136"/>
      <c r="F131" s="1138"/>
      <c r="G131" s="1138"/>
      <c r="H131" s="404" t="s">
        <v>347</v>
      </c>
      <c r="I131" s="404" t="s">
        <v>94</v>
      </c>
      <c r="J131" s="905" t="s">
        <v>95</v>
      </c>
      <c r="K131" s="709">
        <v>1</v>
      </c>
      <c r="L131" s="800">
        <v>43770</v>
      </c>
      <c r="M131" s="800">
        <v>44134</v>
      </c>
      <c r="N131" s="711">
        <f t="shared" si="2"/>
        <v>52</v>
      </c>
      <c r="O131" s="712">
        <v>1</v>
      </c>
      <c r="P131" s="406">
        <f t="shared" si="3"/>
        <v>1</v>
      </c>
      <c r="Q131" s="713" t="str">
        <f>IF(ISNUMBER(P131),IF(P131=100%,"CUMPLIDA",IF(AND(ISNUMBER(M131),ISNUMBER([1]CONSOLIDADO!$Q$4)), IF(M131&lt;[1]CONSOLIDADO!$Q$4,"INCUMPLIDA","PROCESO"), "VERIFICAR FECHA")),"SIN VALOR AVANCE")</f>
        <v>CUMPLIDA</v>
      </c>
      <c r="R131" s="905" t="s">
        <v>348</v>
      </c>
    </row>
    <row r="132" spans="2:18" ht="255.6" x14ac:dyDescent="0.25">
      <c r="B132" s="737" t="s">
        <v>19</v>
      </c>
      <c r="C132" s="799" t="s">
        <v>8</v>
      </c>
      <c r="D132" s="1136"/>
      <c r="E132" s="1136"/>
      <c r="F132" s="1138"/>
      <c r="G132" s="1138"/>
      <c r="H132" s="726" t="s">
        <v>349</v>
      </c>
      <c r="I132" s="909" t="s">
        <v>350</v>
      </c>
      <c r="J132" s="910" t="s">
        <v>351</v>
      </c>
      <c r="K132" s="716">
        <v>1</v>
      </c>
      <c r="L132" s="800">
        <v>44927</v>
      </c>
      <c r="M132" s="800">
        <v>45230</v>
      </c>
      <c r="N132" s="718">
        <f t="shared" si="2"/>
        <v>43.285714285714285</v>
      </c>
      <c r="O132" s="719">
        <v>0</v>
      </c>
      <c r="P132" s="408">
        <f t="shared" si="3"/>
        <v>0</v>
      </c>
      <c r="Q132" s="713" t="str">
        <f>IF(ISNUMBER(P132),IF(P132=100%,"CUMPLIDA",IF(AND(ISNUMBER(M132),ISNUMBER([1]CONSOLIDADO!$Q$4)), IF(M132&lt;[1]CONSOLIDADO!$Q$4,"INCUMPLIDA","PROCESO"), "VERIFICAR FECHA")),"SIN VALOR AVANCE")</f>
        <v>PROCESO</v>
      </c>
      <c r="R132" s="905" t="s">
        <v>352</v>
      </c>
    </row>
    <row r="133" spans="2:18" ht="255.6" x14ac:dyDescent="0.25">
      <c r="B133" s="737" t="s">
        <v>19</v>
      </c>
      <c r="C133" s="799" t="s">
        <v>8</v>
      </c>
      <c r="D133" s="1136"/>
      <c r="E133" s="1136"/>
      <c r="F133" s="1138"/>
      <c r="G133" s="1138"/>
      <c r="H133" s="1160" t="s">
        <v>353</v>
      </c>
      <c r="I133" s="909" t="s">
        <v>354</v>
      </c>
      <c r="J133" s="910" t="s">
        <v>102</v>
      </c>
      <c r="K133" s="716">
        <v>1</v>
      </c>
      <c r="L133" s="800">
        <v>45231</v>
      </c>
      <c r="M133" s="800">
        <v>45443</v>
      </c>
      <c r="N133" s="718">
        <f t="shared" si="2"/>
        <v>30.285714285714285</v>
      </c>
      <c r="O133" s="719">
        <v>0</v>
      </c>
      <c r="P133" s="408">
        <f t="shared" si="3"/>
        <v>0</v>
      </c>
      <c r="Q133" s="713" t="str">
        <f>IF(ISNUMBER(P133),IF(P133=100%,"CUMPLIDA",IF(AND(ISNUMBER(M133),ISNUMBER([1]CONSOLIDADO!$Q$4)), IF(M133&lt;[1]CONSOLIDADO!$Q$4,"INCUMPLIDA","PROCESO"), "VERIFICAR FECHA")),"SIN VALOR AVANCE")</f>
        <v>PROCESO</v>
      </c>
      <c r="R133" s="905" t="s">
        <v>352</v>
      </c>
    </row>
    <row r="134" spans="2:18" ht="255.6" x14ac:dyDescent="0.25">
      <c r="B134" s="737" t="s">
        <v>19</v>
      </c>
      <c r="C134" s="799" t="s">
        <v>8</v>
      </c>
      <c r="D134" s="1136"/>
      <c r="E134" s="1136"/>
      <c r="F134" s="1138"/>
      <c r="G134" s="1138"/>
      <c r="H134" s="1160"/>
      <c r="I134" s="909" t="s">
        <v>355</v>
      </c>
      <c r="J134" s="910" t="s">
        <v>355</v>
      </c>
      <c r="K134" s="716">
        <v>4</v>
      </c>
      <c r="L134" s="800">
        <v>45444</v>
      </c>
      <c r="M134" s="800">
        <v>45808</v>
      </c>
      <c r="N134" s="718">
        <f t="shared" si="2"/>
        <v>52</v>
      </c>
      <c r="O134" s="719">
        <v>0</v>
      </c>
      <c r="P134" s="408">
        <f t="shared" si="3"/>
        <v>0</v>
      </c>
      <c r="Q134" s="713" t="str">
        <f>IF(ISNUMBER(P134),IF(P134=100%,"CUMPLIDA",IF(AND(ISNUMBER(M134),ISNUMBER([1]CONSOLIDADO!$Q$4)), IF(M134&lt;[1]CONSOLIDADO!$Q$4,"INCUMPLIDA","PROCESO"), "VERIFICAR FECHA")),"SIN VALOR AVANCE")</f>
        <v>PROCESO</v>
      </c>
      <c r="R134" s="905" t="s">
        <v>352</v>
      </c>
    </row>
    <row r="135" spans="2:18" ht="255.6" x14ac:dyDescent="0.25">
      <c r="B135" s="737" t="s">
        <v>19</v>
      </c>
      <c r="C135" s="799" t="s">
        <v>8</v>
      </c>
      <c r="D135" s="1136"/>
      <c r="E135" s="1136"/>
      <c r="F135" s="1138"/>
      <c r="G135" s="1138"/>
      <c r="H135" s="726" t="s">
        <v>356</v>
      </c>
      <c r="I135" s="909" t="s">
        <v>357</v>
      </c>
      <c r="J135" s="910" t="s">
        <v>109</v>
      </c>
      <c r="K135" s="716">
        <v>1</v>
      </c>
      <c r="L135" s="800">
        <v>45809</v>
      </c>
      <c r="M135" s="800">
        <v>46022</v>
      </c>
      <c r="N135" s="718">
        <f t="shared" si="2"/>
        <v>30.428571428571427</v>
      </c>
      <c r="O135" s="719">
        <v>0</v>
      </c>
      <c r="P135" s="408">
        <f t="shared" si="3"/>
        <v>0</v>
      </c>
      <c r="Q135" s="713" t="str">
        <f>IF(ISNUMBER(P135),IF(P135=100%,"CUMPLIDA",IF(AND(ISNUMBER(M135),ISNUMBER([1]CONSOLIDADO!$Q$4)), IF(M135&lt;[1]CONSOLIDADO!$Q$4,"INCUMPLIDA","PROCESO"), "VERIFICAR FECHA")),"SIN VALOR AVANCE")</f>
        <v>PROCESO</v>
      </c>
      <c r="R135" s="905" t="s">
        <v>352</v>
      </c>
    </row>
    <row r="136" spans="2:18" ht="195.6" x14ac:dyDescent="0.25">
      <c r="B136" s="737" t="s">
        <v>19</v>
      </c>
      <c r="C136" s="799" t="s">
        <v>8</v>
      </c>
      <c r="D136" s="1136"/>
      <c r="E136" s="1136"/>
      <c r="F136" s="1138"/>
      <c r="G136" s="1138"/>
      <c r="H136" s="1138" t="s">
        <v>358</v>
      </c>
      <c r="I136" s="404" t="s">
        <v>359</v>
      </c>
      <c r="J136" s="727" t="s">
        <v>360</v>
      </c>
      <c r="K136" s="709">
        <v>3</v>
      </c>
      <c r="L136" s="800">
        <v>43726</v>
      </c>
      <c r="M136" s="800">
        <v>44042</v>
      </c>
      <c r="N136" s="711">
        <f t="shared" si="2"/>
        <v>45.142857142857146</v>
      </c>
      <c r="O136" s="712">
        <v>3</v>
      </c>
      <c r="P136" s="406">
        <f t="shared" si="3"/>
        <v>1</v>
      </c>
      <c r="Q136" s="713" t="str">
        <f>IF(ISNUMBER(P136),IF(P136=100%,"CUMPLIDA",IF(AND(ISNUMBER(M136),ISNUMBER([1]CONSOLIDADO!$Q$4)), IF(M136&lt;[1]CONSOLIDADO!$Q$4,"INCUMPLIDA","PROCESO"), "VERIFICAR FECHA")),"SIN VALOR AVANCE")</f>
        <v>CUMPLIDA</v>
      </c>
      <c r="R136" s="905" t="s">
        <v>361</v>
      </c>
    </row>
    <row r="137" spans="2:18" ht="195.6" x14ac:dyDescent="0.25">
      <c r="B137" s="737" t="s">
        <v>19</v>
      </c>
      <c r="C137" s="799" t="s">
        <v>8</v>
      </c>
      <c r="D137" s="1136"/>
      <c r="E137" s="1136"/>
      <c r="F137" s="1138"/>
      <c r="G137" s="1138"/>
      <c r="H137" s="1138"/>
      <c r="I137" s="404" t="s">
        <v>362</v>
      </c>
      <c r="J137" s="905" t="s">
        <v>363</v>
      </c>
      <c r="K137" s="709">
        <v>3</v>
      </c>
      <c r="L137" s="800">
        <v>44044</v>
      </c>
      <c r="M137" s="800">
        <v>44134</v>
      </c>
      <c r="N137" s="711">
        <f t="shared" si="2"/>
        <v>12.857142857142858</v>
      </c>
      <c r="O137" s="712">
        <v>3</v>
      </c>
      <c r="P137" s="406">
        <f t="shared" si="3"/>
        <v>1</v>
      </c>
      <c r="Q137" s="713" t="str">
        <f>IF(ISNUMBER(P137),IF(P137=100%,"CUMPLIDA",IF(AND(ISNUMBER(M137),ISNUMBER([1]CONSOLIDADO!$Q$4)), IF(M137&lt;[1]CONSOLIDADO!$Q$4,"INCUMPLIDA","PROCESO"), "VERIFICAR FECHA")),"SIN VALOR AVANCE")</f>
        <v>CUMPLIDA</v>
      </c>
      <c r="R137" s="905" t="s">
        <v>361</v>
      </c>
    </row>
    <row r="138" spans="2:18" ht="409.6" x14ac:dyDescent="0.25">
      <c r="B138" s="737" t="s">
        <v>19</v>
      </c>
      <c r="C138" s="799" t="s">
        <v>8</v>
      </c>
      <c r="D138" s="1136" t="s">
        <v>364</v>
      </c>
      <c r="E138" s="1136" t="s">
        <v>365</v>
      </c>
      <c r="F138" s="1138" t="s">
        <v>366</v>
      </c>
      <c r="G138" s="1138" t="s">
        <v>367</v>
      </c>
      <c r="H138" s="404" t="s">
        <v>368</v>
      </c>
      <c r="I138" s="404" t="s">
        <v>369</v>
      </c>
      <c r="J138" s="905" t="s">
        <v>370</v>
      </c>
      <c r="K138" s="709">
        <v>24</v>
      </c>
      <c r="L138" s="800">
        <v>42278</v>
      </c>
      <c r="M138" s="800">
        <v>42490</v>
      </c>
      <c r="N138" s="711">
        <f t="shared" si="2"/>
        <v>30.285714285714285</v>
      </c>
      <c r="O138" s="712">
        <v>24</v>
      </c>
      <c r="P138" s="406">
        <f t="shared" si="3"/>
        <v>1</v>
      </c>
      <c r="Q138" s="713" t="str">
        <f>IF(ISNUMBER(P138),IF(P138=100%,"CUMPLIDA",IF(AND(ISNUMBER(M138),ISNUMBER([1]CONSOLIDADO!$Q$4)), IF(M138&lt;[1]CONSOLIDADO!$Q$4,"INCUMPLIDA","PROCESO"), "VERIFICAR FECHA")),"SIN VALOR AVANCE")</f>
        <v>CUMPLIDA</v>
      </c>
      <c r="R138" s="905" t="s">
        <v>371</v>
      </c>
    </row>
    <row r="139" spans="2:18" ht="409.6" x14ac:dyDescent="0.25">
      <c r="B139" s="737" t="s">
        <v>19</v>
      </c>
      <c r="C139" s="799" t="s">
        <v>8</v>
      </c>
      <c r="D139" s="1136"/>
      <c r="E139" s="1136"/>
      <c r="F139" s="1138"/>
      <c r="G139" s="1138"/>
      <c r="H139" s="1138" t="s">
        <v>372</v>
      </c>
      <c r="I139" s="404" t="s">
        <v>373</v>
      </c>
      <c r="J139" s="905" t="s">
        <v>374</v>
      </c>
      <c r="K139" s="709">
        <v>19</v>
      </c>
      <c r="L139" s="800">
        <v>42492</v>
      </c>
      <c r="M139" s="800">
        <v>42735</v>
      </c>
      <c r="N139" s="711">
        <f t="shared" ref="N139:N204" si="4">(M139-L139)/7</f>
        <v>34.714285714285715</v>
      </c>
      <c r="O139" s="712">
        <v>19</v>
      </c>
      <c r="P139" s="406">
        <f t="shared" ref="P139:P204" si="5">O139/K139</f>
        <v>1</v>
      </c>
      <c r="Q139" s="713" t="str">
        <f>IF(ISNUMBER(P139),IF(P139=100%,"CUMPLIDA",IF(AND(ISNUMBER(M139),ISNUMBER([1]CONSOLIDADO!$Q$4)), IF(M139&lt;[1]CONSOLIDADO!$Q$4,"INCUMPLIDA","PROCESO"), "VERIFICAR FECHA")),"SIN VALOR AVANCE")</f>
        <v>CUMPLIDA</v>
      </c>
      <c r="R139" s="905" t="s">
        <v>375</v>
      </c>
    </row>
    <row r="140" spans="2:18" ht="409.6" x14ac:dyDescent="0.25">
      <c r="B140" s="737" t="s">
        <v>19</v>
      </c>
      <c r="C140" s="799" t="s">
        <v>8</v>
      </c>
      <c r="D140" s="1136"/>
      <c r="E140" s="1136"/>
      <c r="F140" s="1138"/>
      <c r="G140" s="1138"/>
      <c r="H140" s="1138"/>
      <c r="I140" s="404" t="s">
        <v>376</v>
      </c>
      <c r="J140" s="727" t="s">
        <v>377</v>
      </c>
      <c r="K140" s="709">
        <v>14</v>
      </c>
      <c r="L140" s="800">
        <v>42917</v>
      </c>
      <c r="M140" s="800">
        <v>43281</v>
      </c>
      <c r="N140" s="711">
        <f t="shared" si="4"/>
        <v>52</v>
      </c>
      <c r="O140" s="712">
        <v>14</v>
      </c>
      <c r="P140" s="406">
        <f t="shared" si="5"/>
        <v>1</v>
      </c>
      <c r="Q140" s="713" t="str">
        <f>IF(ISNUMBER(P140),IF(P140=100%,"CUMPLIDA",IF(AND(ISNUMBER(M140),ISNUMBER([1]CONSOLIDADO!$Q$4)), IF(M140&lt;[1]CONSOLIDADO!$Q$4,"INCUMPLIDA","PROCESO"), "VERIFICAR FECHA")),"SIN VALOR AVANCE")</f>
        <v>CUMPLIDA</v>
      </c>
      <c r="R140" s="905" t="s">
        <v>341</v>
      </c>
    </row>
    <row r="141" spans="2:18" ht="210" x14ac:dyDescent="0.25">
      <c r="B141" s="737" t="s">
        <v>19</v>
      </c>
      <c r="C141" s="799" t="s">
        <v>8</v>
      </c>
      <c r="D141" s="1136"/>
      <c r="E141" s="1136"/>
      <c r="F141" s="1138"/>
      <c r="G141" s="1138"/>
      <c r="H141" s="1138"/>
      <c r="I141" s="404" t="s">
        <v>378</v>
      </c>
      <c r="J141" s="905" t="s">
        <v>379</v>
      </c>
      <c r="K141" s="709">
        <v>4</v>
      </c>
      <c r="L141" s="800">
        <v>42919</v>
      </c>
      <c r="M141" s="800">
        <v>42947</v>
      </c>
      <c r="N141" s="711">
        <f t="shared" si="4"/>
        <v>4</v>
      </c>
      <c r="O141" s="712">
        <v>4</v>
      </c>
      <c r="P141" s="406">
        <f t="shared" si="5"/>
        <v>1</v>
      </c>
      <c r="Q141" s="713" t="str">
        <f>IF(ISNUMBER(P141),IF(P141=100%,"CUMPLIDA",IF(AND(ISNUMBER(M141),ISNUMBER([1]CONSOLIDADO!$Q$4)), IF(M141&lt;[1]CONSOLIDADO!$Q$4,"INCUMPLIDA","PROCESO"), "VERIFICAR FECHA")),"SIN VALOR AVANCE")</f>
        <v>CUMPLIDA</v>
      </c>
      <c r="R141" s="905" t="s">
        <v>341</v>
      </c>
    </row>
    <row r="142" spans="2:18" ht="165.6" customHeight="1" x14ac:dyDescent="0.25">
      <c r="B142" s="737" t="s">
        <v>19</v>
      </c>
      <c r="C142" s="799" t="s">
        <v>8</v>
      </c>
      <c r="D142" s="1136"/>
      <c r="E142" s="1136"/>
      <c r="F142" s="1138"/>
      <c r="G142" s="1138"/>
      <c r="H142" s="1156" t="s">
        <v>380</v>
      </c>
      <c r="I142" s="404" t="s">
        <v>381</v>
      </c>
      <c r="J142" s="905" t="s">
        <v>382</v>
      </c>
      <c r="K142" s="709">
        <v>3</v>
      </c>
      <c r="L142" s="800">
        <v>43481</v>
      </c>
      <c r="M142" s="800">
        <v>43845</v>
      </c>
      <c r="N142" s="711">
        <f t="shared" si="4"/>
        <v>52</v>
      </c>
      <c r="O142" s="712">
        <v>3</v>
      </c>
      <c r="P142" s="406">
        <f t="shared" si="5"/>
        <v>1</v>
      </c>
      <c r="Q142" s="713" t="str">
        <f>IF(ISNUMBER(P142),IF(P142=100%,"CUMPLIDA",IF(AND(ISNUMBER(M142),ISNUMBER([1]CONSOLIDADO!$Q$4)), IF(M142&lt;[1]CONSOLIDADO!$Q$4,"INCUMPLIDA","PROCESO"), "VERIFICAR FECHA")),"SIN VALOR AVANCE")</f>
        <v>CUMPLIDA</v>
      </c>
      <c r="R142" s="905" t="s">
        <v>383</v>
      </c>
    </row>
    <row r="143" spans="2:18" ht="150.6" x14ac:dyDescent="0.25">
      <c r="B143" s="737" t="s">
        <v>19</v>
      </c>
      <c r="C143" s="799" t="s">
        <v>8</v>
      </c>
      <c r="D143" s="1136"/>
      <c r="E143" s="1136"/>
      <c r="F143" s="1138"/>
      <c r="G143" s="1138"/>
      <c r="H143" s="1138"/>
      <c r="I143" s="404" t="s">
        <v>384</v>
      </c>
      <c r="J143" s="905" t="s">
        <v>343</v>
      </c>
      <c r="K143" s="709">
        <v>1</v>
      </c>
      <c r="L143" s="800">
        <v>43846</v>
      </c>
      <c r="M143" s="800">
        <v>44213</v>
      </c>
      <c r="N143" s="711">
        <f t="shared" si="4"/>
        <v>52.428571428571431</v>
      </c>
      <c r="O143" s="712">
        <v>1</v>
      </c>
      <c r="P143" s="406">
        <f t="shared" si="5"/>
        <v>1</v>
      </c>
      <c r="Q143" s="713" t="str">
        <f>IF(ISNUMBER(P143),IF(P143=100%,"CUMPLIDA",IF(AND(ISNUMBER(M143),ISNUMBER([1]CONSOLIDADO!$Q$4)), IF(M143&lt;[1]CONSOLIDADO!$Q$4,"INCUMPLIDA","PROCESO"), "VERIFICAR FECHA")),"SIN VALOR AVANCE")</f>
        <v>CUMPLIDA</v>
      </c>
      <c r="R143" s="905" t="s">
        <v>385</v>
      </c>
    </row>
    <row r="144" spans="2:18" ht="180.6" x14ac:dyDescent="0.25">
      <c r="B144" s="737" t="s">
        <v>19</v>
      </c>
      <c r="C144" s="799" t="s">
        <v>8</v>
      </c>
      <c r="D144" s="1136"/>
      <c r="E144" s="1136"/>
      <c r="F144" s="1138"/>
      <c r="G144" s="1138"/>
      <c r="H144" s="1138"/>
      <c r="I144" s="404" t="s">
        <v>386</v>
      </c>
      <c r="J144" s="905" t="s">
        <v>345</v>
      </c>
      <c r="K144" s="709">
        <v>2</v>
      </c>
      <c r="L144" s="800">
        <v>44214</v>
      </c>
      <c r="M144" s="800">
        <v>44580</v>
      </c>
      <c r="N144" s="711">
        <f t="shared" si="4"/>
        <v>52.285714285714285</v>
      </c>
      <c r="O144" s="712">
        <v>2</v>
      </c>
      <c r="P144" s="406">
        <f t="shared" si="5"/>
        <v>1</v>
      </c>
      <c r="Q144" s="713" t="str">
        <f>IF(ISNUMBER(P144),IF(P144=100%,"CUMPLIDA",IF(AND(ISNUMBER(M144),ISNUMBER([1]CONSOLIDADO!$Q$4)), IF(M144&lt;[1]CONSOLIDADO!$Q$4,"INCUMPLIDA","PROCESO"), "VERIFICAR FECHA")),"SIN VALOR AVANCE")</f>
        <v>CUMPLIDA</v>
      </c>
      <c r="R144" s="905" t="s">
        <v>387</v>
      </c>
    </row>
    <row r="145" spans="2:18" ht="135" x14ac:dyDescent="0.25">
      <c r="B145" s="737" t="s">
        <v>19</v>
      </c>
      <c r="C145" s="799" t="s">
        <v>8</v>
      </c>
      <c r="D145" s="1136"/>
      <c r="E145" s="1136"/>
      <c r="F145" s="1138"/>
      <c r="G145" s="1138"/>
      <c r="H145" s="1138"/>
      <c r="I145" s="404" t="s">
        <v>388</v>
      </c>
      <c r="J145" s="905" t="s">
        <v>382</v>
      </c>
      <c r="K145" s="709">
        <v>3</v>
      </c>
      <c r="L145" s="800">
        <v>43922</v>
      </c>
      <c r="M145" s="800">
        <v>44042</v>
      </c>
      <c r="N145" s="711">
        <f t="shared" si="4"/>
        <v>17.142857142857142</v>
      </c>
      <c r="O145" s="712">
        <v>3</v>
      </c>
      <c r="P145" s="406">
        <f t="shared" si="5"/>
        <v>1</v>
      </c>
      <c r="Q145" s="713" t="str">
        <f>IF(ISNUMBER(P145),IF(P145=100%,"CUMPLIDA",IF(AND(ISNUMBER(M145),ISNUMBER([1]CONSOLIDADO!$Q$4)), IF(M145&lt;[1]CONSOLIDADO!$Q$4,"INCUMPLIDA","PROCESO"), "VERIFICAR FECHA")),"SIN VALOR AVANCE")</f>
        <v>CUMPLIDA</v>
      </c>
      <c r="R145" s="905" t="s">
        <v>389</v>
      </c>
    </row>
    <row r="146" spans="2:18" ht="105.6" x14ac:dyDescent="0.25">
      <c r="B146" s="737" t="s">
        <v>19</v>
      </c>
      <c r="C146" s="799" t="s">
        <v>8</v>
      </c>
      <c r="D146" s="1136"/>
      <c r="E146" s="1136"/>
      <c r="F146" s="1138"/>
      <c r="G146" s="1138"/>
      <c r="H146" s="1138"/>
      <c r="I146" s="404" t="s">
        <v>390</v>
      </c>
      <c r="J146" s="905" t="s">
        <v>343</v>
      </c>
      <c r="K146" s="709">
        <v>1</v>
      </c>
      <c r="L146" s="800">
        <v>44044</v>
      </c>
      <c r="M146" s="800">
        <v>44213</v>
      </c>
      <c r="N146" s="711">
        <f t="shared" si="4"/>
        <v>24.142857142857142</v>
      </c>
      <c r="O146" s="712">
        <v>1</v>
      </c>
      <c r="P146" s="406">
        <f t="shared" si="5"/>
        <v>1</v>
      </c>
      <c r="Q146" s="713" t="str">
        <f>IF(ISNUMBER(P146),IF(P146=100%,"CUMPLIDA",IF(AND(ISNUMBER(M146),ISNUMBER([1]CONSOLIDADO!$Q$4)), IF(M146&lt;[1]CONSOLIDADO!$Q$4,"INCUMPLIDA","PROCESO"), "VERIFICAR FECHA")),"SIN VALOR AVANCE")</f>
        <v>CUMPLIDA</v>
      </c>
      <c r="R146" s="905" t="s">
        <v>389</v>
      </c>
    </row>
    <row r="147" spans="2:18" ht="135" x14ac:dyDescent="0.25">
      <c r="B147" s="737" t="s">
        <v>19</v>
      </c>
      <c r="C147" s="799" t="s">
        <v>8</v>
      </c>
      <c r="D147" s="1136"/>
      <c r="E147" s="1136"/>
      <c r="F147" s="1138"/>
      <c r="G147" s="1138"/>
      <c r="H147" s="1138"/>
      <c r="I147" s="404" t="s">
        <v>391</v>
      </c>
      <c r="J147" s="905" t="s">
        <v>345</v>
      </c>
      <c r="K147" s="709">
        <v>2</v>
      </c>
      <c r="L147" s="800">
        <v>44214</v>
      </c>
      <c r="M147" s="800">
        <v>44580</v>
      </c>
      <c r="N147" s="711">
        <f t="shared" si="4"/>
        <v>52.285714285714285</v>
      </c>
      <c r="O147" s="712">
        <v>2</v>
      </c>
      <c r="P147" s="406">
        <f t="shared" si="5"/>
        <v>1</v>
      </c>
      <c r="Q147" s="713" t="str">
        <f>IF(ISNUMBER(P147),IF(P147=100%,"CUMPLIDA",IF(AND(ISNUMBER(M147),ISNUMBER([1]CONSOLIDADO!$Q$4)), IF(M147&lt;[1]CONSOLIDADO!$Q$4,"INCUMPLIDA","PROCESO"), "VERIFICAR FECHA")),"SIN VALOR AVANCE")</f>
        <v>CUMPLIDA</v>
      </c>
      <c r="R147" s="905" t="s">
        <v>389</v>
      </c>
    </row>
    <row r="148" spans="2:18" ht="165.6" customHeight="1" x14ac:dyDescent="0.25">
      <c r="B148" s="737" t="s">
        <v>19</v>
      </c>
      <c r="C148" s="799" t="s">
        <v>8</v>
      </c>
      <c r="D148" s="1136"/>
      <c r="E148" s="1136"/>
      <c r="F148" s="1138"/>
      <c r="G148" s="1138"/>
      <c r="H148" s="1138" t="s">
        <v>392</v>
      </c>
      <c r="I148" s="404" t="s">
        <v>393</v>
      </c>
      <c r="J148" s="727" t="s">
        <v>360</v>
      </c>
      <c r="K148" s="709">
        <v>3</v>
      </c>
      <c r="L148" s="800">
        <v>43361</v>
      </c>
      <c r="M148" s="800">
        <v>43708</v>
      </c>
      <c r="N148" s="711">
        <f t="shared" si="4"/>
        <v>49.571428571428569</v>
      </c>
      <c r="O148" s="712">
        <v>3</v>
      </c>
      <c r="P148" s="406">
        <f t="shared" si="5"/>
        <v>1</v>
      </c>
      <c r="Q148" s="713" t="str">
        <f>IF(ISNUMBER(P148),IF(P148=100%,"CUMPLIDA",IF(AND(ISNUMBER(M148),ISNUMBER([1]CONSOLIDADO!$Q$4)), IF(M148&lt;[1]CONSOLIDADO!$Q$4,"INCUMPLIDA","PROCESO"), "VERIFICAR FECHA")),"SIN VALOR AVANCE")</f>
        <v>CUMPLIDA</v>
      </c>
      <c r="R148" s="905" t="s">
        <v>394</v>
      </c>
    </row>
    <row r="149" spans="2:18" ht="180" x14ac:dyDescent="0.25">
      <c r="B149" s="737" t="s">
        <v>19</v>
      </c>
      <c r="C149" s="799" t="s">
        <v>8</v>
      </c>
      <c r="D149" s="1136"/>
      <c r="E149" s="1136"/>
      <c r="F149" s="1138"/>
      <c r="G149" s="1138"/>
      <c r="H149" s="1138"/>
      <c r="I149" s="404" t="s">
        <v>393</v>
      </c>
      <c r="J149" s="905" t="s">
        <v>395</v>
      </c>
      <c r="K149" s="709">
        <v>3</v>
      </c>
      <c r="L149" s="800">
        <v>43709</v>
      </c>
      <c r="M149" s="800">
        <v>43830</v>
      </c>
      <c r="N149" s="711">
        <f t="shared" si="4"/>
        <v>17.285714285714285</v>
      </c>
      <c r="O149" s="712">
        <v>3</v>
      </c>
      <c r="P149" s="406">
        <f t="shared" si="5"/>
        <v>1</v>
      </c>
      <c r="Q149" s="713" t="str">
        <f>IF(ISNUMBER(P149),IF(P149=100%,"CUMPLIDA",IF(AND(ISNUMBER(M149),ISNUMBER([1]CONSOLIDADO!$Q$4)), IF(M149&lt;[1]CONSOLIDADO!$Q$4,"INCUMPLIDA","PROCESO"), "VERIFICAR FECHA")),"SIN VALOR AVANCE")</f>
        <v>CUMPLIDA</v>
      </c>
      <c r="R149" s="905" t="s">
        <v>394</v>
      </c>
    </row>
    <row r="150" spans="2:18" ht="240.6" x14ac:dyDescent="0.25">
      <c r="B150" s="737" t="s">
        <v>19</v>
      </c>
      <c r="C150" s="799" t="s">
        <v>8</v>
      </c>
      <c r="D150" s="1136"/>
      <c r="E150" s="1136"/>
      <c r="F150" s="1138"/>
      <c r="G150" s="1138"/>
      <c r="H150" s="1138"/>
      <c r="I150" s="404" t="s">
        <v>347</v>
      </c>
      <c r="J150" s="905" t="s">
        <v>95</v>
      </c>
      <c r="K150" s="709">
        <v>1</v>
      </c>
      <c r="L150" s="800">
        <v>43770</v>
      </c>
      <c r="M150" s="800">
        <v>44134</v>
      </c>
      <c r="N150" s="711">
        <f t="shared" si="4"/>
        <v>52</v>
      </c>
      <c r="O150" s="712">
        <v>1</v>
      </c>
      <c r="P150" s="406">
        <f t="shared" si="5"/>
        <v>1</v>
      </c>
      <c r="Q150" s="713" t="str">
        <f>IF(ISNUMBER(P150),IF(P150=100%,"CUMPLIDA",IF(AND(ISNUMBER(M150),ISNUMBER([1]CONSOLIDADO!$Q$4)), IF(M150&lt;[1]CONSOLIDADO!$Q$4,"INCUMPLIDA","PROCESO"), "VERIFICAR FECHA")),"SIN VALOR AVANCE")</f>
        <v>CUMPLIDA</v>
      </c>
      <c r="R150" s="905" t="s">
        <v>396</v>
      </c>
    </row>
    <row r="151" spans="2:18" ht="210.6" x14ac:dyDescent="0.25">
      <c r="B151" s="737" t="s">
        <v>19</v>
      </c>
      <c r="C151" s="799" t="s">
        <v>8</v>
      </c>
      <c r="D151" s="1136"/>
      <c r="E151" s="1136"/>
      <c r="F151" s="1138"/>
      <c r="G151" s="1138"/>
      <c r="H151" s="1138"/>
      <c r="I151" s="404" t="s">
        <v>349</v>
      </c>
      <c r="J151" s="910" t="s">
        <v>351</v>
      </c>
      <c r="K151" s="716">
        <v>1</v>
      </c>
      <c r="L151" s="800">
        <v>44927</v>
      </c>
      <c r="M151" s="800">
        <v>45230</v>
      </c>
      <c r="N151" s="711">
        <f t="shared" si="4"/>
        <v>43.285714285714285</v>
      </c>
      <c r="O151" s="712">
        <v>0</v>
      </c>
      <c r="P151" s="406">
        <f t="shared" si="5"/>
        <v>0</v>
      </c>
      <c r="Q151" s="713" t="str">
        <f>IF(ISNUMBER(P151),IF(P151=100%,"CUMPLIDA",IF(AND(ISNUMBER(M151),ISNUMBER([1]CONSOLIDADO!$Q$4)), IF(M151&lt;[1]CONSOLIDADO!$Q$4,"INCUMPLIDA","PROCESO"), "VERIFICAR FECHA")),"SIN VALOR AVANCE")</f>
        <v>PROCESO</v>
      </c>
      <c r="R151" s="905" t="s">
        <v>397</v>
      </c>
    </row>
    <row r="152" spans="2:18" ht="210.6" x14ac:dyDescent="0.25">
      <c r="B152" s="737" t="s">
        <v>19</v>
      </c>
      <c r="C152" s="799" t="s">
        <v>8</v>
      </c>
      <c r="D152" s="1136"/>
      <c r="E152" s="1136"/>
      <c r="F152" s="1138"/>
      <c r="G152" s="1138"/>
      <c r="H152" s="1138"/>
      <c r="I152" s="1139" t="s">
        <v>353</v>
      </c>
      <c r="J152" s="910" t="s">
        <v>354</v>
      </c>
      <c r="K152" s="716">
        <v>1</v>
      </c>
      <c r="L152" s="800">
        <v>45231</v>
      </c>
      <c r="M152" s="800">
        <v>45443</v>
      </c>
      <c r="N152" s="711">
        <f t="shared" si="4"/>
        <v>30.285714285714285</v>
      </c>
      <c r="O152" s="712">
        <v>0</v>
      </c>
      <c r="P152" s="406">
        <f t="shared" si="5"/>
        <v>0</v>
      </c>
      <c r="Q152" s="713" t="str">
        <f>IF(ISNUMBER(P152),IF(P152=100%,"CUMPLIDA",IF(AND(ISNUMBER(M152),ISNUMBER([1]CONSOLIDADO!$Q$4)), IF(M152&lt;[1]CONSOLIDADO!$Q$4,"INCUMPLIDA","PROCESO"), "VERIFICAR FECHA")),"SIN VALOR AVANCE")</f>
        <v>PROCESO</v>
      </c>
      <c r="R152" s="905" t="s">
        <v>397</v>
      </c>
    </row>
    <row r="153" spans="2:18" ht="285.60000000000002" x14ac:dyDescent="0.25">
      <c r="B153" s="737" t="s">
        <v>19</v>
      </c>
      <c r="C153" s="799" t="s">
        <v>8</v>
      </c>
      <c r="D153" s="1136"/>
      <c r="E153" s="1136"/>
      <c r="F153" s="1138"/>
      <c r="G153" s="1138"/>
      <c r="H153" s="1138"/>
      <c r="I153" s="1139"/>
      <c r="J153" s="910" t="s">
        <v>355</v>
      </c>
      <c r="K153" s="716">
        <v>4</v>
      </c>
      <c r="L153" s="800">
        <v>45444</v>
      </c>
      <c r="M153" s="800">
        <v>45808</v>
      </c>
      <c r="N153" s="711">
        <f t="shared" si="4"/>
        <v>52</v>
      </c>
      <c r="O153" s="712">
        <v>0</v>
      </c>
      <c r="P153" s="406">
        <f t="shared" si="5"/>
        <v>0</v>
      </c>
      <c r="Q153" s="713" t="str">
        <f>IF(ISNUMBER(P153),IF(P153=100%,"CUMPLIDA",IF(AND(ISNUMBER(M153),ISNUMBER([1]CONSOLIDADO!$Q$4)), IF(M153&lt;[1]CONSOLIDADO!$Q$4,"INCUMPLIDA","PROCESO"), "VERIFICAR FECHA")),"SIN VALOR AVANCE")</f>
        <v>PROCESO</v>
      </c>
      <c r="R153" s="905" t="s">
        <v>398</v>
      </c>
    </row>
    <row r="154" spans="2:18" ht="285.60000000000002" x14ac:dyDescent="0.25">
      <c r="B154" s="737" t="s">
        <v>19</v>
      </c>
      <c r="C154" s="799" t="s">
        <v>8</v>
      </c>
      <c r="D154" s="1136"/>
      <c r="E154" s="1136"/>
      <c r="F154" s="1138"/>
      <c r="G154" s="1138"/>
      <c r="H154" s="1138"/>
      <c r="I154" s="909" t="s">
        <v>356</v>
      </c>
      <c r="J154" s="910" t="s">
        <v>399</v>
      </c>
      <c r="K154" s="716">
        <v>1</v>
      </c>
      <c r="L154" s="800">
        <v>45809</v>
      </c>
      <c r="M154" s="800">
        <v>46022</v>
      </c>
      <c r="N154" s="711">
        <f t="shared" si="4"/>
        <v>30.428571428571427</v>
      </c>
      <c r="O154" s="712">
        <v>0</v>
      </c>
      <c r="P154" s="406">
        <f t="shared" si="5"/>
        <v>0</v>
      </c>
      <c r="Q154" s="713" t="str">
        <f>IF(ISNUMBER(P154),IF(P154=100%,"CUMPLIDA",IF(AND(ISNUMBER(M154),ISNUMBER([1]CONSOLIDADO!$Q$4)), IF(M154&lt;[1]CONSOLIDADO!$Q$4,"INCUMPLIDA","PROCESO"), "VERIFICAR FECHA")),"SIN VALOR AVANCE")</f>
        <v>PROCESO</v>
      </c>
      <c r="R154" s="905" t="s">
        <v>398</v>
      </c>
    </row>
    <row r="155" spans="2:18" ht="165.6" x14ac:dyDescent="0.25">
      <c r="B155" s="737" t="s">
        <v>19</v>
      </c>
      <c r="C155" s="799" t="s">
        <v>8</v>
      </c>
      <c r="D155" s="1136"/>
      <c r="E155" s="1136"/>
      <c r="F155" s="1138"/>
      <c r="G155" s="1138"/>
      <c r="H155" s="1138"/>
      <c r="I155" s="1138" t="s">
        <v>400</v>
      </c>
      <c r="J155" s="727" t="s">
        <v>401</v>
      </c>
      <c r="K155" s="709">
        <v>3</v>
      </c>
      <c r="L155" s="800">
        <v>43726</v>
      </c>
      <c r="M155" s="800">
        <v>44042</v>
      </c>
      <c r="N155" s="711">
        <f t="shared" si="4"/>
        <v>45.142857142857146</v>
      </c>
      <c r="O155" s="712">
        <v>3</v>
      </c>
      <c r="P155" s="406">
        <f t="shared" si="5"/>
        <v>1</v>
      </c>
      <c r="Q155" s="713" t="str">
        <f>IF(ISNUMBER(P155),IF(P155=100%,"CUMPLIDA",IF(AND(ISNUMBER(M155),ISNUMBER([1]CONSOLIDADO!$Q$4)), IF(M155&lt;[1]CONSOLIDADO!$Q$4,"INCUMPLIDA","PROCESO"), "VERIFICAR FECHA")),"SIN VALOR AVANCE")</f>
        <v>CUMPLIDA</v>
      </c>
      <c r="R155" s="905" t="s">
        <v>383</v>
      </c>
    </row>
    <row r="156" spans="2:18" ht="225.6" x14ac:dyDescent="0.25">
      <c r="B156" s="737" t="s">
        <v>19</v>
      </c>
      <c r="C156" s="799" t="s">
        <v>8</v>
      </c>
      <c r="D156" s="1136"/>
      <c r="E156" s="1136"/>
      <c r="F156" s="1138"/>
      <c r="G156" s="1138"/>
      <c r="H156" s="1138"/>
      <c r="I156" s="1138"/>
      <c r="J156" s="905" t="s">
        <v>402</v>
      </c>
      <c r="K156" s="709">
        <v>3</v>
      </c>
      <c r="L156" s="800">
        <v>44044</v>
      </c>
      <c r="M156" s="800">
        <v>44134</v>
      </c>
      <c r="N156" s="711">
        <f t="shared" si="4"/>
        <v>12.857142857142858</v>
      </c>
      <c r="O156" s="712">
        <v>3</v>
      </c>
      <c r="P156" s="406">
        <f t="shared" si="5"/>
        <v>1</v>
      </c>
      <c r="Q156" s="713" t="str">
        <f>IF(ISNUMBER(P156),IF(P156=100%,"CUMPLIDA",IF(AND(ISNUMBER(M156),ISNUMBER([1]CONSOLIDADO!$Q$4)), IF(M156&lt;[1]CONSOLIDADO!$Q$4,"INCUMPLIDA","PROCESO"), "VERIFICAR FECHA")),"SIN VALOR AVANCE")</f>
        <v>CUMPLIDA</v>
      </c>
      <c r="R156" s="905" t="s">
        <v>403</v>
      </c>
    </row>
    <row r="157" spans="2:18" ht="165.6" x14ac:dyDescent="0.25">
      <c r="B157" s="737" t="s">
        <v>19</v>
      </c>
      <c r="C157" s="799" t="s">
        <v>8</v>
      </c>
      <c r="D157" s="1136"/>
      <c r="E157" s="1136"/>
      <c r="F157" s="1138"/>
      <c r="G157" s="1138"/>
      <c r="H157" s="1138"/>
      <c r="I157" s="1157" t="s">
        <v>3661</v>
      </c>
      <c r="J157" s="727" t="s">
        <v>401</v>
      </c>
      <c r="K157" s="709">
        <v>3</v>
      </c>
      <c r="L157" s="800">
        <v>43983</v>
      </c>
      <c r="M157" s="800">
        <v>44346</v>
      </c>
      <c r="N157" s="711">
        <f t="shared" si="4"/>
        <v>51.857142857142854</v>
      </c>
      <c r="O157" s="712">
        <v>3</v>
      </c>
      <c r="P157" s="406">
        <f t="shared" si="5"/>
        <v>1</v>
      </c>
      <c r="Q157" s="713" t="str">
        <f>IF(ISNUMBER(P157),IF(P157=100%,"CUMPLIDA",IF(AND(ISNUMBER(M157),ISNUMBER([1]CONSOLIDADO!$Q$4)), IF(M157&lt;[1]CONSOLIDADO!$Q$4,"INCUMPLIDA","PROCESO"), "VERIFICAR FECHA")),"SIN VALOR AVANCE")</f>
        <v>CUMPLIDA</v>
      </c>
      <c r="R157" s="905" t="s">
        <v>404</v>
      </c>
    </row>
    <row r="158" spans="2:18" ht="165" x14ac:dyDescent="0.25">
      <c r="B158" s="737" t="s">
        <v>19</v>
      </c>
      <c r="C158" s="799" t="s">
        <v>8</v>
      </c>
      <c r="D158" s="1136"/>
      <c r="E158" s="1136"/>
      <c r="F158" s="1138"/>
      <c r="G158" s="1138"/>
      <c r="H158" s="1138"/>
      <c r="I158" s="1158"/>
      <c r="J158" s="727" t="s">
        <v>3662</v>
      </c>
      <c r="K158" s="709" t="s">
        <v>3663</v>
      </c>
      <c r="L158" s="800">
        <v>45231</v>
      </c>
      <c r="M158" s="800">
        <v>45350</v>
      </c>
      <c r="N158" s="711">
        <f t="shared" si="4"/>
        <v>17</v>
      </c>
      <c r="O158" s="712">
        <v>0</v>
      </c>
      <c r="P158" s="406">
        <f t="shared" si="5"/>
        <v>0</v>
      </c>
      <c r="Q158" s="713" t="str">
        <f>IF(ISNUMBER(P158),IF(P158=100%,"CUMPLIDA",IF(AND(ISNUMBER(M158),ISNUMBER([1]CONSOLIDADO!$Q$4)), IF(M158&lt;[1]CONSOLIDADO!$Q$4,"INCUMPLIDA","PROCESO"), "VERIFICAR FECHA")),"SIN VALOR AVANCE")</f>
        <v>PROCESO</v>
      </c>
      <c r="R158" s="905" t="s">
        <v>3664</v>
      </c>
    </row>
    <row r="159" spans="2:18" ht="165" x14ac:dyDescent="0.25">
      <c r="B159" s="737" t="s">
        <v>19</v>
      </c>
      <c r="C159" s="799" t="s">
        <v>8</v>
      </c>
      <c r="D159" s="1136"/>
      <c r="E159" s="1136"/>
      <c r="F159" s="1138"/>
      <c r="G159" s="1138"/>
      <c r="H159" s="1138"/>
      <c r="I159" s="1158"/>
      <c r="J159" s="727" t="s">
        <v>3665</v>
      </c>
      <c r="K159" s="709" t="s">
        <v>3663</v>
      </c>
      <c r="L159" s="800">
        <v>45352</v>
      </c>
      <c r="M159" s="800">
        <v>45565</v>
      </c>
      <c r="N159" s="711">
        <f t="shared" si="4"/>
        <v>30.428571428571427</v>
      </c>
      <c r="O159" s="712">
        <v>0</v>
      </c>
      <c r="P159" s="406">
        <f t="shared" si="5"/>
        <v>0</v>
      </c>
      <c r="Q159" s="713" t="str">
        <f>IF(ISNUMBER(P159),IF(P159=100%,"CUMPLIDA",IF(AND(ISNUMBER(M159),ISNUMBER([1]CONSOLIDADO!$Q$4)), IF(M159&lt;[1]CONSOLIDADO!$Q$4,"INCUMPLIDA","PROCESO"), "VERIFICAR FECHA")),"SIN VALOR AVANCE")</f>
        <v>PROCESO</v>
      </c>
      <c r="R159" s="905" t="s">
        <v>3664</v>
      </c>
    </row>
    <row r="160" spans="2:18" ht="165" x14ac:dyDescent="0.25">
      <c r="B160" s="737" t="s">
        <v>19</v>
      </c>
      <c r="C160" s="799" t="s">
        <v>8</v>
      </c>
      <c r="D160" s="1136"/>
      <c r="E160" s="1136"/>
      <c r="F160" s="1138"/>
      <c r="G160" s="1138"/>
      <c r="H160" s="1138"/>
      <c r="I160" s="1158"/>
      <c r="J160" s="727" t="s">
        <v>3666</v>
      </c>
      <c r="K160" s="709" t="s">
        <v>3667</v>
      </c>
      <c r="L160" s="800">
        <v>45566</v>
      </c>
      <c r="M160" s="800">
        <v>45930</v>
      </c>
      <c r="N160" s="711">
        <f t="shared" si="4"/>
        <v>52</v>
      </c>
      <c r="O160" s="712">
        <v>0</v>
      </c>
      <c r="P160" s="406">
        <f t="shared" si="5"/>
        <v>0</v>
      </c>
      <c r="Q160" s="713" t="str">
        <f>IF(ISNUMBER(P160),IF(P160=100%,"CUMPLIDA",IF(AND(ISNUMBER(M160),ISNUMBER([1]CONSOLIDADO!$Q$4)), IF(M160&lt;[1]CONSOLIDADO!$Q$4,"INCUMPLIDA","PROCESO"), "VERIFICAR FECHA")),"SIN VALOR AVANCE")</f>
        <v>PROCESO</v>
      </c>
      <c r="R160" s="905" t="s">
        <v>3664</v>
      </c>
    </row>
    <row r="161" spans="2:18" ht="165" x14ac:dyDescent="0.25">
      <c r="B161" s="737" t="s">
        <v>19</v>
      </c>
      <c r="C161" s="799" t="s">
        <v>8</v>
      </c>
      <c r="D161" s="1136"/>
      <c r="E161" s="1136"/>
      <c r="F161" s="1138"/>
      <c r="G161" s="1138"/>
      <c r="H161" s="1138"/>
      <c r="I161" s="1159"/>
      <c r="J161" s="727" t="s">
        <v>3668</v>
      </c>
      <c r="K161" s="709" t="s">
        <v>3663</v>
      </c>
      <c r="L161" s="800">
        <v>45931</v>
      </c>
      <c r="M161" s="800">
        <v>46752</v>
      </c>
      <c r="N161" s="711">
        <f t="shared" si="4"/>
        <v>117.28571428571429</v>
      </c>
      <c r="O161" s="712">
        <v>0</v>
      </c>
      <c r="P161" s="406">
        <f t="shared" si="5"/>
        <v>0</v>
      </c>
      <c r="Q161" s="713" t="str">
        <f>IF(ISNUMBER(P161),IF(P161=100%,"CUMPLIDA",IF(AND(ISNUMBER(M161),ISNUMBER([1]CONSOLIDADO!$Q$4)), IF(M161&lt;[1]CONSOLIDADO!$Q$4,"INCUMPLIDA","PROCESO"), "VERIFICAR FECHA")),"SIN VALOR AVANCE")</f>
        <v>PROCESO</v>
      </c>
      <c r="R161" s="905" t="s">
        <v>3664</v>
      </c>
    </row>
    <row r="162" spans="2:18" ht="165.6" x14ac:dyDescent="0.25">
      <c r="B162" s="737" t="s">
        <v>19</v>
      </c>
      <c r="C162" s="799" t="s">
        <v>8</v>
      </c>
      <c r="D162" s="1136"/>
      <c r="E162" s="1136"/>
      <c r="F162" s="1138"/>
      <c r="G162" s="1138"/>
      <c r="H162" s="1138"/>
      <c r="I162" s="1138" t="s">
        <v>405</v>
      </c>
      <c r="J162" s="727" t="s">
        <v>401</v>
      </c>
      <c r="K162" s="709">
        <v>3</v>
      </c>
      <c r="L162" s="800">
        <v>43983</v>
      </c>
      <c r="M162" s="800">
        <v>44346</v>
      </c>
      <c r="N162" s="711">
        <f t="shared" si="4"/>
        <v>51.857142857142854</v>
      </c>
      <c r="O162" s="712">
        <v>3</v>
      </c>
      <c r="P162" s="406">
        <f t="shared" si="5"/>
        <v>1</v>
      </c>
      <c r="Q162" s="713" t="str">
        <f>IF(ISNUMBER(P162),IF(P162=100%,"CUMPLIDA",IF(AND(ISNUMBER(M162),ISNUMBER([1]CONSOLIDADO!$Q$4)), IF(M162&lt;[1]CONSOLIDADO!$Q$4,"INCUMPLIDA","PROCESO"), "VERIFICAR FECHA")),"SIN VALOR AVANCE")</f>
        <v>CUMPLIDA</v>
      </c>
      <c r="R162" s="905" t="s">
        <v>404</v>
      </c>
    </row>
    <row r="163" spans="2:18" ht="210.6" x14ac:dyDescent="0.25">
      <c r="B163" s="737" t="s">
        <v>19</v>
      </c>
      <c r="C163" s="799" t="s">
        <v>8</v>
      </c>
      <c r="D163" s="1136"/>
      <c r="E163" s="1136"/>
      <c r="F163" s="1138"/>
      <c r="G163" s="1138"/>
      <c r="H163" s="1138"/>
      <c r="I163" s="1138"/>
      <c r="J163" s="905" t="s">
        <v>402</v>
      </c>
      <c r="K163" s="709">
        <v>3</v>
      </c>
      <c r="L163" s="800">
        <v>44927</v>
      </c>
      <c r="M163" s="800">
        <v>45137</v>
      </c>
      <c r="N163" s="711">
        <f t="shared" si="4"/>
        <v>30</v>
      </c>
      <c r="O163" s="712">
        <v>0</v>
      </c>
      <c r="P163" s="406">
        <f t="shared" si="5"/>
        <v>0</v>
      </c>
      <c r="Q163" s="713" t="str">
        <f>IF(ISNUMBER(P163),IF(P163=100%,"CUMPLIDA",IF(AND(ISNUMBER(M163),ISNUMBER([1]CONSOLIDADO!$Q$4)), IF(M163&lt;[1]CONSOLIDADO!$Q$4,"INCUMPLIDA","PROCESO"), "VERIFICAR FECHA")),"SIN VALOR AVANCE")</f>
        <v>PROCESO</v>
      </c>
      <c r="R163" s="905" t="s">
        <v>406</v>
      </c>
    </row>
    <row r="164" spans="2:18" ht="165.6" x14ac:dyDescent="0.25">
      <c r="B164" s="737" t="s">
        <v>19</v>
      </c>
      <c r="C164" s="799" t="s">
        <v>8</v>
      </c>
      <c r="D164" s="1136"/>
      <c r="E164" s="1136"/>
      <c r="F164" s="1138"/>
      <c r="G164" s="1138"/>
      <c r="H164" s="1138"/>
      <c r="I164" s="1138" t="s">
        <v>407</v>
      </c>
      <c r="J164" s="727" t="s">
        <v>401</v>
      </c>
      <c r="K164" s="709">
        <v>3</v>
      </c>
      <c r="L164" s="800">
        <v>43726</v>
      </c>
      <c r="M164" s="800">
        <v>44042</v>
      </c>
      <c r="N164" s="711">
        <f t="shared" si="4"/>
        <v>45.142857142857146</v>
      </c>
      <c r="O164" s="712">
        <v>3</v>
      </c>
      <c r="P164" s="406">
        <f t="shared" si="5"/>
        <v>1</v>
      </c>
      <c r="Q164" s="713" t="str">
        <f>IF(ISNUMBER(P164),IF(P164=100%,"CUMPLIDA",IF(AND(ISNUMBER(M164),ISNUMBER([1]CONSOLIDADO!$Q$4)), IF(M164&lt;[1]CONSOLIDADO!$Q$4,"INCUMPLIDA","PROCESO"), "VERIFICAR FECHA")),"SIN VALOR AVANCE")</f>
        <v>CUMPLIDA</v>
      </c>
      <c r="R164" s="905" t="s">
        <v>408</v>
      </c>
    </row>
    <row r="165" spans="2:18" ht="195" x14ac:dyDescent="0.25">
      <c r="B165" s="737" t="s">
        <v>19</v>
      </c>
      <c r="C165" s="799" t="s">
        <v>8</v>
      </c>
      <c r="D165" s="1136"/>
      <c r="E165" s="1136"/>
      <c r="F165" s="1138"/>
      <c r="G165" s="1138"/>
      <c r="H165" s="1138"/>
      <c r="I165" s="1138"/>
      <c r="J165" s="905" t="s">
        <v>402</v>
      </c>
      <c r="K165" s="709">
        <v>3</v>
      </c>
      <c r="L165" s="800">
        <v>44044</v>
      </c>
      <c r="M165" s="800">
        <v>44196</v>
      </c>
      <c r="N165" s="711">
        <f t="shared" si="4"/>
        <v>21.714285714285715</v>
      </c>
      <c r="O165" s="712">
        <v>3</v>
      </c>
      <c r="P165" s="406">
        <f t="shared" si="5"/>
        <v>1</v>
      </c>
      <c r="Q165" s="713" t="str">
        <f>IF(ISNUMBER(P165),IF(P165=100%,"CUMPLIDA",IF(AND(ISNUMBER(M165),ISNUMBER([1]CONSOLIDADO!$Q$4)), IF(M165&lt;[1]CONSOLIDADO!$Q$4,"INCUMPLIDA","PROCESO"), "VERIFICAR FECHA")),"SIN VALOR AVANCE")</f>
        <v>CUMPLIDA</v>
      </c>
      <c r="R165" s="905" t="s">
        <v>408</v>
      </c>
    </row>
    <row r="166" spans="2:18" ht="240.6" x14ac:dyDescent="0.25">
      <c r="B166" s="737" t="s">
        <v>19</v>
      </c>
      <c r="C166" s="799" t="s">
        <v>8</v>
      </c>
      <c r="D166" s="1136"/>
      <c r="E166" s="1136"/>
      <c r="F166" s="1138"/>
      <c r="G166" s="1138"/>
      <c r="H166" s="1138"/>
      <c r="I166" s="404" t="s">
        <v>409</v>
      </c>
      <c r="J166" s="905" t="s">
        <v>95</v>
      </c>
      <c r="K166" s="709">
        <v>1</v>
      </c>
      <c r="L166" s="800">
        <v>44013</v>
      </c>
      <c r="M166" s="800">
        <v>44196</v>
      </c>
      <c r="N166" s="711">
        <f t="shared" si="4"/>
        <v>26.142857142857142</v>
      </c>
      <c r="O166" s="712">
        <v>1</v>
      </c>
      <c r="P166" s="406">
        <f t="shared" si="5"/>
        <v>1</v>
      </c>
      <c r="Q166" s="713" t="str">
        <f>IF(ISNUMBER(P166),IF(P166=100%,"CUMPLIDA",IF(AND(ISNUMBER(M166),ISNUMBER([1]CONSOLIDADO!$Q$4)), IF(M166&lt;[1]CONSOLIDADO!$Q$4,"INCUMPLIDA","PROCESO"), "VERIFICAR FECHA")),"SIN VALOR AVANCE")</f>
        <v>CUMPLIDA</v>
      </c>
      <c r="R166" s="905" t="s">
        <v>410</v>
      </c>
    </row>
    <row r="167" spans="2:18" ht="210.6" x14ac:dyDescent="0.25">
      <c r="B167" s="737" t="s">
        <v>19</v>
      </c>
      <c r="C167" s="799" t="s">
        <v>8</v>
      </c>
      <c r="D167" s="1136"/>
      <c r="E167" s="1136"/>
      <c r="F167" s="1138"/>
      <c r="G167" s="1138"/>
      <c r="H167" s="1138"/>
      <c r="I167" s="404" t="s">
        <v>349</v>
      </c>
      <c r="J167" s="910" t="s">
        <v>351</v>
      </c>
      <c r="K167" s="716">
        <v>1</v>
      </c>
      <c r="L167" s="800">
        <v>44927</v>
      </c>
      <c r="M167" s="800">
        <v>45230</v>
      </c>
      <c r="N167" s="711">
        <f t="shared" si="4"/>
        <v>43.285714285714285</v>
      </c>
      <c r="O167" s="719">
        <v>0</v>
      </c>
      <c r="P167" s="408">
        <f t="shared" si="5"/>
        <v>0</v>
      </c>
      <c r="Q167" s="713" t="str">
        <f>IF(ISNUMBER(P167),IF(P167=100%,"CUMPLIDA",IF(AND(ISNUMBER(M167),ISNUMBER([1]CONSOLIDADO!$Q$4)), IF(M167&lt;[1]CONSOLIDADO!$Q$4,"INCUMPLIDA","PROCESO"), "VERIFICAR FECHA")),"SIN VALOR AVANCE")</f>
        <v>PROCESO</v>
      </c>
      <c r="R167" s="905" t="s">
        <v>411</v>
      </c>
    </row>
    <row r="168" spans="2:18" ht="210.6" x14ac:dyDescent="0.25">
      <c r="B168" s="737" t="s">
        <v>19</v>
      </c>
      <c r="C168" s="799" t="s">
        <v>8</v>
      </c>
      <c r="D168" s="1136"/>
      <c r="E168" s="1136"/>
      <c r="F168" s="1138"/>
      <c r="G168" s="1138"/>
      <c r="H168" s="1138"/>
      <c r="I168" s="1139" t="s">
        <v>353</v>
      </c>
      <c r="J168" s="910" t="s">
        <v>354</v>
      </c>
      <c r="K168" s="716">
        <v>1</v>
      </c>
      <c r="L168" s="800">
        <v>45231</v>
      </c>
      <c r="M168" s="800">
        <v>45443</v>
      </c>
      <c r="N168" s="711">
        <f t="shared" si="4"/>
        <v>30.285714285714285</v>
      </c>
      <c r="O168" s="719">
        <v>0</v>
      </c>
      <c r="P168" s="408">
        <f t="shared" si="5"/>
        <v>0</v>
      </c>
      <c r="Q168" s="713" t="str">
        <f>IF(ISNUMBER(P168),IF(P168=100%,"CUMPLIDA",IF(AND(ISNUMBER(M168),ISNUMBER([1]CONSOLIDADO!$Q$4)), IF(M168&lt;[1]CONSOLIDADO!$Q$4,"INCUMPLIDA","PROCESO"), "VERIFICAR FECHA")),"SIN VALOR AVANCE")</f>
        <v>PROCESO</v>
      </c>
      <c r="R168" s="905" t="s">
        <v>411</v>
      </c>
    </row>
    <row r="169" spans="2:18" ht="270.60000000000002" x14ac:dyDescent="0.25">
      <c r="B169" s="737" t="s">
        <v>19</v>
      </c>
      <c r="C169" s="799" t="s">
        <v>8</v>
      </c>
      <c r="D169" s="1136"/>
      <c r="E169" s="1136"/>
      <c r="F169" s="1138"/>
      <c r="G169" s="1138"/>
      <c r="H169" s="1138"/>
      <c r="I169" s="1139"/>
      <c r="J169" s="910" t="s">
        <v>355</v>
      </c>
      <c r="K169" s="716">
        <v>4</v>
      </c>
      <c r="L169" s="800">
        <v>45444</v>
      </c>
      <c r="M169" s="800">
        <v>45808</v>
      </c>
      <c r="N169" s="711">
        <f t="shared" si="4"/>
        <v>52</v>
      </c>
      <c r="O169" s="719">
        <v>0</v>
      </c>
      <c r="P169" s="408">
        <f t="shared" si="5"/>
        <v>0</v>
      </c>
      <c r="Q169" s="713" t="str">
        <f>IF(ISNUMBER(P169),IF(P169=100%,"CUMPLIDA",IF(AND(ISNUMBER(M169),ISNUMBER([1]CONSOLIDADO!$Q$4)), IF(M169&lt;[1]CONSOLIDADO!$Q$4,"INCUMPLIDA","PROCESO"), "VERIFICAR FECHA")),"SIN VALOR AVANCE")</f>
        <v>PROCESO</v>
      </c>
      <c r="R169" s="905" t="s">
        <v>412</v>
      </c>
    </row>
    <row r="170" spans="2:18" ht="270.60000000000002" x14ac:dyDescent="0.25">
      <c r="B170" s="737" t="s">
        <v>19</v>
      </c>
      <c r="C170" s="799" t="s">
        <v>8</v>
      </c>
      <c r="D170" s="1136"/>
      <c r="E170" s="1136"/>
      <c r="F170" s="1138"/>
      <c r="G170" s="1138"/>
      <c r="H170" s="1138"/>
      <c r="I170" s="909" t="s">
        <v>356</v>
      </c>
      <c r="J170" s="910" t="s">
        <v>399</v>
      </c>
      <c r="K170" s="716">
        <v>1</v>
      </c>
      <c r="L170" s="800">
        <v>45809</v>
      </c>
      <c r="M170" s="800">
        <v>46022</v>
      </c>
      <c r="N170" s="711">
        <f t="shared" si="4"/>
        <v>30.428571428571427</v>
      </c>
      <c r="O170" s="719">
        <v>0</v>
      </c>
      <c r="P170" s="408">
        <f t="shared" si="5"/>
        <v>0</v>
      </c>
      <c r="Q170" s="713" t="str">
        <f>IF(ISNUMBER(P170),IF(P170=100%,"CUMPLIDA",IF(AND(ISNUMBER(M170),ISNUMBER([1]CONSOLIDADO!$Q$4)), IF(M170&lt;[1]CONSOLIDADO!$Q$4,"INCUMPLIDA","PROCESO"), "VERIFICAR FECHA")),"SIN VALOR AVANCE")</f>
        <v>PROCESO</v>
      </c>
      <c r="R170" s="905" t="s">
        <v>412</v>
      </c>
    </row>
    <row r="171" spans="2:18" ht="270" x14ac:dyDescent="0.25">
      <c r="B171" s="737" t="s">
        <v>19</v>
      </c>
      <c r="C171" s="799" t="s">
        <v>8</v>
      </c>
      <c r="D171" s="1136"/>
      <c r="E171" s="1136"/>
      <c r="F171" s="1138"/>
      <c r="G171" s="1138"/>
      <c r="H171" s="404" t="s">
        <v>413</v>
      </c>
      <c r="I171" s="404" t="s">
        <v>414</v>
      </c>
      <c r="J171" s="905" t="s">
        <v>370</v>
      </c>
      <c r="K171" s="709">
        <v>19</v>
      </c>
      <c r="L171" s="800">
        <v>42146</v>
      </c>
      <c r="M171" s="800">
        <v>42287</v>
      </c>
      <c r="N171" s="711">
        <f t="shared" si="4"/>
        <v>20.142857142857142</v>
      </c>
      <c r="O171" s="712">
        <v>19</v>
      </c>
      <c r="P171" s="406">
        <f t="shared" si="5"/>
        <v>1</v>
      </c>
      <c r="Q171" s="713" t="str">
        <f>IF(ISNUMBER(P171),IF(P171=100%,"CUMPLIDA",IF(AND(ISNUMBER(M171),ISNUMBER([1]CONSOLIDADO!$Q$4)), IF(M171&lt;[1]CONSOLIDADO!$Q$4,"INCUMPLIDA","PROCESO"), "VERIFICAR FECHA")),"SIN VALOR AVANCE")</f>
        <v>CUMPLIDA</v>
      </c>
      <c r="R171" s="905" t="s">
        <v>415</v>
      </c>
    </row>
    <row r="172" spans="2:18" ht="330" x14ac:dyDescent="0.25">
      <c r="B172" s="737" t="s">
        <v>19</v>
      </c>
      <c r="C172" s="799" t="s">
        <v>8</v>
      </c>
      <c r="D172" s="1136" t="s">
        <v>416</v>
      </c>
      <c r="E172" s="1136" t="s">
        <v>417</v>
      </c>
      <c r="F172" s="1138" t="s">
        <v>418</v>
      </c>
      <c r="G172" s="1138" t="s">
        <v>419</v>
      </c>
      <c r="H172" s="1138" t="s">
        <v>420</v>
      </c>
      <c r="I172" s="404" t="s">
        <v>421</v>
      </c>
      <c r="J172" s="905" t="s">
        <v>422</v>
      </c>
      <c r="K172" s="709">
        <v>1</v>
      </c>
      <c r="L172" s="800">
        <v>42522</v>
      </c>
      <c r="M172" s="800">
        <v>42735</v>
      </c>
      <c r="N172" s="711">
        <f t="shared" si="4"/>
        <v>30.428571428571427</v>
      </c>
      <c r="O172" s="712">
        <v>1</v>
      </c>
      <c r="P172" s="406">
        <f t="shared" si="5"/>
        <v>1</v>
      </c>
      <c r="Q172" s="713" t="str">
        <f>IF(ISNUMBER(P172),IF(P172=100%,"CUMPLIDA",IF(AND(ISNUMBER(M172),ISNUMBER([1]CONSOLIDADO!$Q$4)), IF(M172&lt;[1]CONSOLIDADO!$Q$4,"INCUMPLIDA","PROCESO"), "VERIFICAR FECHA")),"SIN VALOR AVANCE")</f>
        <v>CUMPLIDA</v>
      </c>
      <c r="R172" s="905" t="s">
        <v>389</v>
      </c>
    </row>
    <row r="173" spans="2:18" ht="180" x14ac:dyDescent="0.25">
      <c r="B173" s="737" t="s">
        <v>19</v>
      </c>
      <c r="C173" s="799" t="s">
        <v>8</v>
      </c>
      <c r="D173" s="1136"/>
      <c r="E173" s="1136"/>
      <c r="F173" s="1138"/>
      <c r="G173" s="1138"/>
      <c r="H173" s="1138"/>
      <c r="I173" s="404" t="s">
        <v>423</v>
      </c>
      <c r="J173" s="905" t="s">
        <v>424</v>
      </c>
      <c r="K173" s="709">
        <v>2</v>
      </c>
      <c r="L173" s="800">
        <v>42737</v>
      </c>
      <c r="M173" s="800">
        <v>42947</v>
      </c>
      <c r="N173" s="711">
        <f t="shared" si="4"/>
        <v>30</v>
      </c>
      <c r="O173" s="712">
        <v>2</v>
      </c>
      <c r="P173" s="406">
        <f t="shared" si="5"/>
        <v>1</v>
      </c>
      <c r="Q173" s="713" t="str">
        <f>IF(ISNUMBER(P173),IF(P173=100%,"CUMPLIDA",IF(AND(ISNUMBER(M173),ISNUMBER([1]CONSOLIDADO!$Q$4)), IF(M173&lt;[1]CONSOLIDADO!$Q$4,"INCUMPLIDA","PROCESO"), "VERIFICAR FECHA")),"SIN VALOR AVANCE")</f>
        <v>CUMPLIDA</v>
      </c>
      <c r="R173" s="905" t="s">
        <v>341</v>
      </c>
    </row>
    <row r="174" spans="2:18" ht="225" x14ac:dyDescent="0.25">
      <c r="B174" s="737" t="s">
        <v>19</v>
      </c>
      <c r="C174" s="799" t="s">
        <v>8</v>
      </c>
      <c r="D174" s="1136"/>
      <c r="E174" s="1136"/>
      <c r="F174" s="1138"/>
      <c r="G174" s="1138"/>
      <c r="H174" s="1138"/>
      <c r="I174" s="404" t="s">
        <v>425</v>
      </c>
      <c r="J174" s="905" t="s">
        <v>426</v>
      </c>
      <c r="K174" s="709">
        <v>3</v>
      </c>
      <c r="L174" s="800">
        <v>42948</v>
      </c>
      <c r="M174" s="800">
        <v>43220</v>
      </c>
      <c r="N174" s="711">
        <f t="shared" si="4"/>
        <v>38.857142857142854</v>
      </c>
      <c r="O174" s="712">
        <v>3</v>
      </c>
      <c r="P174" s="406">
        <f t="shared" si="5"/>
        <v>1</v>
      </c>
      <c r="Q174" s="713" t="str">
        <f>IF(ISNUMBER(P174),IF(P174=100%,"CUMPLIDA",IF(AND(ISNUMBER(M174),ISNUMBER([1]CONSOLIDADO!$Q$4)), IF(M174&lt;[1]CONSOLIDADO!$Q$4,"INCUMPLIDA","PROCESO"), "VERIFICAR FECHA")),"SIN VALOR AVANCE")</f>
        <v>CUMPLIDA</v>
      </c>
      <c r="R174" s="905" t="s">
        <v>427</v>
      </c>
    </row>
    <row r="175" spans="2:18" ht="135.6" x14ac:dyDescent="0.25">
      <c r="B175" s="737" t="s">
        <v>19</v>
      </c>
      <c r="C175" s="799" t="s">
        <v>8</v>
      </c>
      <c r="D175" s="1136"/>
      <c r="E175" s="1136"/>
      <c r="F175" s="1138"/>
      <c r="G175" s="1138"/>
      <c r="H175" s="404" t="s">
        <v>428</v>
      </c>
      <c r="I175" s="404" t="s">
        <v>90</v>
      </c>
      <c r="J175" s="905" t="s">
        <v>91</v>
      </c>
      <c r="K175" s="709">
        <v>1</v>
      </c>
      <c r="L175" s="800">
        <v>43831</v>
      </c>
      <c r="M175" s="800">
        <v>44012</v>
      </c>
      <c r="N175" s="711">
        <f t="shared" si="4"/>
        <v>25.857142857142858</v>
      </c>
      <c r="O175" s="712">
        <v>1</v>
      </c>
      <c r="P175" s="406">
        <f t="shared" si="5"/>
        <v>1</v>
      </c>
      <c r="Q175" s="713" t="str">
        <f>IF(ISNUMBER(P175),IF(P175=100%,"CUMPLIDA",IF(AND(ISNUMBER(M175),ISNUMBER([1]CONSOLIDADO!$Q$4)), IF(M175&lt;[1]CONSOLIDADO!$Q$4,"INCUMPLIDA","PROCESO"), "VERIFICAR FECHA")),"SIN VALOR AVANCE")</f>
        <v>CUMPLIDA</v>
      </c>
      <c r="R175" s="905" t="s">
        <v>429</v>
      </c>
    </row>
    <row r="176" spans="2:18" ht="120.6" x14ac:dyDescent="0.25">
      <c r="B176" s="737" t="s">
        <v>19</v>
      </c>
      <c r="C176" s="799" t="s">
        <v>8</v>
      </c>
      <c r="D176" s="1136"/>
      <c r="E176" s="1136"/>
      <c r="F176" s="1138"/>
      <c r="G176" s="1138"/>
      <c r="H176" s="404" t="s">
        <v>328</v>
      </c>
      <c r="I176" s="404" t="s">
        <v>94</v>
      </c>
      <c r="J176" s="905" t="s">
        <v>95</v>
      </c>
      <c r="K176" s="709">
        <v>1</v>
      </c>
      <c r="L176" s="800">
        <v>44013</v>
      </c>
      <c r="M176" s="800">
        <v>44196</v>
      </c>
      <c r="N176" s="711">
        <f t="shared" si="4"/>
        <v>26.142857142857142</v>
      </c>
      <c r="O176" s="712">
        <v>1</v>
      </c>
      <c r="P176" s="406">
        <f t="shared" si="5"/>
        <v>1</v>
      </c>
      <c r="Q176" s="713" t="str">
        <f>IF(ISNUMBER(P176),IF(P176=100%,"CUMPLIDA",IF(AND(ISNUMBER(M176),ISNUMBER([1]CONSOLIDADO!$Q$4)), IF(M176&lt;[1]CONSOLIDADO!$Q$4,"INCUMPLIDA","PROCESO"), "VERIFICAR FECHA")),"SIN VALOR AVANCE")</f>
        <v>CUMPLIDA</v>
      </c>
      <c r="R176" s="905" t="s">
        <v>430</v>
      </c>
    </row>
    <row r="177" spans="2:18" ht="210.6" x14ac:dyDescent="0.25">
      <c r="B177" s="737" t="s">
        <v>19</v>
      </c>
      <c r="C177" s="799" t="s">
        <v>8</v>
      </c>
      <c r="D177" s="1136"/>
      <c r="E177" s="1136"/>
      <c r="F177" s="1138"/>
      <c r="G177" s="1138"/>
      <c r="H177" s="1138" t="s">
        <v>330</v>
      </c>
      <c r="I177" s="909" t="s">
        <v>98</v>
      </c>
      <c r="J177" s="910" t="s">
        <v>99</v>
      </c>
      <c r="K177" s="709">
        <v>1</v>
      </c>
      <c r="L177" s="800">
        <v>44562</v>
      </c>
      <c r="M177" s="800">
        <v>44773</v>
      </c>
      <c r="N177" s="711">
        <f t="shared" si="4"/>
        <v>30.142857142857142</v>
      </c>
      <c r="O177" s="712">
        <v>1</v>
      </c>
      <c r="P177" s="406">
        <f t="shared" si="5"/>
        <v>1</v>
      </c>
      <c r="Q177" s="713" t="str">
        <f>IF(ISNUMBER(P177),IF(P177=100%,"CUMPLIDA",IF(AND(ISNUMBER(M177),ISNUMBER([1]CONSOLIDADO!$Q$4)), IF(M177&lt;[1]CONSOLIDADO!$Q$4,"INCUMPLIDA","PROCESO"), "VERIFICAR FECHA")),"SIN VALOR AVANCE")</f>
        <v>CUMPLIDA</v>
      </c>
      <c r="R177" s="905" t="s">
        <v>431</v>
      </c>
    </row>
    <row r="178" spans="2:18" ht="210.6" x14ac:dyDescent="0.25">
      <c r="B178" s="737" t="s">
        <v>19</v>
      </c>
      <c r="C178" s="799" t="s">
        <v>8</v>
      </c>
      <c r="D178" s="1136"/>
      <c r="E178" s="1136"/>
      <c r="F178" s="1138"/>
      <c r="G178" s="1138"/>
      <c r="H178" s="1138"/>
      <c r="I178" s="909" t="s">
        <v>101</v>
      </c>
      <c r="J178" s="910" t="s">
        <v>102</v>
      </c>
      <c r="K178" s="709">
        <v>1</v>
      </c>
      <c r="L178" s="800">
        <v>44774</v>
      </c>
      <c r="M178" s="800">
        <v>44926</v>
      </c>
      <c r="N178" s="711">
        <f t="shared" si="4"/>
        <v>21.714285714285715</v>
      </c>
      <c r="O178" s="712">
        <v>1</v>
      </c>
      <c r="P178" s="406">
        <f t="shared" si="5"/>
        <v>1</v>
      </c>
      <c r="Q178" s="713" t="str">
        <f>IF(ISNUMBER(P178),IF(P178=100%,"CUMPLIDA",IF(AND(ISNUMBER(M178),ISNUMBER([1]CONSOLIDADO!$Q$4)), IF(M178&lt;[1]CONSOLIDADO!$Q$4,"INCUMPLIDA","PROCESO"), "VERIFICAR FECHA")),"SIN VALOR AVANCE")</f>
        <v>CUMPLIDA</v>
      </c>
      <c r="R178" s="905" t="s">
        <v>431</v>
      </c>
    </row>
    <row r="179" spans="2:18" ht="225.6" x14ac:dyDescent="0.25">
      <c r="B179" s="737" t="s">
        <v>19</v>
      </c>
      <c r="C179" s="799" t="s">
        <v>8</v>
      </c>
      <c r="D179" s="1136"/>
      <c r="E179" s="1136"/>
      <c r="F179" s="1138"/>
      <c r="G179" s="1138"/>
      <c r="H179" s="1138" t="s">
        <v>104</v>
      </c>
      <c r="I179" s="909" t="s">
        <v>105</v>
      </c>
      <c r="J179" s="910" t="s">
        <v>106</v>
      </c>
      <c r="K179" s="709">
        <v>3</v>
      </c>
      <c r="L179" s="800">
        <v>44927</v>
      </c>
      <c r="M179" s="800">
        <v>45291</v>
      </c>
      <c r="N179" s="711">
        <f t="shared" si="4"/>
        <v>52</v>
      </c>
      <c r="O179" s="712">
        <v>0</v>
      </c>
      <c r="P179" s="406">
        <f t="shared" si="5"/>
        <v>0</v>
      </c>
      <c r="Q179" s="713" t="str">
        <f>IF(ISNUMBER(P179),IF(P179=100%,"CUMPLIDA",IF(AND(ISNUMBER(M179),ISNUMBER([1]CONSOLIDADO!$Q$4)), IF(M179&lt;[1]CONSOLIDADO!$Q$4,"INCUMPLIDA","PROCESO"), "VERIFICAR FECHA")),"SIN VALOR AVANCE")</f>
        <v>PROCESO</v>
      </c>
      <c r="R179" s="905" t="s">
        <v>432</v>
      </c>
    </row>
    <row r="180" spans="2:18" ht="225.6" x14ac:dyDescent="0.25">
      <c r="B180" s="737" t="s">
        <v>19</v>
      </c>
      <c r="C180" s="799" t="s">
        <v>8</v>
      </c>
      <c r="D180" s="1136"/>
      <c r="E180" s="1136"/>
      <c r="F180" s="1138"/>
      <c r="G180" s="1138"/>
      <c r="H180" s="1138"/>
      <c r="I180" s="909" t="s">
        <v>108</v>
      </c>
      <c r="J180" s="910" t="s">
        <v>109</v>
      </c>
      <c r="K180" s="709">
        <v>1</v>
      </c>
      <c r="L180" s="710">
        <v>45474</v>
      </c>
      <c r="M180" s="800">
        <v>45657</v>
      </c>
      <c r="N180" s="711">
        <f t="shared" si="4"/>
        <v>26.142857142857142</v>
      </c>
      <c r="O180" s="712">
        <v>0</v>
      </c>
      <c r="P180" s="406">
        <f t="shared" si="5"/>
        <v>0</v>
      </c>
      <c r="Q180" s="713" t="str">
        <f>IF(ISNUMBER(P180),IF(P180=100%,"CUMPLIDA",IF(AND(ISNUMBER(M180),ISNUMBER([1]CONSOLIDADO!$Q$4)), IF(M180&lt;[1]CONSOLIDADO!$Q$4,"INCUMPLIDA","PROCESO"), "VERIFICAR FECHA")),"SIN VALOR AVANCE")</f>
        <v>PROCESO</v>
      </c>
      <c r="R180" s="905" t="s">
        <v>432</v>
      </c>
    </row>
    <row r="181" spans="2:18" ht="330" x14ac:dyDescent="0.25">
      <c r="B181" s="737" t="s">
        <v>19</v>
      </c>
      <c r="C181" s="799" t="s">
        <v>8</v>
      </c>
      <c r="D181" s="1136" t="s">
        <v>433</v>
      </c>
      <c r="E181" s="1136" t="s">
        <v>67</v>
      </c>
      <c r="F181" s="1138" t="s">
        <v>434</v>
      </c>
      <c r="G181" s="1138" t="s">
        <v>435</v>
      </c>
      <c r="H181" s="1138" t="s">
        <v>420</v>
      </c>
      <c r="I181" s="404" t="s">
        <v>421</v>
      </c>
      <c r="J181" s="905" t="s">
        <v>422</v>
      </c>
      <c r="K181" s="709">
        <v>1</v>
      </c>
      <c r="L181" s="800">
        <v>42522</v>
      </c>
      <c r="M181" s="800">
        <v>42735</v>
      </c>
      <c r="N181" s="711">
        <f t="shared" si="4"/>
        <v>30.428571428571427</v>
      </c>
      <c r="O181" s="712">
        <v>1</v>
      </c>
      <c r="P181" s="406">
        <f t="shared" si="5"/>
        <v>1</v>
      </c>
      <c r="Q181" s="713" t="str">
        <f>IF(ISNUMBER(P181),IF(P181=100%,"CUMPLIDA",IF(AND(ISNUMBER(M181),ISNUMBER([1]CONSOLIDADO!$Q$4)), IF(M181&lt;[1]CONSOLIDADO!$Q$4,"INCUMPLIDA","PROCESO"), "VERIFICAR FECHA")),"SIN VALOR AVANCE")</f>
        <v>CUMPLIDA</v>
      </c>
      <c r="R181" s="905" t="s">
        <v>436</v>
      </c>
    </row>
    <row r="182" spans="2:18" ht="210.6" x14ac:dyDescent="0.25">
      <c r="B182" s="737" t="s">
        <v>19</v>
      </c>
      <c r="C182" s="799" t="s">
        <v>8</v>
      </c>
      <c r="D182" s="1136"/>
      <c r="E182" s="1136"/>
      <c r="F182" s="1138"/>
      <c r="G182" s="1138"/>
      <c r="H182" s="1138"/>
      <c r="I182" s="404" t="s">
        <v>423</v>
      </c>
      <c r="J182" s="905" t="s">
        <v>424</v>
      </c>
      <c r="K182" s="709">
        <v>2</v>
      </c>
      <c r="L182" s="800">
        <v>42737</v>
      </c>
      <c r="M182" s="800">
        <v>42947</v>
      </c>
      <c r="N182" s="711">
        <f t="shared" si="4"/>
        <v>30</v>
      </c>
      <c r="O182" s="712">
        <v>2</v>
      </c>
      <c r="P182" s="406">
        <f t="shared" si="5"/>
        <v>1</v>
      </c>
      <c r="Q182" s="713" t="str">
        <f>IF(ISNUMBER(P182),IF(P182=100%,"CUMPLIDA",IF(AND(ISNUMBER(M182),ISNUMBER([1]CONSOLIDADO!$Q$4)), IF(M182&lt;[1]CONSOLIDADO!$Q$4,"INCUMPLIDA","PROCESO"), "VERIFICAR FECHA")),"SIN VALOR AVANCE")</f>
        <v>CUMPLIDA</v>
      </c>
      <c r="R182" s="905" t="s">
        <v>437</v>
      </c>
    </row>
    <row r="183" spans="2:18" ht="225" x14ac:dyDescent="0.25">
      <c r="B183" s="737" t="s">
        <v>19</v>
      </c>
      <c r="C183" s="799" t="s">
        <v>8</v>
      </c>
      <c r="D183" s="1136"/>
      <c r="E183" s="1136"/>
      <c r="F183" s="1138"/>
      <c r="G183" s="1138"/>
      <c r="H183" s="1138"/>
      <c r="I183" s="404" t="s">
        <v>425</v>
      </c>
      <c r="J183" s="905" t="s">
        <v>426</v>
      </c>
      <c r="K183" s="709">
        <v>3</v>
      </c>
      <c r="L183" s="800">
        <v>42948</v>
      </c>
      <c r="M183" s="800">
        <v>43220</v>
      </c>
      <c r="N183" s="711">
        <f t="shared" si="4"/>
        <v>38.857142857142854</v>
      </c>
      <c r="O183" s="712">
        <v>3</v>
      </c>
      <c r="P183" s="406">
        <f t="shared" si="5"/>
        <v>1</v>
      </c>
      <c r="Q183" s="713" t="str">
        <f>IF(ISNUMBER(P183),IF(P183=100%,"CUMPLIDA",IF(AND(ISNUMBER(M183),ISNUMBER([1]CONSOLIDADO!$Q$4)), IF(M183&lt;[1]CONSOLIDADO!$Q$4,"INCUMPLIDA","PROCESO"), "VERIFICAR FECHA")),"SIN VALOR AVANCE")</f>
        <v>CUMPLIDA</v>
      </c>
      <c r="R183" s="905" t="s">
        <v>438</v>
      </c>
    </row>
    <row r="184" spans="2:18" ht="210.6" x14ac:dyDescent="0.25">
      <c r="B184" s="737" t="s">
        <v>19</v>
      </c>
      <c r="C184" s="799" t="s">
        <v>8</v>
      </c>
      <c r="D184" s="1136"/>
      <c r="E184" s="1136"/>
      <c r="F184" s="1138"/>
      <c r="G184" s="1138"/>
      <c r="H184" s="404" t="s">
        <v>89</v>
      </c>
      <c r="I184" s="404" t="s">
        <v>90</v>
      </c>
      <c r="J184" s="905" t="s">
        <v>91</v>
      </c>
      <c r="K184" s="709">
        <v>1</v>
      </c>
      <c r="L184" s="800">
        <v>43831</v>
      </c>
      <c r="M184" s="800">
        <v>44012</v>
      </c>
      <c r="N184" s="711">
        <f t="shared" si="4"/>
        <v>25.857142857142858</v>
      </c>
      <c r="O184" s="712">
        <v>1</v>
      </c>
      <c r="P184" s="406">
        <f t="shared" si="5"/>
        <v>1</v>
      </c>
      <c r="Q184" s="713" t="str">
        <f>IF(ISNUMBER(P184),IF(P184=100%,"CUMPLIDA",IF(AND(ISNUMBER(M184),ISNUMBER([1]CONSOLIDADO!$Q$4)), IF(M184&lt;[1]CONSOLIDADO!$Q$4,"INCUMPLIDA","PROCESO"), "VERIFICAR FECHA")),"SIN VALOR AVANCE")</f>
        <v>CUMPLIDA</v>
      </c>
      <c r="R184" s="905" t="s">
        <v>439</v>
      </c>
    </row>
    <row r="185" spans="2:18" ht="210.6" x14ac:dyDescent="0.25">
      <c r="B185" s="737" t="s">
        <v>19</v>
      </c>
      <c r="C185" s="799" t="s">
        <v>8</v>
      </c>
      <c r="D185" s="1136"/>
      <c r="E185" s="1136"/>
      <c r="F185" s="1138"/>
      <c r="G185" s="1138"/>
      <c r="H185" s="404" t="s">
        <v>440</v>
      </c>
      <c r="I185" s="404" t="s">
        <v>94</v>
      </c>
      <c r="J185" s="905" t="s">
        <v>95</v>
      </c>
      <c r="K185" s="709">
        <v>1</v>
      </c>
      <c r="L185" s="800">
        <v>44013</v>
      </c>
      <c r="M185" s="800">
        <v>44196</v>
      </c>
      <c r="N185" s="711">
        <f t="shared" si="4"/>
        <v>26.142857142857142</v>
      </c>
      <c r="O185" s="712">
        <v>1</v>
      </c>
      <c r="P185" s="406">
        <f t="shared" si="5"/>
        <v>1</v>
      </c>
      <c r="Q185" s="713" t="str">
        <f>IF(ISNUMBER(P185),IF(P185=100%,"CUMPLIDA",IF(AND(ISNUMBER(M185),ISNUMBER([1]CONSOLIDADO!$Q$4)), IF(M185&lt;[1]CONSOLIDADO!$Q$4,"INCUMPLIDA","PROCESO"), "VERIFICAR FECHA")),"SIN VALOR AVANCE")</f>
        <v>CUMPLIDA</v>
      </c>
      <c r="R185" s="905" t="s">
        <v>441</v>
      </c>
    </row>
    <row r="186" spans="2:18" ht="210.6" x14ac:dyDescent="0.25">
      <c r="B186" s="737" t="s">
        <v>19</v>
      </c>
      <c r="C186" s="799" t="s">
        <v>8</v>
      </c>
      <c r="D186" s="1136"/>
      <c r="E186" s="1136"/>
      <c r="F186" s="1138"/>
      <c r="G186" s="1138"/>
      <c r="H186" s="1138" t="s">
        <v>442</v>
      </c>
      <c r="I186" s="909" t="s">
        <v>98</v>
      </c>
      <c r="J186" s="910" t="s">
        <v>99</v>
      </c>
      <c r="K186" s="709">
        <v>1</v>
      </c>
      <c r="L186" s="800">
        <v>44562</v>
      </c>
      <c r="M186" s="800">
        <v>44773</v>
      </c>
      <c r="N186" s="711">
        <f t="shared" si="4"/>
        <v>30.142857142857142</v>
      </c>
      <c r="O186" s="712">
        <v>1</v>
      </c>
      <c r="P186" s="406">
        <f t="shared" si="5"/>
        <v>1</v>
      </c>
      <c r="Q186" s="713" t="str">
        <f>IF(ISNUMBER(P186),IF(P186=100%,"CUMPLIDA",IF(AND(ISNUMBER(M186),ISNUMBER([1]CONSOLIDADO!$Q$4)), IF(M186&lt;[1]CONSOLIDADO!$Q$4,"INCUMPLIDA","PROCESO"), "VERIFICAR FECHA")),"SIN VALOR AVANCE")</f>
        <v>CUMPLIDA</v>
      </c>
      <c r="R186" s="905" t="s">
        <v>443</v>
      </c>
    </row>
    <row r="187" spans="2:18" ht="210.6" x14ac:dyDescent="0.25">
      <c r="B187" s="737" t="s">
        <v>19</v>
      </c>
      <c r="C187" s="799" t="s">
        <v>8</v>
      </c>
      <c r="D187" s="1136"/>
      <c r="E187" s="1136"/>
      <c r="F187" s="1138"/>
      <c r="G187" s="1138"/>
      <c r="H187" s="1138"/>
      <c r="I187" s="909" t="s">
        <v>101</v>
      </c>
      <c r="J187" s="910" t="s">
        <v>102</v>
      </c>
      <c r="K187" s="709">
        <v>1</v>
      </c>
      <c r="L187" s="800">
        <v>44774</v>
      </c>
      <c r="M187" s="800">
        <v>44926</v>
      </c>
      <c r="N187" s="711">
        <f t="shared" si="4"/>
        <v>21.714285714285715</v>
      </c>
      <c r="O187" s="712">
        <v>1</v>
      </c>
      <c r="P187" s="406">
        <f t="shared" si="5"/>
        <v>1</v>
      </c>
      <c r="Q187" s="713" t="str">
        <f>IF(ISNUMBER(P187),IF(P187=100%,"CUMPLIDA",IF(AND(ISNUMBER(M187),ISNUMBER([1]CONSOLIDADO!$Q$4)), IF(M187&lt;[1]CONSOLIDADO!$Q$4,"INCUMPLIDA","PROCESO"), "VERIFICAR FECHA")),"SIN VALOR AVANCE")</f>
        <v>CUMPLIDA</v>
      </c>
      <c r="R187" s="905" t="s">
        <v>443</v>
      </c>
    </row>
    <row r="188" spans="2:18" ht="225.6" x14ac:dyDescent="0.25">
      <c r="B188" s="737" t="s">
        <v>19</v>
      </c>
      <c r="C188" s="799" t="s">
        <v>8</v>
      </c>
      <c r="D188" s="1136"/>
      <c r="E188" s="1136"/>
      <c r="F188" s="1138"/>
      <c r="G188" s="1138"/>
      <c r="H188" s="1138" t="s">
        <v>444</v>
      </c>
      <c r="I188" s="909" t="s">
        <v>105</v>
      </c>
      <c r="J188" s="910" t="s">
        <v>106</v>
      </c>
      <c r="K188" s="709">
        <v>3</v>
      </c>
      <c r="L188" s="800">
        <v>44927</v>
      </c>
      <c r="M188" s="800">
        <v>45291</v>
      </c>
      <c r="N188" s="711">
        <f t="shared" si="4"/>
        <v>52</v>
      </c>
      <c r="O188" s="712">
        <v>0</v>
      </c>
      <c r="P188" s="406">
        <f t="shared" si="5"/>
        <v>0</v>
      </c>
      <c r="Q188" s="713" t="str">
        <f>IF(ISNUMBER(P188),IF(P188=100%,"CUMPLIDA",IF(AND(ISNUMBER(M188),ISNUMBER([1]CONSOLIDADO!$Q$4)), IF(M188&lt;[1]CONSOLIDADO!$Q$4,"INCUMPLIDA","PROCESO"), "VERIFICAR FECHA")),"SIN VALOR AVANCE")</f>
        <v>PROCESO</v>
      </c>
      <c r="R188" s="905" t="s">
        <v>432</v>
      </c>
    </row>
    <row r="189" spans="2:18" ht="225.6" x14ac:dyDescent="0.25">
      <c r="B189" s="737" t="s">
        <v>19</v>
      </c>
      <c r="C189" s="799" t="s">
        <v>8</v>
      </c>
      <c r="D189" s="1136"/>
      <c r="E189" s="1136"/>
      <c r="F189" s="1138"/>
      <c r="G189" s="1138"/>
      <c r="H189" s="1138"/>
      <c r="I189" s="909" t="s">
        <v>108</v>
      </c>
      <c r="J189" s="910" t="s">
        <v>109</v>
      </c>
      <c r="K189" s="709">
        <v>1</v>
      </c>
      <c r="L189" s="710">
        <v>45474</v>
      </c>
      <c r="M189" s="800">
        <v>45657</v>
      </c>
      <c r="N189" s="711">
        <f t="shared" si="4"/>
        <v>26.142857142857142</v>
      </c>
      <c r="O189" s="712">
        <v>0</v>
      </c>
      <c r="P189" s="406">
        <f t="shared" si="5"/>
        <v>0</v>
      </c>
      <c r="Q189" s="713" t="str">
        <f>IF(ISNUMBER(P189),IF(P189=100%,"CUMPLIDA",IF(AND(ISNUMBER(M189),ISNUMBER([1]CONSOLIDADO!$Q$4)), IF(M189&lt;[1]CONSOLIDADO!$Q$4,"INCUMPLIDA","PROCESO"), "VERIFICAR FECHA")),"SIN VALOR AVANCE")</f>
        <v>PROCESO</v>
      </c>
      <c r="R189" s="905" t="s">
        <v>432</v>
      </c>
    </row>
    <row r="190" spans="2:18" ht="330" x14ac:dyDescent="0.25">
      <c r="B190" s="737" t="s">
        <v>19</v>
      </c>
      <c r="C190" s="799" t="s">
        <v>8</v>
      </c>
      <c r="D190" s="1136" t="s">
        <v>445</v>
      </c>
      <c r="E190" s="1136" t="s">
        <v>335</v>
      </c>
      <c r="F190" s="1138" t="s">
        <v>446</v>
      </c>
      <c r="G190" s="1138" t="s">
        <v>447</v>
      </c>
      <c r="H190" s="1138" t="s">
        <v>420</v>
      </c>
      <c r="I190" s="404" t="s">
        <v>421</v>
      </c>
      <c r="J190" s="905" t="s">
        <v>422</v>
      </c>
      <c r="K190" s="709">
        <v>1</v>
      </c>
      <c r="L190" s="800">
        <v>42522</v>
      </c>
      <c r="M190" s="800">
        <v>42735</v>
      </c>
      <c r="N190" s="711">
        <f t="shared" si="4"/>
        <v>30.428571428571427</v>
      </c>
      <c r="O190" s="712">
        <v>1</v>
      </c>
      <c r="P190" s="406">
        <f t="shared" si="5"/>
        <v>1</v>
      </c>
      <c r="Q190" s="713" t="str">
        <f>IF(ISNUMBER(P190),IF(P190=100%,"CUMPLIDA",IF(AND(ISNUMBER(M190),ISNUMBER([1]CONSOLIDADO!$Q$4)), IF(M190&lt;[1]CONSOLIDADO!$Q$4,"INCUMPLIDA","PROCESO"), "VERIFICAR FECHA")),"SIN VALOR AVANCE")</f>
        <v>CUMPLIDA</v>
      </c>
      <c r="R190" s="905" t="s">
        <v>436</v>
      </c>
    </row>
    <row r="191" spans="2:18" ht="210.6" x14ac:dyDescent="0.25">
      <c r="B191" s="737" t="s">
        <v>19</v>
      </c>
      <c r="C191" s="799" t="s">
        <v>8</v>
      </c>
      <c r="D191" s="1136"/>
      <c r="E191" s="1136"/>
      <c r="F191" s="1138"/>
      <c r="G191" s="1138"/>
      <c r="H191" s="1138"/>
      <c r="I191" s="404" t="s">
        <v>423</v>
      </c>
      <c r="J191" s="905" t="s">
        <v>424</v>
      </c>
      <c r="K191" s="709">
        <v>2</v>
      </c>
      <c r="L191" s="800">
        <v>42737</v>
      </c>
      <c r="M191" s="800">
        <v>42947</v>
      </c>
      <c r="N191" s="711">
        <f t="shared" si="4"/>
        <v>30</v>
      </c>
      <c r="O191" s="712">
        <v>2</v>
      </c>
      <c r="P191" s="406">
        <f t="shared" si="5"/>
        <v>1</v>
      </c>
      <c r="Q191" s="713" t="str">
        <f>IF(ISNUMBER(P191),IF(P191=100%,"CUMPLIDA",IF(AND(ISNUMBER(M191),ISNUMBER([1]CONSOLIDADO!$Q$4)), IF(M191&lt;[1]CONSOLIDADO!$Q$4,"INCUMPLIDA","PROCESO"), "VERIFICAR FECHA")),"SIN VALOR AVANCE")</f>
        <v>CUMPLIDA</v>
      </c>
      <c r="R191" s="905" t="s">
        <v>437</v>
      </c>
    </row>
    <row r="192" spans="2:18" ht="225" x14ac:dyDescent="0.25">
      <c r="B192" s="737" t="s">
        <v>19</v>
      </c>
      <c r="C192" s="799" t="s">
        <v>8</v>
      </c>
      <c r="D192" s="1136"/>
      <c r="E192" s="1136"/>
      <c r="F192" s="1138"/>
      <c r="G192" s="1138"/>
      <c r="H192" s="1138"/>
      <c r="I192" s="404" t="s">
        <v>425</v>
      </c>
      <c r="J192" s="905" t="s">
        <v>426</v>
      </c>
      <c r="K192" s="709">
        <v>3</v>
      </c>
      <c r="L192" s="800">
        <v>42948</v>
      </c>
      <c r="M192" s="800">
        <v>43220</v>
      </c>
      <c r="N192" s="711">
        <f t="shared" si="4"/>
        <v>38.857142857142854</v>
      </c>
      <c r="O192" s="712">
        <v>3</v>
      </c>
      <c r="P192" s="406">
        <f t="shared" si="5"/>
        <v>1</v>
      </c>
      <c r="Q192" s="713" t="str">
        <f>IF(ISNUMBER(P192),IF(P192=100%,"CUMPLIDA",IF(AND(ISNUMBER(M192),ISNUMBER([1]CONSOLIDADO!$Q$4)), IF(M192&lt;[1]CONSOLIDADO!$Q$4,"INCUMPLIDA","PROCESO"), "VERIFICAR FECHA")),"SIN VALOR AVANCE")</f>
        <v>CUMPLIDA</v>
      </c>
      <c r="R192" s="905" t="s">
        <v>448</v>
      </c>
    </row>
    <row r="193" spans="2:18" ht="225.6" x14ac:dyDescent="0.25">
      <c r="B193" s="737" t="s">
        <v>19</v>
      </c>
      <c r="C193" s="799" t="s">
        <v>8</v>
      </c>
      <c r="D193" s="1136"/>
      <c r="E193" s="1136"/>
      <c r="F193" s="1138"/>
      <c r="G193" s="1138"/>
      <c r="H193" s="404" t="s">
        <v>428</v>
      </c>
      <c r="I193" s="404" t="s">
        <v>90</v>
      </c>
      <c r="J193" s="905" t="s">
        <v>91</v>
      </c>
      <c r="K193" s="709">
        <v>1</v>
      </c>
      <c r="L193" s="800">
        <v>43831</v>
      </c>
      <c r="M193" s="800">
        <v>44012</v>
      </c>
      <c r="N193" s="711">
        <f t="shared" si="4"/>
        <v>25.857142857142858</v>
      </c>
      <c r="O193" s="712">
        <v>1</v>
      </c>
      <c r="P193" s="406">
        <f t="shared" si="5"/>
        <v>1</v>
      </c>
      <c r="Q193" s="713" t="str">
        <f>IF(ISNUMBER(P193),IF(P193=100%,"CUMPLIDA",IF(AND(ISNUMBER(M193),ISNUMBER([1]CONSOLIDADO!$Q$4)), IF(M193&lt;[1]CONSOLIDADO!$Q$4,"INCUMPLIDA","PROCESO"), "VERIFICAR FECHA")),"SIN VALOR AVANCE")</f>
        <v>CUMPLIDA</v>
      </c>
      <c r="R193" s="905" t="s">
        <v>449</v>
      </c>
    </row>
    <row r="194" spans="2:18" ht="210.6" x14ac:dyDescent="0.25">
      <c r="B194" s="737" t="s">
        <v>19</v>
      </c>
      <c r="C194" s="799" t="s">
        <v>8</v>
      </c>
      <c r="D194" s="1136"/>
      <c r="E194" s="1136"/>
      <c r="F194" s="1138"/>
      <c r="G194" s="1138"/>
      <c r="H194" s="404" t="s">
        <v>450</v>
      </c>
      <c r="I194" s="404" t="s">
        <v>94</v>
      </c>
      <c r="J194" s="905" t="s">
        <v>95</v>
      </c>
      <c r="K194" s="709">
        <v>1</v>
      </c>
      <c r="L194" s="800">
        <v>44013</v>
      </c>
      <c r="M194" s="800">
        <v>44196</v>
      </c>
      <c r="N194" s="711">
        <f t="shared" si="4"/>
        <v>26.142857142857142</v>
      </c>
      <c r="O194" s="712">
        <v>1</v>
      </c>
      <c r="P194" s="406">
        <f t="shared" si="5"/>
        <v>1</v>
      </c>
      <c r="Q194" s="713" t="str">
        <f>IF(ISNUMBER(P194),IF(P194=100%,"CUMPLIDA",IF(AND(ISNUMBER(M194),ISNUMBER([1]CONSOLIDADO!$Q$4)), IF(M194&lt;[1]CONSOLIDADO!$Q$4,"INCUMPLIDA","PROCESO"), "VERIFICAR FECHA")),"SIN VALOR AVANCE")</f>
        <v>CUMPLIDA</v>
      </c>
      <c r="R194" s="905" t="s">
        <v>441</v>
      </c>
    </row>
    <row r="195" spans="2:18" ht="195.6" x14ac:dyDescent="0.25">
      <c r="B195" s="737" t="s">
        <v>19</v>
      </c>
      <c r="C195" s="799" t="s">
        <v>8</v>
      </c>
      <c r="D195" s="1136"/>
      <c r="E195" s="1136"/>
      <c r="F195" s="1138"/>
      <c r="G195" s="1138"/>
      <c r="H195" s="1138" t="s">
        <v>442</v>
      </c>
      <c r="I195" s="909" t="s">
        <v>98</v>
      </c>
      <c r="J195" s="910" t="s">
        <v>99</v>
      </c>
      <c r="K195" s="709">
        <v>1</v>
      </c>
      <c r="L195" s="800">
        <v>44562</v>
      </c>
      <c r="M195" s="800">
        <v>44773</v>
      </c>
      <c r="N195" s="711">
        <f t="shared" si="4"/>
        <v>30.142857142857142</v>
      </c>
      <c r="O195" s="712">
        <v>1</v>
      </c>
      <c r="P195" s="406">
        <f t="shared" si="5"/>
        <v>1</v>
      </c>
      <c r="Q195" s="713" t="str">
        <f>IF(ISNUMBER(P195),IF(P195=100%,"CUMPLIDA",IF(AND(ISNUMBER(M195),ISNUMBER([1]CONSOLIDADO!$Q$4)), IF(M195&lt;[1]CONSOLIDADO!$Q$4,"INCUMPLIDA","PROCESO"), "VERIFICAR FECHA")),"SIN VALOR AVANCE")</f>
        <v>CUMPLIDA</v>
      </c>
      <c r="R195" s="905" t="s">
        <v>451</v>
      </c>
    </row>
    <row r="196" spans="2:18" ht="105.6" customHeight="1" x14ac:dyDescent="0.25">
      <c r="B196" s="737" t="s">
        <v>19</v>
      </c>
      <c r="C196" s="799" t="s">
        <v>8</v>
      </c>
      <c r="D196" s="1136"/>
      <c r="E196" s="1136"/>
      <c r="F196" s="1138"/>
      <c r="G196" s="1138"/>
      <c r="H196" s="1138"/>
      <c r="I196" s="909" t="s">
        <v>101</v>
      </c>
      <c r="J196" s="910" t="s">
        <v>102</v>
      </c>
      <c r="K196" s="709">
        <v>1</v>
      </c>
      <c r="L196" s="800">
        <v>44774</v>
      </c>
      <c r="M196" s="800">
        <v>44926</v>
      </c>
      <c r="N196" s="711">
        <f t="shared" si="4"/>
        <v>21.714285714285715</v>
      </c>
      <c r="O196" s="712">
        <v>1</v>
      </c>
      <c r="P196" s="406">
        <f t="shared" si="5"/>
        <v>1</v>
      </c>
      <c r="Q196" s="713" t="str">
        <f>IF(ISNUMBER(P196),IF(P196=100%,"CUMPLIDA",IF(AND(ISNUMBER(M196),ISNUMBER([1]CONSOLIDADO!$Q$4)), IF(M196&lt;[1]CONSOLIDADO!$Q$4,"INCUMPLIDA","PROCESO"), "VERIFICAR FECHA")),"SIN VALOR AVANCE")</f>
        <v>CUMPLIDA</v>
      </c>
      <c r="R196" s="905" t="s">
        <v>451</v>
      </c>
    </row>
    <row r="197" spans="2:18" ht="225.6" x14ac:dyDescent="0.25">
      <c r="B197" s="737" t="s">
        <v>19</v>
      </c>
      <c r="C197" s="799" t="s">
        <v>8</v>
      </c>
      <c r="D197" s="1136"/>
      <c r="E197" s="1136"/>
      <c r="F197" s="1138"/>
      <c r="G197" s="1138"/>
      <c r="H197" s="1138" t="s">
        <v>444</v>
      </c>
      <c r="I197" s="909" t="s">
        <v>105</v>
      </c>
      <c r="J197" s="910" t="s">
        <v>106</v>
      </c>
      <c r="K197" s="709">
        <v>3</v>
      </c>
      <c r="L197" s="800">
        <v>44927</v>
      </c>
      <c r="M197" s="800">
        <v>45291</v>
      </c>
      <c r="N197" s="711">
        <f t="shared" si="4"/>
        <v>52</v>
      </c>
      <c r="O197" s="712">
        <v>0</v>
      </c>
      <c r="P197" s="406">
        <f t="shared" si="5"/>
        <v>0</v>
      </c>
      <c r="Q197" s="713" t="str">
        <f>IF(ISNUMBER(P197),IF(P197=100%,"CUMPLIDA",IF(AND(ISNUMBER(M197),ISNUMBER([1]CONSOLIDADO!$Q$4)), IF(M197&lt;[1]CONSOLIDADO!$Q$4,"INCUMPLIDA","PROCESO"), "VERIFICAR FECHA")),"SIN VALOR AVANCE")</f>
        <v>PROCESO</v>
      </c>
      <c r="R197" s="905" t="s">
        <v>432</v>
      </c>
    </row>
    <row r="198" spans="2:18" ht="225.6" x14ac:dyDescent="0.25">
      <c r="B198" s="737" t="s">
        <v>19</v>
      </c>
      <c r="C198" s="799" t="s">
        <v>8</v>
      </c>
      <c r="D198" s="1136"/>
      <c r="E198" s="1136"/>
      <c r="F198" s="1138"/>
      <c r="G198" s="1138"/>
      <c r="H198" s="1138"/>
      <c r="I198" s="909" t="s">
        <v>108</v>
      </c>
      <c r="J198" s="910" t="s">
        <v>109</v>
      </c>
      <c r="K198" s="709">
        <v>1</v>
      </c>
      <c r="L198" s="710">
        <v>45474</v>
      </c>
      <c r="M198" s="800">
        <v>45657</v>
      </c>
      <c r="N198" s="711">
        <f t="shared" si="4"/>
        <v>26.142857142857142</v>
      </c>
      <c r="O198" s="712">
        <v>0</v>
      </c>
      <c r="P198" s="406">
        <f t="shared" si="5"/>
        <v>0</v>
      </c>
      <c r="Q198" s="713" t="str">
        <f>IF(ISNUMBER(P198),IF(P198=100%,"CUMPLIDA",IF(AND(ISNUMBER(M198),ISNUMBER([1]CONSOLIDADO!$Q$4)), IF(M198&lt;[1]CONSOLIDADO!$Q$4,"INCUMPLIDA","PROCESO"), "VERIFICAR FECHA")),"SIN VALOR AVANCE")</f>
        <v>PROCESO</v>
      </c>
      <c r="R198" s="905" t="s">
        <v>432</v>
      </c>
    </row>
    <row r="199" spans="2:18" ht="105.6" x14ac:dyDescent="0.25">
      <c r="B199" s="737" t="s">
        <v>19</v>
      </c>
      <c r="C199" s="799" t="s">
        <v>8</v>
      </c>
      <c r="D199" s="1136" t="s">
        <v>452</v>
      </c>
      <c r="E199" s="1136" t="s">
        <v>417</v>
      </c>
      <c r="F199" s="1138" t="s">
        <v>453</v>
      </c>
      <c r="G199" s="1138" t="s">
        <v>454</v>
      </c>
      <c r="H199" s="404" t="s">
        <v>455</v>
      </c>
      <c r="I199" s="404" t="s">
        <v>90</v>
      </c>
      <c r="J199" s="905" t="s">
        <v>91</v>
      </c>
      <c r="K199" s="709">
        <v>1</v>
      </c>
      <c r="L199" s="800">
        <v>43862</v>
      </c>
      <c r="M199" s="800">
        <v>44012</v>
      </c>
      <c r="N199" s="711">
        <f t="shared" si="4"/>
        <v>21.428571428571427</v>
      </c>
      <c r="O199" s="712">
        <v>1</v>
      </c>
      <c r="P199" s="406">
        <f t="shared" si="5"/>
        <v>1</v>
      </c>
      <c r="Q199" s="713" t="str">
        <f>IF(ISNUMBER(P199),IF(P199=100%,"CUMPLIDA",IF(AND(ISNUMBER(M199),ISNUMBER([1]CONSOLIDADO!$Q$4)), IF(M199&lt;[1]CONSOLIDADO!$Q$4,"INCUMPLIDA","PROCESO"), "VERIFICAR FECHA")),"SIN VALOR AVANCE")</f>
        <v>CUMPLIDA</v>
      </c>
      <c r="R199" s="905" t="s">
        <v>456</v>
      </c>
    </row>
    <row r="200" spans="2:18" ht="210.6" x14ac:dyDescent="0.25">
      <c r="B200" s="737" t="s">
        <v>19</v>
      </c>
      <c r="C200" s="799" t="s">
        <v>8</v>
      </c>
      <c r="D200" s="1136"/>
      <c r="E200" s="1136"/>
      <c r="F200" s="1138"/>
      <c r="G200" s="1138"/>
      <c r="H200" s="1138" t="s">
        <v>442</v>
      </c>
      <c r="I200" s="909" t="s">
        <v>98</v>
      </c>
      <c r="J200" s="910" t="s">
        <v>99</v>
      </c>
      <c r="K200" s="709">
        <v>1</v>
      </c>
      <c r="L200" s="800">
        <v>44562</v>
      </c>
      <c r="M200" s="800">
        <v>44773</v>
      </c>
      <c r="N200" s="711">
        <f t="shared" si="4"/>
        <v>30.142857142857142</v>
      </c>
      <c r="O200" s="712">
        <v>1</v>
      </c>
      <c r="P200" s="406">
        <f t="shared" si="5"/>
        <v>1</v>
      </c>
      <c r="Q200" s="713" t="str">
        <f>IF(ISNUMBER(P200),IF(P200=100%,"CUMPLIDA",IF(AND(ISNUMBER(M200),ISNUMBER([1]CONSOLIDADO!$Q$4)), IF(M200&lt;[1]CONSOLIDADO!$Q$4,"INCUMPLIDA","PROCESO"), "VERIFICAR FECHA")),"SIN VALOR AVANCE")</f>
        <v>CUMPLIDA</v>
      </c>
      <c r="R200" s="905" t="s">
        <v>431</v>
      </c>
    </row>
    <row r="201" spans="2:18" ht="210.6" x14ac:dyDescent="0.25">
      <c r="B201" s="737" t="s">
        <v>19</v>
      </c>
      <c r="C201" s="799" t="s">
        <v>8</v>
      </c>
      <c r="D201" s="1136"/>
      <c r="E201" s="1136"/>
      <c r="F201" s="1138"/>
      <c r="G201" s="1138"/>
      <c r="H201" s="1138"/>
      <c r="I201" s="909" t="s">
        <v>101</v>
      </c>
      <c r="J201" s="910" t="s">
        <v>102</v>
      </c>
      <c r="K201" s="709">
        <v>1</v>
      </c>
      <c r="L201" s="800">
        <v>44774</v>
      </c>
      <c r="M201" s="800">
        <v>44926</v>
      </c>
      <c r="N201" s="711">
        <f t="shared" si="4"/>
        <v>21.714285714285715</v>
      </c>
      <c r="O201" s="712">
        <v>1</v>
      </c>
      <c r="P201" s="406">
        <f t="shared" si="5"/>
        <v>1</v>
      </c>
      <c r="Q201" s="713" t="str">
        <f>IF(ISNUMBER(P201),IF(P201=100%,"CUMPLIDA",IF(AND(ISNUMBER(M201),ISNUMBER([1]CONSOLIDADO!$Q$4)), IF(M201&lt;[1]CONSOLIDADO!$Q$4,"INCUMPLIDA","PROCESO"), "VERIFICAR FECHA")),"SIN VALOR AVANCE")</f>
        <v>CUMPLIDA</v>
      </c>
      <c r="R201" s="905" t="s">
        <v>431</v>
      </c>
    </row>
    <row r="202" spans="2:18" ht="136.19999999999999" customHeight="1" x14ac:dyDescent="0.25">
      <c r="B202" s="737" t="s">
        <v>19</v>
      </c>
      <c r="C202" s="799" t="s">
        <v>8</v>
      </c>
      <c r="D202" s="1136"/>
      <c r="E202" s="1136"/>
      <c r="F202" s="1138"/>
      <c r="G202" s="1138"/>
      <c r="H202" s="1138" t="s">
        <v>457</v>
      </c>
      <c r="I202" s="909" t="s">
        <v>105</v>
      </c>
      <c r="J202" s="910" t="s">
        <v>106</v>
      </c>
      <c r="K202" s="709">
        <v>3</v>
      </c>
      <c r="L202" s="800">
        <v>44927</v>
      </c>
      <c r="M202" s="800">
        <v>45291</v>
      </c>
      <c r="N202" s="711">
        <f t="shared" si="4"/>
        <v>52</v>
      </c>
      <c r="O202" s="712">
        <v>0</v>
      </c>
      <c r="P202" s="406">
        <f t="shared" si="5"/>
        <v>0</v>
      </c>
      <c r="Q202" s="713" t="str">
        <f>IF(ISNUMBER(P202),IF(P202=100%,"CUMPLIDA",IF(AND(ISNUMBER(M202),ISNUMBER([1]CONSOLIDADO!$Q$4)), IF(M202&lt;[1]CONSOLIDADO!$Q$4,"INCUMPLIDA","PROCESO"), "VERIFICAR FECHA")),"SIN VALOR AVANCE")</f>
        <v>PROCESO</v>
      </c>
      <c r="R202" s="905" t="s">
        <v>458</v>
      </c>
    </row>
    <row r="203" spans="2:18" ht="210.6" x14ac:dyDescent="0.25">
      <c r="B203" s="737" t="s">
        <v>19</v>
      </c>
      <c r="C203" s="799" t="s">
        <v>8</v>
      </c>
      <c r="D203" s="1136"/>
      <c r="E203" s="1136"/>
      <c r="F203" s="1138"/>
      <c r="G203" s="1138"/>
      <c r="H203" s="1138"/>
      <c r="I203" s="909" t="s">
        <v>108</v>
      </c>
      <c r="J203" s="910" t="s">
        <v>109</v>
      </c>
      <c r="K203" s="709">
        <v>1</v>
      </c>
      <c r="L203" s="710">
        <v>45474</v>
      </c>
      <c r="M203" s="800">
        <v>45657</v>
      </c>
      <c r="N203" s="711">
        <f t="shared" si="4"/>
        <v>26.142857142857142</v>
      </c>
      <c r="O203" s="712">
        <v>0</v>
      </c>
      <c r="P203" s="406">
        <f t="shared" si="5"/>
        <v>0</v>
      </c>
      <c r="Q203" s="713" t="str">
        <f>IF(ISNUMBER(P203),IF(P203=100%,"CUMPLIDA",IF(AND(ISNUMBER(M203),ISNUMBER([1]CONSOLIDADO!$Q$4)), IF(M203&lt;[1]CONSOLIDADO!$Q$4,"INCUMPLIDA","PROCESO"), "VERIFICAR FECHA")),"SIN VALOR AVANCE")</f>
        <v>PROCESO</v>
      </c>
      <c r="R203" s="905" t="s">
        <v>458</v>
      </c>
    </row>
    <row r="204" spans="2:18" ht="165.6" x14ac:dyDescent="0.25">
      <c r="B204" s="737" t="s">
        <v>19</v>
      </c>
      <c r="C204" s="799" t="s">
        <v>8</v>
      </c>
      <c r="D204" s="1136"/>
      <c r="E204" s="1136"/>
      <c r="F204" s="1138"/>
      <c r="G204" s="1138"/>
      <c r="H204" s="404" t="s">
        <v>459</v>
      </c>
      <c r="I204" s="404" t="s">
        <v>460</v>
      </c>
      <c r="J204" s="905" t="s">
        <v>461</v>
      </c>
      <c r="K204" s="709">
        <v>6</v>
      </c>
      <c r="L204" s="800">
        <v>43862</v>
      </c>
      <c r="M204" s="800">
        <v>44042</v>
      </c>
      <c r="N204" s="711">
        <f t="shared" si="4"/>
        <v>25.714285714285715</v>
      </c>
      <c r="O204" s="712">
        <v>6</v>
      </c>
      <c r="P204" s="406">
        <f t="shared" si="5"/>
        <v>1</v>
      </c>
      <c r="Q204" s="713" t="str">
        <f>IF(ISNUMBER(P204),IF(P204=100%,"CUMPLIDA",IF(AND(ISNUMBER(M204),ISNUMBER([1]CONSOLIDADO!$Q$4)), IF(M204&lt;[1]CONSOLIDADO!$Q$4,"INCUMPLIDA","PROCESO"), "VERIFICAR FECHA")),"SIN VALOR AVANCE")</f>
        <v>CUMPLIDA</v>
      </c>
      <c r="R204" s="905" t="s">
        <v>462</v>
      </c>
    </row>
    <row r="205" spans="2:18" ht="144" customHeight="1" x14ac:dyDescent="0.25">
      <c r="B205" s="737" t="s">
        <v>18</v>
      </c>
      <c r="C205" s="799" t="s">
        <v>8</v>
      </c>
      <c r="D205" s="1136" t="s">
        <v>467</v>
      </c>
      <c r="E205" s="1136" t="s">
        <v>468</v>
      </c>
      <c r="F205" s="1138" t="s">
        <v>469</v>
      </c>
      <c r="G205" s="1138" t="s">
        <v>470</v>
      </c>
      <c r="H205" s="1138" t="s">
        <v>471</v>
      </c>
      <c r="I205" s="860" t="s">
        <v>472</v>
      </c>
      <c r="J205" s="905" t="s">
        <v>473</v>
      </c>
      <c r="K205" s="709">
        <v>1</v>
      </c>
      <c r="L205" s="800">
        <v>44013</v>
      </c>
      <c r="M205" s="800">
        <v>44074</v>
      </c>
      <c r="N205" s="711">
        <f t="shared" ref="N205:N247" si="6">(M205-L205)/7</f>
        <v>8.7142857142857135</v>
      </c>
      <c r="O205" s="712">
        <v>1</v>
      </c>
      <c r="P205" s="406">
        <f t="shared" ref="P205:P268" si="7">O205/K205</f>
        <v>1</v>
      </c>
      <c r="Q205" s="713" t="str">
        <f>IF(ISNUMBER(P205),IF(P205=100%,"CUMPLIDA",IF(AND(ISNUMBER(M205),ISNUMBER([1]CONSOLIDADO!$Q$4)), IF(M205&lt;[1]CONSOLIDADO!$Q$4,"INCUMPLIDA","PROCESO"), "VERIFICAR FECHA")),"SIN VALOR AVANCE")</f>
        <v>CUMPLIDA</v>
      </c>
      <c r="R205" s="905" t="s">
        <v>474</v>
      </c>
    </row>
    <row r="206" spans="2:18" ht="285.60000000000002" x14ac:dyDescent="0.25">
      <c r="B206" s="737" t="s">
        <v>18</v>
      </c>
      <c r="C206" s="799" t="s">
        <v>8</v>
      </c>
      <c r="D206" s="1136"/>
      <c r="E206" s="1136"/>
      <c r="F206" s="1138"/>
      <c r="G206" s="1138"/>
      <c r="H206" s="1138"/>
      <c r="I206" s="860" t="s">
        <v>475</v>
      </c>
      <c r="J206" s="905" t="s">
        <v>95</v>
      </c>
      <c r="K206" s="709">
        <v>1</v>
      </c>
      <c r="L206" s="800">
        <v>44075</v>
      </c>
      <c r="M206" s="800">
        <v>44196</v>
      </c>
      <c r="N206" s="711">
        <f t="shared" si="6"/>
        <v>17.285714285714285</v>
      </c>
      <c r="O206" s="712">
        <v>1</v>
      </c>
      <c r="P206" s="406">
        <f t="shared" si="7"/>
        <v>1</v>
      </c>
      <c r="Q206" s="713" t="str">
        <f>IF(ISNUMBER(P206),IF(P206=100%,"CUMPLIDA",IF(AND(ISNUMBER(M206),ISNUMBER([1]CONSOLIDADO!$Q$4)), IF(M206&lt;[1]CONSOLIDADO!$Q$4,"INCUMPLIDA","PROCESO"), "VERIFICAR FECHA")),"SIN VALOR AVANCE")</f>
        <v>CUMPLIDA</v>
      </c>
      <c r="R206" s="905" t="s">
        <v>476</v>
      </c>
    </row>
    <row r="207" spans="2:18" ht="300.60000000000002" x14ac:dyDescent="0.25">
      <c r="B207" s="737" t="s">
        <v>18</v>
      </c>
      <c r="C207" s="799" t="s">
        <v>8</v>
      </c>
      <c r="D207" s="1136"/>
      <c r="E207" s="1136"/>
      <c r="F207" s="1138"/>
      <c r="G207" s="1138"/>
      <c r="H207" s="1138"/>
      <c r="I207" s="906" t="s">
        <v>477</v>
      </c>
      <c r="J207" s="737" t="s">
        <v>351</v>
      </c>
      <c r="K207" s="716">
        <v>1</v>
      </c>
      <c r="L207" s="800">
        <v>44927</v>
      </c>
      <c r="M207" s="800">
        <v>45230</v>
      </c>
      <c r="N207" s="711">
        <f t="shared" si="6"/>
        <v>43.285714285714285</v>
      </c>
      <c r="O207" s="719">
        <v>0</v>
      </c>
      <c r="P207" s="406">
        <f t="shared" si="7"/>
        <v>0</v>
      </c>
      <c r="Q207" s="713" t="str">
        <f>IF(ISNUMBER(P207),IF(P207=100%,"CUMPLIDA",IF(AND(ISNUMBER(M207),ISNUMBER([1]CONSOLIDADO!$Q$4)), IF(M207&lt;[1]CONSOLIDADO!$Q$4,"INCUMPLIDA","PROCESO"), "VERIFICAR FECHA")),"SIN VALOR AVANCE")</f>
        <v>PROCESO</v>
      </c>
      <c r="R207" s="905" t="s">
        <v>478</v>
      </c>
    </row>
    <row r="208" spans="2:18" ht="144" customHeight="1" x14ac:dyDescent="0.25">
      <c r="B208" s="737" t="s">
        <v>18</v>
      </c>
      <c r="C208" s="799" t="s">
        <v>8</v>
      </c>
      <c r="D208" s="1136"/>
      <c r="E208" s="1136"/>
      <c r="F208" s="1138"/>
      <c r="G208" s="1138"/>
      <c r="H208" s="1138"/>
      <c r="I208" s="1142" t="s">
        <v>479</v>
      </c>
      <c r="J208" s="912" t="s">
        <v>480</v>
      </c>
      <c r="K208" s="716">
        <v>1</v>
      </c>
      <c r="L208" s="800">
        <v>45231</v>
      </c>
      <c r="M208" s="800">
        <v>45443</v>
      </c>
      <c r="N208" s="711">
        <f t="shared" si="6"/>
        <v>30.285714285714285</v>
      </c>
      <c r="O208" s="719">
        <v>0</v>
      </c>
      <c r="P208" s="406">
        <f t="shared" si="7"/>
        <v>0</v>
      </c>
      <c r="Q208" s="713" t="str">
        <f>IF(ISNUMBER(P208),IF(P208=100%,"CUMPLIDA",IF(AND(ISNUMBER(M208),ISNUMBER([1]CONSOLIDADO!$Q$4)), IF(M208&lt;[1]CONSOLIDADO!$Q$4,"INCUMPLIDA","PROCESO"), "VERIFICAR FECHA")),"SIN VALOR AVANCE")</f>
        <v>PROCESO</v>
      </c>
      <c r="R208" s="905" t="s">
        <v>478</v>
      </c>
    </row>
    <row r="209" spans="2:18" ht="285.60000000000002" x14ac:dyDescent="0.25">
      <c r="B209" s="737" t="s">
        <v>18</v>
      </c>
      <c r="C209" s="799" t="s">
        <v>8</v>
      </c>
      <c r="D209" s="1136"/>
      <c r="E209" s="1136"/>
      <c r="F209" s="1138"/>
      <c r="G209" s="1138"/>
      <c r="H209" s="1138"/>
      <c r="I209" s="1142"/>
      <c r="J209" s="912" t="s">
        <v>106</v>
      </c>
      <c r="K209" s="716">
        <v>4</v>
      </c>
      <c r="L209" s="800">
        <v>45444</v>
      </c>
      <c r="M209" s="800">
        <v>45808</v>
      </c>
      <c r="N209" s="711">
        <f t="shared" si="6"/>
        <v>52</v>
      </c>
      <c r="O209" s="719">
        <v>0</v>
      </c>
      <c r="P209" s="406">
        <f t="shared" si="7"/>
        <v>0</v>
      </c>
      <c r="Q209" s="713" t="str">
        <f>IF(ISNUMBER(P209),IF(P209=100%,"CUMPLIDA",IF(AND(ISNUMBER(M209),ISNUMBER([1]CONSOLIDADO!$Q$4)), IF(M209&lt;[1]CONSOLIDADO!$Q$4,"INCUMPLIDA","PROCESO"), "VERIFICAR FECHA")),"SIN VALOR AVANCE")</f>
        <v>PROCESO</v>
      </c>
      <c r="R209" s="905" t="s">
        <v>481</v>
      </c>
    </row>
    <row r="210" spans="2:18" ht="285.60000000000002" x14ac:dyDescent="0.25">
      <c r="B210" s="737" t="s">
        <v>18</v>
      </c>
      <c r="C210" s="799" t="s">
        <v>8</v>
      </c>
      <c r="D210" s="1136"/>
      <c r="E210" s="1136"/>
      <c r="F210" s="1138"/>
      <c r="G210" s="1138"/>
      <c r="H210" s="1138"/>
      <c r="I210" s="906" t="s">
        <v>482</v>
      </c>
      <c r="J210" s="912" t="s">
        <v>399</v>
      </c>
      <c r="K210" s="716">
        <v>1</v>
      </c>
      <c r="L210" s="800">
        <v>45809</v>
      </c>
      <c r="M210" s="800">
        <v>46022</v>
      </c>
      <c r="N210" s="711">
        <f t="shared" si="6"/>
        <v>30.428571428571427</v>
      </c>
      <c r="O210" s="719">
        <v>0</v>
      </c>
      <c r="P210" s="406">
        <f t="shared" si="7"/>
        <v>0</v>
      </c>
      <c r="Q210" s="713" t="str">
        <f>IF(ISNUMBER(P210),IF(P210=100%,"CUMPLIDA",IF(AND(ISNUMBER(M210),ISNUMBER([1]CONSOLIDADO!$Q$4)), IF(M210&lt;[1]CONSOLIDADO!$Q$4,"INCUMPLIDA","PROCESO"), "VERIFICAR FECHA")),"SIN VALOR AVANCE")</f>
        <v>PROCESO</v>
      </c>
      <c r="R210" s="905" t="s">
        <v>481</v>
      </c>
    </row>
    <row r="211" spans="2:18" ht="115.2" customHeight="1" x14ac:dyDescent="0.25">
      <c r="B211" s="737" t="s">
        <v>18</v>
      </c>
      <c r="C211" s="799" t="s">
        <v>8</v>
      </c>
      <c r="D211" s="1136" t="s">
        <v>483</v>
      </c>
      <c r="E211" s="1136" t="s">
        <v>67</v>
      </c>
      <c r="F211" s="1138" t="s">
        <v>484</v>
      </c>
      <c r="G211" s="1138" t="s">
        <v>485</v>
      </c>
      <c r="H211" s="1146" t="s">
        <v>471</v>
      </c>
      <c r="I211" s="860" t="s">
        <v>472</v>
      </c>
      <c r="J211" s="905" t="s">
        <v>473</v>
      </c>
      <c r="K211" s="709">
        <v>1</v>
      </c>
      <c r="L211" s="800">
        <v>44013</v>
      </c>
      <c r="M211" s="800">
        <v>44074</v>
      </c>
      <c r="N211" s="711">
        <f t="shared" si="6"/>
        <v>8.7142857142857135</v>
      </c>
      <c r="O211" s="712">
        <v>1</v>
      </c>
      <c r="P211" s="406">
        <f t="shared" si="7"/>
        <v>1</v>
      </c>
      <c r="Q211" s="713" t="str">
        <f>IF(ISNUMBER(P211),IF(P211=100%,"CUMPLIDA",IF(AND(ISNUMBER(M211),ISNUMBER([1]CONSOLIDADO!$Q$4)), IF(M211&lt;[1]CONSOLIDADO!$Q$4,"INCUMPLIDA","PROCESO"), "VERIFICAR FECHA")),"SIN VALOR AVANCE")</f>
        <v>CUMPLIDA</v>
      </c>
      <c r="R211" s="905" t="s">
        <v>474</v>
      </c>
    </row>
    <row r="212" spans="2:18" ht="285.60000000000002" x14ac:dyDescent="0.25">
      <c r="B212" s="737" t="s">
        <v>18</v>
      </c>
      <c r="C212" s="799" t="s">
        <v>8</v>
      </c>
      <c r="D212" s="1136"/>
      <c r="E212" s="1136"/>
      <c r="F212" s="1138"/>
      <c r="G212" s="1138"/>
      <c r="H212" s="1146"/>
      <c r="I212" s="860" t="s">
        <v>475</v>
      </c>
      <c r="J212" s="905" t="s">
        <v>95</v>
      </c>
      <c r="K212" s="709">
        <v>1</v>
      </c>
      <c r="L212" s="800">
        <v>44075</v>
      </c>
      <c r="M212" s="800">
        <v>44196</v>
      </c>
      <c r="N212" s="711">
        <f t="shared" si="6"/>
        <v>17.285714285714285</v>
      </c>
      <c r="O212" s="712">
        <v>1</v>
      </c>
      <c r="P212" s="406">
        <f t="shared" si="7"/>
        <v>1</v>
      </c>
      <c r="Q212" s="713" t="str">
        <f>IF(ISNUMBER(P212),IF(P212=100%,"CUMPLIDA",IF(AND(ISNUMBER(M212),ISNUMBER([1]CONSOLIDADO!$Q$4)), IF(M212&lt;[1]CONSOLIDADO!$Q$4,"INCUMPLIDA","PROCESO"), "VERIFICAR FECHA")),"SIN VALOR AVANCE")</f>
        <v>CUMPLIDA</v>
      </c>
      <c r="R212" s="905" t="s">
        <v>476</v>
      </c>
    </row>
    <row r="213" spans="2:18" ht="300.60000000000002" x14ac:dyDescent="0.25">
      <c r="B213" s="737" t="s">
        <v>18</v>
      </c>
      <c r="C213" s="799" t="s">
        <v>8</v>
      </c>
      <c r="D213" s="1136"/>
      <c r="E213" s="1136"/>
      <c r="F213" s="1138"/>
      <c r="G213" s="1138"/>
      <c r="H213" s="1146"/>
      <c r="I213" s="906" t="s">
        <v>477</v>
      </c>
      <c r="J213" s="737" t="s">
        <v>351</v>
      </c>
      <c r="K213" s="716">
        <v>1</v>
      </c>
      <c r="L213" s="800">
        <v>44927</v>
      </c>
      <c r="M213" s="800">
        <v>45230</v>
      </c>
      <c r="N213" s="711">
        <f t="shared" si="6"/>
        <v>43.285714285714285</v>
      </c>
      <c r="O213" s="719">
        <v>0</v>
      </c>
      <c r="P213" s="406">
        <f t="shared" si="7"/>
        <v>0</v>
      </c>
      <c r="Q213" s="713" t="str">
        <f>IF(ISNUMBER(P213),IF(P213=100%,"CUMPLIDA",IF(AND(ISNUMBER(M213),ISNUMBER([1]CONSOLIDADO!$Q$4)), IF(M213&lt;[1]CONSOLIDADO!$Q$4,"INCUMPLIDA","PROCESO"), "VERIFICAR FECHA")),"SIN VALOR AVANCE")</f>
        <v>PROCESO</v>
      </c>
      <c r="R213" s="905" t="s">
        <v>478</v>
      </c>
    </row>
    <row r="214" spans="2:18" ht="115.2" customHeight="1" x14ac:dyDescent="0.25">
      <c r="B214" s="737" t="s">
        <v>18</v>
      </c>
      <c r="C214" s="799" t="s">
        <v>8</v>
      </c>
      <c r="D214" s="1136"/>
      <c r="E214" s="1136"/>
      <c r="F214" s="1138"/>
      <c r="G214" s="1138"/>
      <c r="H214" s="1146"/>
      <c r="I214" s="1142" t="s">
        <v>479</v>
      </c>
      <c r="J214" s="912" t="s">
        <v>354</v>
      </c>
      <c r="K214" s="716">
        <v>1</v>
      </c>
      <c r="L214" s="800">
        <v>45231</v>
      </c>
      <c r="M214" s="800">
        <v>45443</v>
      </c>
      <c r="N214" s="711">
        <f t="shared" si="6"/>
        <v>30.285714285714285</v>
      </c>
      <c r="O214" s="719">
        <v>0</v>
      </c>
      <c r="P214" s="406">
        <f t="shared" si="7"/>
        <v>0</v>
      </c>
      <c r="Q214" s="713" t="str">
        <f>IF(ISNUMBER(P214),IF(P214=100%,"CUMPLIDA",IF(AND(ISNUMBER(M214),ISNUMBER([1]CONSOLIDADO!$Q$4)), IF(M214&lt;[1]CONSOLIDADO!$Q$4,"INCUMPLIDA","PROCESO"), "VERIFICAR FECHA")),"SIN VALOR AVANCE")</f>
        <v>PROCESO</v>
      </c>
      <c r="R214" s="905" t="s">
        <v>478</v>
      </c>
    </row>
    <row r="215" spans="2:18" ht="285.60000000000002" x14ac:dyDescent="0.25">
      <c r="B215" s="737" t="s">
        <v>18</v>
      </c>
      <c r="C215" s="799" t="s">
        <v>8</v>
      </c>
      <c r="D215" s="1136"/>
      <c r="E215" s="1136"/>
      <c r="F215" s="1138"/>
      <c r="G215" s="1138"/>
      <c r="H215" s="1146"/>
      <c r="I215" s="1142"/>
      <c r="J215" s="912" t="s">
        <v>106</v>
      </c>
      <c r="K215" s="716">
        <v>4</v>
      </c>
      <c r="L215" s="800">
        <v>45444</v>
      </c>
      <c r="M215" s="800">
        <v>45808</v>
      </c>
      <c r="N215" s="711">
        <f t="shared" si="6"/>
        <v>52</v>
      </c>
      <c r="O215" s="719">
        <v>0</v>
      </c>
      <c r="P215" s="406">
        <f t="shared" si="7"/>
        <v>0</v>
      </c>
      <c r="Q215" s="713" t="str">
        <f>IF(ISNUMBER(P215),IF(P215=100%,"CUMPLIDA",IF(AND(ISNUMBER(M215),ISNUMBER([1]CONSOLIDADO!$Q$4)), IF(M215&lt;[1]CONSOLIDADO!$Q$4,"INCUMPLIDA","PROCESO"), "VERIFICAR FECHA")),"SIN VALOR AVANCE")</f>
        <v>PROCESO</v>
      </c>
      <c r="R215" s="905" t="s">
        <v>481</v>
      </c>
    </row>
    <row r="216" spans="2:18" ht="285.60000000000002" x14ac:dyDescent="0.25">
      <c r="B216" s="737" t="s">
        <v>18</v>
      </c>
      <c r="C216" s="799" t="s">
        <v>8</v>
      </c>
      <c r="D216" s="1136"/>
      <c r="E216" s="1136"/>
      <c r="F216" s="1138"/>
      <c r="G216" s="1138"/>
      <c r="H216" s="1146"/>
      <c r="I216" s="906" t="s">
        <v>482</v>
      </c>
      <c r="J216" s="912" t="s">
        <v>399</v>
      </c>
      <c r="K216" s="716">
        <v>1</v>
      </c>
      <c r="L216" s="800">
        <v>45809</v>
      </c>
      <c r="M216" s="800">
        <v>46022</v>
      </c>
      <c r="N216" s="711">
        <f t="shared" si="6"/>
        <v>30.428571428571427</v>
      </c>
      <c r="O216" s="719">
        <v>0</v>
      </c>
      <c r="P216" s="406">
        <f t="shared" si="7"/>
        <v>0</v>
      </c>
      <c r="Q216" s="713" t="str">
        <f>IF(ISNUMBER(P216),IF(P216=100%,"CUMPLIDA",IF(AND(ISNUMBER(M216),ISNUMBER([1]CONSOLIDADO!$Q$4)), IF(M216&lt;[1]CONSOLIDADO!$Q$4,"INCUMPLIDA","PROCESO"), "VERIFICAR FECHA")),"SIN VALOR AVANCE")</f>
        <v>PROCESO</v>
      </c>
      <c r="R216" s="905" t="s">
        <v>481</v>
      </c>
    </row>
    <row r="217" spans="2:18" ht="270.60000000000002" x14ac:dyDescent="0.25">
      <c r="B217" s="737" t="s">
        <v>18</v>
      </c>
      <c r="C217" s="799" t="s">
        <v>8</v>
      </c>
      <c r="D217" s="1154" t="s">
        <v>486</v>
      </c>
      <c r="E217" s="1154" t="s">
        <v>67</v>
      </c>
      <c r="F217" s="1155" t="s">
        <v>487</v>
      </c>
      <c r="G217" s="1155" t="s">
        <v>488</v>
      </c>
      <c r="H217" s="1146" t="s">
        <v>471</v>
      </c>
      <c r="I217" s="860" t="s">
        <v>472</v>
      </c>
      <c r="J217" s="905" t="s">
        <v>473</v>
      </c>
      <c r="K217" s="709">
        <v>1</v>
      </c>
      <c r="L217" s="800">
        <v>44013</v>
      </c>
      <c r="M217" s="800">
        <v>44074</v>
      </c>
      <c r="N217" s="711">
        <f t="shared" si="6"/>
        <v>8.7142857142857135</v>
      </c>
      <c r="O217" s="712">
        <v>1</v>
      </c>
      <c r="P217" s="406">
        <f t="shared" si="7"/>
        <v>1</v>
      </c>
      <c r="Q217" s="713" t="str">
        <f>IF(ISNUMBER(P217),IF(P217=100%,"CUMPLIDA",IF(AND(ISNUMBER(M217),ISNUMBER([1]CONSOLIDADO!$Q$4)), IF(M217&lt;[1]CONSOLIDADO!$Q$4,"INCUMPLIDA","PROCESO"), "VERIFICAR FECHA")),"SIN VALOR AVANCE")</f>
        <v>CUMPLIDA</v>
      </c>
      <c r="R217" s="905" t="s">
        <v>474</v>
      </c>
    </row>
    <row r="218" spans="2:18" ht="285.60000000000002" x14ac:dyDescent="0.25">
      <c r="B218" s="737" t="s">
        <v>18</v>
      </c>
      <c r="C218" s="799" t="s">
        <v>8</v>
      </c>
      <c r="D218" s="1154"/>
      <c r="E218" s="1154"/>
      <c r="F218" s="1155"/>
      <c r="G218" s="1155"/>
      <c r="H218" s="1146"/>
      <c r="I218" s="860" t="s">
        <v>475</v>
      </c>
      <c r="J218" s="905" t="s">
        <v>95</v>
      </c>
      <c r="K218" s="709">
        <v>1</v>
      </c>
      <c r="L218" s="800">
        <v>44075</v>
      </c>
      <c r="M218" s="800">
        <v>44196</v>
      </c>
      <c r="N218" s="711">
        <f t="shared" si="6"/>
        <v>17.285714285714285</v>
      </c>
      <c r="O218" s="712">
        <v>1</v>
      </c>
      <c r="P218" s="406">
        <f t="shared" si="7"/>
        <v>1</v>
      </c>
      <c r="Q218" s="713" t="str">
        <f>IF(ISNUMBER(P218),IF(P218=100%,"CUMPLIDA",IF(AND(ISNUMBER(M218),ISNUMBER([1]CONSOLIDADO!$Q$4)), IF(M218&lt;[1]CONSOLIDADO!$Q$4,"INCUMPLIDA","PROCESO"), "VERIFICAR FECHA")),"SIN VALOR AVANCE")</f>
        <v>CUMPLIDA</v>
      </c>
      <c r="R218" s="905" t="s">
        <v>476</v>
      </c>
    </row>
    <row r="219" spans="2:18" ht="300.60000000000002" x14ac:dyDescent="0.25">
      <c r="B219" s="737" t="s">
        <v>18</v>
      </c>
      <c r="C219" s="799" t="s">
        <v>8</v>
      </c>
      <c r="D219" s="1154"/>
      <c r="E219" s="1154"/>
      <c r="F219" s="1155"/>
      <c r="G219" s="1155"/>
      <c r="H219" s="1146"/>
      <c r="I219" s="906" t="s">
        <v>477</v>
      </c>
      <c r="J219" s="737" t="s">
        <v>351</v>
      </c>
      <c r="K219" s="716">
        <v>1</v>
      </c>
      <c r="L219" s="800">
        <v>44927</v>
      </c>
      <c r="M219" s="800">
        <v>45230</v>
      </c>
      <c r="N219" s="711">
        <f t="shared" si="6"/>
        <v>43.285714285714285</v>
      </c>
      <c r="O219" s="719">
        <v>0</v>
      </c>
      <c r="P219" s="406">
        <f t="shared" si="7"/>
        <v>0</v>
      </c>
      <c r="Q219" s="713" t="str">
        <f>IF(ISNUMBER(P219),IF(P219=100%,"CUMPLIDA",IF(AND(ISNUMBER(M219),ISNUMBER([1]CONSOLIDADO!$Q$4)), IF(M219&lt;[1]CONSOLIDADO!$Q$4,"INCUMPLIDA","PROCESO"), "VERIFICAR FECHA")),"SIN VALOR AVANCE")</f>
        <v>PROCESO</v>
      </c>
      <c r="R219" s="905" t="s">
        <v>478</v>
      </c>
    </row>
    <row r="220" spans="2:18" ht="300.60000000000002" x14ac:dyDescent="0.25">
      <c r="B220" s="737" t="s">
        <v>18</v>
      </c>
      <c r="C220" s="799" t="s">
        <v>8</v>
      </c>
      <c r="D220" s="1154"/>
      <c r="E220" s="1154"/>
      <c r="F220" s="1155"/>
      <c r="G220" s="1155"/>
      <c r="H220" s="1146"/>
      <c r="I220" s="1142" t="s">
        <v>479</v>
      </c>
      <c r="J220" s="912" t="s">
        <v>354</v>
      </c>
      <c r="K220" s="716">
        <v>1</v>
      </c>
      <c r="L220" s="800">
        <v>45231</v>
      </c>
      <c r="M220" s="800">
        <v>45443</v>
      </c>
      <c r="N220" s="711">
        <f t="shared" si="6"/>
        <v>30.285714285714285</v>
      </c>
      <c r="O220" s="719">
        <v>0</v>
      </c>
      <c r="P220" s="406">
        <f t="shared" si="7"/>
        <v>0</v>
      </c>
      <c r="Q220" s="713" t="str">
        <f>IF(ISNUMBER(P220),IF(P220=100%,"CUMPLIDA",IF(AND(ISNUMBER(M220),ISNUMBER([1]CONSOLIDADO!$Q$4)), IF(M220&lt;[1]CONSOLIDADO!$Q$4,"INCUMPLIDA","PROCESO"), "VERIFICAR FECHA")),"SIN VALOR AVANCE")</f>
        <v>PROCESO</v>
      </c>
      <c r="R220" s="905" t="s">
        <v>478</v>
      </c>
    </row>
    <row r="221" spans="2:18" ht="285.60000000000002" x14ac:dyDescent="0.25">
      <c r="B221" s="737" t="s">
        <v>18</v>
      </c>
      <c r="C221" s="799" t="s">
        <v>8</v>
      </c>
      <c r="D221" s="1154"/>
      <c r="E221" s="1154"/>
      <c r="F221" s="1155"/>
      <c r="G221" s="1155"/>
      <c r="H221" s="1146"/>
      <c r="I221" s="1142"/>
      <c r="J221" s="912" t="s">
        <v>106</v>
      </c>
      <c r="K221" s="716">
        <v>4</v>
      </c>
      <c r="L221" s="800">
        <v>45444</v>
      </c>
      <c r="M221" s="800">
        <v>45808</v>
      </c>
      <c r="N221" s="711">
        <f t="shared" si="6"/>
        <v>52</v>
      </c>
      <c r="O221" s="719">
        <v>0</v>
      </c>
      <c r="P221" s="406">
        <f t="shared" si="7"/>
        <v>0</v>
      </c>
      <c r="Q221" s="713" t="str">
        <f>IF(ISNUMBER(P221),IF(P221=100%,"CUMPLIDA",IF(AND(ISNUMBER(M221),ISNUMBER([1]CONSOLIDADO!$Q$4)), IF(M221&lt;[1]CONSOLIDADO!$Q$4,"INCUMPLIDA","PROCESO"), "VERIFICAR FECHA")),"SIN VALOR AVANCE")</f>
        <v>PROCESO</v>
      </c>
      <c r="R221" s="905" t="s">
        <v>481</v>
      </c>
    </row>
    <row r="222" spans="2:18" ht="285.60000000000002" x14ac:dyDescent="0.25">
      <c r="B222" s="737" t="s">
        <v>18</v>
      </c>
      <c r="C222" s="799" t="s">
        <v>8</v>
      </c>
      <c r="D222" s="1154"/>
      <c r="E222" s="1154"/>
      <c r="F222" s="1155"/>
      <c r="G222" s="1155"/>
      <c r="H222" s="1146"/>
      <c r="I222" s="906" t="s">
        <v>482</v>
      </c>
      <c r="J222" s="912" t="s">
        <v>399</v>
      </c>
      <c r="K222" s="716">
        <v>1</v>
      </c>
      <c r="L222" s="800">
        <v>45809</v>
      </c>
      <c r="M222" s="800">
        <v>46022</v>
      </c>
      <c r="N222" s="711">
        <f t="shared" si="6"/>
        <v>30.428571428571427</v>
      </c>
      <c r="O222" s="719">
        <v>0</v>
      </c>
      <c r="P222" s="406">
        <f t="shared" si="7"/>
        <v>0</v>
      </c>
      <c r="Q222" s="713" t="str">
        <f>IF(ISNUMBER(P222),IF(P222=100%,"CUMPLIDA",IF(AND(ISNUMBER(M222),ISNUMBER([1]CONSOLIDADO!$Q$4)), IF(M222&lt;[1]CONSOLIDADO!$Q$4,"INCUMPLIDA","PROCESO"), "VERIFICAR FECHA")),"SIN VALOR AVANCE")</f>
        <v>PROCESO</v>
      </c>
      <c r="R222" s="905" t="s">
        <v>481</v>
      </c>
    </row>
    <row r="223" spans="2:18" ht="270.60000000000002" x14ac:dyDescent="0.25">
      <c r="B223" s="737" t="s">
        <v>18</v>
      </c>
      <c r="C223" s="799" t="s">
        <v>8</v>
      </c>
      <c r="D223" s="1136" t="s">
        <v>489</v>
      </c>
      <c r="E223" s="1136" t="s">
        <v>335</v>
      </c>
      <c r="F223" s="1138" t="s">
        <v>490</v>
      </c>
      <c r="G223" s="1138" t="s">
        <v>491</v>
      </c>
      <c r="H223" s="1146" t="s">
        <v>471</v>
      </c>
      <c r="I223" s="860" t="s">
        <v>472</v>
      </c>
      <c r="J223" s="905" t="s">
        <v>473</v>
      </c>
      <c r="K223" s="709">
        <v>1</v>
      </c>
      <c r="L223" s="800">
        <v>44013</v>
      </c>
      <c r="M223" s="800">
        <v>44074</v>
      </c>
      <c r="N223" s="711">
        <f t="shared" si="6"/>
        <v>8.7142857142857135</v>
      </c>
      <c r="O223" s="712">
        <v>1</v>
      </c>
      <c r="P223" s="406">
        <f t="shared" si="7"/>
        <v>1</v>
      </c>
      <c r="Q223" s="713" t="str">
        <f>IF(ISNUMBER(P223),IF(P223=100%,"CUMPLIDA",IF(AND(ISNUMBER(M223),ISNUMBER([1]CONSOLIDADO!$Q$4)), IF(M223&lt;[1]CONSOLIDADO!$Q$4,"INCUMPLIDA","PROCESO"), "VERIFICAR FECHA")),"SIN VALOR AVANCE")</f>
        <v>CUMPLIDA</v>
      </c>
      <c r="R223" s="905" t="s">
        <v>474</v>
      </c>
    </row>
    <row r="224" spans="2:18" ht="270.60000000000002" x14ac:dyDescent="0.25">
      <c r="B224" s="737" t="s">
        <v>18</v>
      </c>
      <c r="C224" s="799" t="s">
        <v>8</v>
      </c>
      <c r="D224" s="1136"/>
      <c r="E224" s="1136"/>
      <c r="F224" s="1138"/>
      <c r="G224" s="1138"/>
      <c r="H224" s="1146"/>
      <c r="I224" s="860" t="s">
        <v>475</v>
      </c>
      <c r="J224" s="905" t="s">
        <v>95</v>
      </c>
      <c r="K224" s="709">
        <v>1</v>
      </c>
      <c r="L224" s="800">
        <v>44075</v>
      </c>
      <c r="M224" s="800">
        <v>44196</v>
      </c>
      <c r="N224" s="711">
        <f t="shared" si="6"/>
        <v>17.285714285714285</v>
      </c>
      <c r="O224" s="712">
        <v>1</v>
      </c>
      <c r="P224" s="406">
        <f t="shared" si="7"/>
        <v>1</v>
      </c>
      <c r="Q224" s="713" t="str">
        <f>IF(ISNUMBER(P224),IF(P224=100%,"CUMPLIDA",IF(AND(ISNUMBER(M224),ISNUMBER([1]CONSOLIDADO!$Q$4)), IF(M224&lt;[1]CONSOLIDADO!$Q$4,"INCUMPLIDA","PROCESO"), "VERIFICAR FECHA")),"SIN VALOR AVANCE")</f>
        <v>CUMPLIDA</v>
      </c>
      <c r="R224" s="905" t="s">
        <v>492</v>
      </c>
    </row>
    <row r="225" spans="2:18" ht="300.60000000000002" x14ac:dyDescent="0.25">
      <c r="B225" s="737" t="s">
        <v>18</v>
      </c>
      <c r="C225" s="799" t="s">
        <v>8</v>
      </c>
      <c r="D225" s="1136"/>
      <c r="E225" s="1136"/>
      <c r="F225" s="1138"/>
      <c r="G225" s="1138"/>
      <c r="H225" s="1146"/>
      <c r="I225" s="906" t="s">
        <v>477</v>
      </c>
      <c r="J225" s="737" t="s">
        <v>351</v>
      </c>
      <c r="K225" s="716">
        <v>1</v>
      </c>
      <c r="L225" s="800">
        <v>44927</v>
      </c>
      <c r="M225" s="800">
        <v>45230</v>
      </c>
      <c r="N225" s="711">
        <f t="shared" si="6"/>
        <v>43.285714285714285</v>
      </c>
      <c r="O225" s="719">
        <v>0</v>
      </c>
      <c r="P225" s="406">
        <f t="shared" si="7"/>
        <v>0</v>
      </c>
      <c r="Q225" s="713" t="str">
        <f>IF(ISNUMBER(P225),IF(P225=100%,"CUMPLIDA",IF(AND(ISNUMBER(M225),ISNUMBER([1]CONSOLIDADO!$Q$4)), IF(M225&lt;[1]CONSOLIDADO!$Q$4,"INCUMPLIDA","PROCESO"), "VERIFICAR FECHA")),"SIN VALOR AVANCE")</f>
        <v>PROCESO</v>
      </c>
      <c r="R225" s="905" t="s">
        <v>478</v>
      </c>
    </row>
    <row r="226" spans="2:18" ht="300.60000000000002" x14ac:dyDescent="0.25">
      <c r="B226" s="737" t="s">
        <v>18</v>
      </c>
      <c r="C226" s="799" t="s">
        <v>8</v>
      </c>
      <c r="D226" s="1136"/>
      <c r="E226" s="1136"/>
      <c r="F226" s="1138"/>
      <c r="G226" s="1138"/>
      <c r="H226" s="1146"/>
      <c r="I226" s="1142" t="s">
        <v>479</v>
      </c>
      <c r="J226" s="912" t="s">
        <v>354</v>
      </c>
      <c r="K226" s="716">
        <v>1</v>
      </c>
      <c r="L226" s="800">
        <v>45231</v>
      </c>
      <c r="M226" s="800">
        <v>45443</v>
      </c>
      <c r="N226" s="711">
        <f t="shared" si="6"/>
        <v>30.285714285714285</v>
      </c>
      <c r="O226" s="719">
        <v>0</v>
      </c>
      <c r="P226" s="406">
        <f t="shared" si="7"/>
        <v>0</v>
      </c>
      <c r="Q226" s="713" t="str">
        <f>IF(ISNUMBER(P226),IF(P226=100%,"CUMPLIDA",IF(AND(ISNUMBER(M226),ISNUMBER([1]CONSOLIDADO!$Q$4)), IF(M226&lt;[1]CONSOLIDADO!$Q$4,"INCUMPLIDA","PROCESO"), "VERIFICAR FECHA")),"SIN VALOR AVANCE")</f>
        <v>PROCESO</v>
      </c>
      <c r="R226" s="905" t="s">
        <v>478</v>
      </c>
    </row>
    <row r="227" spans="2:18" ht="300.60000000000002" x14ac:dyDescent="0.25">
      <c r="B227" s="737" t="s">
        <v>18</v>
      </c>
      <c r="C227" s="799" t="s">
        <v>8</v>
      </c>
      <c r="D227" s="1136"/>
      <c r="E227" s="1136"/>
      <c r="F227" s="1138"/>
      <c r="G227" s="1138"/>
      <c r="H227" s="1146"/>
      <c r="I227" s="1142"/>
      <c r="J227" s="912" t="s">
        <v>106</v>
      </c>
      <c r="K227" s="716">
        <v>4</v>
      </c>
      <c r="L227" s="800">
        <v>45444</v>
      </c>
      <c r="M227" s="800">
        <v>45808</v>
      </c>
      <c r="N227" s="711">
        <f t="shared" si="6"/>
        <v>52</v>
      </c>
      <c r="O227" s="719">
        <v>0</v>
      </c>
      <c r="P227" s="406">
        <f t="shared" si="7"/>
        <v>0</v>
      </c>
      <c r="Q227" s="713" t="str">
        <f>IF(ISNUMBER(P227),IF(P227=100%,"CUMPLIDA",IF(AND(ISNUMBER(M227),ISNUMBER([1]CONSOLIDADO!$Q$4)), IF(M227&lt;[1]CONSOLIDADO!$Q$4,"INCUMPLIDA","PROCESO"), "VERIFICAR FECHA")),"SIN VALOR AVANCE")</f>
        <v>PROCESO</v>
      </c>
      <c r="R227" s="905" t="s">
        <v>478</v>
      </c>
    </row>
    <row r="228" spans="2:18" ht="300.60000000000002" x14ac:dyDescent="0.25">
      <c r="B228" s="737" t="s">
        <v>18</v>
      </c>
      <c r="C228" s="799" t="s">
        <v>8</v>
      </c>
      <c r="D228" s="1136"/>
      <c r="E228" s="1136"/>
      <c r="F228" s="1138"/>
      <c r="G228" s="1138"/>
      <c r="H228" s="1146"/>
      <c r="I228" s="906" t="s">
        <v>482</v>
      </c>
      <c r="J228" s="912" t="s">
        <v>399</v>
      </c>
      <c r="K228" s="716">
        <v>1</v>
      </c>
      <c r="L228" s="800">
        <v>45809</v>
      </c>
      <c r="M228" s="800">
        <v>46022</v>
      </c>
      <c r="N228" s="711">
        <f t="shared" si="6"/>
        <v>30.428571428571427</v>
      </c>
      <c r="O228" s="719">
        <v>0</v>
      </c>
      <c r="P228" s="406">
        <f t="shared" si="7"/>
        <v>0</v>
      </c>
      <c r="Q228" s="713" t="str">
        <f>IF(ISNUMBER(P228),IF(P228=100%,"CUMPLIDA",IF(AND(ISNUMBER(M228),ISNUMBER([1]CONSOLIDADO!$Q$4)), IF(M228&lt;[1]CONSOLIDADO!$Q$4,"INCUMPLIDA","PROCESO"), "VERIFICAR FECHA")),"SIN VALOR AVANCE")</f>
        <v>PROCESO</v>
      </c>
      <c r="R228" s="905" t="s">
        <v>478</v>
      </c>
    </row>
    <row r="229" spans="2:18" ht="135.6" x14ac:dyDescent="0.25">
      <c r="B229" s="737" t="s">
        <v>18</v>
      </c>
      <c r="C229" s="799" t="s">
        <v>8</v>
      </c>
      <c r="D229" s="1136" t="s">
        <v>493</v>
      </c>
      <c r="E229" s="1136" t="s">
        <v>494</v>
      </c>
      <c r="F229" s="1138" t="s">
        <v>495</v>
      </c>
      <c r="G229" s="1138" t="s">
        <v>496</v>
      </c>
      <c r="H229" s="404" t="s">
        <v>497</v>
      </c>
      <c r="I229" s="404" t="s">
        <v>498</v>
      </c>
      <c r="J229" s="905" t="s">
        <v>499</v>
      </c>
      <c r="K229" s="709">
        <v>1</v>
      </c>
      <c r="L229" s="800">
        <v>43770</v>
      </c>
      <c r="M229" s="800">
        <v>43951</v>
      </c>
      <c r="N229" s="711">
        <f t="shared" si="6"/>
        <v>25.857142857142858</v>
      </c>
      <c r="O229" s="712">
        <v>1</v>
      </c>
      <c r="P229" s="406">
        <f t="shared" si="7"/>
        <v>1</v>
      </c>
      <c r="Q229" s="713" t="str">
        <f>IF(ISNUMBER(P229),IF(P229=100%,"CUMPLIDA",IF(AND(ISNUMBER(M229),ISNUMBER([1]CONSOLIDADO!$Q$4)), IF(M229&lt;[1]CONSOLIDADO!$Q$4,"INCUMPLIDA","PROCESO"), "VERIFICAR FECHA")),"SIN VALOR AVANCE")</f>
        <v>CUMPLIDA</v>
      </c>
      <c r="R229" s="727" t="s">
        <v>500</v>
      </c>
    </row>
    <row r="230" spans="2:18" ht="165" x14ac:dyDescent="0.25">
      <c r="B230" s="737" t="s">
        <v>18</v>
      </c>
      <c r="C230" s="799" t="s">
        <v>8</v>
      </c>
      <c r="D230" s="1136"/>
      <c r="E230" s="1136"/>
      <c r="F230" s="1138"/>
      <c r="G230" s="1138"/>
      <c r="H230" s="404" t="s">
        <v>501</v>
      </c>
      <c r="I230" s="404" t="s">
        <v>502</v>
      </c>
      <c r="J230" s="905" t="s">
        <v>499</v>
      </c>
      <c r="K230" s="709">
        <v>1</v>
      </c>
      <c r="L230" s="800">
        <v>43770</v>
      </c>
      <c r="M230" s="800">
        <v>43951</v>
      </c>
      <c r="N230" s="711">
        <f t="shared" si="6"/>
        <v>25.857142857142858</v>
      </c>
      <c r="O230" s="712">
        <v>1</v>
      </c>
      <c r="P230" s="406">
        <f t="shared" si="7"/>
        <v>1</v>
      </c>
      <c r="Q230" s="713" t="str">
        <f>IF(ISNUMBER(P230),IF(P230=100%,"CUMPLIDA",IF(AND(ISNUMBER(M230),ISNUMBER([1]CONSOLIDADO!$Q$4)), IF(M230&lt;[1]CONSOLIDADO!$Q$4,"INCUMPLIDA","PROCESO"), "VERIFICAR FECHA")),"SIN VALOR AVANCE")</f>
        <v>CUMPLIDA</v>
      </c>
      <c r="R230" s="727" t="s">
        <v>500</v>
      </c>
    </row>
    <row r="231" spans="2:18" ht="270.60000000000002" x14ac:dyDescent="0.25">
      <c r="B231" s="737" t="s">
        <v>18</v>
      </c>
      <c r="C231" s="799" t="s">
        <v>8</v>
      </c>
      <c r="D231" s="1136"/>
      <c r="E231" s="1136"/>
      <c r="F231" s="1138"/>
      <c r="G231" s="1138"/>
      <c r="H231" s="1145" t="s">
        <v>471</v>
      </c>
      <c r="I231" s="860" t="s">
        <v>472</v>
      </c>
      <c r="J231" s="905" t="s">
        <v>473</v>
      </c>
      <c r="K231" s="709">
        <v>1</v>
      </c>
      <c r="L231" s="800">
        <v>44013</v>
      </c>
      <c r="M231" s="800">
        <v>44074</v>
      </c>
      <c r="N231" s="711">
        <f t="shared" si="6"/>
        <v>8.7142857142857135</v>
      </c>
      <c r="O231" s="712">
        <v>1</v>
      </c>
      <c r="P231" s="406">
        <f t="shared" si="7"/>
        <v>1</v>
      </c>
      <c r="Q231" s="713" t="str">
        <f>IF(ISNUMBER(P231),IF(P231=100%,"CUMPLIDA",IF(AND(ISNUMBER(M231),ISNUMBER([1]CONSOLIDADO!$Q$4)), IF(M231&lt;[1]CONSOLIDADO!$Q$4,"INCUMPLIDA","PROCESO"), "VERIFICAR FECHA")),"SIN VALOR AVANCE")</f>
        <v>CUMPLIDA</v>
      </c>
      <c r="R231" s="905" t="s">
        <v>474</v>
      </c>
    </row>
    <row r="232" spans="2:18" ht="240.6" x14ac:dyDescent="0.25">
      <c r="B232" s="737" t="s">
        <v>18</v>
      </c>
      <c r="C232" s="799" t="s">
        <v>8</v>
      </c>
      <c r="D232" s="1136"/>
      <c r="E232" s="1136"/>
      <c r="F232" s="1138"/>
      <c r="G232" s="1138"/>
      <c r="H232" s="1145"/>
      <c r="I232" s="860" t="s">
        <v>475</v>
      </c>
      <c r="J232" s="905" t="s">
        <v>95</v>
      </c>
      <c r="K232" s="709">
        <v>1</v>
      </c>
      <c r="L232" s="800">
        <v>44075</v>
      </c>
      <c r="M232" s="800">
        <v>44196</v>
      </c>
      <c r="N232" s="711">
        <f t="shared" si="6"/>
        <v>17.285714285714285</v>
      </c>
      <c r="O232" s="712">
        <v>1</v>
      </c>
      <c r="P232" s="406">
        <f t="shared" si="7"/>
        <v>1</v>
      </c>
      <c r="Q232" s="713" t="str">
        <f>IF(ISNUMBER(P232),IF(P232=100%,"CUMPLIDA",IF(AND(ISNUMBER(M232),ISNUMBER([1]CONSOLIDADO!$Q$4)), IF(M232&lt;[1]CONSOLIDADO!$Q$4,"INCUMPLIDA","PROCESO"), "VERIFICAR FECHA")),"SIN VALOR AVANCE")</f>
        <v>CUMPLIDA</v>
      </c>
      <c r="R232" s="905" t="s">
        <v>503</v>
      </c>
    </row>
    <row r="233" spans="2:18" ht="270.60000000000002" x14ac:dyDescent="0.25">
      <c r="B233" s="737" t="s">
        <v>18</v>
      </c>
      <c r="C233" s="799" t="s">
        <v>8</v>
      </c>
      <c r="D233" s="1136"/>
      <c r="E233" s="1136"/>
      <c r="F233" s="1138"/>
      <c r="G233" s="1138"/>
      <c r="H233" s="1145"/>
      <c r="I233" s="906" t="s">
        <v>477</v>
      </c>
      <c r="J233" s="737" t="s">
        <v>351</v>
      </c>
      <c r="K233" s="716">
        <v>1</v>
      </c>
      <c r="L233" s="800">
        <v>44927</v>
      </c>
      <c r="M233" s="800">
        <v>45230</v>
      </c>
      <c r="N233" s="711">
        <f t="shared" si="6"/>
        <v>43.285714285714285</v>
      </c>
      <c r="O233" s="719">
        <v>0</v>
      </c>
      <c r="P233" s="406">
        <f t="shared" si="7"/>
        <v>0</v>
      </c>
      <c r="Q233" s="713" t="str">
        <f>IF(ISNUMBER(P233),IF(P233=100%,"CUMPLIDA",IF(AND(ISNUMBER(M233),ISNUMBER([1]CONSOLIDADO!$Q$4)), IF(M233&lt;[1]CONSOLIDADO!$Q$4,"INCUMPLIDA","PROCESO"), "VERIFICAR FECHA")),"SIN VALOR AVANCE")</f>
        <v>PROCESO</v>
      </c>
      <c r="R233" s="905" t="s">
        <v>504</v>
      </c>
    </row>
    <row r="234" spans="2:18" ht="270.60000000000002" x14ac:dyDescent="0.25">
      <c r="B234" s="737" t="s">
        <v>18</v>
      </c>
      <c r="C234" s="799" t="s">
        <v>8</v>
      </c>
      <c r="D234" s="1136"/>
      <c r="E234" s="1136"/>
      <c r="F234" s="1138"/>
      <c r="G234" s="1138"/>
      <c r="H234" s="1145"/>
      <c r="I234" s="1142" t="s">
        <v>479</v>
      </c>
      <c r="J234" s="912" t="s">
        <v>354</v>
      </c>
      <c r="K234" s="716">
        <v>1</v>
      </c>
      <c r="L234" s="800">
        <v>45231</v>
      </c>
      <c r="M234" s="800">
        <v>45443</v>
      </c>
      <c r="N234" s="711">
        <f t="shared" si="6"/>
        <v>30.285714285714285</v>
      </c>
      <c r="O234" s="719">
        <v>0</v>
      </c>
      <c r="P234" s="406">
        <f t="shared" si="7"/>
        <v>0</v>
      </c>
      <c r="Q234" s="713" t="str">
        <f>IF(ISNUMBER(P234),IF(P234=100%,"CUMPLIDA",IF(AND(ISNUMBER(M234),ISNUMBER([1]CONSOLIDADO!$Q$4)), IF(M234&lt;[1]CONSOLIDADO!$Q$4,"INCUMPLIDA","PROCESO"), "VERIFICAR FECHA")),"SIN VALOR AVANCE")</f>
        <v>PROCESO</v>
      </c>
      <c r="R234" s="905" t="s">
        <v>504</v>
      </c>
    </row>
    <row r="235" spans="2:18" ht="270.60000000000002" x14ac:dyDescent="0.25">
      <c r="B235" s="737" t="s">
        <v>18</v>
      </c>
      <c r="C235" s="799" t="s">
        <v>8</v>
      </c>
      <c r="D235" s="1136"/>
      <c r="E235" s="1136"/>
      <c r="F235" s="1138"/>
      <c r="G235" s="1138"/>
      <c r="H235" s="1145"/>
      <c r="I235" s="1142"/>
      <c r="J235" s="912" t="s">
        <v>106</v>
      </c>
      <c r="K235" s="716">
        <v>4</v>
      </c>
      <c r="L235" s="800">
        <v>45444</v>
      </c>
      <c r="M235" s="800">
        <v>45808</v>
      </c>
      <c r="N235" s="711">
        <f t="shared" si="6"/>
        <v>52</v>
      </c>
      <c r="O235" s="719">
        <v>0</v>
      </c>
      <c r="P235" s="406">
        <f t="shared" si="7"/>
        <v>0</v>
      </c>
      <c r="Q235" s="713" t="str">
        <f>IF(ISNUMBER(P235),IF(P235=100%,"CUMPLIDA",IF(AND(ISNUMBER(M235),ISNUMBER([1]CONSOLIDADO!$Q$4)), IF(M235&lt;[1]CONSOLIDADO!$Q$4,"INCUMPLIDA","PROCESO"), "VERIFICAR FECHA")),"SIN VALOR AVANCE")</f>
        <v>PROCESO</v>
      </c>
      <c r="R235" s="905" t="s">
        <v>504</v>
      </c>
    </row>
    <row r="236" spans="2:18" ht="270.60000000000002" x14ac:dyDescent="0.25">
      <c r="B236" s="737" t="s">
        <v>18</v>
      </c>
      <c r="C236" s="799" t="s">
        <v>8</v>
      </c>
      <c r="D236" s="1136"/>
      <c r="E236" s="1136"/>
      <c r="F236" s="1138"/>
      <c r="G236" s="1138"/>
      <c r="H236" s="1145"/>
      <c r="I236" s="906" t="s">
        <v>482</v>
      </c>
      <c r="J236" s="912" t="s">
        <v>399</v>
      </c>
      <c r="K236" s="716">
        <v>1</v>
      </c>
      <c r="L236" s="800">
        <v>45809</v>
      </c>
      <c r="M236" s="800">
        <v>46022</v>
      </c>
      <c r="N236" s="711">
        <f t="shared" si="6"/>
        <v>30.428571428571427</v>
      </c>
      <c r="O236" s="719">
        <v>0</v>
      </c>
      <c r="P236" s="406">
        <f t="shared" si="7"/>
        <v>0</v>
      </c>
      <c r="Q236" s="713" t="str">
        <f>IF(ISNUMBER(P236),IF(P236=100%,"CUMPLIDA",IF(AND(ISNUMBER(M236),ISNUMBER([1]CONSOLIDADO!$Q$4)), IF(M236&lt;[1]CONSOLIDADO!$Q$4,"INCUMPLIDA","PROCESO"), "VERIFICAR FECHA")),"SIN VALOR AVANCE")</f>
        <v>PROCESO</v>
      </c>
      <c r="R236" s="905" t="s">
        <v>504</v>
      </c>
    </row>
    <row r="237" spans="2:18" ht="150.6" x14ac:dyDescent="0.25">
      <c r="B237" s="798" t="s">
        <v>18</v>
      </c>
      <c r="C237" s="799" t="s">
        <v>8</v>
      </c>
      <c r="D237" s="1136" t="s">
        <v>505</v>
      </c>
      <c r="E237" s="1136" t="s">
        <v>139</v>
      </c>
      <c r="F237" s="1138" t="s">
        <v>3302</v>
      </c>
      <c r="G237" s="1138" t="s">
        <v>506</v>
      </c>
      <c r="H237" s="404" t="s">
        <v>507</v>
      </c>
      <c r="I237" s="911" t="s">
        <v>508</v>
      </c>
      <c r="J237" s="905" t="s">
        <v>473</v>
      </c>
      <c r="K237" s="709">
        <v>1</v>
      </c>
      <c r="L237" s="800">
        <v>43009</v>
      </c>
      <c r="M237" s="800">
        <v>43069</v>
      </c>
      <c r="N237" s="711">
        <v>8.5714285714285712</v>
      </c>
      <c r="O237" s="712">
        <v>1</v>
      </c>
      <c r="P237" s="406">
        <f t="shared" si="7"/>
        <v>1</v>
      </c>
      <c r="Q237" s="713" t="str">
        <f>IF(ISNUMBER(P237),IF(P237=100%,"CUMPLIDA",IF(AND(ISNUMBER(M237),ISNUMBER([1]CONSOLIDADO!$Q$4)), IF(M237&lt;[1]CONSOLIDADO!$Q$4,"INCUMPLIDA","PROCESO"), "VERIFICAR FECHA")),"SIN VALOR AVANCE")</f>
        <v>CUMPLIDA</v>
      </c>
      <c r="R237" s="908" t="s">
        <v>509</v>
      </c>
    </row>
    <row r="238" spans="2:18" ht="165.6" x14ac:dyDescent="0.25">
      <c r="B238" s="798" t="s">
        <v>18</v>
      </c>
      <c r="C238" s="799" t="s">
        <v>8</v>
      </c>
      <c r="D238" s="1136"/>
      <c r="E238" s="1136"/>
      <c r="F238" s="1138"/>
      <c r="G238" s="1138"/>
      <c r="H238" s="1138" t="s">
        <v>510</v>
      </c>
      <c r="I238" s="911" t="s">
        <v>511</v>
      </c>
      <c r="J238" s="905" t="s">
        <v>473</v>
      </c>
      <c r="K238" s="709">
        <v>1</v>
      </c>
      <c r="L238" s="800">
        <v>43617</v>
      </c>
      <c r="M238" s="800">
        <v>43738</v>
      </c>
      <c r="N238" s="711">
        <v>17.285714285714285</v>
      </c>
      <c r="O238" s="712">
        <v>1</v>
      </c>
      <c r="P238" s="406">
        <f t="shared" si="7"/>
        <v>1</v>
      </c>
      <c r="Q238" s="713" t="str">
        <f>IF(ISNUMBER(P238),IF(P238=100%,"CUMPLIDA",IF(AND(ISNUMBER(M238),ISNUMBER([1]CONSOLIDADO!$Q$4)), IF(M238&lt;[1]CONSOLIDADO!$Q$4,"INCUMPLIDA","PROCESO"), "VERIFICAR FECHA")),"SIN VALOR AVANCE")</f>
        <v>CUMPLIDA</v>
      </c>
      <c r="R238" s="908" t="s">
        <v>512</v>
      </c>
    </row>
    <row r="239" spans="2:18" ht="180" x14ac:dyDescent="0.25">
      <c r="B239" s="798" t="s">
        <v>18</v>
      </c>
      <c r="C239" s="799" t="s">
        <v>8</v>
      </c>
      <c r="D239" s="1136"/>
      <c r="E239" s="1136"/>
      <c r="F239" s="1138"/>
      <c r="G239" s="1138"/>
      <c r="H239" s="1138"/>
      <c r="I239" s="911" t="s">
        <v>513</v>
      </c>
      <c r="J239" s="905" t="s">
        <v>473</v>
      </c>
      <c r="K239" s="709">
        <v>1</v>
      </c>
      <c r="L239" s="800">
        <v>43739</v>
      </c>
      <c r="M239" s="800">
        <v>43830</v>
      </c>
      <c r="N239" s="711">
        <v>13</v>
      </c>
      <c r="O239" s="712">
        <v>1</v>
      </c>
      <c r="P239" s="406">
        <f t="shared" si="7"/>
        <v>1</v>
      </c>
      <c r="Q239" s="713" t="str">
        <f>IF(ISNUMBER(P239),IF(P239=100%,"CUMPLIDA",IF(AND(ISNUMBER(M239),ISNUMBER([1]CONSOLIDADO!$Q$4)), IF(M239&lt;[1]CONSOLIDADO!$Q$4,"INCUMPLIDA","PROCESO"), "VERIFICAR FECHA")),"SIN VALOR AVANCE")</f>
        <v>CUMPLIDA</v>
      </c>
      <c r="R239" s="908" t="s">
        <v>512</v>
      </c>
    </row>
    <row r="240" spans="2:18" ht="165.6" x14ac:dyDescent="0.25">
      <c r="B240" s="798" t="s">
        <v>18</v>
      </c>
      <c r="C240" s="799" t="s">
        <v>8</v>
      </c>
      <c r="D240" s="1136"/>
      <c r="E240" s="1136"/>
      <c r="F240" s="1138"/>
      <c r="G240" s="1138"/>
      <c r="H240" s="1138"/>
      <c r="I240" s="911" t="s">
        <v>514</v>
      </c>
      <c r="J240" s="905" t="s">
        <v>515</v>
      </c>
      <c r="K240" s="714">
        <v>1</v>
      </c>
      <c r="L240" s="800">
        <v>43831</v>
      </c>
      <c r="M240" s="800">
        <v>44196</v>
      </c>
      <c r="N240" s="711">
        <v>52.142857142857146</v>
      </c>
      <c r="O240" s="715">
        <v>1</v>
      </c>
      <c r="P240" s="406">
        <f t="shared" si="7"/>
        <v>1</v>
      </c>
      <c r="Q240" s="713" t="str">
        <f>IF(ISNUMBER(P240),IF(P240=100%,"CUMPLIDA",IF(AND(ISNUMBER(M240),ISNUMBER([1]CONSOLIDADO!$Q$4)), IF(M240&lt;[1]CONSOLIDADO!$Q$4,"INCUMPLIDA","PROCESO"), "VERIFICAR FECHA")),"SIN VALOR AVANCE")</f>
        <v>CUMPLIDA</v>
      </c>
      <c r="R240" s="908" t="s">
        <v>512</v>
      </c>
    </row>
    <row r="241" spans="2:18" ht="135.6" customHeight="1" x14ac:dyDescent="0.25">
      <c r="B241" s="798" t="s">
        <v>18</v>
      </c>
      <c r="C241" s="799" t="s">
        <v>8</v>
      </c>
      <c r="D241" s="1136"/>
      <c r="E241" s="1136"/>
      <c r="F241" s="1138"/>
      <c r="G241" s="1138"/>
      <c r="H241" s="1138"/>
      <c r="I241" s="911" t="s">
        <v>514</v>
      </c>
      <c r="J241" s="905" t="s">
        <v>515</v>
      </c>
      <c r="K241" s="714">
        <v>1</v>
      </c>
      <c r="L241" s="800">
        <v>44197</v>
      </c>
      <c r="M241" s="800">
        <v>44561</v>
      </c>
      <c r="N241" s="711">
        <v>52</v>
      </c>
      <c r="O241" s="715">
        <v>1</v>
      </c>
      <c r="P241" s="406">
        <f t="shared" si="7"/>
        <v>1</v>
      </c>
      <c r="Q241" s="713" t="str">
        <f>IF(ISNUMBER(P241),IF(P241=100%,"CUMPLIDA",IF(AND(ISNUMBER(M241),ISNUMBER([1]CONSOLIDADO!$Q$4)), IF(M241&lt;[1]CONSOLIDADO!$Q$4,"INCUMPLIDA","PROCESO"), "VERIFICAR FECHA")),"SIN VALOR AVANCE")</f>
        <v>CUMPLIDA</v>
      </c>
      <c r="R241" s="908" t="s">
        <v>516</v>
      </c>
    </row>
    <row r="242" spans="2:18" ht="120" x14ac:dyDescent="0.25">
      <c r="B242" s="798" t="s">
        <v>18</v>
      </c>
      <c r="C242" s="799" t="s">
        <v>8</v>
      </c>
      <c r="D242" s="1136"/>
      <c r="E242" s="1136"/>
      <c r="F242" s="1138"/>
      <c r="G242" s="1138"/>
      <c r="H242" s="1138"/>
      <c r="I242" s="911" t="s">
        <v>3303</v>
      </c>
      <c r="J242" s="905" t="s">
        <v>3304</v>
      </c>
      <c r="K242" s="714">
        <v>1</v>
      </c>
      <c r="L242" s="800">
        <v>44927</v>
      </c>
      <c r="M242" s="800">
        <v>45291</v>
      </c>
      <c r="N242" s="711">
        <f t="shared" ref="N242:N246" si="8">(M242-L242)/7</f>
        <v>52</v>
      </c>
      <c r="O242" s="806">
        <v>0.25</v>
      </c>
      <c r="P242" s="406">
        <f t="shared" si="7"/>
        <v>0.25</v>
      </c>
      <c r="Q242" s="713" t="str">
        <f>IF(ISNUMBER(P242),IF(P242=100%,"CUMPLIDA",IF(AND(ISNUMBER(M242),ISNUMBER([1]CONSOLIDADO!$Q$4)), IF(M242&lt;[1]CONSOLIDADO!$Q$4,"INCUMPLIDA","PROCESO"), "VERIFICAR FECHA")),"SIN VALOR AVANCE")</f>
        <v>PROCESO</v>
      </c>
      <c r="R242" s="908" t="s">
        <v>3305</v>
      </c>
    </row>
    <row r="243" spans="2:18" ht="150" x14ac:dyDescent="0.25">
      <c r="B243" s="798" t="s">
        <v>18</v>
      </c>
      <c r="C243" s="799" t="s">
        <v>8</v>
      </c>
      <c r="D243" s="1136"/>
      <c r="E243" s="1136"/>
      <c r="F243" s="1138"/>
      <c r="G243" s="1138"/>
      <c r="H243" s="1138"/>
      <c r="I243" s="911" t="s">
        <v>517</v>
      </c>
      <c r="J243" s="905" t="s">
        <v>515</v>
      </c>
      <c r="K243" s="714">
        <v>1</v>
      </c>
      <c r="L243" s="800">
        <v>44927</v>
      </c>
      <c r="M243" s="800">
        <v>45291</v>
      </c>
      <c r="N243" s="711">
        <f t="shared" si="8"/>
        <v>52</v>
      </c>
      <c r="O243" s="806">
        <v>0.95</v>
      </c>
      <c r="P243" s="406">
        <f t="shared" si="7"/>
        <v>0.95</v>
      </c>
      <c r="Q243" s="713" t="str">
        <f>IF(ISNUMBER(P243),IF(P243=100%,"CUMPLIDA",IF(AND(ISNUMBER(M243),ISNUMBER([1]CONSOLIDADO!$Q$4)), IF(M243&lt;[1]CONSOLIDADO!$Q$4,"INCUMPLIDA","PROCESO"), "VERIFICAR FECHA")),"SIN VALOR AVANCE")</f>
        <v>PROCESO</v>
      </c>
      <c r="R243" s="908" t="s">
        <v>518</v>
      </c>
    </row>
    <row r="244" spans="2:18" ht="120.6" x14ac:dyDescent="0.25">
      <c r="B244" s="798" t="s">
        <v>18</v>
      </c>
      <c r="C244" s="799" t="s">
        <v>8</v>
      </c>
      <c r="D244" s="1136"/>
      <c r="E244" s="1136"/>
      <c r="F244" s="1138"/>
      <c r="G244" s="1138"/>
      <c r="H244" s="1138"/>
      <c r="I244" s="911" t="s">
        <v>3306</v>
      </c>
      <c r="J244" s="905" t="s">
        <v>3307</v>
      </c>
      <c r="K244" s="716">
        <v>1</v>
      </c>
      <c r="L244" s="800">
        <v>45292</v>
      </c>
      <c r="M244" s="800">
        <v>45382</v>
      </c>
      <c r="N244" s="711">
        <f t="shared" si="8"/>
        <v>12.857142857142858</v>
      </c>
      <c r="O244" s="719">
        <v>0</v>
      </c>
      <c r="P244" s="406">
        <f t="shared" si="7"/>
        <v>0</v>
      </c>
      <c r="Q244" s="713" t="str">
        <f>IF(ISNUMBER(P244),IF(P244=100%,"CUMPLIDA",IF(AND(ISNUMBER(M244),ISNUMBER([1]CONSOLIDADO!$Q$4)), IF(M244&lt;[1]CONSOLIDADO!$Q$4,"INCUMPLIDA","PROCESO"), "VERIFICAR FECHA")),"SIN VALOR AVANCE")</f>
        <v>PROCESO</v>
      </c>
      <c r="R244" s="908" t="s">
        <v>518</v>
      </c>
    </row>
    <row r="245" spans="2:18" ht="135.6" x14ac:dyDescent="0.25">
      <c r="B245" s="737" t="s">
        <v>18</v>
      </c>
      <c r="C245" s="799" t="s">
        <v>8</v>
      </c>
      <c r="D245" s="1136" t="s">
        <v>519</v>
      </c>
      <c r="E245" s="1136" t="s">
        <v>520</v>
      </c>
      <c r="F245" s="1138" t="s">
        <v>521</v>
      </c>
      <c r="G245" s="1150" t="s">
        <v>522</v>
      </c>
      <c r="H245" s="1153" t="s">
        <v>523</v>
      </c>
      <c r="I245" s="910" t="s">
        <v>524</v>
      </c>
      <c r="J245" s="910" t="s">
        <v>525</v>
      </c>
      <c r="K245" s="716">
        <v>1</v>
      </c>
      <c r="L245" s="800">
        <v>44927</v>
      </c>
      <c r="M245" s="800">
        <v>45138</v>
      </c>
      <c r="N245" s="711">
        <f t="shared" si="8"/>
        <v>30.142857142857142</v>
      </c>
      <c r="O245" s="719">
        <v>0</v>
      </c>
      <c r="P245" s="406">
        <f t="shared" si="7"/>
        <v>0</v>
      </c>
      <c r="Q245" s="713" t="str">
        <f>IF(ISNUMBER(P245),IF(P245=100%,"CUMPLIDA",IF(AND(ISNUMBER(M245),ISNUMBER([1]CONSOLIDADO!$Q$4)), IF(M245&lt;[1]CONSOLIDADO!$Q$4,"INCUMPLIDA","PROCESO"), "VERIFICAR FECHA")),"SIN VALOR AVANCE")</f>
        <v>PROCESO</v>
      </c>
      <c r="R245" s="905" t="s">
        <v>526</v>
      </c>
    </row>
    <row r="246" spans="2:18" ht="135.6" x14ac:dyDescent="0.25">
      <c r="B246" s="737" t="s">
        <v>18</v>
      </c>
      <c r="C246" s="799" t="s">
        <v>8</v>
      </c>
      <c r="D246" s="1136"/>
      <c r="E246" s="1136"/>
      <c r="F246" s="1138"/>
      <c r="G246" s="1150"/>
      <c r="H246" s="1153"/>
      <c r="I246" s="910" t="s">
        <v>527</v>
      </c>
      <c r="J246" s="910" t="s">
        <v>528</v>
      </c>
      <c r="K246" s="716">
        <v>1</v>
      </c>
      <c r="L246" s="800">
        <v>45139</v>
      </c>
      <c r="M246" s="800">
        <v>45291</v>
      </c>
      <c r="N246" s="711">
        <f t="shared" si="8"/>
        <v>21.714285714285715</v>
      </c>
      <c r="O246" s="719">
        <v>0</v>
      </c>
      <c r="P246" s="406">
        <f t="shared" si="7"/>
        <v>0</v>
      </c>
      <c r="Q246" s="713" t="str">
        <f>IF(ISNUMBER(P246),IF(P246=100%,"CUMPLIDA",IF(AND(ISNUMBER(M246),ISNUMBER([1]CONSOLIDADO!$Q$4)), IF(M246&lt;[1]CONSOLIDADO!$Q$4,"INCUMPLIDA","PROCESO"), "VERIFICAR FECHA")),"SIN VALOR AVANCE")</f>
        <v>PROCESO</v>
      </c>
      <c r="R246" s="905" t="s">
        <v>529</v>
      </c>
    </row>
    <row r="247" spans="2:18" ht="150" x14ac:dyDescent="0.25">
      <c r="B247" s="737" t="s">
        <v>18</v>
      </c>
      <c r="C247" s="799" t="s">
        <v>8</v>
      </c>
      <c r="D247" s="1136"/>
      <c r="E247" s="1136"/>
      <c r="F247" s="1138"/>
      <c r="G247" s="1150"/>
      <c r="H247" s="909" t="s">
        <v>530</v>
      </c>
      <c r="I247" s="909" t="s">
        <v>531</v>
      </c>
      <c r="J247" s="910" t="s">
        <v>532</v>
      </c>
      <c r="K247" s="709">
        <v>1</v>
      </c>
      <c r="L247" s="800">
        <v>44562</v>
      </c>
      <c r="M247" s="800">
        <v>44926</v>
      </c>
      <c r="N247" s="711">
        <f t="shared" si="6"/>
        <v>52</v>
      </c>
      <c r="O247" s="712">
        <v>1</v>
      </c>
      <c r="P247" s="406">
        <f t="shared" si="7"/>
        <v>1</v>
      </c>
      <c r="Q247" s="713" t="str">
        <f>IF(ISNUMBER(P247),IF(P247=100%,"CUMPLIDA",IF(AND(ISNUMBER(M247),ISNUMBER([1]CONSOLIDADO!$Q$4)), IF(M247&lt;[1]CONSOLIDADO!$Q$4,"INCUMPLIDA","PROCESO"), "VERIFICAR FECHA")),"SIN VALOR AVANCE")</f>
        <v>CUMPLIDA</v>
      </c>
      <c r="R247" s="905" t="s">
        <v>533</v>
      </c>
    </row>
    <row r="248" spans="2:18" ht="90" x14ac:dyDescent="0.25">
      <c r="B248" s="737" t="s">
        <v>18</v>
      </c>
      <c r="C248" s="799" t="s">
        <v>8</v>
      </c>
      <c r="D248" s="1136" t="s">
        <v>519</v>
      </c>
      <c r="E248" s="1136" t="s">
        <v>534</v>
      </c>
      <c r="F248" s="1138" t="s">
        <v>535</v>
      </c>
      <c r="G248" s="1150" t="s">
        <v>536</v>
      </c>
      <c r="H248" s="1150" t="s">
        <v>537</v>
      </c>
      <c r="I248" s="909" t="s">
        <v>538</v>
      </c>
      <c r="J248" s="909" t="s">
        <v>539</v>
      </c>
      <c r="K248" s="709">
        <v>1</v>
      </c>
      <c r="L248" s="800">
        <v>44593</v>
      </c>
      <c r="M248" s="800">
        <v>44620</v>
      </c>
      <c r="N248" s="711">
        <v>3.8571428571428572</v>
      </c>
      <c r="O248" s="712">
        <v>1</v>
      </c>
      <c r="P248" s="406">
        <f t="shared" si="7"/>
        <v>1</v>
      </c>
      <c r="Q248" s="713" t="str">
        <f>IF(ISNUMBER(P248),IF(P248=100%,"CUMPLIDA",IF(AND(ISNUMBER(M248),ISNUMBER([1]CONSOLIDADO!$Q$4)), IF(M248&lt;[1]CONSOLIDADO!$Q$4,"INCUMPLIDA","PROCESO"), "VERIFICAR FECHA")),"SIN VALOR AVANCE")</f>
        <v>CUMPLIDA</v>
      </c>
      <c r="R248" s="905" t="s">
        <v>533</v>
      </c>
    </row>
    <row r="249" spans="2:18" ht="150.6" customHeight="1" x14ac:dyDescent="0.25">
      <c r="B249" s="737" t="s">
        <v>18</v>
      </c>
      <c r="C249" s="799" t="s">
        <v>8</v>
      </c>
      <c r="D249" s="1136"/>
      <c r="E249" s="1136"/>
      <c r="F249" s="1138"/>
      <c r="G249" s="1150" t="s">
        <v>536</v>
      </c>
      <c r="H249" s="1150"/>
      <c r="I249" s="909" t="s">
        <v>540</v>
      </c>
      <c r="J249" s="909" t="s">
        <v>532</v>
      </c>
      <c r="K249" s="709">
        <v>1</v>
      </c>
      <c r="L249" s="800">
        <v>44743</v>
      </c>
      <c r="M249" s="800">
        <v>44804</v>
      </c>
      <c r="N249" s="711">
        <v>8.7142857142857135</v>
      </c>
      <c r="O249" s="712">
        <v>1</v>
      </c>
      <c r="P249" s="406">
        <f t="shared" si="7"/>
        <v>1</v>
      </c>
      <c r="Q249" s="713" t="str">
        <f>IF(ISNUMBER(P249),IF(P249=100%,"CUMPLIDA",IF(AND(ISNUMBER(M249),ISNUMBER([1]CONSOLIDADO!$Q$4)), IF(M249&lt;[1]CONSOLIDADO!$Q$4,"INCUMPLIDA","PROCESO"), "VERIFICAR FECHA")),"SIN VALOR AVANCE")</f>
        <v>CUMPLIDA</v>
      </c>
      <c r="R249" s="905" t="s">
        <v>541</v>
      </c>
    </row>
    <row r="250" spans="2:18" ht="90.6" x14ac:dyDescent="0.25">
      <c r="B250" s="737" t="s">
        <v>18</v>
      </c>
      <c r="C250" s="799" t="s">
        <v>8</v>
      </c>
      <c r="D250" s="1136"/>
      <c r="E250" s="1136"/>
      <c r="F250" s="1138"/>
      <c r="G250" s="1150" t="s">
        <v>536</v>
      </c>
      <c r="H250" s="1150" t="s">
        <v>542</v>
      </c>
      <c r="I250" s="909" t="s">
        <v>543</v>
      </c>
      <c r="J250" s="909" t="s">
        <v>544</v>
      </c>
      <c r="K250" s="709">
        <v>1</v>
      </c>
      <c r="L250" s="800">
        <v>44593</v>
      </c>
      <c r="M250" s="800">
        <v>44742</v>
      </c>
      <c r="N250" s="711">
        <v>21.285714285714285</v>
      </c>
      <c r="O250" s="712">
        <v>1</v>
      </c>
      <c r="P250" s="406">
        <f t="shared" si="7"/>
        <v>1</v>
      </c>
      <c r="Q250" s="713" t="str">
        <f>IF(ISNUMBER(P250),IF(P250=100%,"CUMPLIDA",IF(AND(ISNUMBER(M250),ISNUMBER([1]CONSOLIDADO!$Q$4)), IF(M250&lt;[1]CONSOLIDADO!$Q$4,"INCUMPLIDA","PROCESO"), "VERIFICAR FECHA")),"SIN VALOR AVANCE")</f>
        <v>CUMPLIDA</v>
      </c>
      <c r="R250" s="905" t="s">
        <v>545</v>
      </c>
    </row>
    <row r="251" spans="2:18" ht="105.6" x14ac:dyDescent="0.25">
      <c r="B251" s="737" t="s">
        <v>18</v>
      </c>
      <c r="C251" s="799" t="s">
        <v>8</v>
      </c>
      <c r="D251" s="1136"/>
      <c r="E251" s="1136"/>
      <c r="F251" s="1138"/>
      <c r="G251" s="1150" t="s">
        <v>536</v>
      </c>
      <c r="H251" s="1150"/>
      <c r="I251" s="909" t="s">
        <v>546</v>
      </c>
      <c r="J251" s="909" t="s">
        <v>547</v>
      </c>
      <c r="K251" s="716">
        <v>1</v>
      </c>
      <c r="L251" s="800">
        <v>44927</v>
      </c>
      <c r="M251" s="800">
        <v>45138</v>
      </c>
      <c r="N251" s="711">
        <f t="shared" ref="N251:N253" si="9">(M251-L251)/7</f>
        <v>30.142857142857142</v>
      </c>
      <c r="O251" s="719">
        <v>0</v>
      </c>
      <c r="P251" s="406">
        <f t="shared" si="7"/>
        <v>0</v>
      </c>
      <c r="Q251" s="713" t="str">
        <f>IF(ISNUMBER(P251),IF(P251=100%,"CUMPLIDA",IF(AND(ISNUMBER(M251),ISNUMBER([1]CONSOLIDADO!$Q$4)), IF(M251&lt;[1]CONSOLIDADO!$Q$4,"INCUMPLIDA","PROCESO"), "VERIFICAR FECHA")),"SIN VALOR AVANCE")</f>
        <v>PROCESO</v>
      </c>
      <c r="R251" s="905" t="s">
        <v>548</v>
      </c>
    </row>
    <row r="252" spans="2:18" ht="135.6" x14ac:dyDescent="0.25">
      <c r="B252" s="737" t="s">
        <v>18</v>
      </c>
      <c r="C252" s="799" t="s">
        <v>8</v>
      </c>
      <c r="D252" s="1136" t="s">
        <v>519</v>
      </c>
      <c r="E252" s="1136" t="s">
        <v>520</v>
      </c>
      <c r="F252" s="1138" t="s">
        <v>549</v>
      </c>
      <c r="G252" s="1150" t="s">
        <v>550</v>
      </c>
      <c r="H252" s="1150" t="s">
        <v>523</v>
      </c>
      <c r="I252" s="909" t="s">
        <v>524</v>
      </c>
      <c r="J252" s="909" t="s">
        <v>525</v>
      </c>
      <c r="K252" s="716">
        <v>1</v>
      </c>
      <c r="L252" s="800">
        <v>44927</v>
      </c>
      <c r="M252" s="800">
        <v>45138</v>
      </c>
      <c r="N252" s="711">
        <f t="shared" si="9"/>
        <v>30.142857142857142</v>
      </c>
      <c r="O252" s="719">
        <v>0</v>
      </c>
      <c r="P252" s="406">
        <f t="shared" si="7"/>
        <v>0</v>
      </c>
      <c r="Q252" s="713" t="str">
        <f>IF(ISNUMBER(P252),IF(P252=100%,"CUMPLIDA",IF(AND(ISNUMBER(M252),ISNUMBER([1]CONSOLIDADO!$Q$4)), IF(M252&lt;[1]CONSOLIDADO!$Q$4,"INCUMPLIDA","PROCESO"), "VERIFICAR FECHA")),"SIN VALOR AVANCE")</f>
        <v>PROCESO</v>
      </c>
      <c r="R252" s="905" t="s">
        <v>526</v>
      </c>
    </row>
    <row r="253" spans="2:18" ht="135.6" x14ac:dyDescent="0.25">
      <c r="B253" s="737" t="s">
        <v>18</v>
      </c>
      <c r="C253" s="799" t="s">
        <v>8</v>
      </c>
      <c r="D253" s="1136"/>
      <c r="E253" s="1136"/>
      <c r="F253" s="1138"/>
      <c r="G253" s="1150" t="s">
        <v>550</v>
      </c>
      <c r="H253" s="1138"/>
      <c r="I253" s="909" t="s">
        <v>527</v>
      </c>
      <c r="J253" s="909" t="s">
        <v>528</v>
      </c>
      <c r="K253" s="716">
        <v>1</v>
      </c>
      <c r="L253" s="800">
        <v>45139</v>
      </c>
      <c r="M253" s="800">
        <v>45291</v>
      </c>
      <c r="N253" s="711">
        <f t="shared" si="9"/>
        <v>21.714285714285715</v>
      </c>
      <c r="O253" s="719">
        <v>0</v>
      </c>
      <c r="P253" s="406">
        <f t="shared" si="7"/>
        <v>0</v>
      </c>
      <c r="Q253" s="713" t="str">
        <f>IF(ISNUMBER(P253),IF(P253=100%,"CUMPLIDA",IF(AND(ISNUMBER(M253),ISNUMBER([1]CONSOLIDADO!$Q$4)), IF(M253&lt;[1]CONSOLIDADO!$Q$4,"INCUMPLIDA","PROCESO"), "VERIFICAR FECHA")),"SIN VALOR AVANCE")</f>
        <v>PROCESO</v>
      </c>
      <c r="R253" s="905" t="s">
        <v>529</v>
      </c>
    </row>
    <row r="254" spans="2:18" ht="90.6" x14ac:dyDescent="0.25">
      <c r="B254" s="737" t="s">
        <v>18</v>
      </c>
      <c r="C254" s="799" t="s">
        <v>8</v>
      </c>
      <c r="D254" s="1136"/>
      <c r="E254" s="1136"/>
      <c r="F254" s="1138"/>
      <c r="G254" s="1150" t="s">
        <v>550</v>
      </c>
      <c r="H254" s="1150" t="s">
        <v>542</v>
      </c>
      <c r="I254" s="909" t="s">
        <v>551</v>
      </c>
      <c r="J254" s="909" t="s">
        <v>544</v>
      </c>
      <c r="K254" s="709">
        <v>1</v>
      </c>
      <c r="L254" s="800">
        <v>44593</v>
      </c>
      <c r="M254" s="800">
        <v>44742</v>
      </c>
      <c r="N254" s="711">
        <v>21.285714285714285</v>
      </c>
      <c r="O254" s="712">
        <v>1</v>
      </c>
      <c r="P254" s="406">
        <f t="shared" si="7"/>
        <v>1</v>
      </c>
      <c r="Q254" s="713" t="str">
        <f>IF(ISNUMBER(P254),IF(P254=100%,"CUMPLIDA",IF(AND(ISNUMBER(M254),ISNUMBER([1]CONSOLIDADO!$Q$4)), IF(M254&lt;[1]CONSOLIDADO!$Q$4,"INCUMPLIDA","PROCESO"), "VERIFICAR FECHA")),"SIN VALOR AVANCE")</f>
        <v>CUMPLIDA</v>
      </c>
      <c r="R254" s="905" t="s">
        <v>552</v>
      </c>
    </row>
    <row r="255" spans="2:18" ht="105.6" x14ac:dyDescent="0.25">
      <c r="B255" s="737" t="s">
        <v>18</v>
      </c>
      <c r="C255" s="799" t="s">
        <v>8</v>
      </c>
      <c r="D255" s="1136"/>
      <c r="E255" s="1136"/>
      <c r="F255" s="1138"/>
      <c r="G255" s="1150" t="s">
        <v>550</v>
      </c>
      <c r="H255" s="1150"/>
      <c r="I255" s="909" t="s">
        <v>546</v>
      </c>
      <c r="J255" s="909" t="s">
        <v>547</v>
      </c>
      <c r="K255" s="716">
        <v>1</v>
      </c>
      <c r="L255" s="800">
        <v>44927</v>
      </c>
      <c r="M255" s="800">
        <v>45138</v>
      </c>
      <c r="N255" s="711">
        <f t="shared" ref="N255" si="10">(M255-L255)/7</f>
        <v>30.142857142857142</v>
      </c>
      <c r="O255" s="719">
        <v>0</v>
      </c>
      <c r="P255" s="406">
        <f t="shared" si="7"/>
        <v>0</v>
      </c>
      <c r="Q255" s="713" t="str">
        <f>IF(ISNUMBER(P255),IF(P255=100%,"CUMPLIDA",IF(AND(ISNUMBER(M255),ISNUMBER([1]CONSOLIDADO!$Q$4)), IF(M255&lt;[1]CONSOLIDADO!$Q$4,"INCUMPLIDA","PROCESO"), "VERIFICAR FECHA")),"SIN VALOR AVANCE")</f>
        <v>PROCESO</v>
      </c>
      <c r="R255" s="905" t="s">
        <v>548</v>
      </c>
    </row>
    <row r="256" spans="2:18" ht="150" x14ac:dyDescent="0.25">
      <c r="B256" s="737" t="s">
        <v>18</v>
      </c>
      <c r="C256" s="799" t="s">
        <v>8</v>
      </c>
      <c r="D256" s="1136"/>
      <c r="E256" s="1136"/>
      <c r="F256" s="1138"/>
      <c r="G256" s="1150" t="s">
        <v>550</v>
      </c>
      <c r="H256" s="909" t="s">
        <v>553</v>
      </c>
      <c r="I256" s="909" t="s">
        <v>531</v>
      </c>
      <c r="J256" s="909" t="s">
        <v>532</v>
      </c>
      <c r="K256" s="709">
        <v>1</v>
      </c>
      <c r="L256" s="800">
        <v>44562</v>
      </c>
      <c r="M256" s="800">
        <v>44926</v>
      </c>
      <c r="N256" s="711">
        <v>52</v>
      </c>
      <c r="O256" s="712">
        <v>1</v>
      </c>
      <c r="P256" s="406">
        <f t="shared" si="7"/>
        <v>1</v>
      </c>
      <c r="Q256" s="713" t="str">
        <f>IF(ISNUMBER(P256),IF(P256=100%,"CUMPLIDA",IF(AND(ISNUMBER(M256),ISNUMBER([1]CONSOLIDADO!$Q$4)), IF(M256&lt;[1]CONSOLIDADO!$Q$4,"INCUMPLIDA","PROCESO"), "VERIFICAR FECHA")),"SIN VALOR AVANCE")</f>
        <v>CUMPLIDA</v>
      </c>
      <c r="R256" s="905" t="s">
        <v>533</v>
      </c>
    </row>
    <row r="257" spans="2:18" ht="60" x14ac:dyDescent="0.25">
      <c r="B257" s="737" t="s">
        <v>18</v>
      </c>
      <c r="C257" s="799" t="s">
        <v>8</v>
      </c>
      <c r="D257" s="1136" t="s">
        <v>519</v>
      </c>
      <c r="E257" s="1136" t="s">
        <v>520</v>
      </c>
      <c r="F257" s="1138" t="s">
        <v>554</v>
      </c>
      <c r="G257" s="1152" t="s">
        <v>555</v>
      </c>
      <c r="H257" s="1152" t="s">
        <v>556</v>
      </c>
      <c r="I257" s="909" t="s">
        <v>557</v>
      </c>
      <c r="J257" s="909" t="s">
        <v>558</v>
      </c>
      <c r="K257" s="709">
        <v>1</v>
      </c>
      <c r="L257" s="800">
        <v>44593</v>
      </c>
      <c r="M257" s="800">
        <v>44773</v>
      </c>
      <c r="N257" s="711">
        <v>25.714285714285715</v>
      </c>
      <c r="O257" s="712">
        <v>1</v>
      </c>
      <c r="P257" s="406">
        <f t="shared" si="7"/>
        <v>1</v>
      </c>
      <c r="Q257" s="713" t="str">
        <f>IF(ISNUMBER(P257),IF(P257=100%,"CUMPLIDA",IF(AND(ISNUMBER(M257),ISNUMBER([1]CONSOLIDADO!$Q$4)), IF(M257&lt;[1]CONSOLIDADO!$Q$4,"INCUMPLIDA","PROCESO"), "VERIFICAR FECHA")),"SIN VALOR AVANCE")</f>
        <v>CUMPLIDA</v>
      </c>
      <c r="R257" s="905" t="s">
        <v>559</v>
      </c>
    </row>
    <row r="258" spans="2:18" ht="105.6" x14ac:dyDescent="0.25">
      <c r="B258" s="737" t="s">
        <v>18</v>
      </c>
      <c r="C258" s="799" t="s">
        <v>8</v>
      </c>
      <c r="D258" s="1136"/>
      <c r="E258" s="1136"/>
      <c r="F258" s="1138"/>
      <c r="G258" s="1152" t="s">
        <v>555</v>
      </c>
      <c r="H258" s="1152" t="s">
        <v>556</v>
      </c>
      <c r="I258" s="909" t="s">
        <v>3308</v>
      </c>
      <c r="J258" s="807" t="s">
        <v>3309</v>
      </c>
      <c r="K258" s="716">
        <v>1</v>
      </c>
      <c r="L258" s="800">
        <v>45078</v>
      </c>
      <c r="M258" s="800">
        <v>45291</v>
      </c>
      <c r="N258" s="711">
        <f t="shared" ref="N258:N321" si="11">(M258-L258)/7</f>
        <v>30.428571428571427</v>
      </c>
      <c r="O258" s="719">
        <v>0</v>
      </c>
      <c r="P258" s="406">
        <f t="shared" si="7"/>
        <v>0</v>
      </c>
      <c r="Q258" s="713" t="str">
        <f>IF(ISNUMBER(P258),IF(P258=100%,"CUMPLIDA",IF(AND(ISNUMBER(M258),ISNUMBER([1]CONSOLIDADO!$Q$4)), IF(M258&lt;[1]CONSOLIDADO!$Q$4,"INCUMPLIDA","PROCESO"), "VERIFICAR FECHA")),"SIN VALOR AVANCE")</f>
        <v>PROCESO</v>
      </c>
      <c r="R258" s="905" t="s">
        <v>560</v>
      </c>
    </row>
    <row r="259" spans="2:18" ht="165.6" x14ac:dyDescent="0.25">
      <c r="B259" s="737" t="s">
        <v>18</v>
      </c>
      <c r="C259" s="799" t="s">
        <v>8</v>
      </c>
      <c r="D259" s="1136" t="s">
        <v>519</v>
      </c>
      <c r="E259" s="1136" t="s">
        <v>520</v>
      </c>
      <c r="F259" s="1138" t="s">
        <v>563</v>
      </c>
      <c r="G259" s="1150" t="s">
        <v>564</v>
      </c>
      <c r="H259" s="1151" t="s">
        <v>471</v>
      </c>
      <c r="I259" s="906" t="s">
        <v>477</v>
      </c>
      <c r="J259" s="737" t="s">
        <v>351</v>
      </c>
      <c r="K259" s="716">
        <v>1</v>
      </c>
      <c r="L259" s="800">
        <v>44927</v>
      </c>
      <c r="M259" s="800">
        <v>45230</v>
      </c>
      <c r="N259" s="711">
        <f t="shared" si="11"/>
        <v>43.285714285714285</v>
      </c>
      <c r="O259" s="719">
        <v>0</v>
      </c>
      <c r="P259" s="406">
        <f t="shared" si="7"/>
        <v>0</v>
      </c>
      <c r="Q259" s="713" t="str">
        <f>IF(ISNUMBER(P259),IF(P259=100%,"CUMPLIDA",IF(AND(ISNUMBER(M259),ISNUMBER([1]CONSOLIDADO!$Q$4)), IF(M259&lt;[1]CONSOLIDADO!$Q$4,"INCUMPLIDA","PROCESO"), "VERIFICAR FECHA")),"SIN VALOR AVANCE")</f>
        <v>PROCESO</v>
      </c>
      <c r="R259" s="905" t="s">
        <v>565</v>
      </c>
    </row>
    <row r="260" spans="2:18" ht="90" customHeight="1" x14ac:dyDescent="0.25">
      <c r="B260" s="737" t="s">
        <v>18</v>
      </c>
      <c r="C260" s="799" t="s">
        <v>8</v>
      </c>
      <c r="D260" s="1136"/>
      <c r="E260" s="1136" t="s">
        <v>520</v>
      </c>
      <c r="F260" s="1138"/>
      <c r="G260" s="1150"/>
      <c r="H260" s="1151"/>
      <c r="I260" s="1142" t="s">
        <v>479</v>
      </c>
      <c r="J260" s="912" t="s">
        <v>354</v>
      </c>
      <c r="K260" s="716">
        <v>1</v>
      </c>
      <c r="L260" s="800">
        <v>45231</v>
      </c>
      <c r="M260" s="800">
        <v>45443</v>
      </c>
      <c r="N260" s="711">
        <f t="shared" si="11"/>
        <v>30.285714285714285</v>
      </c>
      <c r="O260" s="719">
        <v>0</v>
      </c>
      <c r="P260" s="406">
        <f t="shared" si="7"/>
        <v>0</v>
      </c>
      <c r="Q260" s="713" t="str">
        <f>IF(ISNUMBER(P260),IF(P260=100%,"CUMPLIDA",IF(AND(ISNUMBER(M260),ISNUMBER([1]CONSOLIDADO!$Q$4)), IF(M260&lt;[1]CONSOLIDADO!$Q$4,"INCUMPLIDA","PROCESO"), "VERIFICAR FECHA")),"SIN VALOR AVANCE")</f>
        <v>PROCESO</v>
      </c>
      <c r="R260" s="905" t="s">
        <v>565</v>
      </c>
    </row>
    <row r="261" spans="2:18" ht="90.6" customHeight="1" x14ac:dyDescent="0.25">
      <c r="B261" s="737" t="s">
        <v>18</v>
      </c>
      <c r="C261" s="799" t="s">
        <v>8</v>
      </c>
      <c r="D261" s="1136"/>
      <c r="E261" s="1136" t="s">
        <v>520</v>
      </c>
      <c r="F261" s="1138"/>
      <c r="G261" s="1150"/>
      <c r="H261" s="1151"/>
      <c r="I261" s="1142"/>
      <c r="J261" s="912" t="s">
        <v>106</v>
      </c>
      <c r="K261" s="716">
        <v>4</v>
      </c>
      <c r="L261" s="800">
        <v>45444</v>
      </c>
      <c r="M261" s="800">
        <v>45808</v>
      </c>
      <c r="N261" s="711">
        <f t="shared" si="11"/>
        <v>52</v>
      </c>
      <c r="O261" s="719">
        <v>0</v>
      </c>
      <c r="P261" s="406">
        <f t="shared" si="7"/>
        <v>0</v>
      </c>
      <c r="Q261" s="713" t="str">
        <f>IF(ISNUMBER(P261),IF(P261=100%,"CUMPLIDA",IF(AND(ISNUMBER(M261),ISNUMBER([1]CONSOLIDADO!$Q$4)), IF(M261&lt;[1]CONSOLIDADO!$Q$4,"INCUMPLIDA","PROCESO"), "VERIFICAR FECHA")),"SIN VALOR AVANCE")</f>
        <v>PROCESO</v>
      </c>
      <c r="R261" s="721" t="s">
        <v>566</v>
      </c>
    </row>
    <row r="262" spans="2:18" ht="90.6" customHeight="1" x14ac:dyDescent="0.25">
      <c r="B262" s="737" t="s">
        <v>18</v>
      </c>
      <c r="C262" s="799" t="s">
        <v>8</v>
      </c>
      <c r="D262" s="1136"/>
      <c r="E262" s="1136" t="s">
        <v>520</v>
      </c>
      <c r="F262" s="1138"/>
      <c r="G262" s="1150"/>
      <c r="H262" s="1151"/>
      <c r="I262" s="906" t="s">
        <v>482</v>
      </c>
      <c r="J262" s="912" t="s">
        <v>399</v>
      </c>
      <c r="K262" s="716">
        <v>1</v>
      </c>
      <c r="L262" s="800">
        <v>45809</v>
      </c>
      <c r="M262" s="800">
        <v>46022</v>
      </c>
      <c r="N262" s="711">
        <f t="shared" si="11"/>
        <v>30.428571428571427</v>
      </c>
      <c r="O262" s="719">
        <v>0</v>
      </c>
      <c r="P262" s="406">
        <f t="shared" si="7"/>
        <v>0</v>
      </c>
      <c r="Q262" s="713" t="str">
        <f>IF(ISNUMBER(P262),IF(P262=100%,"CUMPLIDA",IF(AND(ISNUMBER(M262),ISNUMBER([1]CONSOLIDADO!$Q$4)), IF(M262&lt;[1]CONSOLIDADO!$Q$4,"INCUMPLIDA","PROCESO"), "VERIFICAR FECHA")),"SIN VALOR AVANCE")</f>
        <v>PROCESO</v>
      </c>
      <c r="R262" s="721" t="s">
        <v>566</v>
      </c>
    </row>
    <row r="263" spans="2:18" ht="105.6" customHeight="1" x14ac:dyDescent="0.25">
      <c r="B263" s="737" t="s">
        <v>18</v>
      </c>
      <c r="C263" s="799" t="s">
        <v>8</v>
      </c>
      <c r="D263" s="1136" t="s">
        <v>519</v>
      </c>
      <c r="E263" s="1136" t="s">
        <v>520</v>
      </c>
      <c r="F263" s="1138" t="s">
        <v>567</v>
      </c>
      <c r="G263" s="1150" t="s">
        <v>568</v>
      </c>
      <c r="H263" s="1151" t="s">
        <v>471</v>
      </c>
      <c r="I263" s="906" t="s">
        <v>477</v>
      </c>
      <c r="J263" s="737" t="s">
        <v>351</v>
      </c>
      <c r="K263" s="716">
        <v>1</v>
      </c>
      <c r="L263" s="800">
        <v>44927</v>
      </c>
      <c r="M263" s="800">
        <v>45230</v>
      </c>
      <c r="N263" s="711">
        <f t="shared" si="11"/>
        <v>43.285714285714285</v>
      </c>
      <c r="O263" s="719">
        <v>0</v>
      </c>
      <c r="P263" s="406">
        <f t="shared" si="7"/>
        <v>0</v>
      </c>
      <c r="Q263" s="713" t="str">
        <f>IF(ISNUMBER(P263),IF(P263=100%,"CUMPLIDA",IF(AND(ISNUMBER(M263),ISNUMBER([1]CONSOLIDADO!$Q$4)), IF(M263&lt;[1]CONSOLIDADO!$Q$4,"INCUMPLIDA","PROCESO"), "VERIFICAR FECHA")),"SIN VALOR AVANCE")</f>
        <v>PROCESO</v>
      </c>
      <c r="R263" s="905" t="s">
        <v>565</v>
      </c>
    </row>
    <row r="264" spans="2:18" ht="165.6" x14ac:dyDescent="0.25">
      <c r="B264" s="737" t="s">
        <v>18</v>
      </c>
      <c r="C264" s="799" t="s">
        <v>8</v>
      </c>
      <c r="D264" s="1136"/>
      <c r="E264" s="1136" t="s">
        <v>520</v>
      </c>
      <c r="F264" s="1138"/>
      <c r="G264" s="1150"/>
      <c r="H264" s="1151"/>
      <c r="I264" s="1142" t="s">
        <v>479</v>
      </c>
      <c r="J264" s="912" t="s">
        <v>354</v>
      </c>
      <c r="K264" s="716">
        <v>1</v>
      </c>
      <c r="L264" s="800">
        <v>45231</v>
      </c>
      <c r="M264" s="800">
        <v>45443</v>
      </c>
      <c r="N264" s="711">
        <f t="shared" si="11"/>
        <v>30.285714285714285</v>
      </c>
      <c r="O264" s="719">
        <v>0</v>
      </c>
      <c r="P264" s="406">
        <f t="shared" si="7"/>
        <v>0</v>
      </c>
      <c r="Q264" s="713" t="str">
        <f>IF(ISNUMBER(P264),IF(P264=100%,"CUMPLIDA",IF(AND(ISNUMBER(M264),ISNUMBER([1]CONSOLIDADO!$Q$4)), IF(M264&lt;[1]CONSOLIDADO!$Q$4,"INCUMPLIDA","PROCESO"), "VERIFICAR FECHA")),"SIN VALOR AVANCE")</f>
        <v>PROCESO</v>
      </c>
      <c r="R264" s="905" t="s">
        <v>565</v>
      </c>
    </row>
    <row r="265" spans="2:18" ht="120.6" x14ac:dyDescent="0.25">
      <c r="B265" s="737" t="s">
        <v>18</v>
      </c>
      <c r="C265" s="799" t="s">
        <v>8</v>
      </c>
      <c r="D265" s="1136"/>
      <c r="E265" s="1136" t="s">
        <v>520</v>
      </c>
      <c r="F265" s="1138"/>
      <c r="G265" s="1150"/>
      <c r="H265" s="1151"/>
      <c r="I265" s="1142"/>
      <c r="J265" s="912" t="s">
        <v>106</v>
      </c>
      <c r="K265" s="716">
        <v>4</v>
      </c>
      <c r="L265" s="800">
        <v>45444</v>
      </c>
      <c r="M265" s="800">
        <v>45808</v>
      </c>
      <c r="N265" s="711">
        <f t="shared" si="11"/>
        <v>52</v>
      </c>
      <c r="O265" s="719">
        <v>0</v>
      </c>
      <c r="P265" s="406">
        <f t="shared" si="7"/>
        <v>0</v>
      </c>
      <c r="Q265" s="713" t="str">
        <f>IF(ISNUMBER(P265),IF(P265=100%,"CUMPLIDA",IF(AND(ISNUMBER(M265),ISNUMBER([1]CONSOLIDADO!$Q$4)), IF(M265&lt;[1]CONSOLIDADO!$Q$4,"INCUMPLIDA","PROCESO"), "VERIFICAR FECHA")),"SIN VALOR AVANCE")</f>
        <v>PROCESO</v>
      </c>
      <c r="R265" s="905" t="s">
        <v>569</v>
      </c>
    </row>
    <row r="266" spans="2:18" ht="90.6" customHeight="1" x14ac:dyDescent="0.25">
      <c r="B266" s="737" t="s">
        <v>18</v>
      </c>
      <c r="C266" s="799" t="s">
        <v>8</v>
      </c>
      <c r="D266" s="1136"/>
      <c r="E266" s="1136" t="s">
        <v>520</v>
      </c>
      <c r="F266" s="1138"/>
      <c r="G266" s="1150"/>
      <c r="H266" s="1151"/>
      <c r="I266" s="906" t="s">
        <v>482</v>
      </c>
      <c r="J266" s="912" t="s">
        <v>399</v>
      </c>
      <c r="K266" s="716">
        <v>1</v>
      </c>
      <c r="L266" s="800">
        <v>45809</v>
      </c>
      <c r="M266" s="800">
        <v>46022</v>
      </c>
      <c r="N266" s="711">
        <f t="shared" si="11"/>
        <v>30.428571428571427</v>
      </c>
      <c r="O266" s="719">
        <v>0</v>
      </c>
      <c r="P266" s="406">
        <f t="shared" si="7"/>
        <v>0</v>
      </c>
      <c r="Q266" s="713" t="str">
        <f>IF(ISNUMBER(P266),IF(P266=100%,"CUMPLIDA",IF(AND(ISNUMBER(M266),ISNUMBER([1]CONSOLIDADO!$Q$4)), IF(M266&lt;[1]CONSOLIDADO!$Q$4,"INCUMPLIDA","PROCESO"), "VERIFICAR FECHA")),"SIN VALOR AVANCE")</f>
        <v>PROCESO</v>
      </c>
      <c r="R266" s="721" t="s">
        <v>566</v>
      </c>
    </row>
    <row r="267" spans="2:18" ht="105.6" customHeight="1" x14ac:dyDescent="0.25">
      <c r="B267" s="737" t="s">
        <v>18</v>
      </c>
      <c r="C267" s="799" t="s">
        <v>8</v>
      </c>
      <c r="D267" s="1136" t="s">
        <v>519</v>
      </c>
      <c r="E267" s="1136" t="s">
        <v>520</v>
      </c>
      <c r="F267" s="1138" t="s">
        <v>570</v>
      </c>
      <c r="G267" s="1150" t="s">
        <v>571</v>
      </c>
      <c r="H267" s="1151" t="s">
        <v>471</v>
      </c>
      <c r="I267" s="906" t="s">
        <v>477</v>
      </c>
      <c r="J267" s="737" t="s">
        <v>351</v>
      </c>
      <c r="K267" s="716">
        <v>1</v>
      </c>
      <c r="L267" s="800">
        <v>44927</v>
      </c>
      <c r="M267" s="800">
        <v>45230</v>
      </c>
      <c r="N267" s="711">
        <f t="shared" si="11"/>
        <v>43.285714285714285</v>
      </c>
      <c r="O267" s="719">
        <v>0</v>
      </c>
      <c r="P267" s="406">
        <f t="shared" si="7"/>
        <v>0</v>
      </c>
      <c r="Q267" s="713" t="str">
        <f>IF(ISNUMBER(P267),IF(P267=100%,"CUMPLIDA",IF(AND(ISNUMBER(M267),ISNUMBER([1]CONSOLIDADO!$Q$4)), IF(M267&lt;[1]CONSOLIDADO!$Q$4,"INCUMPLIDA","PROCESO"), "VERIFICAR FECHA")),"SIN VALOR AVANCE")</f>
        <v>PROCESO</v>
      </c>
      <c r="R267" s="905" t="s">
        <v>565</v>
      </c>
    </row>
    <row r="268" spans="2:18" ht="165.6" x14ac:dyDescent="0.25">
      <c r="B268" s="737" t="s">
        <v>18</v>
      </c>
      <c r="C268" s="799" t="s">
        <v>8</v>
      </c>
      <c r="D268" s="1136"/>
      <c r="E268" s="1136" t="s">
        <v>520</v>
      </c>
      <c r="F268" s="1138"/>
      <c r="G268" s="1150"/>
      <c r="H268" s="1151"/>
      <c r="I268" s="1142" t="s">
        <v>479</v>
      </c>
      <c r="J268" s="912" t="s">
        <v>354</v>
      </c>
      <c r="K268" s="716">
        <v>1</v>
      </c>
      <c r="L268" s="800">
        <v>45231</v>
      </c>
      <c r="M268" s="800">
        <v>45443</v>
      </c>
      <c r="N268" s="711">
        <f t="shared" si="11"/>
        <v>30.285714285714285</v>
      </c>
      <c r="O268" s="719">
        <v>0</v>
      </c>
      <c r="P268" s="406">
        <f t="shared" si="7"/>
        <v>0</v>
      </c>
      <c r="Q268" s="713" t="str">
        <f>IF(ISNUMBER(P268),IF(P268=100%,"CUMPLIDA",IF(AND(ISNUMBER(M268),ISNUMBER([1]CONSOLIDADO!$Q$4)), IF(M268&lt;[1]CONSOLIDADO!$Q$4,"INCUMPLIDA","PROCESO"), "VERIFICAR FECHA")),"SIN VALOR AVANCE")</f>
        <v>PROCESO</v>
      </c>
      <c r="R268" s="905" t="s">
        <v>565</v>
      </c>
    </row>
    <row r="269" spans="2:18" ht="60" customHeight="1" x14ac:dyDescent="0.25">
      <c r="B269" s="737" t="s">
        <v>18</v>
      </c>
      <c r="C269" s="799" t="s">
        <v>8</v>
      </c>
      <c r="D269" s="1136"/>
      <c r="E269" s="1136" t="s">
        <v>520</v>
      </c>
      <c r="F269" s="1138"/>
      <c r="G269" s="1150"/>
      <c r="H269" s="1151"/>
      <c r="I269" s="1142"/>
      <c r="J269" s="912" t="s">
        <v>106</v>
      </c>
      <c r="K269" s="716">
        <v>4</v>
      </c>
      <c r="L269" s="800">
        <v>45444</v>
      </c>
      <c r="M269" s="800">
        <v>45808</v>
      </c>
      <c r="N269" s="711">
        <f t="shared" si="11"/>
        <v>52</v>
      </c>
      <c r="O269" s="719">
        <v>0</v>
      </c>
      <c r="P269" s="406">
        <f t="shared" ref="P269:P332" si="12">O269/K269</f>
        <v>0</v>
      </c>
      <c r="Q269" s="713" t="str">
        <f>IF(ISNUMBER(P269),IF(P269=100%,"CUMPLIDA",IF(AND(ISNUMBER(M269),ISNUMBER([1]CONSOLIDADO!$Q$4)), IF(M269&lt;[1]CONSOLIDADO!$Q$4,"INCUMPLIDA","PROCESO"), "VERIFICAR FECHA")),"SIN VALOR AVANCE")</f>
        <v>PROCESO</v>
      </c>
      <c r="R269" s="905" t="s">
        <v>569</v>
      </c>
    </row>
    <row r="270" spans="2:18" ht="105.6" customHeight="1" x14ac:dyDescent="0.25">
      <c r="B270" s="737" t="s">
        <v>18</v>
      </c>
      <c r="C270" s="799" t="s">
        <v>8</v>
      </c>
      <c r="D270" s="1136"/>
      <c r="E270" s="1136" t="s">
        <v>520</v>
      </c>
      <c r="F270" s="1138"/>
      <c r="G270" s="1150"/>
      <c r="H270" s="1151"/>
      <c r="I270" s="906" t="s">
        <v>482</v>
      </c>
      <c r="J270" s="912" t="s">
        <v>399</v>
      </c>
      <c r="K270" s="716">
        <v>1</v>
      </c>
      <c r="L270" s="800">
        <v>45809</v>
      </c>
      <c r="M270" s="800">
        <v>46022</v>
      </c>
      <c r="N270" s="711">
        <f t="shared" si="11"/>
        <v>30.428571428571427</v>
      </c>
      <c r="O270" s="719">
        <v>0</v>
      </c>
      <c r="P270" s="406">
        <f t="shared" si="12"/>
        <v>0</v>
      </c>
      <c r="Q270" s="713" t="str">
        <f>IF(ISNUMBER(P270),IF(P270=100%,"CUMPLIDA",IF(AND(ISNUMBER(M270),ISNUMBER([1]CONSOLIDADO!$Q$4)), IF(M270&lt;[1]CONSOLIDADO!$Q$4,"INCUMPLIDA","PROCESO"), "VERIFICAR FECHA")),"SIN VALOR AVANCE")</f>
        <v>PROCESO</v>
      </c>
      <c r="R270" s="721" t="s">
        <v>566</v>
      </c>
    </row>
    <row r="271" spans="2:18" ht="120.6" x14ac:dyDescent="0.25">
      <c r="B271" s="737" t="s">
        <v>18</v>
      </c>
      <c r="C271" s="799" t="s">
        <v>8</v>
      </c>
      <c r="D271" s="1136" t="s">
        <v>519</v>
      </c>
      <c r="E271" s="1136" t="s">
        <v>520</v>
      </c>
      <c r="F271" s="1138" t="s">
        <v>572</v>
      </c>
      <c r="G271" s="1150" t="s">
        <v>573</v>
      </c>
      <c r="H271" s="909" t="s">
        <v>574</v>
      </c>
      <c r="I271" s="909" t="s">
        <v>575</v>
      </c>
      <c r="J271" s="910" t="s">
        <v>280</v>
      </c>
      <c r="K271" s="716">
        <v>1</v>
      </c>
      <c r="L271" s="800">
        <v>44928</v>
      </c>
      <c r="M271" s="800">
        <v>45139</v>
      </c>
      <c r="N271" s="711">
        <f t="shared" si="11"/>
        <v>30.142857142857142</v>
      </c>
      <c r="O271" s="719">
        <v>0</v>
      </c>
      <c r="P271" s="406">
        <f t="shared" si="12"/>
        <v>0</v>
      </c>
      <c r="Q271" s="713" t="str">
        <f>IF(ISNUMBER(P271),IF(P271=100%,"CUMPLIDA",IF(AND(ISNUMBER(M271),ISNUMBER([1]CONSOLIDADO!$Q$4)), IF(M271&lt;[1]CONSOLIDADO!$Q$4,"INCUMPLIDA","PROCESO"), "VERIFICAR FECHA")),"SIN VALOR AVANCE")</f>
        <v>PROCESO</v>
      </c>
      <c r="R271" s="905" t="s">
        <v>569</v>
      </c>
    </row>
    <row r="272" spans="2:18" ht="195.6" x14ac:dyDescent="0.25">
      <c r="B272" s="737" t="s">
        <v>18</v>
      </c>
      <c r="C272" s="799" t="s">
        <v>8</v>
      </c>
      <c r="D272" s="1136"/>
      <c r="E272" s="1136" t="s">
        <v>520</v>
      </c>
      <c r="F272" s="1138"/>
      <c r="G272" s="1150"/>
      <c r="H272" s="1150" t="s">
        <v>576</v>
      </c>
      <c r="I272" s="909" t="s">
        <v>577</v>
      </c>
      <c r="J272" s="910" t="s">
        <v>578</v>
      </c>
      <c r="K272" s="709">
        <v>1</v>
      </c>
      <c r="L272" s="800">
        <v>44562</v>
      </c>
      <c r="M272" s="800">
        <v>44742</v>
      </c>
      <c r="N272" s="711">
        <f t="shared" si="11"/>
        <v>25.714285714285715</v>
      </c>
      <c r="O272" s="712">
        <v>1</v>
      </c>
      <c r="P272" s="406">
        <f t="shared" si="12"/>
        <v>1</v>
      </c>
      <c r="Q272" s="713" t="str">
        <f>IF(ISNUMBER(P272),IF(P272=100%,"CUMPLIDA",IF(AND(ISNUMBER(M272),ISNUMBER([1]CONSOLIDADO!$Q$4)), IF(M272&lt;[1]CONSOLIDADO!$Q$4,"INCUMPLIDA","PROCESO"), "VERIFICAR FECHA")),"SIN VALOR AVANCE")</f>
        <v>CUMPLIDA</v>
      </c>
      <c r="R272" s="721" t="s">
        <v>579</v>
      </c>
    </row>
    <row r="273" spans="2:18" ht="195.6" x14ac:dyDescent="0.25">
      <c r="B273" s="737" t="s">
        <v>18</v>
      </c>
      <c r="C273" s="799" t="s">
        <v>8</v>
      </c>
      <c r="D273" s="1136"/>
      <c r="E273" s="1136" t="s">
        <v>520</v>
      </c>
      <c r="F273" s="1138"/>
      <c r="G273" s="1150"/>
      <c r="H273" s="1150"/>
      <c r="I273" s="1150" t="s">
        <v>580</v>
      </c>
      <c r="J273" s="910" t="s">
        <v>581</v>
      </c>
      <c r="K273" s="709">
        <v>1</v>
      </c>
      <c r="L273" s="800">
        <v>44835</v>
      </c>
      <c r="M273" s="800">
        <v>44926</v>
      </c>
      <c r="N273" s="711">
        <f t="shared" si="11"/>
        <v>13</v>
      </c>
      <c r="O273" s="712">
        <v>1</v>
      </c>
      <c r="P273" s="406">
        <f t="shared" si="12"/>
        <v>1</v>
      </c>
      <c r="Q273" s="713" t="str">
        <f>IF(ISNUMBER(P273),IF(P273=100%,"CUMPLIDA",IF(AND(ISNUMBER(M273),ISNUMBER([1]CONSOLIDADO!$Q$4)), IF(M273&lt;[1]CONSOLIDADO!$Q$4,"INCUMPLIDA","PROCESO"), "VERIFICAR FECHA")),"SIN VALOR AVANCE")</f>
        <v>CUMPLIDA</v>
      </c>
      <c r="R273" s="721" t="s">
        <v>579</v>
      </c>
    </row>
    <row r="274" spans="2:18" ht="195.6" x14ac:dyDescent="0.25">
      <c r="B274" s="737" t="s">
        <v>18</v>
      </c>
      <c r="C274" s="799" t="s">
        <v>8</v>
      </c>
      <c r="D274" s="1136"/>
      <c r="E274" s="1136" t="s">
        <v>520</v>
      </c>
      <c r="F274" s="1138"/>
      <c r="G274" s="1150"/>
      <c r="H274" s="1150"/>
      <c r="I274" s="1150"/>
      <c r="J274" s="910" t="s">
        <v>582</v>
      </c>
      <c r="K274" s="709">
        <v>1</v>
      </c>
      <c r="L274" s="800">
        <v>44927</v>
      </c>
      <c r="M274" s="800">
        <v>45291</v>
      </c>
      <c r="N274" s="711">
        <f t="shared" si="11"/>
        <v>52</v>
      </c>
      <c r="O274" s="712">
        <v>0</v>
      </c>
      <c r="P274" s="406">
        <f t="shared" si="12"/>
        <v>0</v>
      </c>
      <c r="Q274" s="713" t="str">
        <f>IF(ISNUMBER(P274),IF(P274=100%,"CUMPLIDA",IF(AND(ISNUMBER(M274),ISNUMBER([1]CONSOLIDADO!$Q$4)), IF(M274&lt;[1]CONSOLIDADO!$Q$4,"INCUMPLIDA","PROCESO"), "VERIFICAR FECHA")),"SIN VALOR AVANCE")</f>
        <v>PROCESO</v>
      </c>
      <c r="R274" s="721" t="s">
        <v>579</v>
      </c>
    </row>
    <row r="275" spans="2:18" ht="270.60000000000002" x14ac:dyDescent="0.25">
      <c r="B275" s="737" t="s">
        <v>18</v>
      </c>
      <c r="C275" s="799" t="s">
        <v>8</v>
      </c>
      <c r="D275" s="1144" t="s">
        <v>587</v>
      </c>
      <c r="E275" s="1144" t="s">
        <v>588</v>
      </c>
      <c r="F275" s="1145" t="s">
        <v>589</v>
      </c>
      <c r="G275" s="1145" t="s">
        <v>590</v>
      </c>
      <c r="H275" s="1138" t="s">
        <v>591</v>
      </c>
      <c r="I275" s="860" t="s">
        <v>475</v>
      </c>
      <c r="J275" s="905" t="s">
        <v>95</v>
      </c>
      <c r="K275" s="709">
        <v>1</v>
      </c>
      <c r="L275" s="800">
        <v>44044</v>
      </c>
      <c r="M275" s="800">
        <v>44196</v>
      </c>
      <c r="N275" s="711">
        <f t="shared" si="11"/>
        <v>21.714285714285715</v>
      </c>
      <c r="O275" s="712">
        <v>1</v>
      </c>
      <c r="P275" s="406">
        <f t="shared" si="12"/>
        <v>1</v>
      </c>
      <c r="Q275" s="713" t="str">
        <f>IF(ISNUMBER(P275),IF(P275=100%,"CUMPLIDA",IF(AND(ISNUMBER(M275),ISNUMBER([1]CONSOLIDADO!$Q$4)), IF(M275&lt;[1]CONSOLIDADO!$Q$4,"INCUMPLIDA","PROCESO"), "VERIFICAR FECHA")),"SIN VALOR AVANCE")</f>
        <v>CUMPLIDA</v>
      </c>
      <c r="R275" s="905" t="s">
        <v>592</v>
      </c>
    </row>
    <row r="276" spans="2:18" ht="255.6" x14ac:dyDescent="0.25">
      <c r="B276" s="737" t="s">
        <v>18</v>
      </c>
      <c r="C276" s="799" t="s">
        <v>8</v>
      </c>
      <c r="D276" s="1144"/>
      <c r="E276" s="1144"/>
      <c r="F276" s="1145"/>
      <c r="G276" s="1145"/>
      <c r="H276" s="1138"/>
      <c r="I276" s="906" t="s">
        <v>477</v>
      </c>
      <c r="J276" s="737" t="s">
        <v>351</v>
      </c>
      <c r="K276" s="716">
        <v>1</v>
      </c>
      <c r="L276" s="800">
        <v>44927</v>
      </c>
      <c r="M276" s="800">
        <v>45230</v>
      </c>
      <c r="N276" s="711">
        <f t="shared" si="11"/>
        <v>43.285714285714285</v>
      </c>
      <c r="O276" s="719">
        <v>0</v>
      </c>
      <c r="P276" s="406">
        <f t="shared" si="12"/>
        <v>0</v>
      </c>
      <c r="Q276" s="713" t="str">
        <f>IF(ISNUMBER(P276),IF(P276=100%,"CUMPLIDA",IF(AND(ISNUMBER(M276),ISNUMBER([1]CONSOLIDADO!$Q$4)), IF(M276&lt;[1]CONSOLIDADO!$Q$4,"INCUMPLIDA","PROCESO"), "VERIFICAR FECHA")),"SIN VALOR AVANCE")</f>
        <v>PROCESO</v>
      </c>
      <c r="R276" s="905" t="s">
        <v>593</v>
      </c>
    </row>
    <row r="277" spans="2:18" ht="135.6" x14ac:dyDescent="0.25">
      <c r="B277" s="737" t="s">
        <v>18</v>
      </c>
      <c r="C277" s="799" t="s">
        <v>8</v>
      </c>
      <c r="D277" s="1144"/>
      <c r="E277" s="1144"/>
      <c r="F277" s="1145"/>
      <c r="G277" s="1145"/>
      <c r="H277" s="1138"/>
      <c r="I277" s="1142" t="s">
        <v>479</v>
      </c>
      <c r="J277" s="912" t="s">
        <v>354</v>
      </c>
      <c r="K277" s="716">
        <v>1</v>
      </c>
      <c r="L277" s="800">
        <v>45231</v>
      </c>
      <c r="M277" s="800">
        <v>45443</v>
      </c>
      <c r="N277" s="711">
        <f t="shared" si="11"/>
        <v>30.285714285714285</v>
      </c>
      <c r="O277" s="719">
        <v>0</v>
      </c>
      <c r="P277" s="406">
        <f t="shared" si="12"/>
        <v>0</v>
      </c>
      <c r="Q277" s="713" t="str">
        <f>IF(ISNUMBER(P277),IF(P277=100%,"CUMPLIDA",IF(AND(ISNUMBER(M277),ISNUMBER([1]CONSOLIDADO!$Q$4)), IF(M277&lt;[1]CONSOLIDADO!$Q$4,"INCUMPLIDA","PROCESO"), "VERIFICAR FECHA")),"SIN VALOR AVANCE")</f>
        <v>PROCESO</v>
      </c>
      <c r="R277" s="905" t="s">
        <v>594</v>
      </c>
    </row>
    <row r="278" spans="2:18" ht="285.60000000000002" x14ac:dyDescent="0.25">
      <c r="B278" s="737" t="s">
        <v>18</v>
      </c>
      <c r="C278" s="799" t="s">
        <v>8</v>
      </c>
      <c r="D278" s="1144"/>
      <c r="E278" s="1144"/>
      <c r="F278" s="1145"/>
      <c r="G278" s="1145"/>
      <c r="H278" s="1138"/>
      <c r="I278" s="1142"/>
      <c r="J278" s="912" t="s">
        <v>106</v>
      </c>
      <c r="K278" s="716">
        <v>4</v>
      </c>
      <c r="L278" s="800">
        <v>45444</v>
      </c>
      <c r="M278" s="800">
        <v>45808</v>
      </c>
      <c r="N278" s="711">
        <f t="shared" si="11"/>
        <v>52</v>
      </c>
      <c r="O278" s="719">
        <v>0</v>
      </c>
      <c r="P278" s="406">
        <f t="shared" si="12"/>
        <v>0</v>
      </c>
      <c r="Q278" s="713" t="str">
        <f>IF(ISNUMBER(P278),IF(P278=100%,"CUMPLIDA",IF(AND(ISNUMBER(M278),ISNUMBER([1]CONSOLIDADO!$Q$4)), IF(M278&lt;[1]CONSOLIDADO!$Q$4,"INCUMPLIDA","PROCESO"), "VERIFICAR FECHA")),"SIN VALOR AVANCE")</f>
        <v>PROCESO</v>
      </c>
      <c r="R278" s="905" t="s">
        <v>595</v>
      </c>
    </row>
    <row r="279" spans="2:18" ht="285.60000000000002" x14ac:dyDescent="0.25">
      <c r="B279" s="737" t="s">
        <v>18</v>
      </c>
      <c r="C279" s="799" t="s">
        <v>8</v>
      </c>
      <c r="D279" s="1144"/>
      <c r="E279" s="1144"/>
      <c r="F279" s="1145"/>
      <c r="G279" s="1145"/>
      <c r="H279" s="1138"/>
      <c r="I279" s="906" t="s">
        <v>482</v>
      </c>
      <c r="J279" s="912" t="s">
        <v>399</v>
      </c>
      <c r="K279" s="716">
        <v>1</v>
      </c>
      <c r="L279" s="800">
        <v>45809</v>
      </c>
      <c r="M279" s="800">
        <v>46022</v>
      </c>
      <c r="N279" s="711">
        <f t="shared" si="11"/>
        <v>30.428571428571427</v>
      </c>
      <c r="O279" s="719">
        <v>0</v>
      </c>
      <c r="P279" s="406">
        <f t="shared" si="12"/>
        <v>0</v>
      </c>
      <c r="Q279" s="713" t="str">
        <f>IF(ISNUMBER(P279),IF(P279=100%,"CUMPLIDA",IF(AND(ISNUMBER(M279),ISNUMBER([1]CONSOLIDADO!$Q$4)), IF(M279&lt;[1]CONSOLIDADO!$Q$4,"INCUMPLIDA","PROCESO"), "VERIFICAR FECHA")),"SIN VALOR AVANCE")</f>
        <v>PROCESO</v>
      </c>
      <c r="R279" s="905" t="s">
        <v>595</v>
      </c>
    </row>
    <row r="280" spans="2:18" ht="255.6" x14ac:dyDescent="0.25">
      <c r="B280" s="737" t="s">
        <v>18</v>
      </c>
      <c r="C280" s="799" t="s">
        <v>8</v>
      </c>
      <c r="D280" s="1144" t="s">
        <v>596</v>
      </c>
      <c r="E280" s="1144" t="s">
        <v>597</v>
      </c>
      <c r="F280" s="1145" t="s">
        <v>598</v>
      </c>
      <c r="G280" s="1145" t="s">
        <v>599</v>
      </c>
      <c r="H280" s="1138" t="s">
        <v>591</v>
      </c>
      <c r="I280" s="860" t="s">
        <v>475</v>
      </c>
      <c r="J280" s="905" t="s">
        <v>95</v>
      </c>
      <c r="K280" s="709">
        <v>1</v>
      </c>
      <c r="L280" s="800">
        <v>44044</v>
      </c>
      <c r="M280" s="800">
        <v>44196</v>
      </c>
      <c r="N280" s="711">
        <f t="shared" si="11"/>
        <v>21.714285714285715</v>
      </c>
      <c r="O280" s="712">
        <v>1</v>
      </c>
      <c r="P280" s="406">
        <f t="shared" si="12"/>
        <v>1</v>
      </c>
      <c r="Q280" s="713" t="str">
        <f>IF(ISNUMBER(P280),IF(P280=100%,"CUMPLIDA",IF(AND(ISNUMBER(M280),ISNUMBER([1]CONSOLIDADO!$Q$4)), IF(M280&lt;[1]CONSOLIDADO!$Q$4,"INCUMPLIDA","PROCESO"), "VERIFICAR FECHA")),"SIN VALOR AVANCE")</f>
        <v>CUMPLIDA</v>
      </c>
      <c r="R280" s="905" t="s">
        <v>600</v>
      </c>
    </row>
    <row r="281" spans="2:18" ht="180.6" x14ac:dyDescent="0.25">
      <c r="B281" s="737" t="s">
        <v>18</v>
      </c>
      <c r="C281" s="799" t="s">
        <v>8</v>
      </c>
      <c r="D281" s="1144"/>
      <c r="E281" s="1144"/>
      <c r="F281" s="1145"/>
      <c r="G281" s="1145"/>
      <c r="H281" s="1138"/>
      <c r="I281" s="906" t="s">
        <v>477</v>
      </c>
      <c r="J281" s="737" t="s">
        <v>351</v>
      </c>
      <c r="K281" s="716">
        <v>1</v>
      </c>
      <c r="L281" s="800">
        <v>44927</v>
      </c>
      <c r="M281" s="800">
        <v>45230</v>
      </c>
      <c r="N281" s="711">
        <f t="shared" si="11"/>
        <v>43.285714285714285</v>
      </c>
      <c r="O281" s="719">
        <v>0</v>
      </c>
      <c r="P281" s="406">
        <f t="shared" si="12"/>
        <v>0</v>
      </c>
      <c r="Q281" s="713" t="str">
        <f>IF(ISNUMBER(P281),IF(P281=100%,"CUMPLIDA",IF(AND(ISNUMBER(M281),ISNUMBER([1]CONSOLIDADO!$Q$4)), IF(M281&lt;[1]CONSOLIDADO!$Q$4,"INCUMPLIDA","PROCESO"), "VERIFICAR FECHA")),"SIN VALOR AVANCE")</f>
        <v>PROCESO</v>
      </c>
      <c r="R281" s="905" t="s">
        <v>601</v>
      </c>
    </row>
    <row r="282" spans="2:18" ht="180.6" x14ac:dyDescent="0.25">
      <c r="B282" s="737" t="s">
        <v>18</v>
      </c>
      <c r="C282" s="799" t="s">
        <v>8</v>
      </c>
      <c r="D282" s="1144"/>
      <c r="E282" s="1144"/>
      <c r="F282" s="1145"/>
      <c r="G282" s="1145"/>
      <c r="H282" s="1138"/>
      <c r="I282" s="1142" t="s">
        <v>479</v>
      </c>
      <c r="J282" s="912" t="s">
        <v>354</v>
      </c>
      <c r="K282" s="716">
        <v>1</v>
      </c>
      <c r="L282" s="800">
        <v>45231</v>
      </c>
      <c r="M282" s="800">
        <v>45443</v>
      </c>
      <c r="N282" s="711">
        <f t="shared" si="11"/>
        <v>30.285714285714285</v>
      </c>
      <c r="O282" s="719">
        <v>0</v>
      </c>
      <c r="P282" s="406">
        <f t="shared" si="12"/>
        <v>0</v>
      </c>
      <c r="Q282" s="713" t="str">
        <f>IF(ISNUMBER(P282),IF(P282=100%,"CUMPLIDA",IF(AND(ISNUMBER(M282),ISNUMBER([1]CONSOLIDADO!$Q$4)), IF(M282&lt;[1]CONSOLIDADO!$Q$4,"INCUMPLIDA","PROCESO"), "VERIFICAR FECHA")),"SIN VALOR AVANCE")</f>
        <v>PROCESO</v>
      </c>
      <c r="R282" s="905" t="s">
        <v>601</v>
      </c>
    </row>
    <row r="283" spans="2:18" ht="285.60000000000002" x14ac:dyDescent="0.25">
      <c r="B283" s="737" t="s">
        <v>18</v>
      </c>
      <c r="C283" s="799" t="s">
        <v>8</v>
      </c>
      <c r="D283" s="1144"/>
      <c r="E283" s="1144"/>
      <c r="F283" s="1145"/>
      <c r="G283" s="1145"/>
      <c r="H283" s="1138"/>
      <c r="I283" s="1142"/>
      <c r="J283" s="912" t="s">
        <v>106</v>
      </c>
      <c r="K283" s="716">
        <v>4</v>
      </c>
      <c r="L283" s="800">
        <v>45444</v>
      </c>
      <c r="M283" s="800">
        <v>45808</v>
      </c>
      <c r="N283" s="711">
        <f t="shared" si="11"/>
        <v>52</v>
      </c>
      <c r="O283" s="719">
        <v>0</v>
      </c>
      <c r="P283" s="406">
        <f t="shared" si="12"/>
        <v>0</v>
      </c>
      <c r="Q283" s="713" t="str">
        <f>IF(ISNUMBER(P283),IF(P283=100%,"CUMPLIDA",IF(AND(ISNUMBER(M283),ISNUMBER([1]CONSOLIDADO!$Q$4)), IF(M283&lt;[1]CONSOLIDADO!$Q$4,"INCUMPLIDA","PROCESO"), "VERIFICAR FECHA")),"SIN VALOR AVANCE")</f>
        <v>PROCESO</v>
      </c>
      <c r="R283" s="905" t="s">
        <v>595</v>
      </c>
    </row>
    <row r="284" spans="2:18" ht="270.60000000000002" x14ac:dyDescent="0.25">
      <c r="B284" s="737" t="s">
        <v>18</v>
      </c>
      <c r="C284" s="799" t="s">
        <v>8</v>
      </c>
      <c r="D284" s="1144"/>
      <c r="E284" s="1144"/>
      <c r="F284" s="1145"/>
      <c r="G284" s="1145"/>
      <c r="H284" s="1138"/>
      <c r="I284" s="906" t="s">
        <v>482</v>
      </c>
      <c r="J284" s="912" t="s">
        <v>399</v>
      </c>
      <c r="K284" s="716">
        <v>1</v>
      </c>
      <c r="L284" s="800">
        <v>45809</v>
      </c>
      <c r="M284" s="800">
        <v>46022</v>
      </c>
      <c r="N284" s="711">
        <f t="shared" si="11"/>
        <v>30.428571428571427</v>
      </c>
      <c r="O284" s="719">
        <v>0</v>
      </c>
      <c r="P284" s="406">
        <f t="shared" si="12"/>
        <v>0</v>
      </c>
      <c r="Q284" s="713" t="str">
        <f>IF(ISNUMBER(P284),IF(P284=100%,"CUMPLIDA",IF(AND(ISNUMBER(M284),ISNUMBER([1]CONSOLIDADO!$Q$4)), IF(M284&lt;[1]CONSOLIDADO!$Q$4,"INCUMPLIDA","PROCESO"), "VERIFICAR FECHA")),"SIN VALOR AVANCE")</f>
        <v>PROCESO</v>
      </c>
      <c r="R284" s="905" t="s">
        <v>602</v>
      </c>
    </row>
    <row r="285" spans="2:18" ht="315" x14ac:dyDescent="0.25">
      <c r="B285" s="737" t="s">
        <v>18</v>
      </c>
      <c r="C285" s="799" t="s">
        <v>8</v>
      </c>
      <c r="D285" s="1144" t="s">
        <v>603</v>
      </c>
      <c r="E285" s="1144" t="s">
        <v>604</v>
      </c>
      <c r="F285" s="1145" t="s">
        <v>605</v>
      </c>
      <c r="G285" s="1145" t="s">
        <v>606</v>
      </c>
      <c r="H285" s="1147" t="s">
        <v>607</v>
      </c>
      <c r="I285" s="908" t="s">
        <v>3310</v>
      </c>
      <c r="J285" s="737" t="s">
        <v>3311</v>
      </c>
      <c r="K285" s="716">
        <v>1</v>
      </c>
      <c r="L285" s="800">
        <v>45078</v>
      </c>
      <c r="M285" s="800">
        <v>45199</v>
      </c>
      <c r="N285" s="711">
        <f t="shared" si="11"/>
        <v>17.285714285714285</v>
      </c>
      <c r="O285" s="922">
        <v>0</v>
      </c>
      <c r="P285" s="406">
        <f t="shared" si="12"/>
        <v>0</v>
      </c>
      <c r="Q285" s="713" t="str">
        <f>IF(ISNUMBER(P285),IF(P285=100%,"CUMPLIDA",IF(AND(ISNUMBER(M285),ISNUMBER([1]CONSOLIDADO!$Q$4)), IF(M285&lt;[1]CONSOLIDADO!$Q$4,"INCUMPLIDA","PROCESO"), "VERIFICAR FECHA")),"SIN VALOR AVANCE")</f>
        <v>PROCESO</v>
      </c>
      <c r="R285" s="721" t="s">
        <v>608</v>
      </c>
    </row>
    <row r="286" spans="2:18" ht="255.6" x14ac:dyDescent="0.25">
      <c r="B286" s="737" t="s">
        <v>18</v>
      </c>
      <c r="C286" s="799" t="s">
        <v>8</v>
      </c>
      <c r="D286" s="1144"/>
      <c r="E286" s="1144"/>
      <c r="F286" s="1145"/>
      <c r="G286" s="1145"/>
      <c r="H286" s="1148"/>
      <c r="I286" s="404" t="s">
        <v>609</v>
      </c>
      <c r="J286" s="737" t="s">
        <v>3312</v>
      </c>
      <c r="K286" s="716">
        <v>1</v>
      </c>
      <c r="L286" s="800">
        <v>45200</v>
      </c>
      <c r="M286" s="800">
        <v>45291</v>
      </c>
      <c r="N286" s="711">
        <f t="shared" si="11"/>
        <v>13</v>
      </c>
      <c r="O286" s="719">
        <v>0</v>
      </c>
      <c r="P286" s="406">
        <f t="shared" si="12"/>
        <v>0</v>
      </c>
      <c r="Q286" s="713" t="str">
        <f>IF(ISNUMBER(P286),IF(P286=100%,"CUMPLIDA",IF(AND(ISNUMBER(M286),ISNUMBER([1]CONSOLIDADO!$Q$4)), IF(M286&lt;[1]CONSOLIDADO!$Q$4,"INCUMPLIDA","PROCESO"), "VERIFICAR FECHA")),"SIN VALOR AVANCE")</f>
        <v>PROCESO</v>
      </c>
      <c r="R286" s="721" t="s">
        <v>610</v>
      </c>
    </row>
    <row r="287" spans="2:18" ht="270.60000000000002" x14ac:dyDescent="0.25">
      <c r="B287" s="737" t="s">
        <v>18</v>
      </c>
      <c r="C287" s="799" t="s">
        <v>8</v>
      </c>
      <c r="D287" s="1144"/>
      <c r="E287" s="1144"/>
      <c r="F287" s="1145"/>
      <c r="G287" s="1145"/>
      <c r="H287" s="1149"/>
      <c r="I287" s="908" t="s">
        <v>3313</v>
      </c>
      <c r="J287" s="737" t="s">
        <v>3314</v>
      </c>
      <c r="K287" s="716">
        <v>1</v>
      </c>
      <c r="L287" s="800">
        <v>45078</v>
      </c>
      <c r="M287" s="800">
        <v>45199</v>
      </c>
      <c r="N287" s="711">
        <f t="shared" si="11"/>
        <v>17.285714285714285</v>
      </c>
      <c r="O287" s="719">
        <v>0</v>
      </c>
      <c r="P287" s="406">
        <f t="shared" si="12"/>
        <v>0</v>
      </c>
      <c r="Q287" s="713" t="str">
        <f>IF(ISNUMBER(P287),IF(P287=100%,"CUMPLIDA",IF(AND(ISNUMBER(M287),ISNUMBER([1]CONSOLIDADO!$Q$4)), IF(M287&lt;[1]CONSOLIDADO!$Q$4,"INCUMPLIDA","PROCESO"), "VERIFICAR FECHA")),"SIN VALOR AVANCE")</f>
        <v>PROCESO</v>
      </c>
      <c r="R287" s="721" t="s">
        <v>3380</v>
      </c>
    </row>
    <row r="288" spans="2:18" ht="255.6" x14ac:dyDescent="0.25">
      <c r="B288" s="737" t="s">
        <v>18</v>
      </c>
      <c r="C288" s="799" t="s">
        <v>8</v>
      </c>
      <c r="D288" s="1144" t="s">
        <v>611</v>
      </c>
      <c r="E288" s="1144" t="s">
        <v>588</v>
      </c>
      <c r="F288" s="1145" t="s">
        <v>612</v>
      </c>
      <c r="G288" s="1145" t="s">
        <v>613</v>
      </c>
      <c r="H288" s="1138" t="s">
        <v>591</v>
      </c>
      <c r="I288" s="860" t="s">
        <v>475</v>
      </c>
      <c r="J288" s="905" t="s">
        <v>95</v>
      </c>
      <c r="K288" s="709">
        <v>1</v>
      </c>
      <c r="L288" s="800">
        <v>44044</v>
      </c>
      <c r="M288" s="800">
        <v>44196</v>
      </c>
      <c r="N288" s="711">
        <f t="shared" si="11"/>
        <v>21.714285714285715</v>
      </c>
      <c r="O288" s="712">
        <v>1</v>
      </c>
      <c r="P288" s="406">
        <f t="shared" si="12"/>
        <v>1</v>
      </c>
      <c r="Q288" s="713" t="str">
        <f>IF(ISNUMBER(P288),IF(P288=100%,"CUMPLIDA",IF(AND(ISNUMBER(M288),ISNUMBER([1]CONSOLIDADO!$Q$4)), IF(M288&lt;[1]CONSOLIDADO!$Q$4,"INCUMPLIDA","PROCESO"), "VERIFICAR FECHA")),"SIN VALOR AVANCE")</f>
        <v>CUMPLIDA</v>
      </c>
      <c r="R288" s="905" t="s">
        <v>614</v>
      </c>
    </row>
    <row r="289" spans="2:18" ht="195.6" x14ac:dyDescent="0.25">
      <c r="B289" s="737" t="s">
        <v>18</v>
      </c>
      <c r="C289" s="799" t="s">
        <v>8</v>
      </c>
      <c r="D289" s="1144"/>
      <c r="E289" s="1144"/>
      <c r="F289" s="1145"/>
      <c r="G289" s="1145"/>
      <c r="H289" s="1138"/>
      <c r="I289" s="906" t="s">
        <v>477</v>
      </c>
      <c r="J289" s="737" t="s">
        <v>351</v>
      </c>
      <c r="K289" s="716">
        <v>1</v>
      </c>
      <c r="L289" s="800">
        <v>44927</v>
      </c>
      <c r="M289" s="800">
        <v>45230</v>
      </c>
      <c r="N289" s="711">
        <f t="shared" si="11"/>
        <v>43.285714285714285</v>
      </c>
      <c r="O289" s="719">
        <v>0</v>
      </c>
      <c r="P289" s="406">
        <f t="shared" si="12"/>
        <v>0</v>
      </c>
      <c r="Q289" s="713" t="str">
        <f>IF(ISNUMBER(P289),IF(P289=100%,"CUMPLIDA",IF(AND(ISNUMBER(M289),ISNUMBER([1]CONSOLIDADO!$Q$4)), IF(M289&lt;[1]CONSOLIDADO!$Q$4,"INCUMPLIDA","PROCESO"), "VERIFICAR FECHA")),"SIN VALOR AVANCE")</f>
        <v>PROCESO</v>
      </c>
      <c r="R289" s="905" t="s">
        <v>615</v>
      </c>
    </row>
    <row r="290" spans="2:18" ht="195.6" x14ac:dyDescent="0.25">
      <c r="B290" s="737" t="s">
        <v>18</v>
      </c>
      <c r="C290" s="799" t="s">
        <v>8</v>
      </c>
      <c r="D290" s="1144"/>
      <c r="E290" s="1144"/>
      <c r="F290" s="1145"/>
      <c r="G290" s="1145"/>
      <c r="H290" s="1138"/>
      <c r="I290" s="1142" t="s">
        <v>479</v>
      </c>
      <c r="J290" s="912" t="s">
        <v>354</v>
      </c>
      <c r="K290" s="716">
        <v>1</v>
      </c>
      <c r="L290" s="800">
        <v>45231</v>
      </c>
      <c r="M290" s="800">
        <v>45443</v>
      </c>
      <c r="N290" s="711">
        <f t="shared" si="11"/>
        <v>30.285714285714285</v>
      </c>
      <c r="O290" s="719">
        <v>0</v>
      </c>
      <c r="P290" s="406">
        <f t="shared" si="12"/>
        <v>0</v>
      </c>
      <c r="Q290" s="713" t="str">
        <f>IF(ISNUMBER(P290),IF(P290=100%,"CUMPLIDA",IF(AND(ISNUMBER(M290),ISNUMBER([1]CONSOLIDADO!$Q$4)), IF(M290&lt;[1]CONSOLIDADO!$Q$4,"INCUMPLIDA","PROCESO"), "VERIFICAR FECHA")),"SIN VALOR AVANCE")</f>
        <v>PROCESO</v>
      </c>
      <c r="R290" s="905" t="s">
        <v>615</v>
      </c>
    </row>
    <row r="291" spans="2:18" ht="285.60000000000002" x14ac:dyDescent="0.25">
      <c r="B291" s="737" t="s">
        <v>18</v>
      </c>
      <c r="C291" s="799" t="s">
        <v>8</v>
      </c>
      <c r="D291" s="1144"/>
      <c r="E291" s="1144"/>
      <c r="F291" s="1145"/>
      <c r="G291" s="1145"/>
      <c r="H291" s="1138"/>
      <c r="I291" s="1142"/>
      <c r="J291" s="912" t="s">
        <v>106</v>
      </c>
      <c r="K291" s="716">
        <v>4</v>
      </c>
      <c r="L291" s="800">
        <v>45444</v>
      </c>
      <c r="M291" s="800">
        <v>45808</v>
      </c>
      <c r="N291" s="711">
        <f t="shared" si="11"/>
        <v>52</v>
      </c>
      <c r="O291" s="719">
        <v>0</v>
      </c>
      <c r="P291" s="406">
        <f t="shared" si="12"/>
        <v>0</v>
      </c>
      <c r="Q291" s="713" t="str">
        <f>IF(ISNUMBER(P291),IF(P291=100%,"CUMPLIDA",IF(AND(ISNUMBER(M291),ISNUMBER([1]CONSOLIDADO!$Q$4)), IF(M291&lt;[1]CONSOLIDADO!$Q$4,"INCUMPLIDA","PROCESO"), "VERIFICAR FECHA")),"SIN VALOR AVANCE")</f>
        <v>PROCESO</v>
      </c>
      <c r="R291" s="905" t="s">
        <v>616</v>
      </c>
    </row>
    <row r="292" spans="2:18" ht="285.60000000000002" x14ac:dyDescent="0.25">
      <c r="B292" s="737" t="s">
        <v>18</v>
      </c>
      <c r="C292" s="799" t="s">
        <v>8</v>
      </c>
      <c r="D292" s="1144"/>
      <c r="E292" s="1144"/>
      <c r="F292" s="1145"/>
      <c r="G292" s="1145"/>
      <c r="H292" s="1138"/>
      <c r="I292" s="906" t="s">
        <v>482</v>
      </c>
      <c r="J292" s="912" t="s">
        <v>399</v>
      </c>
      <c r="K292" s="716">
        <v>1</v>
      </c>
      <c r="L292" s="800">
        <v>45809</v>
      </c>
      <c r="M292" s="800">
        <v>46022</v>
      </c>
      <c r="N292" s="711">
        <f t="shared" si="11"/>
        <v>30.428571428571427</v>
      </c>
      <c r="O292" s="719">
        <v>0</v>
      </c>
      <c r="P292" s="406">
        <f t="shared" si="12"/>
        <v>0</v>
      </c>
      <c r="Q292" s="713" t="str">
        <f>IF(ISNUMBER(P292),IF(P292=100%,"CUMPLIDA",IF(AND(ISNUMBER(M292),ISNUMBER([1]CONSOLIDADO!$Q$4)), IF(M292&lt;[1]CONSOLIDADO!$Q$4,"INCUMPLIDA","PROCESO"), "VERIFICAR FECHA")),"SIN VALOR AVANCE")</f>
        <v>PROCESO</v>
      </c>
      <c r="R292" s="905" t="s">
        <v>616</v>
      </c>
    </row>
    <row r="293" spans="2:18" ht="240.6" x14ac:dyDescent="0.25">
      <c r="B293" s="737" t="s">
        <v>18</v>
      </c>
      <c r="C293" s="799" t="s">
        <v>8</v>
      </c>
      <c r="D293" s="1144" t="s">
        <v>617</v>
      </c>
      <c r="E293" s="1144" t="s">
        <v>588</v>
      </c>
      <c r="F293" s="1145" t="s">
        <v>618</v>
      </c>
      <c r="G293" s="1145" t="s">
        <v>619</v>
      </c>
      <c r="H293" s="1138" t="s">
        <v>591</v>
      </c>
      <c r="I293" s="860" t="s">
        <v>475</v>
      </c>
      <c r="J293" s="905" t="s">
        <v>95</v>
      </c>
      <c r="K293" s="709">
        <v>1</v>
      </c>
      <c r="L293" s="800">
        <v>44044</v>
      </c>
      <c r="M293" s="800">
        <v>44196</v>
      </c>
      <c r="N293" s="711">
        <f t="shared" si="11"/>
        <v>21.714285714285715</v>
      </c>
      <c r="O293" s="712">
        <v>1</v>
      </c>
      <c r="P293" s="406">
        <f t="shared" si="12"/>
        <v>1</v>
      </c>
      <c r="Q293" s="713" t="str">
        <f>IF(ISNUMBER(P293),IF(P293=100%,"CUMPLIDA",IF(AND(ISNUMBER(M293),ISNUMBER([1]CONSOLIDADO!$Q$4)), IF(M293&lt;[1]CONSOLIDADO!$Q$4,"INCUMPLIDA","PROCESO"), "VERIFICAR FECHA")),"SIN VALOR AVANCE")</f>
        <v>CUMPLIDA</v>
      </c>
      <c r="R293" s="905" t="s">
        <v>620</v>
      </c>
    </row>
    <row r="294" spans="2:18" ht="180.6" x14ac:dyDescent="0.25">
      <c r="B294" s="737" t="s">
        <v>18</v>
      </c>
      <c r="C294" s="799" t="s">
        <v>8</v>
      </c>
      <c r="D294" s="1144"/>
      <c r="E294" s="1144"/>
      <c r="F294" s="1145"/>
      <c r="G294" s="1145"/>
      <c r="H294" s="1138"/>
      <c r="I294" s="906" t="s">
        <v>477</v>
      </c>
      <c r="J294" s="737" t="s">
        <v>351</v>
      </c>
      <c r="K294" s="716">
        <v>1</v>
      </c>
      <c r="L294" s="800">
        <v>44927</v>
      </c>
      <c r="M294" s="800">
        <v>45230</v>
      </c>
      <c r="N294" s="711">
        <f t="shared" si="11"/>
        <v>43.285714285714285</v>
      </c>
      <c r="O294" s="719">
        <v>0</v>
      </c>
      <c r="P294" s="406">
        <f t="shared" si="12"/>
        <v>0</v>
      </c>
      <c r="Q294" s="713" t="str">
        <f>IF(ISNUMBER(P294),IF(P294=100%,"CUMPLIDA",IF(AND(ISNUMBER(M294),ISNUMBER([1]CONSOLIDADO!$Q$4)), IF(M294&lt;[1]CONSOLIDADO!$Q$4,"INCUMPLIDA","PROCESO"), "VERIFICAR FECHA")),"SIN VALOR AVANCE")</f>
        <v>PROCESO</v>
      </c>
      <c r="R294" s="905" t="s">
        <v>601</v>
      </c>
    </row>
    <row r="295" spans="2:18" ht="180.6" x14ac:dyDescent="0.25">
      <c r="B295" s="737" t="s">
        <v>18</v>
      </c>
      <c r="C295" s="799" t="s">
        <v>8</v>
      </c>
      <c r="D295" s="1144"/>
      <c r="E295" s="1144"/>
      <c r="F295" s="1145"/>
      <c r="G295" s="1145"/>
      <c r="H295" s="1138"/>
      <c r="I295" s="1142" t="s">
        <v>479</v>
      </c>
      <c r="J295" s="912" t="s">
        <v>354</v>
      </c>
      <c r="K295" s="716">
        <v>1</v>
      </c>
      <c r="L295" s="800">
        <v>45231</v>
      </c>
      <c r="M295" s="800">
        <v>45443</v>
      </c>
      <c r="N295" s="711">
        <f t="shared" si="11"/>
        <v>30.285714285714285</v>
      </c>
      <c r="O295" s="719">
        <v>0</v>
      </c>
      <c r="P295" s="406">
        <f t="shared" si="12"/>
        <v>0</v>
      </c>
      <c r="Q295" s="713" t="str">
        <f>IF(ISNUMBER(P295),IF(P295=100%,"CUMPLIDA",IF(AND(ISNUMBER(M295),ISNUMBER([1]CONSOLIDADO!$Q$4)), IF(M295&lt;[1]CONSOLIDADO!$Q$4,"INCUMPLIDA","PROCESO"), "VERIFICAR FECHA")),"SIN VALOR AVANCE")</f>
        <v>PROCESO</v>
      </c>
      <c r="R295" s="905" t="s">
        <v>601</v>
      </c>
    </row>
    <row r="296" spans="2:18" ht="270.60000000000002" x14ac:dyDescent="0.25">
      <c r="B296" s="737" t="s">
        <v>18</v>
      </c>
      <c r="C296" s="799" t="s">
        <v>8</v>
      </c>
      <c r="D296" s="1144"/>
      <c r="E296" s="1144"/>
      <c r="F296" s="1145"/>
      <c r="G296" s="1145"/>
      <c r="H296" s="1138"/>
      <c r="I296" s="1142"/>
      <c r="J296" s="912" t="s">
        <v>106</v>
      </c>
      <c r="K296" s="716">
        <v>4</v>
      </c>
      <c r="L296" s="800">
        <v>45444</v>
      </c>
      <c r="M296" s="800">
        <v>45808</v>
      </c>
      <c r="N296" s="711">
        <f t="shared" si="11"/>
        <v>52</v>
      </c>
      <c r="O296" s="719">
        <v>0</v>
      </c>
      <c r="P296" s="406">
        <f t="shared" si="12"/>
        <v>0</v>
      </c>
      <c r="Q296" s="713" t="str">
        <f>IF(ISNUMBER(P296),IF(P296=100%,"CUMPLIDA",IF(AND(ISNUMBER(M296),ISNUMBER([1]CONSOLIDADO!$Q$4)), IF(M296&lt;[1]CONSOLIDADO!$Q$4,"INCUMPLIDA","PROCESO"), "VERIFICAR FECHA")),"SIN VALOR AVANCE")</f>
        <v>PROCESO</v>
      </c>
      <c r="R296" s="905" t="s">
        <v>602</v>
      </c>
    </row>
    <row r="297" spans="2:18" ht="270.60000000000002" x14ac:dyDescent="0.25">
      <c r="B297" s="737" t="s">
        <v>18</v>
      </c>
      <c r="C297" s="799" t="s">
        <v>8</v>
      </c>
      <c r="D297" s="1144"/>
      <c r="E297" s="1144"/>
      <c r="F297" s="1145"/>
      <c r="G297" s="1145"/>
      <c r="H297" s="1138"/>
      <c r="I297" s="906" t="s">
        <v>482</v>
      </c>
      <c r="J297" s="912" t="s">
        <v>399</v>
      </c>
      <c r="K297" s="716">
        <v>1</v>
      </c>
      <c r="L297" s="800">
        <v>45809</v>
      </c>
      <c r="M297" s="800">
        <v>46022</v>
      </c>
      <c r="N297" s="711">
        <f t="shared" si="11"/>
        <v>30.428571428571427</v>
      </c>
      <c r="O297" s="719">
        <v>0</v>
      </c>
      <c r="P297" s="406">
        <f t="shared" si="12"/>
        <v>0</v>
      </c>
      <c r="Q297" s="713" t="str">
        <f>IF(ISNUMBER(P297),IF(P297=100%,"CUMPLIDA",IF(AND(ISNUMBER(M297),ISNUMBER([1]CONSOLIDADO!$Q$4)), IF(M297&lt;[1]CONSOLIDADO!$Q$4,"INCUMPLIDA","PROCESO"), "VERIFICAR FECHA")),"SIN VALOR AVANCE")</f>
        <v>PROCESO</v>
      </c>
      <c r="R297" s="905" t="s">
        <v>602</v>
      </c>
    </row>
    <row r="298" spans="2:18" ht="255.6" x14ac:dyDescent="0.25">
      <c r="B298" s="737" t="s">
        <v>18</v>
      </c>
      <c r="C298" s="799" t="s">
        <v>8</v>
      </c>
      <c r="D298" s="1144" t="s">
        <v>621</v>
      </c>
      <c r="E298" s="1144" t="s">
        <v>588</v>
      </c>
      <c r="F298" s="1145" t="s">
        <v>622</v>
      </c>
      <c r="G298" s="1145" t="s">
        <v>623</v>
      </c>
      <c r="H298" s="1138" t="s">
        <v>591</v>
      </c>
      <c r="I298" s="860" t="s">
        <v>475</v>
      </c>
      <c r="J298" s="905" t="s">
        <v>95</v>
      </c>
      <c r="K298" s="709">
        <v>1</v>
      </c>
      <c r="L298" s="800">
        <v>44044</v>
      </c>
      <c r="M298" s="800">
        <v>44196</v>
      </c>
      <c r="N298" s="711">
        <f t="shared" si="11"/>
        <v>21.714285714285715</v>
      </c>
      <c r="O298" s="712">
        <v>1</v>
      </c>
      <c r="P298" s="406">
        <f t="shared" si="12"/>
        <v>1</v>
      </c>
      <c r="Q298" s="713" t="str">
        <f>IF(ISNUMBER(P298),IF(P298=100%,"CUMPLIDA",IF(AND(ISNUMBER(M298),ISNUMBER([1]CONSOLIDADO!$Q$4)), IF(M298&lt;[1]CONSOLIDADO!$Q$4,"INCUMPLIDA","PROCESO"), "VERIFICAR FECHA")),"SIN VALOR AVANCE")</f>
        <v>CUMPLIDA</v>
      </c>
      <c r="R298" s="905" t="s">
        <v>624</v>
      </c>
    </row>
    <row r="299" spans="2:18" ht="195.6" x14ac:dyDescent="0.25">
      <c r="B299" s="737" t="s">
        <v>18</v>
      </c>
      <c r="C299" s="799" t="s">
        <v>8</v>
      </c>
      <c r="D299" s="1144"/>
      <c r="E299" s="1144"/>
      <c r="F299" s="1145"/>
      <c r="G299" s="1145"/>
      <c r="H299" s="1138"/>
      <c r="I299" s="906" t="s">
        <v>477</v>
      </c>
      <c r="J299" s="737" t="s">
        <v>351</v>
      </c>
      <c r="K299" s="716">
        <v>1</v>
      </c>
      <c r="L299" s="800">
        <v>44927</v>
      </c>
      <c r="M299" s="800">
        <v>45230</v>
      </c>
      <c r="N299" s="711">
        <f t="shared" si="11"/>
        <v>43.285714285714285</v>
      </c>
      <c r="O299" s="719">
        <v>0</v>
      </c>
      <c r="P299" s="406">
        <f t="shared" si="12"/>
        <v>0</v>
      </c>
      <c r="Q299" s="713" t="str">
        <f>IF(ISNUMBER(P299),IF(P299=100%,"CUMPLIDA",IF(AND(ISNUMBER(M299),ISNUMBER([1]CONSOLIDADO!$Q$4)), IF(M299&lt;[1]CONSOLIDADO!$Q$4,"INCUMPLIDA","PROCESO"), "VERIFICAR FECHA")),"SIN VALOR AVANCE")</f>
        <v>PROCESO</v>
      </c>
      <c r="R299" s="905" t="s">
        <v>615</v>
      </c>
    </row>
    <row r="300" spans="2:18" ht="195.6" x14ac:dyDescent="0.25">
      <c r="B300" s="737" t="s">
        <v>18</v>
      </c>
      <c r="C300" s="799" t="s">
        <v>8</v>
      </c>
      <c r="D300" s="1144"/>
      <c r="E300" s="1144"/>
      <c r="F300" s="1145"/>
      <c r="G300" s="1145"/>
      <c r="H300" s="1138"/>
      <c r="I300" s="1142" t="s">
        <v>479</v>
      </c>
      <c r="J300" s="912" t="s">
        <v>354</v>
      </c>
      <c r="K300" s="716">
        <v>1</v>
      </c>
      <c r="L300" s="800">
        <v>45231</v>
      </c>
      <c r="M300" s="800">
        <v>45443</v>
      </c>
      <c r="N300" s="711">
        <f t="shared" si="11"/>
        <v>30.285714285714285</v>
      </c>
      <c r="O300" s="719">
        <v>0</v>
      </c>
      <c r="P300" s="406">
        <f t="shared" si="12"/>
        <v>0</v>
      </c>
      <c r="Q300" s="713" t="str">
        <f>IF(ISNUMBER(P300),IF(P300=100%,"CUMPLIDA",IF(AND(ISNUMBER(M300),ISNUMBER([1]CONSOLIDADO!$Q$4)), IF(M300&lt;[1]CONSOLIDADO!$Q$4,"INCUMPLIDA","PROCESO"), "VERIFICAR FECHA")),"SIN VALOR AVANCE")</f>
        <v>PROCESO</v>
      </c>
      <c r="R300" s="905" t="s">
        <v>615</v>
      </c>
    </row>
    <row r="301" spans="2:18" ht="270.60000000000002" x14ac:dyDescent="0.25">
      <c r="B301" s="737" t="s">
        <v>18</v>
      </c>
      <c r="C301" s="799" t="s">
        <v>8</v>
      </c>
      <c r="D301" s="1144"/>
      <c r="E301" s="1144"/>
      <c r="F301" s="1145"/>
      <c r="G301" s="1145"/>
      <c r="H301" s="1138"/>
      <c r="I301" s="1142"/>
      <c r="J301" s="912" t="s">
        <v>106</v>
      </c>
      <c r="K301" s="716">
        <v>4</v>
      </c>
      <c r="L301" s="800">
        <v>45444</v>
      </c>
      <c r="M301" s="800">
        <v>45808</v>
      </c>
      <c r="N301" s="711">
        <f t="shared" si="11"/>
        <v>52</v>
      </c>
      <c r="O301" s="719">
        <v>0</v>
      </c>
      <c r="P301" s="406">
        <f t="shared" si="12"/>
        <v>0</v>
      </c>
      <c r="Q301" s="713" t="str">
        <f>IF(ISNUMBER(P301),IF(P301=100%,"CUMPLIDA",IF(AND(ISNUMBER(M301),ISNUMBER([1]CONSOLIDADO!$Q$4)), IF(M301&lt;[1]CONSOLIDADO!$Q$4,"INCUMPLIDA","PROCESO"), "VERIFICAR FECHA")),"SIN VALOR AVANCE")</f>
        <v>PROCESO</v>
      </c>
      <c r="R301" s="905" t="s">
        <v>625</v>
      </c>
    </row>
    <row r="302" spans="2:18" ht="270.60000000000002" x14ac:dyDescent="0.25">
      <c r="B302" s="737" t="s">
        <v>18</v>
      </c>
      <c r="C302" s="799" t="s">
        <v>8</v>
      </c>
      <c r="D302" s="1144"/>
      <c r="E302" s="1144"/>
      <c r="F302" s="1145"/>
      <c r="G302" s="1145"/>
      <c r="H302" s="1138"/>
      <c r="I302" s="906" t="s">
        <v>482</v>
      </c>
      <c r="J302" s="912" t="s">
        <v>399</v>
      </c>
      <c r="K302" s="716">
        <v>1</v>
      </c>
      <c r="L302" s="800">
        <v>45809</v>
      </c>
      <c r="M302" s="800">
        <v>46022</v>
      </c>
      <c r="N302" s="711">
        <f t="shared" si="11"/>
        <v>30.428571428571427</v>
      </c>
      <c r="O302" s="719">
        <v>0</v>
      </c>
      <c r="P302" s="406">
        <f t="shared" si="12"/>
        <v>0</v>
      </c>
      <c r="Q302" s="713" t="str">
        <f>IF(ISNUMBER(P302),IF(P302=100%,"CUMPLIDA",IF(AND(ISNUMBER(M302),ISNUMBER([1]CONSOLIDADO!$Q$4)), IF(M302&lt;[1]CONSOLIDADO!$Q$4,"INCUMPLIDA","PROCESO"), "VERIFICAR FECHA")),"SIN VALOR AVANCE")</f>
        <v>PROCESO</v>
      </c>
      <c r="R302" s="905" t="s">
        <v>625</v>
      </c>
    </row>
    <row r="303" spans="2:18" ht="255.6" x14ac:dyDescent="0.25">
      <c r="B303" s="737" t="s">
        <v>18</v>
      </c>
      <c r="C303" s="799" t="s">
        <v>8</v>
      </c>
      <c r="D303" s="1144" t="s">
        <v>626</v>
      </c>
      <c r="E303" s="1144" t="s">
        <v>588</v>
      </c>
      <c r="F303" s="1145" t="s">
        <v>627</v>
      </c>
      <c r="G303" s="1145" t="s">
        <v>628</v>
      </c>
      <c r="H303" s="1138" t="s">
        <v>591</v>
      </c>
      <c r="I303" s="860" t="s">
        <v>475</v>
      </c>
      <c r="J303" s="905" t="s">
        <v>95</v>
      </c>
      <c r="K303" s="709">
        <v>1</v>
      </c>
      <c r="L303" s="800">
        <v>44044</v>
      </c>
      <c r="M303" s="800">
        <v>44196</v>
      </c>
      <c r="N303" s="711">
        <f t="shared" si="11"/>
        <v>21.714285714285715</v>
      </c>
      <c r="O303" s="712">
        <v>1</v>
      </c>
      <c r="P303" s="406">
        <f t="shared" si="12"/>
        <v>1</v>
      </c>
      <c r="Q303" s="713" t="str">
        <f>IF(ISNUMBER(P303),IF(P303=100%,"CUMPLIDA",IF(AND(ISNUMBER(M303),ISNUMBER([1]CONSOLIDADO!$Q$4)), IF(M303&lt;[1]CONSOLIDADO!$Q$4,"INCUMPLIDA","PROCESO"), "VERIFICAR FECHA")),"SIN VALOR AVANCE")</f>
        <v>CUMPLIDA</v>
      </c>
      <c r="R303" s="905" t="s">
        <v>629</v>
      </c>
    </row>
    <row r="304" spans="2:18" ht="195.6" x14ac:dyDescent="0.25">
      <c r="B304" s="737" t="s">
        <v>18</v>
      </c>
      <c r="C304" s="799" t="s">
        <v>8</v>
      </c>
      <c r="D304" s="1144"/>
      <c r="E304" s="1144"/>
      <c r="F304" s="1145"/>
      <c r="G304" s="1145"/>
      <c r="H304" s="1138"/>
      <c r="I304" s="906" t="s">
        <v>477</v>
      </c>
      <c r="J304" s="737" t="s">
        <v>351</v>
      </c>
      <c r="K304" s="716">
        <v>1</v>
      </c>
      <c r="L304" s="800">
        <v>44927</v>
      </c>
      <c r="M304" s="800">
        <v>45230</v>
      </c>
      <c r="N304" s="711">
        <f t="shared" si="11"/>
        <v>43.285714285714285</v>
      </c>
      <c r="O304" s="719">
        <v>0</v>
      </c>
      <c r="P304" s="406">
        <f t="shared" si="12"/>
        <v>0</v>
      </c>
      <c r="Q304" s="713" t="str">
        <f>IF(ISNUMBER(P304),IF(P304=100%,"CUMPLIDA",IF(AND(ISNUMBER(M304),ISNUMBER([1]CONSOLIDADO!$Q$4)), IF(M304&lt;[1]CONSOLIDADO!$Q$4,"INCUMPLIDA","PROCESO"), "VERIFICAR FECHA")),"SIN VALOR AVANCE")</f>
        <v>PROCESO</v>
      </c>
      <c r="R304" s="905" t="s">
        <v>615</v>
      </c>
    </row>
    <row r="305" spans="2:18" ht="195.6" x14ac:dyDescent="0.25">
      <c r="B305" s="737" t="s">
        <v>18</v>
      </c>
      <c r="C305" s="799" t="s">
        <v>8</v>
      </c>
      <c r="D305" s="1144"/>
      <c r="E305" s="1144"/>
      <c r="F305" s="1145"/>
      <c r="G305" s="1145"/>
      <c r="H305" s="1138"/>
      <c r="I305" s="1142" t="s">
        <v>479</v>
      </c>
      <c r="J305" s="912" t="s">
        <v>354</v>
      </c>
      <c r="K305" s="716">
        <v>1</v>
      </c>
      <c r="L305" s="800">
        <v>45231</v>
      </c>
      <c r="M305" s="800">
        <v>45443</v>
      </c>
      <c r="N305" s="711">
        <f t="shared" si="11"/>
        <v>30.285714285714285</v>
      </c>
      <c r="O305" s="719">
        <v>0</v>
      </c>
      <c r="P305" s="406">
        <f t="shared" si="12"/>
        <v>0</v>
      </c>
      <c r="Q305" s="713" t="str">
        <f>IF(ISNUMBER(P305),IF(P305=100%,"CUMPLIDA",IF(AND(ISNUMBER(M305),ISNUMBER([1]CONSOLIDADO!$Q$4)), IF(M305&lt;[1]CONSOLIDADO!$Q$4,"INCUMPLIDA","PROCESO"), "VERIFICAR FECHA")),"SIN VALOR AVANCE")</f>
        <v>PROCESO</v>
      </c>
      <c r="R305" s="905" t="s">
        <v>615</v>
      </c>
    </row>
    <row r="306" spans="2:18" ht="270.60000000000002" x14ac:dyDescent="0.25">
      <c r="B306" s="737" t="s">
        <v>18</v>
      </c>
      <c r="C306" s="799" t="s">
        <v>8</v>
      </c>
      <c r="D306" s="1144"/>
      <c r="E306" s="1144"/>
      <c r="F306" s="1145"/>
      <c r="G306" s="1145"/>
      <c r="H306" s="1138"/>
      <c r="I306" s="1142"/>
      <c r="J306" s="912" t="s">
        <v>106</v>
      </c>
      <c r="K306" s="716">
        <v>4</v>
      </c>
      <c r="L306" s="800">
        <v>45444</v>
      </c>
      <c r="M306" s="800">
        <v>45808</v>
      </c>
      <c r="N306" s="711">
        <f t="shared" si="11"/>
        <v>52</v>
      </c>
      <c r="O306" s="719">
        <v>0</v>
      </c>
      <c r="P306" s="406">
        <f t="shared" si="12"/>
        <v>0</v>
      </c>
      <c r="Q306" s="713" t="str">
        <f>IF(ISNUMBER(P306),IF(P306=100%,"CUMPLIDA",IF(AND(ISNUMBER(M306),ISNUMBER([1]CONSOLIDADO!$Q$4)), IF(M306&lt;[1]CONSOLIDADO!$Q$4,"INCUMPLIDA","PROCESO"), "VERIFICAR FECHA")),"SIN VALOR AVANCE")</f>
        <v>PROCESO</v>
      </c>
      <c r="R306" s="905" t="s">
        <v>602</v>
      </c>
    </row>
    <row r="307" spans="2:18" ht="270.60000000000002" x14ac:dyDescent="0.25">
      <c r="B307" s="737" t="s">
        <v>18</v>
      </c>
      <c r="C307" s="799" t="s">
        <v>8</v>
      </c>
      <c r="D307" s="1144"/>
      <c r="E307" s="1144"/>
      <c r="F307" s="1145"/>
      <c r="G307" s="1145"/>
      <c r="H307" s="1138"/>
      <c r="I307" s="906" t="s">
        <v>482</v>
      </c>
      <c r="J307" s="912" t="s">
        <v>399</v>
      </c>
      <c r="K307" s="716">
        <v>1</v>
      </c>
      <c r="L307" s="800">
        <v>45809</v>
      </c>
      <c r="M307" s="800">
        <v>46022</v>
      </c>
      <c r="N307" s="711">
        <f t="shared" si="11"/>
        <v>30.428571428571427</v>
      </c>
      <c r="O307" s="719">
        <v>0</v>
      </c>
      <c r="P307" s="406">
        <f t="shared" si="12"/>
        <v>0</v>
      </c>
      <c r="Q307" s="713" t="str">
        <f>IF(ISNUMBER(P307),IF(P307=100%,"CUMPLIDA",IF(AND(ISNUMBER(M307),ISNUMBER([1]CONSOLIDADO!$Q$4)), IF(M307&lt;[1]CONSOLIDADO!$Q$4,"INCUMPLIDA","PROCESO"), "VERIFICAR FECHA")),"SIN VALOR AVANCE")</f>
        <v>PROCESO</v>
      </c>
      <c r="R307" s="905" t="s">
        <v>602</v>
      </c>
    </row>
    <row r="308" spans="2:18" ht="315.60000000000002" x14ac:dyDescent="0.25">
      <c r="B308" s="737" t="s">
        <v>18</v>
      </c>
      <c r="C308" s="799" t="s">
        <v>8</v>
      </c>
      <c r="D308" s="1144" t="s">
        <v>630</v>
      </c>
      <c r="E308" s="1144" t="s">
        <v>604</v>
      </c>
      <c r="F308" s="1145" t="s">
        <v>631</v>
      </c>
      <c r="G308" s="1145" t="s">
        <v>632</v>
      </c>
      <c r="H308" s="1146" t="s">
        <v>607</v>
      </c>
      <c r="I308" s="908" t="s">
        <v>3310</v>
      </c>
      <c r="J308" s="905" t="s">
        <v>3311</v>
      </c>
      <c r="K308" s="716">
        <v>1</v>
      </c>
      <c r="L308" s="800">
        <v>45078</v>
      </c>
      <c r="M308" s="800">
        <v>45199</v>
      </c>
      <c r="N308" s="711">
        <f t="shared" si="11"/>
        <v>17.285714285714285</v>
      </c>
      <c r="O308" s="922">
        <v>0</v>
      </c>
      <c r="P308" s="406">
        <f t="shared" si="12"/>
        <v>0</v>
      </c>
      <c r="Q308" s="713" t="str">
        <f>IF(ISNUMBER(P308),IF(P308=100%,"CUMPLIDA",IF(AND(ISNUMBER(M308),ISNUMBER([1]CONSOLIDADO!$Q$4)), IF(M308&lt;[1]CONSOLIDADO!$Q$4,"INCUMPLIDA","PROCESO"), "VERIFICAR FECHA")),"SIN VALOR AVANCE")</f>
        <v>PROCESO</v>
      </c>
      <c r="R308" s="721" t="s">
        <v>4126</v>
      </c>
    </row>
    <row r="309" spans="2:18" ht="255.6" x14ac:dyDescent="0.25">
      <c r="B309" s="737" t="s">
        <v>18</v>
      </c>
      <c r="C309" s="799" t="s">
        <v>8</v>
      </c>
      <c r="D309" s="1144"/>
      <c r="E309" s="1144"/>
      <c r="F309" s="1145"/>
      <c r="G309" s="1145"/>
      <c r="H309" s="1146"/>
      <c r="I309" s="404" t="s">
        <v>609</v>
      </c>
      <c r="J309" s="905" t="s">
        <v>3312</v>
      </c>
      <c r="K309" s="716">
        <v>1</v>
      </c>
      <c r="L309" s="800">
        <v>45200</v>
      </c>
      <c r="M309" s="800">
        <v>45291</v>
      </c>
      <c r="N309" s="711">
        <f t="shared" si="11"/>
        <v>13</v>
      </c>
      <c r="O309" s="719">
        <v>0</v>
      </c>
      <c r="P309" s="406">
        <f t="shared" si="12"/>
        <v>0</v>
      </c>
      <c r="Q309" s="713" t="str">
        <f>IF(ISNUMBER(P309),IF(P309=100%,"CUMPLIDA",IF(AND(ISNUMBER(M309),ISNUMBER([1]CONSOLIDADO!$Q$4)), IF(M309&lt;[1]CONSOLIDADO!$Q$4,"INCUMPLIDA","PROCESO"), "VERIFICAR FECHA")),"SIN VALOR AVANCE")</f>
        <v>PROCESO</v>
      </c>
      <c r="R309" s="721" t="s">
        <v>610</v>
      </c>
    </row>
    <row r="310" spans="2:18" ht="270.60000000000002" x14ac:dyDescent="0.25">
      <c r="B310" s="737" t="s">
        <v>18</v>
      </c>
      <c r="C310" s="799" t="s">
        <v>8</v>
      </c>
      <c r="D310" s="1144"/>
      <c r="E310" s="1144"/>
      <c r="F310" s="1145"/>
      <c r="G310" s="1145"/>
      <c r="H310" s="1146"/>
      <c r="I310" s="908" t="s">
        <v>3313</v>
      </c>
      <c r="J310" s="905" t="s">
        <v>3314</v>
      </c>
      <c r="K310" s="716">
        <v>1</v>
      </c>
      <c r="L310" s="800">
        <v>45078</v>
      </c>
      <c r="M310" s="800">
        <v>45199</v>
      </c>
      <c r="N310" s="711">
        <f t="shared" si="11"/>
        <v>17.285714285714285</v>
      </c>
      <c r="O310" s="719">
        <v>0</v>
      </c>
      <c r="P310" s="406">
        <f t="shared" si="12"/>
        <v>0</v>
      </c>
      <c r="Q310" s="713" t="str">
        <f>IF(ISNUMBER(P310),IF(P310=100%,"CUMPLIDA",IF(AND(ISNUMBER(M310),ISNUMBER([1]CONSOLIDADO!$Q$4)), IF(M310&lt;[1]CONSOLIDADO!$Q$4,"INCUMPLIDA","PROCESO"), "VERIFICAR FECHA")),"SIN VALOR AVANCE")</f>
        <v>PROCESO</v>
      </c>
      <c r="R310" s="721" t="s">
        <v>3380</v>
      </c>
    </row>
    <row r="311" spans="2:18" ht="255.6" x14ac:dyDescent="0.25">
      <c r="B311" s="737" t="s">
        <v>18</v>
      </c>
      <c r="C311" s="799" t="s">
        <v>8</v>
      </c>
      <c r="D311" s="1144" t="s">
        <v>633</v>
      </c>
      <c r="E311" s="1144" t="s">
        <v>634</v>
      </c>
      <c r="F311" s="1145" t="s">
        <v>635</v>
      </c>
      <c r="G311" s="1145" t="s">
        <v>636</v>
      </c>
      <c r="H311" s="1138" t="s">
        <v>591</v>
      </c>
      <c r="I311" s="860" t="s">
        <v>475</v>
      </c>
      <c r="J311" s="905" t="s">
        <v>95</v>
      </c>
      <c r="K311" s="709">
        <v>1</v>
      </c>
      <c r="L311" s="800">
        <v>44044</v>
      </c>
      <c r="M311" s="800">
        <v>44196</v>
      </c>
      <c r="N311" s="711">
        <f t="shared" si="11"/>
        <v>21.714285714285715</v>
      </c>
      <c r="O311" s="712">
        <v>1</v>
      </c>
      <c r="P311" s="406">
        <f t="shared" si="12"/>
        <v>1</v>
      </c>
      <c r="Q311" s="713" t="str">
        <f>IF(ISNUMBER(P311),IF(P311=100%,"CUMPLIDA",IF(AND(ISNUMBER(M311),ISNUMBER([1]CONSOLIDADO!$Q$4)), IF(M311&lt;[1]CONSOLIDADO!$Q$4,"INCUMPLIDA","PROCESO"), "VERIFICAR FECHA")),"SIN VALOR AVANCE")</f>
        <v>CUMPLIDA</v>
      </c>
      <c r="R311" s="905" t="s">
        <v>637</v>
      </c>
    </row>
    <row r="312" spans="2:18" ht="195.6" x14ac:dyDescent="0.25">
      <c r="B312" s="737" t="s">
        <v>18</v>
      </c>
      <c r="C312" s="799" t="s">
        <v>8</v>
      </c>
      <c r="D312" s="1144"/>
      <c r="E312" s="1144"/>
      <c r="F312" s="1145"/>
      <c r="G312" s="1145"/>
      <c r="H312" s="1138"/>
      <c r="I312" s="906" t="s">
        <v>477</v>
      </c>
      <c r="J312" s="737" t="s">
        <v>351</v>
      </c>
      <c r="K312" s="716">
        <v>1</v>
      </c>
      <c r="L312" s="800">
        <v>44927</v>
      </c>
      <c r="M312" s="800">
        <v>45230</v>
      </c>
      <c r="N312" s="711">
        <f t="shared" si="11"/>
        <v>43.285714285714285</v>
      </c>
      <c r="O312" s="719">
        <v>0</v>
      </c>
      <c r="P312" s="406">
        <f t="shared" si="12"/>
        <v>0</v>
      </c>
      <c r="Q312" s="713" t="str">
        <f>IF(ISNUMBER(P312),IF(P312=100%,"CUMPLIDA",IF(AND(ISNUMBER(M312),ISNUMBER([1]CONSOLIDADO!$Q$4)), IF(M312&lt;[1]CONSOLIDADO!$Q$4,"INCUMPLIDA","PROCESO"), "VERIFICAR FECHA")),"SIN VALOR AVANCE")</f>
        <v>PROCESO</v>
      </c>
      <c r="R312" s="905" t="s">
        <v>638</v>
      </c>
    </row>
    <row r="313" spans="2:18" ht="195.6" x14ac:dyDescent="0.25">
      <c r="B313" s="737" t="s">
        <v>18</v>
      </c>
      <c r="C313" s="799" t="s">
        <v>8</v>
      </c>
      <c r="D313" s="1144"/>
      <c r="E313" s="1144"/>
      <c r="F313" s="1145"/>
      <c r="G313" s="1145"/>
      <c r="H313" s="1138"/>
      <c r="I313" s="1142" t="s">
        <v>479</v>
      </c>
      <c r="J313" s="912" t="s">
        <v>354</v>
      </c>
      <c r="K313" s="716">
        <v>1</v>
      </c>
      <c r="L313" s="800">
        <v>45231</v>
      </c>
      <c r="M313" s="800">
        <v>45443</v>
      </c>
      <c r="N313" s="711">
        <f t="shared" si="11"/>
        <v>30.285714285714285</v>
      </c>
      <c r="O313" s="719">
        <v>0</v>
      </c>
      <c r="P313" s="406">
        <f t="shared" si="12"/>
        <v>0</v>
      </c>
      <c r="Q313" s="713" t="str">
        <f>IF(ISNUMBER(P313),IF(P313=100%,"CUMPLIDA",IF(AND(ISNUMBER(M313),ISNUMBER([1]CONSOLIDADO!$Q$4)), IF(M313&lt;[1]CONSOLIDADO!$Q$4,"INCUMPLIDA","PROCESO"), "VERIFICAR FECHA")),"SIN VALOR AVANCE")</f>
        <v>PROCESO</v>
      </c>
      <c r="R313" s="905" t="s">
        <v>639</v>
      </c>
    </row>
    <row r="314" spans="2:18" ht="270.60000000000002" x14ac:dyDescent="0.25">
      <c r="B314" s="737" t="s">
        <v>18</v>
      </c>
      <c r="C314" s="799" t="s">
        <v>8</v>
      </c>
      <c r="D314" s="1144"/>
      <c r="E314" s="1144"/>
      <c r="F314" s="1145"/>
      <c r="G314" s="1145"/>
      <c r="H314" s="1138"/>
      <c r="I314" s="1142"/>
      <c r="J314" s="912" t="s">
        <v>106</v>
      </c>
      <c r="K314" s="716">
        <v>4</v>
      </c>
      <c r="L314" s="800">
        <v>45444</v>
      </c>
      <c r="M314" s="800">
        <v>45808</v>
      </c>
      <c r="N314" s="711">
        <f t="shared" si="11"/>
        <v>52</v>
      </c>
      <c r="O314" s="719">
        <v>0</v>
      </c>
      <c r="P314" s="406">
        <f t="shared" si="12"/>
        <v>0</v>
      </c>
      <c r="Q314" s="713" t="str">
        <f>IF(ISNUMBER(P314),IF(P314=100%,"CUMPLIDA",IF(AND(ISNUMBER(M314),ISNUMBER([1]CONSOLIDADO!$Q$4)), IF(M314&lt;[1]CONSOLIDADO!$Q$4,"INCUMPLIDA","PROCESO"), "VERIFICAR FECHA")),"SIN VALOR AVANCE")</f>
        <v>PROCESO</v>
      </c>
      <c r="R314" s="905" t="s">
        <v>602</v>
      </c>
    </row>
    <row r="315" spans="2:18" ht="270.60000000000002" x14ac:dyDescent="0.25">
      <c r="B315" s="737" t="s">
        <v>18</v>
      </c>
      <c r="C315" s="799" t="s">
        <v>8</v>
      </c>
      <c r="D315" s="1144"/>
      <c r="E315" s="1144"/>
      <c r="F315" s="1145"/>
      <c r="G315" s="1145"/>
      <c r="H315" s="1138"/>
      <c r="I315" s="906" t="s">
        <v>482</v>
      </c>
      <c r="J315" s="912" t="s">
        <v>399</v>
      </c>
      <c r="K315" s="716">
        <v>1</v>
      </c>
      <c r="L315" s="800">
        <v>45809</v>
      </c>
      <c r="M315" s="800">
        <v>46022</v>
      </c>
      <c r="N315" s="711">
        <f t="shared" si="11"/>
        <v>30.428571428571427</v>
      </c>
      <c r="O315" s="719">
        <v>0</v>
      </c>
      <c r="P315" s="406">
        <f t="shared" si="12"/>
        <v>0</v>
      </c>
      <c r="Q315" s="713" t="str">
        <f>IF(ISNUMBER(P315),IF(P315=100%,"CUMPLIDA",IF(AND(ISNUMBER(M315),ISNUMBER([1]CONSOLIDADO!$Q$4)), IF(M315&lt;[1]CONSOLIDADO!$Q$4,"INCUMPLIDA","PROCESO"), "VERIFICAR FECHA")),"SIN VALOR AVANCE")</f>
        <v>PROCESO</v>
      </c>
      <c r="R315" s="905" t="s">
        <v>602</v>
      </c>
    </row>
    <row r="316" spans="2:18" ht="270.60000000000002" x14ac:dyDescent="0.25">
      <c r="B316" s="737" t="s">
        <v>18</v>
      </c>
      <c r="C316" s="799" t="s">
        <v>8</v>
      </c>
      <c r="D316" s="1144" t="s">
        <v>640</v>
      </c>
      <c r="E316" s="1144" t="s">
        <v>641</v>
      </c>
      <c r="F316" s="1145" t="s">
        <v>642</v>
      </c>
      <c r="G316" s="1145" t="s">
        <v>643</v>
      </c>
      <c r="H316" s="1138" t="s">
        <v>591</v>
      </c>
      <c r="I316" s="860" t="s">
        <v>475</v>
      </c>
      <c r="J316" s="905" t="s">
        <v>95</v>
      </c>
      <c r="K316" s="709">
        <v>1</v>
      </c>
      <c r="L316" s="800">
        <v>44044</v>
      </c>
      <c r="M316" s="800">
        <v>44196</v>
      </c>
      <c r="N316" s="711">
        <f t="shared" si="11"/>
        <v>21.714285714285715</v>
      </c>
      <c r="O316" s="712">
        <v>1</v>
      </c>
      <c r="P316" s="406">
        <f t="shared" si="12"/>
        <v>1</v>
      </c>
      <c r="Q316" s="713" t="str">
        <f>IF(ISNUMBER(P316),IF(P316=100%,"CUMPLIDA",IF(AND(ISNUMBER(M316),ISNUMBER([1]CONSOLIDADO!$Q$4)), IF(M316&lt;[1]CONSOLIDADO!$Q$4,"INCUMPLIDA","PROCESO"), "VERIFICAR FECHA")),"SIN VALOR AVANCE")</f>
        <v>CUMPLIDA</v>
      </c>
      <c r="R316" s="905" t="s">
        <v>644</v>
      </c>
    </row>
    <row r="317" spans="2:18" ht="195.6" x14ac:dyDescent="0.25">
      <c r="B317" s="737" t="s">
        <v>18</v>
      </c>
      <c r="C317" s="799" t="s">
        <v>8</v>
      </c>
      <c r="D317" s="1144"/>
      <c r="E317" s="1144"/>
      <c r="F317" s="1145"/>
      <c r="G317" s="1145"/>
      <c r="H317" s="1138"/>
      <c r="I317" s="906" t="s">
        <v>477</v>
      </c>
      <c r="J317" s="737" t="s">
        <v>351</v>
      </c>
      <c r="K317" s="716">
        <v>1</v>
      </c>
      <c r="L317" s="800">
        <v>44927</v>
      </c>
      <c r="M317" s="800">
        <v>45230</v>
      </c>
      <c r="N317" s="711">
        <f t="shared" si="11"/>
        <v>43.285714285714285</v>
      </c>
      <c r="O317" s="719">
        <v>0</v>
      </c>
      <c r="P317" s="406">
        <f t="shared" si="12"/>
        <v>0</v>
      </c>
      <c r="Q317" s="713" t="str">
        <f>IF(ISNUMBER(P317),IF(P317=100%,"CUMPLIDA",IF(AND(ISNUMBER(M317),ISNUMBER([1]CONSOLIDADO!$Q$4)), IF(M317&lt;[1]CONSOLIDADO!$Q$4,"INCUMPLIDA","PROCESO"), "VERIFICAR FECHA")),"SIN VALOR AVANCE")</f>
        <v>PROCESO</v>
      </c>
      <c r="R317" s="905" t="s">
        <v>615</v>
      </c>
    </row>
    <row r="318" spans="2:18" ht="195.6" x14ac:dyDescent="0.25">
      <c r="B318" s="737" t="s">
        <v>18</v>
      </c>
      <c r="C318" s="799" t="s">
        <v>8</v>
      </c>
      <c r="D318" s="1144"/>
      <c r="E318" s="1144"/>
      <c r="F318" s="1145"/>
      <c r="G318" s="1145"/>
      <c r="H318" s="1138"/>
      <c r="I318" s="1142" t="s">
        <v>479</v>
      </c>
      <c r="J318" s="912" t="s">
        <v>354</v>
      </c>
      <c r="K318" s="716">
        <v>1</v>
      </c>
      <c r="L318" s="800">
        <v>45231</v>
      </c>
      <c r="M318" s="800">
        <v>45443</v>
      </c>
      <c r="N318" s="711">
        <f t="shared" si="11"/>
        <v>30.285714285714285</v>
      </c>
      <c r="O318" s="719">
        <v>0</v>
      </c>
      <c r="P318" s="406">
        <f t="shared" si="12"/>
        <v>0</v>
      </c>
      <c r="Q318" s="713" t="str">
        <f>IF(ISNUMBER(P318),IF(P318=100%,"CUMPLIDA",IF(AND(ISNUMBER(M318),ISNUMBER([1]CONSOLIDADO!$Q$4)), IF(M318&lt;[1]CONSOLIDADO!$Q$4,"INCUMPLIDA","PROCESO"), "VERIFICAR FECHA")),"SIN VALOR AVANCE")</f>
        <v>PROCESO</v>
      </c>
      <c r="R318" s="905" t="s">
        <v>615</v>
      </c>
    </row>
    <row r="319" spans="2:18" ht="285.60000000000002" x14ac:dyDescent="0.25">
      <c r="B319" s="737" t="s">
        <v>18</v>
      </c>
      <c r="C319" s="799" t="s">
        <v>8</v>
      </c>
      <c r="D319" s="1144"/>
      <c r="E319" s="1144"/>
      <c r="F319" s="1145"/>
      <c r="G319" s="1145"/>
      <c r="H319" s="1138"/>
      <c r="I319" s="1142"/>
      <c r="J319" s="912" t="s">
        <v>106</v>
      </c>
      <c r="K319" s="716">
        <v>4</v>
      </c>
      <c r="L319" s="800">
        <v>45444</v>
      </c>
      <c r="M319" s="800">
        <v>45808</v>
      </c>
      <c r="N319" s="711">
        <f t="shared" si="11"/>
        <v>52</v>
      </c>
      <c r="O319" s="719">
        <v>0</v>
      </c>
      <c r="P319" s="406">
        <f t="shared" si="12"/>
        <v>0</v>
      </c>
      <c r="Q319" s="713" t="str">
        <f>IF(ISNUMBER(P319),IF(P319=100%,"CUMPLIDA",IF(AND(ISNUMBER(M319),ISNUMBER([1]CONSOLIDADO!$Q$4)), IF(M319&lt;[1]CONSOLIDADO!$Q$4,"INCUMPLIDA","PROCESO"), "VERIFICAR FECHA")),"SIN VALOR AVANCE")</f>
        <v>PROCESO</v>
      </c>
      <c r="R319" s="905" t="s">
        <v>616</v>
      </c>
    </row>
    <row r="320" spans="2:18" ht="285.60000000000002" x14ac:dyDescent="0.25">
      <c r="B320" s="737" t="s">
        <v>18</v>
      </c>
      <c r="C320" s="799" t="s">
        <v>8</v>
      </c>
      <c r="D320" s="1144"/>
      <c r="E320" s="1144"/>
      <c r="F320" s="1145"/>
      <c r="G320" s="1145"/>
      <c r="H320" s="1138"/>
      <c r="I320" s="906" t="s">
        <v>482</v>
      </c>
      <c r="J320" s="912" t="s">
        <v>399</v>
      </c>
      <c r="K320" s="716">
        <v>1</v>
      </c>
      <c r="L320" s="800">
        <v>45809</v>
      </c>
      <c r="M320" s="800">
        <v>46022</v>
      </c>
      <c r="N320" s="711">
        <f t="shared" si="11"/>
        <v>30.428571428571427</v>
      </c>
      <c r="O320" s="719">
        <v>0</v>
      </c>
      <c r="P320" s="406">
        <f t="shared" si="12"/>
        <v>0</v>
      </c>
      <c r="Q320" s="713" t="str">
        <f>IF(ISNUMBER(P320),IF(P320=100%,"CUMPLIDA",IF(AND(ISNUMBER(M320),ISNUMBER([1]CONSOLIDADO!$Q$4)), IF(M320&lt;[1]CONSOLIDADO!$Q$4,"INCUMPLIDA","PROCESO"), "VERIFICAR FECHA")),"SIN VALOR AVANCE")</f>
        <v>PROCESO</v>
      </c>
      <c r="R320" s="905" t="s">
        <v>616</v>
      </c>
    </row>
    <row r="321" spans="2:18" ht="255.6" x14ac:dyDescent="0.25">
      <c r="B321" s="737" t="s">
        <v>18</v>
      </c>
      <c r="C321" s="799" t="s">
        <v>8</v>
      </c>
      <c r="D321" s="1144" t="s">
        <v>645</v>
      </c>
      <c r="E321" s="1144" t="s">
        <v>588</v>
      </c>
      <c r="F321" s="1145" t="s">
        <v>646</v>
      </c>
      <c r="G321" s="1145" t="s">
        <v>647</v>
      </c>
      <c r="H321" s="1138" t="s">
        <v>591</v>
      </c>
      <c r="I321" s="860" t="s">
        <v>475</v>
      </c>
      <c r="J321" s="905" t="s">
        <v>95</v>
      </c>
      <c r="K321" s="709">
        <v>1</v>
      </c>
      <c r="L321" s="800">
        <v>44044</v>
      </c>
      <c r="M321" s="800">
        <v>44196</v>
      </c>
      <c r="N321" s="711">
        <f t="shared" si="11"/>
        <v>21.714285714285715</v>
      </c>
      <c r="O321" s="712">
        <v>1</v>
      </c>
      <c r="P321" s="406">
        <f t="shared" si="12"/>
        <v>1</v>
      </c>
      <c r="Q321" s="713" t="str">
        <f>IF(ISNUMBER(P321),IF(P321=100%,"CUMPLIDA",IF(AND(ISNUMBER(M321),ISNUMBER([1]CONSOLIDADO!$Q$4)), IF(M321&lt;[1]CONSOLIDADO!$Q$4,"INCUMPLIDA","PROCESO"), "VERIFICAR FECHA")),"SIN VALOR AVANCE")</f>
        <v>CUMPLIDA</v>
      </c>
      <c r="R321" s="905" t="s">
        <v>648</v>
      </c>
    </row>
    <row r="322" spans="2:18" ht="180.6" x14ac:dyDescent="0.25">
      <c r="B322" s="737" t="s">
        <v>18</v>
      </c>
      <c r="C322" s="799" t="s">
        <v>8</v>
      </c>
      <c r="D322" s="1144"/>
      <c r="E322" s="1144"/>
      <c r="F322" s="1145"/>
      <c r="G322" s="1145"/>
      <c r="H322" s="1138"/>
      <c r="I322" s="906" t="s">
        <v>477</v>
      </c>
      <c r="J322" s="737" t="s">
        <v>351</v>
      </c>
      <c r="K322" s="716">
        <v>1</v>
      </c>
      <c r="L322" s="800">
        <v>44927</v>
      </c>
      <c r="M322" s="800">
        <v>45230</v>
      </c>
      <c r="N322" s="711">
        <f t="shared" ref="N322:N385" si="13">(M322-L322)/7</f>
        <v>43.285714285714285</v>
      </c>
      <c r="O322" s="719">
        <v>0</v>
      </c>
      <c r="P322" s="406">
        <f t="shared" si="12"/>
        <v>0</v>
      </c>
      <c r="Q322" s="713" t="str">
        <f>IF(ISNUMBER(P322),IF(P322=100%,"CUMPLIDA",IF(AND(ISNUMBER(M322),ISNUMBER([1]CONSOLIDADO!$Q$4)), IF(M322&lt;[1]CONSOLIDADO!$Q$4,"INCUMPLIDA","PROCESO"), "VERIFICAR FECHA")),"SIN VALOR AVANCE")</f>
        <v>PROCESO</v>
      </c>
      <c r="R322" s="905" t="s">
        <v>601</v>
      </c>
    </row>
    <row r="323" spans="2:18" ht="255.6" customHeight="1" x14ac:dyDescent="0.25">
      <c r="B323" s="737" t="s">
        <v>18</v>
      </c>
      <c r="C323" s="799" t="s">
        <v>8</v>
      </c>
      <c r="D323" s="1144"/>
      <c r="E323" s="1144"/>
      <c r="F323" s="1145"/>
      <c r="G323" s="1145"/>
      <c r="H323" s="1138"/>
      <c r="I323" s="1142" t="s">
        <v>479</v>
      </c>
      <c r="J323" s="912" t="s">
        <v>354</v>
      </c>
      <c r="K323" s="716">
        <v>1</v>
      </c>
      <c r="L323" s="800">
        <v>45231</v>
      </c>
      <c r="M323" s="800">
        <v>45443</v>
      </c>
      <c r="N323" s="711">
        <f t="shared" si="13"/>
        <v>30.285714285714285</v>
      </c>
      <c r="O323" s="719">
        <v>0</v>
      </c>
      <c r="P323" s="406">
        <f t="shared" si="12"/>
        <v>0</v>
      </c>
      <c r="Q323" s="713" t="str">
        <f>IF(ISNUMBER(P323),IF(P323=100%,"CUMPLIDA",IF(AND(ISNUMBER(M323),ISNUMBER([1]CONSOLIDADO!$Q$4)), IF(M323&lt;[1]CONSOLIDADO!$Q$4,"INCUMPLIDA","PROCESO"), "VERIFICAR FECHA")),"SIN VALOR AVANCE")</f>
        <v>PROCESO</v>
      </c>
      <c r="R323" s="905" t="s">
        <v>601</v>
      </c>
    </row>
    <row r="324" spans="2:18" ht="270.60000000000002" x14ac:dyDescent="0.25">
      <c r="B324" s="737" t="s">
        <v>18</v>
      </c>
      <c r="C324" s="799" t="s">
        <v>8</v>
      </c>
      <c r="D324" s="1144"/>
      <c r="E324" s="1144"/>
      <c r="F324" s="1145"/>
      <c r="G324" s="1145"/>
      <c r="H324" s="1138"/>
      <c r="I324" s="1142"/>
      <c r="J324" s="912" t="s">
        <v>106</v>
      </c>
      <c r="K324" s="716">
        <v>4</v>
      </c>
      <c r="L324" s="800">
        <v>45444</v>
      </c>
      <c r="M324" s="800">
        <v>45808</v>
      </c>
      <c r="N324" s="711">
        <f t="shared" si="13"/>
        <v>52</v>
      </c>
      <c r="O324" s="719">
        <v>0</v>
      </c>
      <c r="P324" s="406">
        <f t="shared" si="12"/>
        <v>0</v>
      </c>
      <c r="Q324" s="713" t="str">
        <f>IF(ISNUMBER(P324),IF(P324=100%,"CUMPLIDA",IF(AND(ISNUMBER(M324),ISNUMBER([1]CONSOLIDADO!$Q$4)), IF(M324&lt;[1]CONSOLIDADO!$Q$4,"INCUMPLIDA","PROCESO"), "VERIFICAR FECHA")),"SIN VALOR AVANCE")</f>
        <v>PROCESO</v>
      </c>
      <c r="R324" s="905" t="s">
        <v>602</v>
      </c>
    </row>
    <row r="325" spans="2:18" ht="270.60000000000002" x14ac:dyDescent="0.25">
      <c r="B325" s="737" t="s">
        <v>18</v>
      </c>
      <c r="C325" s="799" t="s">
        <v>8</v>
      </c>
      <c r="D325" s="1144"/>
      <c r="E325" s="1144"/>
      <c r="F325" s="1145"/>
      <c r="G325" s="1145"/>
      <c r="H325" s="1138"/>
      <c r="I325" s="906" t="s">
        <v>482</v>
      </c>
      <c r="J325" s="912" t="s">
        <v>399</v>
      </c>
      <c r="K325" s="716">
        <v>1</v>
      </c>
      <c r="L325" s="800">
        <v>45809</v>
      </c>
      <c r="M325" s="800">
        <v>46022</v>
      </c>
      <c r="N325" s="711">
        <f t="shared" si="13"/>
        <v>30.428571428571427</v>
      </c>
      <c r="O325" s="719">
        <v>0</v>
      </c>
      <c r="P325" s="406">
        <f t="shared" si="12"/>
        <v>0</v>
      </c>
      <c r="Q325" s="713" t="str">
        <f>IF(ISNUMBER(P325),IF(P325=100%,"CUMPLIDA",IF(AND(ISNUMBER(M325),ISNUMBER([1]CONSOLIDADO!$Q$4)), IF(M325&lt;[1]CONSOLIDADO!$Q$4,"INCUMPLIDA","PROCESO"), "VERIFICAR FECHA")),"SIN VALOR AVANCE")</f>
        <v>PROCESO</v>
      </c>
      <c r="R325" s="905" t="s">
        <v>602</v>
      </c>
    </row>
    <row r="326" spans="2:18" ht="255.6" x14ac:dyDescent="0.25">
      <c r="B326" s="737" t="s">
        <v>18</v>
      </c>
      <c r="C326" s="799" t="s">
        <v>8</v>
      </c>
      <c r="D326" s="1144" t="s">
        <v>649</v>
      </c>
      <c r="E326" s="1144" t="s">
        <v>604</v>
      </c>
      <c r="F326" s="1145" t="s">
        <v>650</v>
      </c>
      <c r="G326" s="1145" t="s">
        <v>651</v>
      </c>
      <c r="H326" s="1138" t="s">
        <v>591</v>
      </c>
      <c r="I326" s="860" t="s">
        <v>475</v>
      </c>
      <c r="J326" s="905" t="s">
        <v>95</v>
      </c>
      <c r="K326" s="709">
        <v>1</v>
      </c>
      <c r="L326" s="800">
        <v>44044</v>
      </c>
      <c r="M326" s="800">
        <v>44196</v>
      </c>
      <c r="N326" s="711">
        <f t="shared" si="13"/>
        <v>21.714285714285715</v>
      </c>
      <c r="O326" s="712">
        <v>1</v>
      </c>
      <c r="P326" s="406">
        <f t="shared" si="12"/>
        <v>1</v>
      </c>
      <c r="Q326" s="713" t="str">
        <f>IF(ISNUMBER(P326),IF(P326=100%,"CUMPLIDA",IF(AND(ISNUMBER(M326),ISNUMBER([1]CONSOLIDADO!$Q$4)), IF(M326&lt;[1]CONSOLIDADO!$Q$4,"INCUMPLIDA","PROCESO"), "VERIFICAR FECHA")),"SIN VALOR AVANCE")</f>
        <v>CUMPLIDA</v>
      </c>
      <c r="R326" s="905" t="s">
        <v>652</v>
      </c>
    </row>
    <row r="327" spans="2:18" ht="195.6" x14ac:dyDescent="0.25">
      <c r="B327" s="737" t="s">
        <v>18</v>
      </c>
      <c r="C327" s="799" t="s">
        <v>8</v>
      </c>
      <c r="D327" s="1144"/>
      <c r="E327" s="1144"/>
      <c r="F327" s="1145"/>
      <c r="G327" s="1145"/>
      <c r="H327" s="1138"/>
      <c r="I327" s="906" t="s">
        <v>477</v>
      </c>
      <c r="J327" s="737" t="s">
        <v>351</v>
      </c>
      <c r="K327" s="716">
        <v>1</v>
      </c>
      <c r="L327" s="800">
        <v>44927</v>
      </c>
      <c r="M327" s="800">
        <v>45230</v>
      </c>
      <c r="N327" s="711">
        <f t="shared" si="13"/>
        <v>43.285714285714285</v>
      </c>
      <c r="O327" s="719">
        <v>0</v>
      </c>
      <c r="P327" s="406">
        <f t="shared" si="12"/>
        <v>0</v>
      </c>
      <c r="Q327" s="713" t="str">
        <f>IF(ISNUMBER(P327),IF(P327=100%,"CUMPLIDA",IF(AND(ISNUMBER(M327),ISNUMBER([1]CONSOLIDADO!$Q$4)), IF(M327&lt;[1]CONSOLIDADO!$Q$4,"INCUMPLIDA","PROCESO"), "VERIFICAR FECHA")),"SIN VALOR AVANCE")</f>
        <v>PROCESO</v>
      </c>
      <c r="R327" s="905" t="s">
        <v>615</v>
      </c>
    </row>
    <row r="328" spans="2:18" ht="270.60000000000002" customHeight="1" x14ac:dyDescent="0.25">
      <c r="B328" s="737" t="s">
        <v>18</v>
      </c>
      <c r="C328" s="799" t="s">
        <v>8</v>
      </c>
      <c r="D328" s="1144"/>
      <c r="E328" s="1144"/>
      <c r="F328" s="1145"/>
      <c r="G328" s="1145"/>
      <c r="H328" s="1138"/>
      <c r="I328" s="1142" t="s">
        <v>479</v>
      </c>
      <c r="J328" s="912" t="s">
        <v>354</v>
      </c>
      <c r="K328" s="716">
        <v>1</v>
      </c>
      <c r="L328" s="800">
        <v>45231</v>
      </c>
      <c r="M328" s="800">
        <v>45443</v>
      </c>
      <c r="N328" s="711">
        <f t="shared" si="13"/>
        <v>30.285714285714285</v>
      </c>
      <c r="O328" s="719">
        <v>0</v>
      </c>
      <c r="P328" s="406">
        <f t="shared" si="12"/>
        <v>0</v>
      </c>
      <c r="Q328" s="713" t="str">
        <f>IF(ISNUMBER(P328),IF(P328=100%,"CUMPLIDA",IF(AND(ISNUMBER(M328),ISNUMBER([1]CONSOLIDADO!$Q$4)), IF(M328&lt;[1]CONSOLIDADO!$Q$4,"INCUMPLIDA","PROCESO"), "VERIFICAR FECHA")),"SIN VALOR AVANCE")</f>
        <v>PROCESO</v>
      </c>
      <c r="R328" s="905" t="s">
        <v>615</v>
      </c>
    </row>
    <row r="329" spans="2:18" ht="270.60000000000002" x14ac:dyDescent="0.25">
      <c r="B329" s="737" t="s">
        <v>18</v>
      </c>
      <c r="C329" s="799" t="s">
        <v>8</v>
      </c>
      <c r="D329" s="1144"/>
      <c r="E329" s="1144"/>
      <c r="F329" s="1145"/>
      <c r="G329" s="1145"/>
      <c r="H329" s="1138"/>
      <c r="I329" s="1142"/>
      <c r="J329" s="912" t="s">
        <v>106</v>
      </c>
      <c r="K329" s="716">
        <v>4</v>
      </c>
      <c r="L329" s="800">
        <v>45444</v>
      </c>
      <c r="M329" s="800">
        <v>45808</v>
      </c>
      <c r="N329" s="711">
        <f t="shared" si="13"/>
        <v>52</v>
      </c>
      <c r="O329" s="719">
        <v>0</v>
      </c>
      <c r="P329" s="406">
        <f t="shared" si="12"/>
        <v>0</v>
      </c>
      <c r="Q329" s="713" t="str">
        <f>IF(ISNUMBER(P329),IF(P329=100%,"CUMPLIDA",IF(AND(ISNUMBER(M329),ISNUMBER([1]CONSOLIDADO!$Q$4)), IF(M329&lt;[1]CONSOLIDADO!$Q$4,"INCUMPLIDA","PROCESO"), "VERIFICAR FECHA")),"SIN VALOR AVANCE")</f>
        <v>PROCESO</v>
      </c>
      <c r="R329" s="905" t="s">
        <v>602</v>
      </c>
    </row>
    <row r="330" spans="2:18" ht="270.60000000000002" x14ac:dyDescent="0.25">
      <c r="B330" s="737" t="s">
        <v>18</v>
      </c>
      <c r="C330" s="799" t="s">
        <v>8</v>
      </c>
      <c r="D330" s="1144"/>
      <c r="E330" s="1144"/>
      <c r="F330" s="1145"/>
      <c r="G330" s="1145"/>
      <c r="H330" s="1138"/>
      <c r="I330" s="906" t="s">
        <v>482</v>
      </c>
      <c r="J330" s="912" t="s">
        <v>399</v>
      </c>
      <c r="K330" s="716">
        <v>1</v>
      </c>
      <c r="L330" s="800">
        <v>45809</v>
      </c>
      <c r="M330" s="800">
        <v>46022</v>
      </c>
      <c r="N330" s="711">
        <f t="shared" si="13"/>
        <v>30.428571428571427</v>
      </c>
      <c r="O330" s="719">
        <v>0</v>
      </c>
      <c r="P330" s="406">
        <f t="shared" si="12"/>
        <v>0</v>
      </c>
      <c r="Q330" s="713" t="str">
        <f>IF(ISNUMBER(P330),IF(P330=100%,"CUMPLIDA",IF(AND(ISNUMBER(M330),ISNUMBER([1]CONSOLIDADO!$Q$4)), IF(M330&lt;[1]CONSOLIDADO!$Q$4,"INCUMPLIDA","PROCESO"), "VERIFICAR FECHA")),"SIN VALOR AVANCE")</f>
        <v>PROCESO</v>
      </c>
      <c r="R330" s="905" t="s">
        <v>602</v>
      </c>
    </row>
    <row r="331" spans="2:18" ht="375.6" x14ac:dyDescent="0.25">
      <c r="B331" s="737" t="s">
        <v>18</v>
      </c>
      <c r="C331" s="799" t="s">
        <v>8</v>
      </c>
      <c r="D331" s="1144" t="s">
        <v>653</v>
      </c>
      <c r="E331" s="1144" t="s">
        <v>67</v>
      </c>
      <c r="F331" s="1145" t="s">
        <v>654</v>
      </c>
      <c r="G331" s="1145" t="s">
        <v>655</v>
      </c>
      <c r="H331" s="1145" t="s">
        <v>656</v>
      </c>
      <c r="I331" s="906" t="s">
        <v>477</v>
      </c>
      <c r="J331" s="737" t="s">
        <v>351</v>
      </c>
      <c r="K331" s="716">
        <v>1</v>
      </c>
      <c r="L331" s="800">
        <v>44927</v>
      </c>
      <c r="M331" s="800">
        <v>45230</v>
      </c>
      <c r="N331" s="711">
        <f t="shared" si="13"/>
        <v>43.285714285714285</v>
      </c>
      <c r="O331" s="719">
        <v>0</v>
      </c>
      <c r="P331" s="406">
        <f t="shared" si="12"/>
        <v>0</v>
      </c>
      <c r="Q331" s="713" t="str">
        <f>IF(ISNUMBER(P331),IF(P331=100%,"CUMPLIDA",IF(AND(ISNUMBER(M331),ISNUMBER([1]CONSOLIDADO!$Q$4)), IF(M331&lt;[1]CONSOLIDADO!$Q$4,"INCUMPLIDA","PROCESO"), "VERIFICAR FECHA")),"SIN VALOR AVANCE")</f>
        <v>PROCESO</v>
      </c>
      <c r="R331" s="905" t="s">
        <v>657</v>
      </c>
    </row>
    <row r="332" spans="2:18" ht="375.6" x14ac:dyDescent="0.25">
      <c r="B332" s="737" t="s">
        <v>18</v>
      </c>
      <c r="C332" s="799" t="s">
        <v>8</v>
      </c>
      <c r="D332" s="1144"/>
      <c r="E332" s="1144"/>
      <c r="F332" s="1145"/>
      <c r="G332" s="1145"/>
      <c r="H332" s="1145"/>
      <c r="I332" s="1142" t="s">
        <v>479</v>
      </c>
      <c r="J332" s="912" t="s">
        <v>354</v>
      </c>
      <c r="K332" s="716">
        <v>1</v>
      </c>
      <c r="L332" s="800">
        <v>45231</v>
      </c>
      <c r="M332" s="800">
        <v>45443</v>
      </c>
      <c r="N332" s="711">
        <f t="shared" si="13"/>
        <v>30.285714285714285</v>
      </c>
      <c r="O332" s="719">
        <v>0</v>
      </c>
      <c r="P332" s="406">
        <f t="shared" si="12"/>
        <v>0</v>
      </c>
      <c r="Q332" s="713" t="str">
        <f>IF(ISNUMBER(P332),IF(P332=100%,"CUMPLIDA",IF(AND(ISNUMBER(M332),ISNUMBER([1]CONSOLIDADO!$Q$4)), IF(M332&lt;[1]CONSOLIDADO!$Q$4,"INCUMPLIDA","PROCESO"), "VERIFICAR FECHA")),"SIN VALOR AVANCE")</f>
        <v>PROCESO</v>
      </c>
      <c r="R332" s="905" t="s">
        <v>657</v>
      </c>
    </row>
    <row r="333" spans="2:18" ht="345.6" x14ac:dyDescent="0.25">
      <c r="B333" s="737" t="s">
        <v>18</v>
      </c>
      <c r="C333" s="799" t="s">
        <v>8</v>
      </c>
      <c r="D333" s="1144"/>
      <c r="E333" s="1144"/>
      <c r="F333" s="1145"/>
      <c r="G333" s="1145"/>
      <c r="H333" s="1145"/>
      <c r="I333" s="1142"/>
      <c r="J333" s="912" t="s">
        <v>106</v>
      </c>
      <c r="K333" s="716">
        <v>4</v>
      </c>
      <c r="L333" s="800">
        <v>45444</v>
      </c>
      <c r="M333" s="800">
        <v>45808</v>
      </c>
      <c r="N333" s="711">
        <f t="shared" si="13"/>
        <v>52</v>
      </c>
      <c r="O333" s="719">
        <v>0</v>
      </c>
      <c r="P333" s="406">
        <f t="shared" ref="P333:P396" si="14">O333/K333</f>
        <v>0</v>
      </c>
      <c r="Q333" s="713" t="str">
        <f>IF(ISNUMBER(P333),IF(P333=100%,"CUMPLIDA",IF(AND(ISNUMBER(M333),ISNUMBER([1]CONSOLIDADO!$Q$4)), IF(M333&lt;[1]CONSOLIDADO!$Q$4,"INCUMPLIDA","PROCESO"), "VERIFICAR FECHA")),"SIN VALOR AVANCE")</f>
        <v>PROCESO</v>
      </c>
      <c r="R333" s="905" t="s">
        <v>658</v>
      </c>
    </row>
    <row r="334" spans="2:18" ht="345.6" x14ac:dyDescent="0.25">
      <c r="B334" s="737" t="s">
        <v>18</v>
      </c>
      <c r="C334" s="799" t="s">
        <v>8</v>
      </c>
      <c r="D334" s="1144"/>
      <c r="E334" s="1144"/>
      <c r="F334" s="1145"/>
      <c r="G334" s="1145"/>
      <c r="H334" s="1145"/>
      <c r="I334" s="906" t="s">
        <v>482</v>
      </c>
      <c r="J334" s="912" t="s">
        <v>399</v>
      </c>
      <c r="K334" s="716">
        <v>1</v>
      </c>
      <c r="L334" s="800">
        <v>45809</v>
      </c>
      <c r="M334" s="800">
        <v>46022</v>
      </c>
      <c r="N334" s="711">
        <f t="shared" si="13"/>
        <v>30.428571428571427</v>
      </c>
      <c r="O334" s="719">
        <v>0</v>
      </c>
      <c r="P334" s="406">
        <f t="shared" si="14"/>
        <v>0</v>
      </c>
      <c r="Q334" s="713" t="str">
        <f>IF(ISNUMBER(P334),IF(P334=100%,"CUMPLIDA",IF(AND(ISNUMBER(M334),ISNUMBER([1]CONSOLIDADO!$Q$4)), IF(M334&lt;[1]CONSOLIDADO!$Q$4,"INCUMPLIDA","PROCESO"), "VERIFICAR FECHA")),"SIN VALOR AVANCE")</f>
        <v>PROCESO</v>
      </c>
      <c r="R334" s="905" t="s">
        <v>658</v>
      </c>
    </row>
    <row r="335" spans="2:18" ht="225.6" x14ac:dyDescent="0.25">
      <c r="B335" s="737" t="s">
        <v>18</v>
      </c>
      <c r="C335" s="799" t="s">
        <v>8</v>
      </c>
      <c r="D335" s="1136" t="s">
        <v>659</v>
      </c>
      <c r="E335" s="1136" t="s">
        <v>468</v>
      </c>
      <c r="F335" s="1138" t="s">
        <v>660</v>
      </c>
      <c r="G335" s="1138" t="s">
        <v>661</v>
      </c>
      <c r="H335" s="1138" t="s">
        <v>662</v>
      </c>
      <c r="I335" s="906" t="s">
        <v>477</v>
      </c>
      <c r="J335" s="737" t="s">
        <v>351</v>
      </c>
      <c r="K335" s="716">
        <v>1</v>
      </c>
      <c r="L335" s="800">
        <v>44927</v>
      </c>
      <c r="M335" s="800">
        <v>45230</v>
      </c>
      <c r="N335" s="711">
        <f t="shared" si="13"/>
        <v>43.285714285714285</v>
      </c>
      <c r="O335" s="719">
        <v>0</v>
      </c>
      <c r="P335" s="406">
        <f t="shared" si="14"/>
        <v>0</v>
      </c>
      <c r="Q335" s="713" t="str">
        <f>IF(ISNUMBER(P335),IF(P335=100%,"CUMPLIDA",IF(AND(ISNUMBER(M335),ISNUMBER([1]CONSOLIDADO!$Q$4)), IF(M335&lt;[1]CONSOLIDADO!$Q$4,"INCUMPLIDA","PROCESO"), "VERIFICAR FECHA")),"SIN VALOR AVANCE")</f>
        <v>PROCESO</v>
      </c>
      <c r="R335" s="905" t="s">
        <v>663</v>
      </c>
    </row>
    <row r="336" spans="2:18" ht="225.6" x14ac:dyDescent="0.25">
      <c r="B336" s="737" t="s">
        <v>18</v>
      </c>
      <c r="C336" s="799" t="s">
        <v>8</v>
      </c>
      <c r="D336" s="1136"/>
      <c r="E336" s="1136"/>
      <c r="F336" s="1138"/>
      <c r="G336" s="1138"/>
      <c r="H336" s="1138"/>
      <c r="I336" s="1142" t="s">
        <v>479</v>
      </c>
      <c r="J336" s="912" t="s">
        <v>354</v>
      </c>
      <c r="K336" s="716">
        <v>1</v>
      </c>
      <c r="L336" s="800">
        <v>45231</v>
      </c>
      <c r="M336" s="800">
        <v>45443</v>
      </c>
      <c r="N336" s="711">
        <f t="shared" si="13"/>
        <v>30.285714285714285</v>
      </c>
      <c r="O336" s="719">
        <v>0</v>
      </c>
      <c r="P336" s="406">
        <f t="shared" si="14"/>
        <v>0</v>
      </c>
      <c r="Q336" s="713" t="str">
        <f>IF(ISNUMBER(P336),IF(P336=100%,"CUMPLIDA",IF(AND(ISNUMBER(M336),ISNUMBER([1]CONSOLIDADO!$Q$4)), IF(M336&lt;[1]CONSOLIDADO!$Q$4,"INCUMPLIDA","PROCESO"), "VERIFICAR FECHA")),"SIN VALOR AVANCE")</f>
        <v>PROCESO</v>
      </c>
      <c r="R336" s="905" t="s">
        <v>663</v>
      </c>
    </row>
    <row r="337" spans="2:18" ht="345.6" x14ac:dyDescent="0.25">
      <c r="B337" s="737" t="s">
        <v>18</v>
      </c>
      <c r="C337" s="799" t="s">
        <v>8</v>
      </c>
      <c r="D337" s="1136"/>
      <c r="E337" s="1136"/>
      <c r="F337" s="1138"/>
      <c r="G337" s="1138"/>
      <c r="H337" s="1138"/>
      <c r="I337" s="1142"/>
      <c r="J337" s="912" t="s">
        <v>106</v>
      </c>
      <c r="K337" s="716">
        <v>4</v>
      </c>
      <c r="L337" s="800">
        <v>45444</v>
      </c>
      <c r="M337" s="800">
        <v>45808</v>
      </c>
      <c r="N337" s="711">
        <f t="shared" si="13"/>
        <v>52</v>
      </c>
      <c r="O337" s="719">
        <v>0</v>
      </c>
      <c r="P337" s="406">
        <f t="shared" si="14"/>
        <v>0</v>
      </c>
      <c r="Q337" s="713" t="str">
        <f>IF(ISNUMBER(P337),IF(P337=100%,"CUMPLIDA",IF(AND(ISNUMBER(M337),ISNUMBER([1]CONSOLIDADO!$Q$4)), IF(M337&lt;[1]CONSOLIDADO!$Q$4,"INCUMPLIDA","PROCESO"), "VERIFICAR FECHA")),"SIN VALOR AVANCE")</f>
        <v>PROCESO</v>
      </c>
      <c r="R337" s="905" t="s">
        <v>664</v>
      </c>
    </row>
    <row r="338" spans="2:18" ht="345.6" x14ac:dyDescent="0.25">
      <c r="B338" s="737" t="s">
        <v>18</v>
      </c>
      <c r="C338" s="799" t="s">
        <v>8</v>
      </c>
      <c r="D338" s="1136"/>
      <c r="E338" s="1136"/>
      <c r="F338" s="1138"/>
      <c r="G338" s="1138"/>
      <c r="H338" s="1138"/>
      <c r="I338" s="906" t="s">
        <v>482</v>
      </c>
      <c r="J338" s="912" t="s">
        <v>399</v>
      </c>
      <c r="K338" s="716">
        <v>1</v>
      </c>
      <c r="L338" s="800">
        <v>45809</v>
      </c>
      <c r="M338" s="800">
        <v>46022</v>
      </c>
      <c r="N338" s="711">
        <f t="shared" si="13"/>
        <v>30.428571428571427</v>
      </c>
      <c r="O338" s="719">
        <v>0</v>
      </c>
      <c r="P338" s="406">
        <f t="shared" si="14"/>
        <v>0</v>
      </c>
      <c r="Q338" s="713" t="str">
        <f>IF(ISNUMBER(P338),IF(P338=100%,"CUMPLIDA",IF(AND(ISNUMBER(M338),ISNUMBER([1]CONSOLIDADO!$Q$4)), IF(M338&lt;[1]CONSOLIDADO!$Q$4,"INCUMPLIDA","PROCESO"), "VERIFICAR FECHA")),"SIN VALOR AVANCE")</f>
        <v>PROCESO</v>
      </c>
      <c r="R338" s="905" t="s">
        <v>664</v>
      </c>
    </row>
    <row r="339" spans="2:18" ht="240.6" x14ac:dyDescent="0.25">
      <c r="B339" s="737" t="s">
        <v>18</v>
      </c>
      <c r="C339" s="799" t="s">
        <v>8</v>
      </c>
      <c r="D339" s="1136" t="s">
        <v>665</v>
      </c>
      <c r="E339" s="1136" t="s">
        <v>666</v>
      </c>
      <c r="F339" s="1138" t="s">
        <v>667</v>
      </c>
      <c r="G339" s="1138" t="s">
        <v>668</v>
      </c>
      <c r="H339" s="1138" t="s">
        <v>591</v>
      </c>
      <c r="I339" s="860" t="s">
        <v>475</v>
      </c>
      <c r="J339" s="905" t="s">
        <v>95</v>
      </c>
      <c r="K339" s="709">
        <v>1</v>
      </c>
      <c r="L339" s="800">
        <v>44044</v>
      </c>
      <c r="M339" s="800">
        <v>44196</v>
      </c>
      <c r="N339" s="711">
        <f t="shared" si="13"/>
        <v>21.714285714285715</v>
      </c>
      <c r="O339" s="712">
        <v>1</v>
      </c>
      <c r="P339" s="406">
        <f t="shared" si="14"/>
        <v>1</v>
      </c>
      <c r="Q339" s="713" t="str">
        <f>IF(ISNUMBER(P339),IF(P339=100%,"CUMPLIDA",IF(AND(ISNUMBER(M339),ISNUMBER([1]CONSOLIDADO!$Q$4)), IF(M339&lt;[1]CONSOLIDADO!$Q$4,"INCUMPLIDA","PROCESO"), "VERIFICAR FECHA")),"SIN VALOR AVANCE")</f>
        <v>CUMPLIDA</v>
      </c>
      <c r="R339" s="905" t="s">
        <v>669</v>
      </c>
    </row>
    <row r="340" spans="2:18" ht="195.6" x14ac:dyDescent="0.25">
      <c r="B340" s="737" t="s">
        <v>18</v>
      </c>
      <c r="C340" s="799" t="s">
        <v>8</v>
      </c>
      <c r="D340" s="1136"/>
      <c r="E340" s="1136"/>
      <c r="F340" s="1138"/>
      <c r="G340" s="1138"/>
      <c r="H340" s="1138"/>
      <c r="I340" s="906" t="s">
        <v>477</v>
      </c>
      <c r="J340" s="737" t="s">
        <v>351</v>
      </c>
      <c r="K340" s="716">
        <v>1</v>
      </c>
      <c r="L340" s="800">
        <v>44927</v>
      </c>
      <c r="M340" s="800">
        <v>45230</v>
      </c>
      <c r="N340" s="711">
        <f t="shared" si="13"/>
        <v>43.285714285714285</v>
      </c>
      <c r="O340" s="719">
        <v>0</v>
      </c>
      <c r="P340" s="406">
        <f t="shared" si="14"/>
        <v>0</v>
      </c>
      <c r="Q340" s="713" t="str">
        <f>IF(ISNUMBER(P340),IF(P340=100%,"CUMPLIDA",IF(AND(ISNUMBER(M340),ISNUMBER([1]CONSOLIDADO!$Q$4)), IF(M340&lt;[1]CONSOLIDADO!$Q$4,"INCUMPLIDA","PROCESO"), "VERIFICAR FECHA")),"SIN VALOR AVANCE")</f>
        <v>PROCESO</v>
      </c>
      <c r="R340" s="905" t="s">
        <v>639</v>
      </c>
    </row>
    <row r="341" spans="2:18" ht="195.6" x14ac:dyDescent="0.25">
      <c r="B341" s="737" t="s">
        <v>18</v>
      </c>
      <c r="C341" s="799" t="s">
        <v>8</v>
      </c>
      <c r="D341" s="1136"/>
      <c r="E341" s="1136"/>
      <c r="F341" s="1138"/>
      <c r="G341" s="1138"/>
      <c r="H341" s="1138"/>
      <c r="I341" s="1142" t="s">
        <v>479</v>
      </c>
      <c r="J341" s="912" t="s">
        <v>354</v>
      </c>
      <c r="K341" s="716">
        <v>1</v>
      </c>
      <c r="L341" s="800">
        <v>45231</v>
      </c>
      <c r="M341" s="800">
        <v>45443</v>
      </c>
      <c r="N341" s="711">
        <f t="shared" si="13"/>
        <v>30.285714285714285</v>
      </c>
      <c r="O341" s="719">
        <v>0</v>
      </c>
      <c r="P341" s="406">
        <f t="shared" si="14"/>
        <v>0</v>
      </c>
      <c r="Q341" s="713" t="str">
        <f>IF(ISNUMBER(P341),IF(P341=100%,"CUMPLIDA",IF(AND(ISNUMBER(M341),ISNUMBER([1]CONSOLIDADO!$Q$4)), IF(M341&lt;[1]CONSOLIDADO!$Q$4,"INCUMPLIDA","PROCESO"), "VERIFICAR FECHA")),"SIN VALOR AVANCE")</f>
        <v>PROCESO</v>
      </c>
      <c r="R341" s="905" t="s">
        <v>639</v>
      </c>
    </row>
    <row r="342" spans="2:18" ht="285.60000000000002" x14ac:dyDescent="0.25">
      <c r="B342" s="737" t="s">
        <v>18</v>
      </c>
      <c r="C342" s="799" t="s">
        <v>8</v>
      </c>
      <c r="D342" s="1136"/>
      <c r="E342" s="1136"/>
      <c r="F342" s="1138"/>
      <c r="G342" s="1138"/>
      <c r="H342" s="1138"/>
      <c r="I342" s="1142"/>
      <c r="J342" s="912" t="s">
        <v>106</v>
      </c>
      <c r="K342" s="716">
        <v>4</v>
      </c>
      <c r="L342" s="800">
        <v>45444</v>
      </c>
      <c r="M342" s="800">
        <v>45808</v>
      </c>
      <c r="N342" s="711">
        <f t="shared" si="13"/>
        <v>52</v>
      </c>
      <c r="O342" s="719">
        <v>0</v>
      </c>
      <c r="P342" s="406">
        <f t="shared" si="14"/>
        <v>0</v>
      </c>
      <c r="Q342" s="713" t="str">
        <f>IF(ISNUMBER(P342),IF(P342=100%,"CUMPLIDA",IF(AND(ISNUMBER(M342),ISNUMBER([1]CONSOLIDADO!$Q$4)), IF(M342&lt;[1]CONSOLIDADO!$Q$4,"INCUMPLIDA","PROCESO"), "VERIFICAR FECHA")),"SIN VALOR AVANCE")</f>
        <v>PROCESO</v>
      </c>
      <c r="R342" s="905" t="s">
        <v>670</v>
      </c>
    </row>
    <row r="343" spans="2:18" ht="375.6" customHeight="1" x14ac:dyDescent="0.25">
      <c r="B343" s="737" t="s">
        <v>18</v>
      </c>
      <c r="C343" s="799" t="s">
        <v>8</v>
      </c>
      <c r="D343" s="1136"/>
      <c r="E343" s="1136"/>
      <c r="F343" s="1138"/>
      <c r="G343" s="1138"/>
      <c r="H343" s="1138"/>
      <c r="I343" s="906" t="s">
        <v>482</v>
      </c>
      <c r="J343" s="912" t="s">
        <v>399</v>
      </c>
      <c r="K343" s="716">
        <v>1</v>
      </c>
      <c r="L343" s="800">
        <v>45809</v>
      </c>
      <c r="M343" s="800">
        <v>46022</v>
      </c>
      <c r="N343" s="711">
        <f t="shared" si="13"/>
        <v>30.428571428571427</v>
      </c>
      <c r="O343" s="719">
        <v>0</v>
      </c>
      <c r="P343" s="406">
        <f t="shared" si="14"/>
        <v>0</v>
      </c>
      <c r="Q343" s="713" t="str">
        <f>IF(ISNUMBER(P343),IF(P343=100%,"CUMPLIDA",IF(AND(ISNUMBER(M343),ISNUMBER([1]CONSOLIDADO!$Q$4)), IF(M343&lt;[1]CONSOLIDADO!$Q$4,"INCUMPLIDA","PROCESO"), "VERIFICAR FECHA")),"SIN VALOR AVANCE")</f>
        <v>PROCESO</v>
      </c>
      <c r="R343" s="905" t="s">
        <v>670</v>
      </c>
    </row>
    <row r="344" spans="2:18" ht="225.6" x14ac:dyDescent="0.25">
      <c r="B344" s="737" t="s">
        <v>18</v>
      </c>
      <c r="C344" s="799" t="s">
        <v>8</v>
      </c>
      <c r="D344" s="1136" t="s">
        <v>671</v>
      </c>
      <c r="E344" s="1136" t="s">
        <v>672</v>
      </c>
      <c r="F344" s="1138" t="s">
        <v>673</v>
      </c>
      <c r="G344" s="1138" t="s">
        <v>674</v>
      </c>
      <c r="H344" s="1138" t="s">
        <v>591</v>
      </c>
      <c r="I344" s="860" t="s">
        <v>475</v>
      </c>
      <c r="J344" s="905" t="s">
        <v>95</v>
      </c>
      <c r="K344" s="709">
        <v>1</v>
      </c>
      <c r="L344" s="800">
        <v>44044</v>
      </c>
      <c r="M344" s="800">
        <v>44196</v>
      </c>
      <c r="N344" s="711">
        <f t="shared" si="13"/>
        <v>21.714285714285715</v>
      </c>
      <c r="O344" s="712">
        <v>1</v>
      </c>
      <c r="P344" s="406">
        <f t="shared" si="14"/>
        <v>1</v>
      </c>
      <c r="Q344" s="713" t="str">
        <f>IF(ISNUMBER(P344),IF(P344=100%,"CUMPLIDA",IF(AND(ISNUMBER(M344),ISNUMBER([1]CONSOLIDADO!$Q$4)), IF(M344&lt;[1]CONSOLIDADO!$Q$4,"INCUMPLIDA","PROCESO"), "VERIFICAR FECHA")),"SIN VALOR AVANCE")</f>
        <v>CUMPLIDA</v>
      </c>
      <c r="R344" s="905" t="s">
        <v>675</v>
      </c>
    </row>
    <row r="345" spans="2:18" ht="195.6" x14ac:dyDescent="0.25">
      <c r="B345" s="737" t="s">
        <v>18</v>
      </c>
      <c r="C345" s="799" t="s">
        <v>8</v>
      </c>
      <c r="D345" s="1136"/>
      <c r="E345" s="1136"/>
      <c r="F345" s="1138"/>
      <c r="G345" s="1138"/>
      <c r="H345" s="1138"/>
      <c r="I345" s="906" t="s">
        <v>477</v>
      </c>
      <c r="J345" s="737" t="s">
        <v>351</v>
      </c>
      <c r="K345" s="716">
        <v>1</v>
      </c>
      <c r="L345" s="800">
        <v>44927</v>
      </c>
      <c r="M345" s="800">
        <v>45230</v>
      </c>
      <c r="N345" s="711">
        <f t="shared" si="13"/>
        <v>43.285714285714285</v>
      </c>
      <c r="O345" s="719">
        <v>0</v>
      </c>
      <c r="P345" s="406">
        <f t="shared" si="14"/>
        <v>0</v>
      </c>
      <c r="Q345" s="713" t="str">
        <f>IF(ISNUMBER(P345),IF(P345=100%,"CUMPLIDA",IF(AND(ISNUMBER(M345),ISNUMBER([1]CONSOLIDADO!$Q$4)), IF(M345&lt;[1]CONSOLIDADO!$Q$4,"INCUMPLIDA","PROCESO"), "VERIFICAR FECHA")),"SIN VALOR AVANCE")</f>
        <v>PROCESO</v>
      </c>
      <c r="R345" s="905" t="s">
        <v>615</v>
      </c>
    </row>
    <row r="346" spans="2:18" ht="195.6" x14ac:dyDescent="0.25">
      <c r="B346" s="737" t="s">
        <v>18</v>
      </c>
      <c r="C346" s="799" t="s">
        <v>8</v>
      </c>
      <c r="D346" s="1136"/>
      <c r="E346" s="1136"/>
      <c r="F346" s="1138"/>
      <c r="G346" s="1138"/>
      <c r="H346" s="1138"/>
      <c r="I346" s="1142" t="s">
        <v>479</v>
      </c>
      <c r="J346" s="912" t="s">
        <v>354</v>
      </c>
      <c r="K346" s="716">
        <v>1</v>
      </c>
      <c r="L346" s="800">
        <v>45231</v>
      </c>
      <c r="M346" s="800">
        <v>45443</v>
      </c>
      <c r="N346" s="711">
        <f t="shared" si="13"/>
        <v>30.285714285714285</v>
      </c>
      <c r="O346" s="719">
        <v>0</v>
      </c>
      <c r="P346" s="406">
        <f t="shared" si="14"/>
        <v>0</v>
      </c>
      <c r="Q346" s="713" t="str">
        <f>IF(ISNUMBER(P346),IF(P346=100%,"CUMPLIDA",IF(AND(ISNUMBER(M346),ISNUMBER([1]CONSOLIDADO!$Q$4)), IF(M346&lt;[1]CONSOLIDADO!$Q$4,"INCUMPLIDA","PROCESO"), "VERIFICAR FECHA")),"SIN VALOR AVANCE")</f>
        <v>PROCESO</v>
      </c>
      <c r="R346" s="905" t="s">
        <v>615</v>
      </c>
    </row>
    <row r="347" spans="2:18" ht="270.60000000000002" x14ac:dyDescent="0.25">
      <c r="B347" s="737" t="s">
        <v>18</v>
      </c>
      <c r="C347" s="799" t="s">
        <v>8</v>
      </c>
      <c r="D347" s="1136"/>
      <c r="E347" s="1136"/>
      <c r="F347" s="1138"/>
      <c r="G347" s="1138"/>
      <c r="H347" s="1138"/>
      <c r="I347" s="1142"/>
      <c r="J347" s="912" t="s">
        <v>106</v>
      </c>
      <c r="K347" s="716">
        <v>4</v>
      </c>
      <c r="L347" s="800">
        <v>45444</v>
      </c>
      <c r="M347" s="800">
        <v>45808</v>
      </c>
      <c r="N347" s="711">
        <f t="shared" si="13"/>
        <v>52</v>
      </c>
      <c r="O347" s="719">
        <v>0</v>
      </c>
      <c r="P347" s="406">
        <f t="shared" si="14"/>
        <v>0</v>
      </c>
      <c r="Q347" s="713" t="str">
        <f>IF(ISNUMBER(P347),IF(P347=100%,"CUMPLIDA",IF(AND(ISNUMBER(M347),ISNUMBER([1]CONSOLIDADO!$Q$4)), IF(M347&lt;[1]CONSOLIDADO!$Q$4,"INCUMPLIDA","PROCESO"), "VERIFICAR FECHA")),"SIN VALOR AVANCE")</f>
        <v>PROCESO</v>
      </c>
      <c r="R347" s="905" t="s">
        <v>602</v>
      </c>
    </row>
    <row r="348" spans="2:18" ht="270.60000000000002" x14ac:dyDescent="0.25">
      <c r="B348" s="737" t="s">
        <v>18</v>
      </c>
      <c r="C348" s="799" t="s">
        <v>8</v>
      </c>
      <c r="D348" s="1136"/>
      <c r="E348" s="1136"/>
      <c r="F348" s="1138"/>
      <c r="G348" s="1138"/>
      <c r="H348" s="1138"/>
      <c r="I348" s="906" t="s">
        <v>482</v>
      </c>
      <c r="J348" s="912" t="s">
        <v>399</v>
      </c>
      <c r="K348" s="716">
        <v>1</v>
      </c>
      <c r="L348" s="800">
        <v>45809</v>
      </c>
      <c r="M348" s="800">
        <v>46022</v>
      </c>
      <c r="N348" s="711">
        <f t="shared" si="13"/>
        <v>30.428571428571427</v>
      </c>
      <c r="O348" s="719">
        <v>0</v>
      </c>
      <c r="P348" s="406">
        <f t="shared" si="14"/>
        <v>0</v>
      </c>
      <c r="Q348" s="713" t="str">
        <f>IF(ISNUMBER(P348),IF(P348=100%,"CUMPLIDA",IF(AND(ISNUMBER(M348),ISNUMBER([1]CONSOLIDADO!$Q$4)), IF(M348&lt;[1]CONSOLIDADO!$Q$4,"INCUMPLIDA","PROCESO"), "VERIFICAR FECHA")),"SIN VALOR AVANCE")</f>
        <v>PROCESO</v>
      </c>
      <c r="R348" s="905" t="s">
        <v>602</v>
      </c>
    </row>
    <row r="349" spans="2:18" ht="270.60000000000002" x14ac:dyDescent="0.25">
      <c r="B349" s="737" t="s">
        <v>18</v>
      </c>
      <c r="C349" s="799" t="s">
        <v>8</v>
      </c>
      <c r="D349" s="1136" t="s">
        <v>676</v>
      </c>
      <c r="E349" s="1136" t="s">
        <v>677</v>
      </c>
      <c r="F349" s="1138" t="s">
        <v>678</v>
      </c>
      <c r="G349" s="1138" t="s">
        <v>679</v>
      </c>
      <c r="H349" s="1138" t="s">
        <v>591</v>
      </c>
      <c r="I349" s="860" t="s">
        <v>475</v>
      </c>
      <c r="J349" s="727" t="s">
        <v>95</v>
      </c>
      <c r="K349" s="709">
        <v>1</v>
      </c>
      <c r="L349" s="800">
        <v>44044</v>
      </c>
      <c r="M349" s="800">
        <v>44196</v>
      </c>
      <c r="N349" s="711">
        <f t="shared" si="13"/>
        <v>21.714285714285715</v>
      </c>
      <c r="O349" s="712">
        <v>1</v>
      </c>
      <c r="P349" s="406">
        <f t="shared" si="14"/>
        <v>1</v>
      </c>
      <c r="Q349" s="713" t="str">
        <f>IF(ISNUMBER(P349),IF(P349=100%,"CUMPLIDA",IF(AND(ISNUMBER(M349),ISNUMBER([1]CONSOLIDADO!$Q$4)), IF(M349&lt;[1]CONSOLIDADO!$Q$4,"INCUMPLIDA","PROCESO"), "VERIFICAR FECHA")),"SIN VALOR AVANCE")</f>
        <v>CUMPLIDA</v>
      </c>
      <c r="R349" s="905" t="s">
        <v>680</v>
      </c>
    </row>
    <row r="350" spans="2:18" ht="195.6" x14ac:dyDescent="0.25">
      <c r="B350" s="737" t="s">
        <v>18</v>
      </c>
      <c r="C350" s="799" t="s">
        <v>8</v>
      </c>
      <c r="D350" s="1136"/>
      <c r="E350" s="1136"/>
      <c r="F350" s="1138"/>
      <c r="G350" s="1138"/>
      <c r="H350" s="1138"/>
      <c r="I350" s="906" t="s">
        <v>477</v>
      </c>
      <c r="J350" s="737" t="s">
        <v>351</v>
      </c>
      <c r="K350" s="716">
        <v>1</v>
      </c>
      <c r="L350" s="800">
        <v>44927</v>
      </c>
      <c r="M350" s="800">
        <v>45230</v>
      </c>
      <c r="N350" s="711">
        <f t="shared" si="13"/>
        <v>43.285714285714285</v>
      </c>
      <c r="O350" s="719">
        <v>0</v>
      </c>
      <c r="P350" s="406">
        <f t="shared" si="14"/>
        <v>0</v>
      </c>
      <c r="Q350" s="713" t="str">
        <f>IF(ISNUMBER(P350),IF(P350=100%,"CUMPLIDA",IF(AND(ISNUMBER(M350),ISNUMBER([1]CONSOLIDADO!$Q$4)), IF(M350&lt;[1]CONSOLIDADO!$Q$4,"INCUMPLIDA","PROCESO"), "VERIFICAR FECHA")),"SIN VALOR AVANCE")</f>
        <v>PROCESO</v>
      </c>
      <c r="R350" s="905" t="s">
        <v>615</v>
      </c>
    </row>
    <row r="351" spans="2:18" ht="195.6" x14ac:dyDescent="0.25">
      <c r="B351" s="737" t="s">
        <v>18</v>
      </c>
      <c r="C351" s="799" t="s">
        <v>8</v>
      </c>
      <c r="D351" s="1136"/>
      <c r="E351" s="1136"/>
      <c r="F351" s="1138"/>
      <c r="G351" s="1138"/>
      <c r="H351" s="1138"/>
      <c r="I351" s="1142" t="s">
        <v>479</v>
      </c>
      <c r="J351" s="912" t="s">
        <v>354</v>
      </c>
      <c r="K351" s="716">
        <v>1</v>
      </c>
      <c r="L351" s="800">
        <v>45231</v>
      </c>
      <c r="M351" s="800">
        <v>45443</v>
      </c>
      <c r="N351" s="711">
        <f t="shared" si="13"/>
        <v>30.285714285714285</v>
      </c>
      <c r="O351" s="719">
        <v>0</v>
      </c>
      <c r="P351" s="406">
        <f t="shared" si="14"/>
        <v>0</v>
      </c>
      <c r="Q351" s="713" t="str">
        <f>IF(ISNUMBER(P351),IF(P351=100%,"CUMPLIDA",IF(AND(ISNUMBER(M351),ISNUMBER([1]CONSOLIDADO!$Q$4)), IF(M351&lt;[1]CONSOLIDADO!$Q$4,"INCUMPLIDA","PROCESO"), "VERIFICAR FECHA")),"SIN VALOR AVANCE")</f>
        <v>PROCESO</v>
      </c>
      <c r="R351" s="905" t="s">
        <v>615</v>
      </c>
    </row>
    <row r="352" spans="2:18" ht="270.60000000000002" x14ac:dyDescent="0.25">
      <c r="B352" s="737" t="s">
        <v>18</v>
      </c>
      <c r="C352" s="799" t="s">
        <v>8</v>
      </c>
      <c r="D352" s="1136"/>
      <c r="E352" s="1136"/>
      <c r="F352" s="1138"/>
      <c r="G352" s="1138"/>
      <c r="H352" s="1138"/>
      <c r="I352" s="1142"/>
      <c r="J352" s="912" t="s">
        <v>106</v>
      </c>
      <c r="K352" s="716">
        <v>4</v>
      </c>
      <c r="L352" s="800">
        <v>45444</v>
      </c>
      <c r="M352" s="800">
        <v>45808</v>
      </c>
      <c r="N352" s="711">
        <f t="shared" si="13"/>
        <v>52</v>
      </c>
      <c r="O352" s="719">
        <v>0</v>
      </c>
      <c r="P352" s="406">
        <f t="shared" si="14"/>
        <v>0</v>
      </c>
      <c r="Q352" s="713" t="str">
        <f>IF(ISNUMBER(P352),IF(P352=100%,"CUMPLIDA",IF(AND(ISNUMBER(M352),ISNUMBER([1]CONSOLIDADO!$Q$4)), IF(M352&lt;[1]CONSOLIDADO!$Q$4,"INCUMPLIDA","PROCESO"), "VERIFICAR FECHA")),"SIN VALOR AVANCE")</f>
        <v>PROCESO</v>
      </c>
      <c r="R352" s="905" t="s">
        <v>602</v>
      </c>
    </row>
    <row r="353" spans="2:18" ht="270.60000000000002" x14ac:dyDescent="0.25">
      <c r="B353" s="737" t="s">
        <v>18</v>
      </c>
      <c r="C353" s="799" t="s">
        <v>8</v>
      </c>
      <c r="D353" s="1136"/>
      <c r="E353" s="1136"/>
      <c r="F353" s="1138"/>
      <c r="G353" s="1138"/>
      <c r="H353" s="1138"/>
      <c r="I353" s="906" t="s">
        <v>482</v>
      </c>
      <c r="J353" s="912" t="s">
        <v>399</v>
      </c>
      <c r="K353" s="716">
        <v>1</v>
      </c>
      <c r="L353" s="800">
        <v>45809</v>
      </c>
      <c r="M353" s="800">
        <v>46022</v>
      </c>
      <c r="N353" s="711">
        <f t="shared" si="13"/>
        <v>30.428571428571427</v>
      </c>
      <c r="O353" s="719">
        <v>0</v>
      </c>
      <c r="P353" s="406">
        <f t="shared" si="14"/>
        <v>0</v>
      </c>
      <c r="Q353" s="713" t="str">
        <f>IF(ISNUMBER(P353),IF(P353=100%,"CUMPLIDA",IF(AND(ISNUMBER(M353),ISNUMBER([1]CONSOLIDADO!$Q$4)), IF(M353&lt;[1]CONSOLIDADO!$Q$4,"INCUMPLIDA","PROCESO"), "VERIFICAR FECHA")),"SIN VALOR AVANCE")</f>
        <v>PROCESO</v>
      </c>
      <c r="R353" s="905" t="s">
        <v>602</v>
      </c>
    </row>
    <row r="354" spans="2:18" ht="240.6" x14ac:dyDescent="0.25">
      <c r="B354" s="737" t="s">
        <v>18</v>
      </c>
      <c r="C354" s="799" t="s">
        <v>8</v>
      </c>
      <c r="D354" s="1136" t="s">
        <v>681</v>
      </c>
      <c r="E354" s="1136" t="s">
        <v>604</v>
      </c>
      <c r="F354" s="1138" t="s">
        <v>682</v>
      </c>
      <c r="G354" s="1138" t="s">
        <v>683</v>
      </c>
      <c r="H354" s="1138" t="s">
        <v>591</v>
      </c>
      <c r="I354" s="860" t="s">
        <v>475</v>
      </c>
      <c r="J354" s="905" t="s">
        <v>95</v>
      </c>
      <c r="K354" s="709">
        <v>1</v>
      </c>
      <c r="L354" s="800">
        <v>44044</v>
      </c>
      <c r="M354" s="800">
        <v>44196</v>
      </c>
      <c r="N354" s="711">
        <f t="shared" si="13"/>
        <v>21.714285714285715</v>
      </c>
      <c r="O354" s="712">
        <v>1</v>
      </c>
      <c r="P354" s="406">
        <f t="shared" si="14"/>
        <v>1</v>
      </c>
      <c r="Q354" s="713" t="str">
        <f>IF(ISNUMBER(P354),IF(P354=100%,"CUMPLIDA",IF(AND(ISNUMBER(M354),ISNUMBER([1]CONSOLIDADO!$Q$4)), IF(M354&lt;[1]CONSOLIDADO!$Q$4,"INCUMPLIDA","PROCESO"), "VERIFICAR FECHA")),"SIN VALOR AVANCE")</f>
        <v>CUMPLIDA</v>
      </c>
      <c r="R354" s="905" t="s">
        <v>684</v>
      </c>
    </row>
    <row r="355" spans="2:18" ht="195.6" x14ac:dyDescent="0.25">
      <c r="B355" s="737" t="s">
        <v>18</v>
      </c>
      <c r="C355" s="799" t="s">
        <v>8</v>
      </c>
      <c r="D355" s="1136"/>
      <c r="E355" s="1136"/>
      <c r="F355" s="1138"/>
      <c r="G355" s="1138"/>
      <c r="H355" s="1138"/>
      <c r="I355" s="906" t="s">
        <v>477</v>
      </c>
      <c r="J355" s="737" t="s">
        <v>351</v>
      </c>
      <c r="K355" s="716">
        <v>1</v>
      </c>
      <c r="L355" s="800">
        <v>44927</v>
      </c>
      <c r="M355" s="800">
        <v>45230</v>
      </c>
      <c r="N355" s="711">
        <f t="shared" si="13"/>
        <v>43.285714285714285</v>
      </c>
      <c r="O355" s="719">
        <v>0</v>
      </c>
      <c r="P355" s="406">
        <f t="shared" si="14"/>
        <v>0</v>
      </c>
      <c r="Q355" s="713" t="str">
        <f>IF(ISNUMBER(P355),IF(P355=100%,"CUMPLIDA",IF(AND(ISNUMBER(M355),ISNUMBER([1]CONSOLIDADO!$Q$4)), IF(M355&lt;[1]CONSOLIDADO!$Q$4,"INCUMPLIDA","PROCESO"), "VERIFICAR FECHA")),"SIN VALOR AVANCE")</f>
        <v>PROCESO</v>
      </c>
      <c r="R355" s="905" t="s">
        <v>639</v>
      </c>
    </row>
    <row r="356" spans="2:18" ht="195.6" x14ac:dyDescent="0.25">
      <c r="B356" s="737" t="s">
        <v>18</v>
      </c>
      <c r="C356" s="799" t="s">
        <v>8</v>
      </c>
      <c r="D356" s="1136"/>
      <c r="E356" s="1136"/>
      <c r="F356" s="1138"/>
      <c r="G356" s="1138"/>
      <c r="H356" s="1138"/>
      <c r="I356" s="1142" t="s">
        <v>479</v>
      </c>
      <c r="J356" s="912" t="s">
        <v>354</v>
      </c>
      <c r="K356" s="716">
        <v>1</v>
      </c>
      <c r="L356" s="800">
        <v>45231</v>
      </c>
      <c r="M356" s="800">
        <v>45443</v>
      </c>
      <c r="N356" s="711">
        <f t="shared" si="13"/>
        <v>30.285714285714285</v>
      </c>
      <c r="O356" s="719">
        <v>0</v>
      </c>
      <c r="P356" s="406">
        <f t="shared" si="14"/>
        <v>0</v>
      </c>
      <c r="Q356" s="713" t="str">
        <f>IF(ISNUMBER(P356),IF(P356=100%,"CUMPLIDA",IF(AND(ISNUMBER(M356),ISNUMBER([1]CONSOLIDADO!$Q$4)), IF(M356&lt;[1]CONSOLIDADO!$Q$4,"INCUMPLIDA","PROCESO"), "VERIFICAR FECHA")),"SIN VALOR AVANCE")</f>
        <v>PROCESO</v>
      </c>
      <c r="R356" s="905" t="s">
        <v>638</v>
      </c>
    </row>
    <row r="357" spans="2:18" ht="270.60000000000002" x14ac:dyDescent="0.25">
      <c r="B357" s="737" t="s">
        <v>18</v>
      </c>
      <c r="C357" s="799" t="s">
        <v>8</v>
      </c>
      <c r="D357" s="1136"/>
      <c r="E357" s="1136"/>
      <c r="F357" s="1138"/>
      <c r="G357" s="1138"/>
      <c r="H357" s="1138"/>
      <c r="I357" s="1142"/>
      <c r="J357" s="912" t="s">
        <v>106</v>
      </c>
      <c r="K357" s="716">
        <v>4</v>
      </c>
      <c r="L357" s="800">
        <v>45444</v>
      </c>
      <c r="M357" s="800">
        <v>45808</v>
      </c>
      <c r="N357" s="711">
        <f t="shared" si="13"/>
        <v>52</v>
      </c>
      <c r="O357" s="719">
        <v>0</v>
      </c>
      <c r="P357" s="406">
        <f t="shared" si="14"/>
        <v>0</v>
      </c>
      <c r="Q357" s="713" t="str">
        <f>IF(ISNUMBER(P357),IF(P357=100%,"CUMPLIDA",IF(AND(ISNUMBER(M357),ISNUMBER([1]CONSOLIDADO!$Q$4)), IF(M357&lt;[1]CONSOLIDADO!$Q$4,"INCUMPLIDA","PROCESO"), "VERIFICAR FECHA")),"SIN VALOR AVANCE")</f>
        <v>PROCESO</v>
      </c>
      <c r="R357" s="905" t="s">
        <v>685</v>
      </c>
    </row>
    <row r="358" spans="2:18" ht="270.60000000000002" x14ac:dyDescent="0.25">
      <c r="B358" s="737" t="s">
        <v>18</v>
      </c>
      <c r="C358" s="799" t="s">
        <v>8</v>
      </c>
      <c r="D358" s="1136"/>
      <c r="E358" s="1136"/>
      <c r="F358" s="1138"/>
      <c r="G358" s="1138"/>
      <c r="H358" s="1138"/>
      <c r="I358" s="906" t="s">
        <v>482</v>
      </c>
      <c r="J358" s="912" t="s">
        <v>399</v>
      </c>
      <c r="K358" s="716">
        <v>1</v>
      </c>
      <c r="L358" s="800">
        <v>45809</v>
      </c>
      <c r="M358" s="800">
        <v>46022</v>
      </c>
      <c r="N358" s="711">
        <f t="shared" si="13"/>
        <v>30.428571428571427</v>
      </c>
      <c r="O358" s="719">
        <v>0</v>
      </c>
      <c r="P358" s="406">
        <f t="shared" si="14"/>
        <v>0</v>
      </c>
      <c r="Q358" s="713" t="str">
        <f>IF(ISNUMBER(P358),IF(P358=100%,"CUMPLIDA",IF(AND(ISNUMBER(M358),ISNUMBER([1]CONSOLIDADO!$Q$4)), IF(M358&lt;[1]CONSOLIDADO!$Q$4,"INCUMPLIDA","PROCESO"), "VERIFICAR FECHA")),"SIN VALOR AVANCE")</f>
        <v>PROCESO</v>
      </c>
      <c r="R358" s="905" t="s">
        <v>686</v>
      </c>
    </row>
    <row r="359" spans="2:18" ht="300.60000000000002" x14ac:dyDescent="0.25">
      <c r="B359" s="737" t="s">
        <v>18</v>
      </c>
      <c r="C359" s="799" t="s">
        <v>8</v>
      </c>
      <c r="D359" s="1136" t="s">
        <v>687</v>
      </c>
      <c r="E359" s="1136" t="s">
        <v>688</v>
      </c>
      <c r="F359" s="1138" t="s">
        <v>689</v>
      </c>
      <c r="G359" s="1138" t="s">
        <v>690</v>
      </c>
      <c r="H359" s="1138" t="s">
        <v>691</v>
      </c>
      <c r="I359" s="404" t="s">
        <v>692</v>
      </c>
      <c r="J359" s="404" t="s">
        <v>693</v>
      </c>
      <c r="K359" s="709">
        <v>1</v>
      </c>
      <c r="L359" s="800">
        <v>43983</v>
      </c>
      <c r="M359" s="800">
        <v>44043</v>
      </c>
      <c r="N359" s="711">
        <v>8.5714285714285712</v>
      </c>
      <c r="O359" s="712">
        <v>1</v>
      </c>
      <c r="P359" s="406">
        <f t="shared" si="14"/>
        <v>1</v>
      </c>
      <c r="Q359" s="713" t="str">
        <f>IF(ISNUMBER(P359),IF(P359=100%,"CUMPLIDA",IF(AND(ISNUMBER(M359),ISNUMBER([1]CONSOLIDADO!$Q$4)), IF(M359&lt;[1]CONSOLIDADO!$Q$4,"INCUMPLIDA","PROCESO"), "VERIFICAR FECHA")),"SIN VALOR AVANCE")</f>
        <v>CUMPLIDA</v>
      </c>
      <c r="R359" s="721" t="s">
        <v>694</v>
      </c>
    </row>
    <row r="360" spans="2:18" ht="300.60000000000002" x14ac:dyDescent="0.25">
      <c r="B360" s="737" t="s">
        <v>18</v>
      </c>
      <c r="C360" s="799" t="s">
        <v>8</v>
      </c>
      <c r="D360" s="1136"/>
      <c r="E360" s="1136"/>
      <c r="F360" s="1138"/>
      <c r="G360" s="1138"/>
      <c r="H360" s="1138"/>
      <c r="I360" s="404" t="s">
        <v>695</v>
      </c>
      <c r="J360" s="404" t="s">
        <v>696</v>
      </c>
      <c r="K360" s="709">
        <v>1</v>
      </c>
      <c r="L360" s="800">
        <v>44044</v>
      </c>
      <c r="M360" s="800">
        <v>44104</v>
      </c>
      <c r="N360" s="711">
        <v>8.5714285714285712</v>
      </c>
      <c r="O360" s="712">
        <v>1</v>
      </c>
      <c r="P360" s="406">
        <f t="shared" si="14"/>
        <v>1</v>
      </c>
      <c r="Q360" s="713" t="str">
        <f>IF(ISNUMBER(P360),IF(P360=100%,"CUMPLIDA",IF(AND(ISNUMBER(M360),ISNUMBER([1]CONSOLIDADO!$Q$4)), IF(M360&lt;[1]CONSOLIDADO!$Q$4,"INCUMPLIDA","PROCESO"), "VERIFICAR FECHA")),"SIN VALOR AVANCE")</f>
        <v>CUMPLIDA</v>
      </c>
      <c r="R360" s="721" t="s">
        <v>694</v>
      </c>
    </row>
    <row r="361" spans="2:18" ht="300.60000000000002" x14ac:dyDescent="0.25">
      <c r="B361" s="737" t="s">
        <v>18</v>
      </c>
      <c r="C361" s="799" t="s">
        <v>8</v>
      </c>
      <c r="D361" s="1136"/>
      <c r="E361" s="1136"/>
      <c r="F361" s="1138"/>
      <c r="G361" s="1138"/>
      <c r="H361" s="1138"/>
      <c r="I361" s="404" t="s">
        <v>697</v>
      </c>
      <c r="J361" s="404" t="s">
        <v>698</v>
      </c>
      <c r="K361" s="709">
        <v>1</v>
      </c>
      <c r="L361" s="800">
        <v>44105</v>
      </c>
      <c r="M361" s="800">
        <v>44165</v>
      </c>
      <c r="N361" s="711">
        <v>8.5714285714285712</v>
      </c>
      <c r="O361" s="712">
        <v>1</v>
      </c>
      <c r="P361" s="406">
        <f t="shared" si="14"/>
        <v>1</v>
      </c>
      <c r="Q361" s="713" t="str">
        <f>IF(ISNUMBER(P361),IF(P361=100%,"CUMPLIDA",IF(AND(ISNUMBER(M361),ISNUMBER([1]CONSOLIDADO!$Q$4)), IF(M361&lt;[1]CONSOLIDADO!$Q$4,"INCUMPLIDA","PROCESO"), "VERIFICAR FECHA")),"SIN VALOR AVANCE")</f>
        <v>CUMPLIDA</v>
      </c>
      <c r="R361" s="721" t="s">
        <v>699</v>
      </c>
    </row>
    <row r="362" spans="2:18" ht="150.6" x14ac:dyDescent="0.25">
      <c r="B362" s="737" t="s">
        <v>18</v>
      </c>
      <c r="C362" s="799" t="s">
        <v>8</v>
      </c>
      <c r="D362" s="1136"/>
      <c r="E362" s="1136"/>
      <c r="F362" s="1138"/>
      <c r="G362" s="1138"/>
      <c r="H362" s="1138"/>
      <c r="I362" s="404" t="s">
        <v>700</v>
      </c>
      <c r="J362" s="404" t="s">
        <v>701</v>
      </c>
      <c r="K362" s="709">
        <v>1</v>
      </c>
      <c r="L362" s="800">
        <v>44197</v>
      </c>
      <c r="M362" s="800">
        <v>44530</v>
      </c>
      <c r="N362" s="711">
        <v>47.571428571428569</v>
      </c>
      <c r="O362" s="712">
        <v>1</v>
      </c>
      <c r="P362" s="406">
        <f t="shared" si="14"/>
        <v>1</v>
      </c>
      <c r="Q362" s="713" t="str">
        <f>IF(ISNUMBER(P362),IF(P362=100%,"CUMPLIDA",IF(AND(ISNUMBER(M362),ISNUMBER([1]CONSOLIDADO!$Q$4)), IF(M362&lt;[1]CONSOLIDADO!$Q$4,"INCUMPLIDA","PROCESO"), "VERIFICAR FECHA")),"SIN VALOR AVANCE")</f>
        <v>CUMPLIDA</v>
      </c>
      <c r="R362" s="721" t="s">
        <v>702</v>
      </c>
    </row>
    <row r="363" spans="2:18" ht="345.6" x14ac:dyDescent="0.25">
      <c r="B363" s="737" t="s">
        <v>18</v>
      </c>
      <c r="C363" s="799" t="s">
        <v>8</v>
      </c>
      <c r="D363" s="1136"/>
      <c r="E363" s="1136"/>
      <c r="F363" s="1138"/>
      <c r="G363" s="1138"/>
      <c r="H363" s="1138"/>
      <c r="I363" s="404" t="s">
        <v>703</v>
      </c>
      <c r="J363" s="404" t="s">
        <v>704</v>
      </c>
      <c r="K363" s="716">
        <v>2</v>
      </c>
      <c r="L363" s="800">
        <v>44531</v>
      </c>
      <c r="M363" s="800">
        <v>44835</v>
      </c>
      <c r="N363" s="718">
        <v>43.428571428571431</v>
      </c>
      <c r="O363" s="719">
        <v>2</v>
      </c>
      <c r="P363" s="406">
        <f t="shared" si="14"/>
        <v>1</v>
      </c>
      <c r="Q363" s="713" t="str">
        <f>IF(ISNUMBER(P363),IF(P363=100%,"CUMPLIDA",IF(AND(ISNUMBER(M363),ISNUMBER([1]CONSOLIDADO!$Q$4)), IF(M363&lt;[1]CONSOLIDADO!$Q$4,"INCUMPLIDA","PROCESO"), "VERIFICAR FECHA")),"SIN VALOR AVANCE")</f>
        <v>CUMPLIDA</v>
      </c>
      <c r="R363" s="721" t="s">
        <v>705</v>
      </c>
    </row>
    <row r="364" spans="2:18" ht="345.6" x14ac:dyDescent="0.25">
      <c r="B364" s="737" t="s">
        <v>18</v>
      </c>
      <c r="C364" s="799" t="s">
        <v>8</v>
      </c>
      <c r="D364" s="1136"/>
      <c r="E364" s="1136"/>
      <c r="F364" s="1138"/>
      <c r="G364" s="1138"/>
      <c r="H364" s="1138"/>
      <c r="I364" s="904" t="s">
        <v>706</v>
      </c>
      <c r="J364" s="904" t="s">
        <v>223</v>
      </c>
      <c r="K364" s="716">
        <v>1</v>
      </c>
      <c r="L364" s="800">
        <v>45108</v>
      </c>
      <c r="M364" s="800">
        <v>45291</v>
      </c>
      <c r="N364" s="711">
        <f t="shared" ref="N364" si="15">(M364-L364)/7</f>
        <v>26.142857142857142</v>
      </c>
      <c r="O364" s="719">
        <v>0</v>
      </c>
      <c r="P364" s="406">
        <f t="shared" si="14"/>
        <v>0</v>
      </c>
      <c r="Q364" s="713" t="str">
        <f>IF(ISNUMBER(P364),IF(P364=100%,"CUMPLIDA",IF(AND(ISNUMBER(M364),ISNUMBER([1]CONSOLIDADO!$Q$4)), IF(M364&lt;[1]CONSOLIDADO!$Q$4,"INCUMPLIDA","PROCESO"), "VERIFICAR FECHA")),"SIN VALOR AVANCE")</f>
        <v>PROCESO</v>
      </c>
      <c r="R364" s="721" t="s">
        <v>707</v>
      </c>
    </row>
    <row r="365" spans="2:18" ht="315.60000000000002" x14ac:dyDescent="0.25">
      <c r="B365" s="737" t="s">
        <v>18</v>
      </c>
      <c r="C365" s="799" t="s">
        <v>8</v>
      </c>
      <c r="D365" s="1136" t="s">
        <v>708</v>
      </c>
      <c r="E365" s="1136" t="s">
        <v>634</v>
      </c>
      <c r="F365" s="1138" t="s">
        <v>709</v>
      </c>
      <c r="G365" s="1138" t="s">
        <v>710</v>
      </c>
      <c r="H365" s="1138" t="s">
        <v>662</v>
      </c>
      <c r="I365" s="860" t="s">
        <v>475</v>
      </c>
      <c r="J365" s="905" t="s">
        <v>95</v>
      </c>
      <c r="K365" s="709">
        <v>1</v>
      </c>
      <c r="L365" s="800">
        <v>44044</v>
      </c>
      <c r="M365" s="800">
        <v>44196</v>
      </c>
      <c r="N365" s="711">
        <f t="shared" si="13"/>
        <v>21.714285714285715</v>
      </c>
      <c r="O365" s="712">
        <v>1</v>
      </c>
      <c r="P365" s="406">
        <f t="shared" si="14"/>
        <v>1</v>
      </c>
      <c r="Q365" s="713" t="str">
        <f>IF(ISNUMBER(P365),IF(P365=100%,"CUMPLIDA",IF(AND(ISNUMBER(M365),ISNUMBER([1]CONSOLIDADO!$Q$4)), IF(M365&lt;[1]CONSOLIDADO!$Q$4,"INCUMPLIDA","PROCESO"), "VERIFICAR FECHA")),"SIN VALOR AVANCE")</f>
        <v>CUMPLIDA</v>
      </c>
      <c r="R365" s="905" t="s">
        <v>711</v>
      </c>
    </row>
    <row r="366" spans="2:18" ht="225.6" x14ac:dyDescent="0.25">
      <c r="B366" s="737" t="s">
        <v>18</v>
      </c>
      <c r="C366" s="799" t="s">
        <v>8</v>
      </c>
      <c r="D366" s="1136"/>
      <c r="E366" s="1136"/>
      <c r="F366" s="1138"/>
      <c r="G366" s="1138"/>
      <c r="H366" s="1138"/>
      <c r="I366" s="906" t="s">
        <v>477</v>
      </c>
      <c r="J366" s="737" t="s">
        <v>351</v>
      </c>
      <c r="K366" s="716">
        <v>1</v>
      </c>
      <c r="L366" s="800">
        <v>44927</v>
      </c>
      <c r="M366" s="800">
        <v>45230</v>
      </c>
      <c r="N366" s="711">
        <f t="shared" si="13"/>
        <v>43.285714285714285</v>
      </c>
      <c r="O366" s="719">
        <v>0</v>
      </c>
      <c r="P366" s="406">
        <f t="shared" si="14"/>
        <v>0</v>
      </c>
      <c r="Q366" s="713" t="str">
        <f>IF(ISNUMBER(P366),IF(P366=100%,"CUMPLIDA",IF(AND(ISNUMBER(M366),ISNUMBER([1]CONSOLIDADO!$Q$4)), IF(M366&lt;[1]CONSOLIDADO!$Q$4,"INCUMPLIDA","PROCESO"), "VERIFICAR FECHA")),"SIN VALOR AVANCE")</f>
        <v>PROCESO</v>
      </c>
      <c r="R366" s="905" t="s">
        <v>712</v>
      </c>
    </row>
    <row r="367" spans="2:18" ht="225.6" x14ac:dyDescent="0.25">
      <c r="B367" s="737" t="s">
        <v>18</v>
      </c>
      <c r="C367" s="799" t="s">
        <v>8</v>
      </c>
      <c r="D367" s="1136"/>
      <c r="E367" s="1136"/>
      <c r="F367" s="1138"/>
      <c r="G367" s="1138"/>
      <c r="H367" s="1138"/>
      <c r="I367" s="1142" t="s">
        <v>479</v>
      </c>
      <c r="J367" s="912" t="s">
        <v>354</v>
      </c>
      <c r="K367" s="716">
        <v>1</v>
      </c>
      <c r="L367" s="800">
        <v>45231</v>
      </c>
      <c r="M367" s="800">
        <v>45443</v>
      </c>
      <c r="N367" s="711">
        <f t="shared" si="13"/>
        <v>30.285714285714285</v>
      </c>
      <c r="O367" s="719">
        <v>0</v>
      </c>
      <c r="P367" s="406">
        <f t="shared" si="14"/>
        <v>0</v>
      </c>
      <c r="Q367" s="713" t="str">
        <f>IF(ISNUMBER(P367),IF(P367=100%,"CUMPLIDA",IF(AND(ISNUMBER(M367),ISNUMBER([1]CONSOLIDADO!$Q$4)), IF(M367&lt;[1]CONSOLIDADO!$Q$4,"INCUMPLIDA","PROCESO"), "VERIFICAR FECHA")),"SIN VALOR AVANCE")</f>
        <v>PROCESO</v>
      </c>
      <c r="R367" s="905" t="s">
        <v>712</v>
      </c>
    </row>
    <row r="368" spans="2:18" ht="360.6" x14ac:dyDescent="0.25">
      <c r="B368" s="737" t="s">
        <v>18</v>
      </c>
      <c r="C368" s="799" t="s">
        <v>8</v>
      </c>
      <c r="D368" s="1136"/>
      <c r="E368" s="1136"/>
      <c r="F368" s="1138"/>
      <c r="G368" s="1138"/>
      <c r="H368" s="1138"/>
      <c r="I368" s="1142"/>
      <c r="J368" s="912" t="s">
        <v>106</v>
      </c>
      <c r="K368" s="716">
        <v>4</v>
      </c>
      <c r="L368" s="800">
        <v>45444</v>
      </c>
      <c r="M368" s="800">
        <v>45808</v>
      </c>
      <c r="N368" s="711">
        <f t="shared" si="13"/>
        <v>52</v>
      </c>
      <c r="O368" s="719">
        <v>0</v>
      </c>
      <c r="P368" s="406">
        <f t="shared" si="14"/>
        <v>0</v>
      </c>
      <c r="Q368" s="713" t="str">
        <f>IF(ISNUMBER(P368),IF(P368=100%,"CUMPLIDA",IF(AND(ISNUMBER(M368),ISNUMBER([1]CONSOLIDADO!$Q$4)), IF(M368&lt;[1]CONSOLIDADO!$Q$4,"INCUMPLIDA","PROCESO"), "VERIFICAR FECHA")),"SIN VALOR AVANCE")</f>
        <v>PROCESO</v>
      </c>
      <c r="R368" s="905" t="s">
        <v>713</v>
      </c>
    </row>
    <row r="369" spans="2:18" ht="360.6" x14ac:dyDescent="0.25">
      <c r="B369" s="737" t="s">
        <v>18</v>
      </c>
      <c r="C369" s="799" t="s">
        <v>8</v>
      </c>
      <c r="D369" s="1136"/>
      <c r="E369" s="1136"/>
      <c r="F369" s="1138"/>
      <c r="G369" s="1138"/>
      <c r="H369" s="1138"/>
      <c r="I369" s="906" t="s">
        <v>482</v>
      </c>
      <c r="J369" s="912" t="s">
        <v>399</v>
      </c>
      <c r="K369" s="716">
        <v>1</v>
      </c>
      <c r="L369" s="800">
        <v>45809</v>
      </c>
      <c r="M369" s="800">
        <v>46022</v>
      </c>
      <c r="N369" s="711">
        <f t="shared" si="13"/>
        <v>30.428571428571427</v>
      </c>
      <c r="O369" s="719">
        <v>0</v>
      </c>
      <c r="P369" s="406">
        <f t="shared" si="14"/>
        <v>0</v>
      </c>
      <c r="Q369" s="713" t="str">
        <f>IF(ISNUMBER(P369),IF(P369=100%,"CUMPLIDA",IF(AND(ISNUMBER(M369),ISNUMBER([1]CONSOLIDADO!$Q$4)), IF(M369&lt;[1]CONSOLIDADO!$Q$4,"INCUMPLIDA","PROCESO"), "VERIFICAR FECHA")),"SIN VALOR AVANCE")</f>
        <v>PROCESO</v>
      </c>
      <c r="R369" s="905" t="s">
        <v>713</v>
      </c>
    </row>
    <row r="370" spans="2:18" ht="165.6" x14ac:dyDescent="0.25">
      <c r="B370" s="737" t="s">
        <v>18</v>
      </c>
      <c r="C370" s="799" t="s">
        <v>8</v>
      </c>
      <c r="D370" s="1136" t="s">
        <v>714</v>
      </c>
      <c r="E370" s="1136" t="s">
        <v>588</v>
      </c>
      <c r="F370" s="1138" t="s">
        <v>715</v>
      </c>
      <c r="G370" s="1138" t="s">
        <v>716</v>
      </c>
      <c r="H370" s="404" t="s">
        <v>717</v>
      </c>
      <c r="I370" s="404" t="s">
        <v>718</v>
      </c>
      <c r="J370" s="905" t="s">
        <v>719</v>
      </c>
      <c r="K370" s="714">
        <v>1</v>
      </c>
      <c r="L370" s="800">
        <v>43617</v>
      </c>
      <c r="M370" s="800">
        <v>43677</v>
      </c>
      <c r="N370" s="711">
        <f t="shared" si="13"/>
        <v>8.5714285714285712</v>
      </c>
      <c r="O370" s="715">
        <v>1</v>
      </c>
      <c r="P370" s="406">
        <f t="shared" si="14"/>
        <v>1</v>
      </c>
      <c r="Q370" s="713" t="str">
        <f>IF(ISNUMBER(P370),IF(P370=100%,"CUMPLIDA",IF(AND(ISNUMBER(M370),ISNUMBER([1]CONSOLIDADO!$Q$4)), IF(M370&lt;[1]CONSOLIDADO!$Q$4,"INCUMPLIDA","PROCESO"), "VERIFICAR FECHA")),"SIN VALOR AVANCE")</f>
        <v>CUMPLIDA</v>
      </c>
      <c r="R370" s="905" t="s">
        <v>720</v>
      </c>
    </row>
    <row r="371" spans="2:18" ht="225.6" x14ac:dyDescent="0.25">
      <c r="B371" s="737" t="s">
        <v>18</v>
      </c>
      <c r="C371" s="799" t="s">
        <v>8</v>
      </c>
      <c r="D371" s="1136"/>
      <c r="E371" s="1136"/>
      <c r="F371" s="1138"/>
      <c r="G371" s="1138"/>
      <c r="H371" s="404" t="s">
        <v>721</v>
      </c>
      <c r="I371" s="404" t="s">
        <v>722</v>
      </c>
      <c r="J371" s="905" t="s">
        <v>723</v>
      </c>
      <c r="K371" s="714">
        <v>1</v>
      </c>
      <c r="L371" s="800">
        <v>43678</v>
      </c>
      <c r="M371" s="800">
        <v>43738</v>
      </c>
      <c r="N371" s="711">
        <f t="shared" si="13"/>
        <v>8.5714285714285712</v>
      </c>
      <c r="O371" s="715">
        <v>1</v>
      </c>
      <c r="P371" s="406">
        <f t="shared" si="14"/>
        <v>1</v>
      </c>
      <c r="Q371" s="713" t="str">
        <f>IF(ISNUMBER(P371),IF(P371=100%,"CUMPLIDA",IF(AND(ISNUMBER(M371),ISNUMBER([1]CONSOLIDADO!$Q$4)), IF(M371&lt;[1]CONSOLIDADO!$Q$4,"INCUMPLIDA","PROCESO"), "VERIFICAR FECHA")),"SIN VALOR AVANCE")</f>
        <v>CUMPLIDA</v>
      </c>
      <c r="R371" s="905" t="s">
        <v>724</v>
      </c>
    </row>
    <row r="372" spans="2:18" ht="270.60000000000002" x14ac:dyDescent="0.25">
      <c r="B372" s="737" t="s">
        <v>18</v>
      </c>
      <c r="C372" s="799" t="s">
        <v>8</v>
      </c>
      <c r="D372" s="1136"/>
      <c r="E372" s="1136"/>
      <c r="F372" s="1138"/>
      <c r="G372" s="1138"/>
      <c r="H372" s="1138" t="s">
        <v>591</v>
      </c>
      <c r="I372" s="860" t="s">
        <v>475</v>
      </c>
      <c r="J372" s="905" t="s">
        <v>95</v>
      </c>
      <c r="K372" s="709">
        <v>1</v>
      </c>
      <c r="L372" s="800">
        <v>44044</v>
      </c>
      <c r="M372" s="800">
        <v>44196</v>
      </c>
      <c r="N372" s="711">
        <f t="shared" si="13"/>
        <v>21.714285714285715</v>
      </c>
      <c r="O372" s="712">
        <v>1</v>
      </c>
      <c r="P372" s="406">
        <f t="shared" si="14"/>
        <v>1</v>
      </c>
      <c r="Q372" s="713" t="str">
        <f>IF(ISNUMBER(P372),IF(P372=100%,"CUMPLIDA",IF(AND(ISNUMBER(M372),ISNUMBER([1]CONSOLIDADO!$Q$4)), IF(M372&lt;[1]CONSOLIDADO!$Q$4,"INCUMPLIDA","PROCESO"), "VERIFICAR FECHA")),"SIN VALOR AVANCE")</f>
        <v>CUMPLIDA</v>
      </c>
      <c r="R372" s="905" t="s">
        <v>725</v>
      </c>
    </row>
    <row r="373" spans="2:18" ht="195.6" x14ac:dyDescent="0.25">
      <c r="B373" s="737" t="s">
        <v>18</v>
      </c>
      <c r="C373" s="799" t="s">
        <v>8</v>
      </c>
      <c r="D373" s="1136"/>
      <c r="E373" s="1136"/>
      <c r="F373" s="1138"/>
      <c r="G373" s="1138"/>
      <c r="H373" s="1138"/>
      <c r="I373" s="906" t="s">
        <v>477</v>
      </c>
      <c r="J373" s="737" t="s">
        <v>351</v>
      </c>
      <c r="K373" s="716">
        <v>1</v>
      </c>
      <c r="L373" s="800">
        <v>44927</v>
      </c>
      <c r="M373" s="800">
        <v>45230</v>
      </c>
      <c r="N373" s="711">
        <f t="shared" si="13"/>
        <v>43.285714285714285</v>
      </c>
      <c r="O373" s="719">
        <v>0</v>
      </c>
      <c r="P373" s="406">
        <f t="shared" si="14"/>
        <v>0</v>
      </c>
      <c r="Q373" s="713" t="str">
        <f>IF(ISNUMBER(P373),IF(P373=100%,"CUMPLIDA",IF(AND(ISNUMBER(M373),ISNUMBER([1]CONSOLIDADO!$Q$4)), IF(M373&lt;[1]CONSOLIDADO!$Q$4,"INCUMPLIDA","PROCESO"), "VERIFICAR FECHA")),"SIN VALOR AVANCE")</f>
        <v>PROCESO</v>
      </c>
      <c r="R373" s="905" t="s">
        <v>639</v>
      </c>
    </row>
    <row r="374" spans="2:18" ht="195.6" x14ac:dyDescent="0.25">
      <c r="B374" s="737" t="s">
        <v>18</v>
      </c>
      <c r="C374" s="799" t="s">
        <v>8</v>
      </c>
      <c r="D374" s="1136"/>
      <c r="E374" s="1136"/>
      <c r="F374" s="1138"/>
      <c r="G374" s="1138"/>
      <c r="H374" s="1138"/>
      <c r="I374" s="1142" t="s">
        <v>479</v>
      </c>
      <c r="J374" s="912" t="s">
        <v>354</v>
      </c>
      <c r="K374" s="716">
        <v>1</v>
      </c>
      <c r="L374" s="800">
        <v>45231</v>
      </c>
      <c r="M374" s="800">
        <v>45443</v>
      </c>
      <c r="N374" s="711">
        <f t="shared" si="13"/>
        <v>30.285714285714285</v>
      </c>
      <c r="O374" s="719">
        <v>0</v>
      </c>
      <c r="P374" s="406">
        <f t="shared" si="14"/>
        <v>0</v>
      </c>
      <c r="Q374" s="713" t="str">
        <f>IF(ISNUMBER(P374),IF(P374=100%,"CUMPLIDA",IF(AND(ISNUMBER(M374),ISNUMBER([1]CONSOLIDADO!$Q$4)), IF(M374&lt;[1]CONSOLIDADO!$Q$4,"INCUMPLIDA","PROCESO"), "VERIFICAR FECHA")),"SIN VALOR AVANCE")</f>
        <v>PROCESO</v>
      </c>
      <c r="R374" s="905" t="s">
        <v>639</v>
      </c>
    </row>
    <row r="375" spans="2:18" ht="270.60000000000002" x14ac:dyDescent="0.25">
      <c r="B375" s="737" t="s">
        <v>18</v>
      </c>
      <c r="C375" s="799" t="s">
        <v>8</v>
      </c>
      <c r="D375" s="1136"/>
      <c r="E375" s="1136"/>
      <c r="F375" s="1138"/>
      <c r="G375" s="1138"/>
      <c r="H375" s="1138"/>
      <c r="I375" s="1142"/>
      <c r="J375" s="912" t="s">
        <v>106</v>
      </c>
      <c r="K375" s="716">
        <v>4</v>
      </c>
      <c r="L375" s="800">
        <v>45444</v>
      </c>
      <c r="M375" s="800">
        <v>45808</v>
      </c>
      <c r="N375" s="711">
        <f t="shared" si="13"/>
        <v>52</v>
      </c>
      <c r="O375" s="719">
        <v>0</v>
      </c>
      <c r="P375" s="406">
        <f t="shared" si="14"/>
        <v>0</v>
      </c>
      <c r="Q375" s="713" t="str">
        <f>IF(ISNUMBER(P375),IF(P375=100%,"CUMPLIDA",IF(AND(ISNUMBER(M375),ISNUMBER([1]CONSOLIDADO!$Q$4)), IF(M375&lt;[1]CONSOLIDADO!$Q$4,"INCUMPLIDA","PROCESO"), "VERIFICAR FECHA")),"SIN VALOR AVANCE")</f>
        <v>PROCESO</v>
      </c>
      <c r="R375" s="905" t="s">
        <v>726</v>
      </c>
    </row>
    <row r="376" spans="2:18" ht="270.60000000000002" x14ac:dyDescent="0.25">
      <c r="B376" s="737" t="s">
        <v>18</v>
      </c>
      <c r="C376" s="799" t="s">
        <v>8</v>
      </c>
      <c r="D376" s="1136"/>
      <c r="E376" s="1136"/>
      <c r="F376" s="1138"/>
      <c r="G376" s="1138"/>
      <c r="H376" s="1138"/>
      <c r="I376" s="906" t="s">
        <v>482</v>
      </c>
      <c r="J376" s="912" t="s">
        <v>399</v>
      </c>
      <c r="K376" s="716">
        <v>1</v>
      </c>
      <c r="L376" s="800">
        <v>45809</v>
      </c>
      <c r="M376" s="800">
        <v>46022</v>
      </c>
      <c r="N376" s="711">
        <f t="shared" si="13"/>
        <v>30.428571428571427</v>
      </c>
      <c r="O376" s="719">
        <v>0</v>
      </c>
      <c r="P376" s="406">
        <f t="shared" si="14"/>
        <v>0</v>
      </c>
      <c r="Q376" s="713" t="str">
        <f>IF(ISNUMBER(P376),IF(P376=100%,"CUMPLIDA",IF(AND(ISNUMBER(M376),ISNUMBER([1]CONSOLIDADO!$Q$4)), IF(M376&lt;[1]CONSOLIDADO!$Q$4,"INCUMPLIDA","PROCESO"), "VERIFICAR FECHA")),"SIN VALOR AVANCE")</f>
        <v>PROCESO</v>
      </c>
      <c r="R376" s="905" t="s">
        <v>726</v>
      </c>
    </row>
    <row r="377" spans="2:18" ht="195.6" x14ac:dyDescent="0.25">
      <c r="B377" s="737" t="s">
        <v>18</v>
      </c>
      <c r="C377" s="799" t="s">
        <v>8</v>
      </c>
      <c r="D377" s="1136" t="s">
        <v>727</v>
      </c>
      <c r="E377" s="1136" t="s">
        <v>728</v>
      </c>
      <c r="F377" s="1138" t="s">
        <v>729</v>
      </c>
      <c r="G377" s="1138" t="s">
        <v>730</v>
      </c>
      <c r="H377" s="1138" t="s">
        <v>731</v>
      </c>
      <c r="I377" s="906" t="s">
        <v>477</v>
      </c>
      <c r="J377" s="737" t="s">
        <v>351</v>
      </c>
      <c r="K377" s="716">
        <v>1</v>
      </c>
      <c r="L377" s="800">
        <v>44927</v>
      </c>
      <c r="M377" s="800">
        <v>45230</v>
      </c>
      <c r="N377" s="711">
        <f t="shared" si="13"/>
        <v>43.285714285714285</v>
      </c>
      <c r="O377" s="719">
        <v>0</v>
      </c>
      <c r="P377" s="406">
        <f t="shared" si="14"/>
        <v>0</v>
      </c>
      <c r="Q377" s="713" t="str">
        <f>IF(ISNUMBER(P377),IF(P377=100%,"CUMPLIDA",IF(AND(ISNUMBER(M377),ISNUMBER([1]CONSOLIDADO!$Q$4)), IF(M377&lt;[1]CONSOLIDADO!$Q$4,"INCUMPLIDA","PROCESO"), "VERIFICAR FECHA")),"SIN VALOR AVANCE")</f>
        <v>PROCESO</v>
      </c>
      <c r="R377" s="905" t="s">
        <v>732</v>
      </c>
    </row>
    <row r="378" spans="2:18" ht="210.6" x14ac:dyDescent="0.25">
      <c r="B378" s="737" t="s">
        <v>18</v>
      </c>
      <c r="C378" s="799" t="s">
        <v>8</v>
      </c>
      <c r="D378" s="1136"/>
      <c r="E378" s="1136"/>
      <c r="F378" s="1138"/>
      <c r="G378" s="1138"/>
      <c r="H378" s="1138"/>
      <c r="I378" s="1142" t="s">
        <v>479</v>
      </c>
      <c r="J378" s="912" t="s">
        <v>354</v>
      </c>
      <c r="K378" s="716">
        <v>1</v>
      </c>
      <c r="L378" s="800">
        <v>45231</v>
      </c>
      <c r="M378" s="800">
        <v>45443</v>
      </c>
      <c r="N378" s="711">
        <f t="shared" si="13"/>
        <v>30.285714285714285</v>
      </c>
      <c r="O378" s="719">
        <v>0</v>
      </c>
      <c r="P378" s="406">
        <f t="shared" si="14"/>
        <v>0</v>
      </c>
      <c r="Q378" s="713" t="str">
        <f>IF(ISNUMBER(P378),IF(P378=100%,"CUMPLIDA",IF(AND(ISNUMBER(M378),ISNUMBER([1]CONSOLIDADO!$Q$4)), IF(M378&lt;[1]CONSOLIDADO!$Q$4,"INCUMPLIDA","PROCESO"), "VERIFICAR FECHA")),"SIN VALOR AVANCE")</f>
        <v>PROCESO</v>
      </c>
      <c r="R378" s="905" t="s">
        <v>733</v>
      </c>
    </row>
    <row r="379" spans="2:18" ht="300.60000000000002" x14ac:dyDescent="0.25">
      <c r="B379" s="737" t="s">
        <v>18</v>
      </c>
      <c r="C379" s="799" t="s">
        <v>8</v>
      </c>
      <c r="D379" s="1136"/>
      <c r="E379" s="1136"/>
      <c r="F379" s="1138"/>
      <c r="G379" s="1138"/>
      <c r="H379" s="1138"/>
      <c r="I379" s="1142"/>
      <c r="J379" s="912" t="s">
        <v>106</v>
      </c>
      <c r="K379" s="716">
        <v>4</v>
      </c>
      <c r="L379" s="800">
        <v>45444</v>
      </c>
      <c r="M379" s="800">
        <v>45808</v>
      </c>
      <c r="N379" s="711">
        <f t="shared" si="13"/>
        <v>52</v>
      </c>
      <c r="O379" s="719">
        <v>0</v>
      </c>
      <c r="P379" s="406">
        <f t="shared" si="14"/>
        <v>0</v>
      </c>
      <c r="Q379" s="713" t="str">
        <f>IF(ISNUMBER(P379),IF(P379=100%,"CUMPLIDA",IF(AND(ISNUMBER(M379),ISNUMBER([1]CONSOLIDADO!$Q$4)), IF(M379&lt;[1]CONSOLIDADO!$Q$4,"INCUMPLIDA","PROCESO"), "VERIFICAR FECHA")),"SIN VALOR AVANCE")</f>
        <v>PROCESO</v>
      </c>
      <c r="R379" s="905" t="s">
        <v>734</v>
      </c>
    </row>
    <row r="380" spans="2:18" ht="300.60000000000002" x14ac:dyDescent="0.25">
      <c r="B380" s="737" t="s">
        <v>18</v>
      </c>
      <c r="C380" s="799" t="s">
        <v>8</v>
      </c>
      <c r="D380" s="1136"/>
      <c r="E380" s="1136"/>
      <c r="F380" s="1138"/>
      <c r="G380" s="1138"/>
      <c r="H380" s="1138"/>
      <c r="I380" s="906" t="s">
        <v>482</v>
      </c>
      <c r="J380" s="912" t="s">
        <v>399</v>
      </c>
      <c r="K380" s="716">
        <v>1</v>
      </c>
      <c r="L380" s="800">
        <v>45809</v>
      </c>
      <c r="M380" s="800">
        <v>46022</v>
      </c>
      <c r="N380" s="711">
        <f t="shared" si="13"/>
        <v>30.428571428571427</v>
      </c>
      <c r="O380" s="719">
        <v>0</v>
      </c>
      <c r="P380" s="406">
        <f t="shared" si="14"/>
        <v>0</v>
      </c>
      <c r="Q380" s="713" t="str">
        <f>IF(ISNUMBER(P380),IF(P380=100%,"CUMPLIDA",IF(AND(ISNUMBER(M380),ISNUMBER([1]CONSOLIDADO!$Q$4)), IF(M380&lt;[1]CONSOLIDADO!$Q$4,"INCUMPLIDA","PROCESO"), "VERIFICAR FECHA")),"SIN VALOR AVANCE")</f>
        <v>PROCESO</v>
      </c>
      <c r="R380" s="905" t="s">
        <v>734</v>
      </c>
    </row>
    <row r="381" spans="2:18" ht="240.6" x14ac:dyDescent="0.25">
      <c r="B381" s="737" t="s">
        <v>18</v>
      </c>
      <c r="C381" s="799" t="s">
        <v>8</v>
      </c>
      <c r="D381" s="1136" t="s">
        <v>735</v>
      </c>
      <c r="E381" s="1136" t="s">
        <v>736</v>
      </c>
      <c r="F381" s="1138" t="s">
        <v>737</v>
      </c>
      <c r="G381" s="1143" t="s">
        <v>738</v>
      </c>
      <c r="H381" s="1138" t="s">
        <v>591</v>
      </c>
      <c r="I381" s="860" t="s">
        <v>475</v>
      </c>
      <c r="J381" s="905" t="s">
        <v>95</v>
      </c>
      <c r="K381" s="709">
        <v>1</v>
      </c>
      <c r="L381" s="800">
        <v>44044</v>
      </c>
      <c r="M381" s="800">
        <v>44196</v>
      </c>
      <c r="N381" s="711">
        <f t="shared" si="13"/>
        <v>21.714285714285715</v>
      </c>
      <c r="O381" s="712">
        <v>1</v>
      </c>
      <c r="P381" s="406">
        <f t="shared" si="14"/>
        <v>1</v>
      </c>
      <c r="Q381" s="713" t="str">
        <f>IF(ISNUMBER(P381),IF(P381=100%,"CUMPLIDA",IF(AND(ISNUMBER(M381),ISNUMBER([1]CONSOLIDADO!$Q$4)), IF(M381&lt;[1]CONSOLIDADO!$Q$4,"INCUMPLIDA","PROCESO"), "VERIFICAR FECHA")),"SIN VALOR AVANCE")</f>
        <v>CUMPLIDA</v>
      </c>
      <c r="R381" s="905" t="s">
        <v>739</v>
      </c>
    </row>
    <row r="382" spans="2:18" ht="180.6" x14ac:dyDescent="0.25">
      <c r="B382" s="737" t="s">
        <v>18</v>
      </c>
      <c r="C382" s="799" t="s">
        <v>8</v>
      </c>
      <c r="D382" s="1136"/>
      <c r="E382" s="1136"/>
      <c r="F382" s="1138"/>
      <c r="G382" s="1143"/>
      <c r="H382" s="1138"/>
      <c r="I382" s="906" t="s">
        <v>477</v>
      </c>
      <c r="J382" s="737" t="s">
        <v>351</v>
      </c>
      <c r="K382" s="716">
        <v>1</v>
      </c>
      <c r="L382" s="800">
        <v>44927</v>
      </c>
      <c r="M382" s="800">
        <v>45230</v>
      </c>
      <c r="N382" s="711">
        <f t="shared" si="13"/>
        <v>43.285714285714285</v>
      </c>
      <c r="O382" s="719">
        <v>0</v>
      </c>
      <c r="P382" s="406">
        <f t="shared" si="14"/>
        <v>0</v>
      </c>
      <c r="Q382" s="713" t="str">
        <f>IF(ISNUMBER(P382),IF(P382=100%,"CUMPLIDA",IF(AND(ISNUMBER(M382),ISNUMBER([1]CONSOLIDADO!$Q$4)), IF(M382&lt;[1]CONSOLIDADO!$Q$4,"INCUMPLIDA","PROCESO"), "VERIFICAR FECHA")),"SIN VALOR AVANCE")</f>
        <v>PROCESO</v>
      </c>
      <c r="R382" s="905" t="s">
        <v>740</v>
      </c>
    </row>
    <row r="383" spans="2:18" ht="180.6" x14ac:dyDescent="0.25">
      <c r="B383" s="737" t="s">
        <v>18</v>
      </c>
      <c r="C383" s="799" t="s">
        <v>8</v>
      </c>
      <c r="D383" s="1136"/>
      <c r="E383" s="1136"/>
      <c r="F383" s="1138"/>
      <c r="G383" s="1143"/>
      <c r="H383" s="1138"/>
      <c r="I383" s="1142" t="s">
        <v>479</v>
      </c>
      <c r="J383" s="912" t="s">
        <v>354</v>
      </c>
      <c r="K383" s="716">
        <v>1</v>
      </c>
      <c r="L383" s="800">
        <v>45231</v>
      </c>
      <c r="M383" s="800">
        <v>45443</v>
      </c>
      <c r="N383" s="711">
        <f t="shared" si="13"/>
        <v>30.285714285714285</v>
      </c>
      <c r="O383" s="719">
        <v>0</v>
      </c>
      <c r="P383" s="406">
        <f t="shared" si="14"/>
        <v>0</v>
      </c>
      <c r="Q383" s="713" t="str">
        <f>IF(ISNUMBER(P383),IF(P383=100%,"CUMPLIDA",IF(AND(ISNUMBER(M383),ISNUMBER([1]CONSOLIDADO!$Q$4)), IF(M383&lt;[1]CONSOLIDADO!$Q$4,"INCUMPLIDA","PROCESO"), "VERIFICAR FECHA")),"SIN VALOR AVANCE")</f>
        <v>PROCESO</v>
      </c>
      <c r="R383" s="905" t="s">
        <v>601</v>
      </c>
    </row>
    <row r="384" spans="2:18" ht="270.60000000000002" x14ac:dyDescent="0.25">
      <c r="B384" s="737" t="s">
        <v>18</v>
      </c>
      <c r="C384" s="799" t="s">
        <v>8</v>
      </c>
      <c r="D384" s="1136"/>
      <c r="E384" s="1136"/>
      <c r="F384" s="1138"/>
      <c r="G384" s="1143"/>
      <c r="H384" s="1138"/>
      <c r="I384" s="1142"/>
      <c r="J384" s="912" t="s">
        <v>106</v>
      </c>
      <c r="K384" s="716">
        <v>4</v>
      </c>
      <c r="L384" s="800">
        <v>45444</v>
      </c>
      <c r="M384" s="800">
        <v>45808</v>
      </c>
      <c r="N384" s="711">
        <f t="shared" si="13"/>
        <v>52</v>
      </c>
      <c r="O384" s="719">
        <v>0</v>
      </c>
      <c r="P384" s="406">
        <f t="shared" si="14"/>
        <v>0</v>
      </c>
      <c r="Q384" s="713" t="str">
        <f>IF(ISNUMBER(P384),IF(P384=100%,"CUMPLIDA",IF(AND(ISNUMBER(M384),ISNUMBER([1]CONSOLIDADO!$Q$4)), IF(M384&lt;[1]CONSOLIDADO!$Q$4,"INCUMPLIDA","PROCESO"), "VERIFICAR FECHA")),"SIN VALOR AVANCE")</f>
        <v>PROCESO</v>
      </c>
      <c r="R384" s="905" t="s">
        <v>602</v>
      </c>
    </row>
    <row r="385" spans="2:18" ht="270.60000000000002" x14ac:dyDescent="0.25">
      <c r="B385" s="737" t="s">
        <v>18</v>
      </c>
      <c r="C385" s="799" t="s">
        <v>8</v>
      </c>
      <c r="D385" s="1136"/>
      <c r="E385" s="1136"/>
      <c r="F385" s="1138"/>
      <c r="G385" s="1143"/>
      <c r="H385" s="1138"/>
      <c r="I385" s="906" t="s">
        <v>482</v>
      </c>
      <c r="J385" s="912" t="s">
        <v>399</v>
      </c>
      <c r="K385" s="716">
        <v>1</v>
      </c>
      <c r="L385" s="800">
        <v>45809</v>
      </c>
      <c r="M385" s="800">
        <v>46022</v>
      </c>
      <c r="N385" s="711">
        <f t="shared" si="13"/>
        <v>30.428571428571427</v>
      </c>
      <c r="O385" s="719">
        <v>0</v>
      </c>
      <c r="P385" s="406">
        <f t="shared" si="14"/>
        <v>0</v>
      </c>
      <c r="Q385" s="713" t="str">
        <f>IF(ISNUMBER(P385),IF(P385=100%,"CUMPLIDA",IF(AND(ISNUMBER(M385),ISNUMBER([1]CONSOLIDADO!$Q$4)), IF(M385&lt;[1]CONSOLIDADO!$Q$4,"INCUMPLIDA","PROCESO"), "VERIFICAR FECHA")),"SIN VALOR AVANCE")</f>
        <v>PROCESO</v>
      </c>
      <c r="R385" s="905" t="s">
        <v>602</v>
      </c>
    </row>
    <row r="386" spans="2:18" ht="240.6" x14ac:dyDescent="0.25">
      <c r="B386" s="737" t="s">
        <v>18</v>
      </c>
      <c r="C386" s="799" t="s">
        <v>8</v>
      </c>
      <c r="D386" s="1136" t="s">
        <v>741</v>
      </c>
      <c r="E386" s="1136" t="s">
        <v>742</v>
      </c>
      <c r="F386" s="1138" t="s">
        <v>743</v>
      </c>
      <c r="G386" s="1138" t="s">
        <v>744</v>
      </c>
      <c r="H386" s="1138" t="s">
        <v>591</v>
      </c>
      <c r="I386" s="860" t="s">
        <v>475</v>
      </c>
      <c r="J386" s="905" t="s">
        <v>95</v>
      </c>
      <c r="K386" s="709">
        <v>1</v>
      </c>
      <c r="L386" s="800">
        <v>44044</v>
      </c>
      <c r="M386" s="800">
        <v>44196</v>
      </c>
      <c r="N386" s="711">
        <f t="shared" ref="N386:N426" si="16">(M386-L386)/7</f>
        <v>21.714285714285715</v>
      </c>
      <c r="O386" s="712">
        <v>1</v>
      </c>
      <c r="P386" s="406">
        <f t="shared" si="14"/>
        <v>1</v>
      </c>
      <c r="Q386" s="713" t="str">
        <f>IF(ISNUMBER(P386),IF(P386=100%,"CUMPLIDA",IF(AND(ISNUMBER(M386),ISNUMBER([1]CONSOLIDADO!$Q$4)), IF(M386&lt;[1]CONSOLIDADO!$Q$4,"INCUMPLIDA","PROCESO"), "VERIFICAR FECHA")),"SIN VALOR AVANCE")</f>
        <v>CUMPLIDA</v>
      </c>
      <c r="R386" s="905" t="s">
        <v>620</v>
      </c>
    </row>
    <row r="387" spans="2:18" ht="180.6" x14ac:dyDescent="0.25">
      <c r="B387" s="737" t="s">
        <v>18</v>
      </c>
      <c r="C387" s="799" t="s">
        <v>8</v>
      </c>
      <c r="D387" s="1136"/>
      <c r="E387" s="1136"/>
      <c r="F387" s="1138"/>
      <c r="G387" s="1138"/>
      <c r="H387" s="1138"/>
      <c r="I387" s="906" t="s">
        <v>477</v>
      </c>
      <c r="J387" s="737" t="s">
        <v>351</v>
      </c>
      <c r="K387" s="716">
        <v>1</v>
      </c>
      <c r="L387" s="800">
        <v>44927</v>
      </c>
      <c r="M387" s="800">
        <v>45230</v>
      </c>
      <c r="N387" s="711">
        <f t="shared" si="16"/>
        <v>43.285714285714285</v>
      </c>
      <c r="O387" s="719">
        <v>0</v>
      </c>
      <c r="P387" s="406">
        <f t="shared" si="14"/>
        <v>0</v>
      </c>
      <c r="Q387" s="713" t="str">
        <f>IF(ISNUMBER(P387),IF(P387=100%,"CUMPLIDA",IF(AND(ISNUMBER(M387),ISNUMBER([1]CONSOLIDADO!$Q$4)), IF(M387&lt;[1]CONSOLIDADO!$Q$4,"INCUMPLIDA","PROCESO"), "VERIFICAR FECHA")),"SIN VALOR AVANCE")</f>
        <v>PROCESO</v>
      </c>
      <c r="R387" s="905" t="s">
        <v>601</v>
      </c>
    </row>
    <row r="388" spans="2:18" ht="180.6" x14ac:dyDescent="0.25">
      <c r="B388" s="737" t="s">
        <v>18</v>
      </c>
      <c r="C388" s="799" t="s">
        <v>8</v>
      </c>
      <c r="D388" s="1136"/>
      <c r="E388" s="1136"/>
      <c r="F388" s="1138"/>
      <c r="G388" s="1138"/>
      <c r="H388" s="1138"/>
      <c r="I388" s="1142" t="s">
        <v>479</v>
      </c>
      <c r="J388" s="912" t="s">
        <v>354</v>
      </c>
      <c r="K388" s="716">
        <v>1</v>
      </c>
      <c r="L388" s="800">
        <v>45231</v>
      </c>
      <c r="M388" s="800">
        <v>45443</v>
      </c>
      <c r="N388" s="711">
        <f t="shared" si="16"/>
        <v>30.285714285714285</v>
      </c>
      <c r="O388" s="719">
        <v>0</v>
      </c>
      <c r="P388" s="406">
        <f t="shared" si="14"/>
        <v>0</v>
      </c>
      <c r="Q388" s="713" t="str">
        <f>IF(ISNUMBER(P388),IF(P388=100%,"CUMPLIDA",IF(AND(ISNUMBER(M388),ISNUMBER([1]CONSOLIDADO!$Q$4)), IF(M388&lt;[1]CONSOLIDADO!$Q$4,"INCUMPLIDA","PROCESO"), "VERIFICAR FECHA")),"SIN VALOR AVANCE")</f>
        <v>PROCESO</v>
      </c>
      <c r="R388" s="905" t="s">
        <v>601</v>
      </c>
    </row>
    <row r="389" spans="2:18" ht="270.60000000000002" x14ac:dyDescent="0.25">
      <c r="B389" s="737" t="s">
        <v>18</v>
      </c>
      <c r="C389" s="799" t="s">
        <v>8</v>
      </c>
      <c r="D389" s="1136"/>
      <c r="E389" s="1136"/>
      <c r="F389" s="1138"/>
      <c r="G389" s="1138"/>
      <c r="H389" s="1138"/>
      <c r="I389" s="1142"/>
      <c r="J389" s="912" t="s">
        <v>106</v>
      </c>
      <c r="K389" s="716">
        <v>4</v>
      </c>
      <c r="L389" s="800">
        <v>45444</v>
      </c>
      <c r="M389" s="800">
        <v>45808</v>
      </c>
      <c r="N389" s="711">
        <f t="shared" si="16"/>
        <v>52</v>
      </c>
      <c r="O389" s="719">
        <v>0</v>
      </c>
      <c r="P389" s="406">
        <f t="shared" si="14"/>
        <v>0</v>
      </c>
      <c r="Q389" s="713" t="str">
        <f>IF(ISNUMBER(P389),IF(P389=100%,"CUMPLIDA",IF(AND(ISNUMBER(M389),ISNUMBER([1]CONSOLIDADO!$Q$4)), IF(M389&lt;[1]CONSOLIDADO!$Q$4,"INCUMPLIDA","PROCESO"), "VERIFICAR FECHA")),"SIN VALOR AVANCE")</f>
        <v>PROCESO</v>
      </c>
      <c r="R389" s="905" t="s">
        <v>602</v>
      </c>
    </row>
    <row r="390" spans="2:18" ht="270.60000000000002" x14ac:dyDescent="0.25">
      <c r="B390" s="737" t="s">
        <v>18</v>
      </c>
      <c r="C390" s="799" t="s">
        <v>8</v>
      </c>
      <c r="D390" s="1136"/>
      <c r="E390" s="1136"/>
      <c r="F390" s="1138"/>
      <c r="G390" s="1138"/>
      <c r="H390" s="1138"/>
      <c r="I390" s="906" t="s">
        <v>482</v>
      </c>
      <c r="J390" s="912" t="s">
        <v>399</v>
      </c>
      <c r="K390" s="716">
        <v>1</v>
      </c>
      <c r="L390" s="800">
        <v>45809</v>
      </c>
      <c r="M390" s="800">
        <v>46022</v>
      </c>
      <c r="N390" s="711">
        <f t="shared" si="16"/>
        <v>30.428571428571427</v>
      </c>
      <c r="O390" s="719">
        <v>0</v>
      </c>
      <c r="P390" s="406">
        <f t="shared" si="14"/>
        <v>0</v>
      </c>
      <c r="Q390" s="713" t="str">
        <f>IF(ISNUMBER(P390),IF(P390=100%,"CUMPLIDA",IF(AND(ISNUMBER(M390),ISNUMBER([1]CONSOLIDADO!$Q$4)), IF(M390&lt;[1]CONSOLIDADO!$Q$4,"INCUMPLIDA","PROCESO"), "VERIFICAR FECHA")),"SIN VALOR AVANCE")</f>
        <v>PROCESO</v>
      </c>
      <c r="R390" s="905" t="s">
        <v>602</v>
      </c>
    </row>
    <row r="391" spans="2:18" ht="195.6" x14ac:dyDescent="0.25">
      <c r="B391" s="737" t="s">
        <v>18</v>
      </c>
      <c r="C391" s="799" t="s">
        <v>8</v>
      </c>
      <c r="D391" s="1136" t="s">
        <v>745</v>
      </c>
      <c r="E391" s="1136" t="s">
        <v>746</v>
      </c>
      <c r="F391" s="1138" t="s">
        <v>747</v>
      </c>
      <c r="G391" s="1138" t="s">
        <v>748</v>
      </c>
      <c r="H391" s="1138" t="s">
        <v>591</v>
      </c>
      <c r="I391" s="906" t="s">
        <v>477</v>
      </c>
      <c r="J391" s="737" t="s">
        <v>351</v>
      </c>
      <c r="K391" s="716">
        <v>1</v>
      </c>
      <c r="L391" s="800">
        <v>44927</v>
      </c>
      <c r="M391" s="800">
        <v>45230</v>
      </c>
      <c r="N391" s="711">
        <f t="shared" si="16"/>
        <v>43.285714285714285</v>
      </c>
      <c r="O391" s="719">
        <v>0</v>
      </c>
      <c r="P391" s="406">
        <f t="shared" si="14"/>
        <v>0</v>
      </c>
      <c r="Q391" s="713" t="str">
        <f>IF(ISNUMBER(P391),IF(P391=100%,"CUMPLIDA",IF(AND(ISNUMBER(M391),ISNUMBER([1]CONSOLIDADO!$Q$4)), IF(M391&lt;[1]CONSOLIDADO!$Q$4,"INCUMPLIDA","PROCESO"), "VERIFICAR FECHA")),"SIN VALOR AVANCE")</f>
        <v>PROCESO</v>
      </c>
      <c r="R391" s="905" t="s">
        <v>749</v>
      </c>
    </row>
    <row r="392" spans="2:18" ht="195.6" x14ac:dyDescent="0.25">
      <c r="B392" s="737" t="s">
        <v>18</v>
      </c>
      <c r="C392" s="799" t="s">
        <v>8</v>
      </c>
      <c r="D392" s="1136"/>
      <c r="E392" s="1136"/>
      <c r="F392" s="1138"/>
      <c r="G392" s="1138"/>
      <c r="H392" s="1138"/>
      <c r="I392" s="1142" t="s">
        <v>479</v>
      </c>
      <c r="J392" s="912" t="s">
        <v>354</v>
      </c>
      <c r="K392" s="716">
        <v>1</v>
      </c>
      <c r="L392" s="800">
        <v>45231</v>
      </c>
      <c r="M392" s="800">
        <v>45443</v>
      </c>
      <c r="N392" s="711">
        <f t="shared" si="16"/>
        <v>30.285714285714285</v>
      </c>
      <c r="O392" s="719">
        <v>0</v>
      </c>
      <c r="P392" s="406">
        <f t="shared" si="14"/>
        <v>0</v>
      </c>
      <c r="Q392" s="713" t="str">
        <f>IF(ISNUMBER(P392),IF(P392=100%,"CUMPLIDA",IF(AND(ISNUMBER(M392),ISNUMBER([1]CONSOLIDADO!$Q$4)), IF(M392&lt;[1]CONSOLIDADO!$Q$4,"INCUMPLIDA","PROCESO"), "VERIFICAR FECHA")),"SIN VALOR AVANCE")</f>
        <v>PROCESO</v>
      </c>
      <c r="R392" s="905" t="s">
        <v>749</v>
      </c>
    </row>
    <row r="393" spans="2:18" ht="285.60000000000002" x14ac:dyDescent="0.25">
      <c r="B393" s="737" t="s">
        <v>18</v>
      </c>
      <c r="C393" s="799" t="s">
        <v>8</v>
      </c>
      <c r="D393" s="1136"/>
      <c r="E393" s="1136"/>
      <c r="F393" s="1138"/>
      <c r="G393" s="1138"/>
      <c r="H393" s="1138"/>
      <c r="I393" s="1142"/>
      <c r="J393" s="912" t="s">
        <v>106</v>
      </c>
      <c r="K393" s="716">
        <v>4</v>
      </c>
      <c r="L393" s="800">
        <v>45444</v>
      </c>
      <c r="M393" s="800">
        <v>45808</v>
      </c>
      <c r="N393" s="711">
        <f t="shared" si="16"/>
        <v>52</v>
      </c>
      <c r="O393" s="719">
        <v>0</v>
      </c>
      <c r="P393" s="406">
        <f t="shared" si="14"/>
        <v>0</v>
      </c>
      <c r="Q393" s="713" t="str">
        <f>IF(ISNUMBER(P393),IF(P393=100%,"CUMPLIDA",IF(AND(ISNUMBER(M393),ISNUMBER([1]CONSOLIDADO!$Q$4)), IF(M393&lt;[1]CONSOLIDADO!$Q$4,"INCUMPLIDA","PROCESO"), "VERIFICAR FECHA")),"SIN VALOR AVANCE")</f>
        <v>PROCESO</v>
      </c>
      <c r="R393" s="905" t="s">
        <v>750</v>
      </c>
    </row>
    <row r="394" spans="2:18" ht="285.60000000000002" x14ac:dyDescent="0.25">
      <c r="B394" s="737" t="s">
        <v>18</v>
      </c>
      <c r="C394" s="799" t="s">
        <v>8</v>
      </c>
      <c r="D394" s="1136"/>
      <c r="E394" s="1136"/>
      <c r="F394" s="1138"/>
      <c r="G394" s="1138"/>
      <c r="H394" s="1138"/>
      <c r="I394" s="906" t="s">
        <v>482</v>
      </c>
      <c r="J394" s="912" t="s">
        <v>399</v>
      </c>
      <c r="K394" s="716">
        <v>1</v>
      </c>
      <c r="L394" s="800">
        <v>45809</v>
      </c>
      <c r="M394" s="800">
        <v>46022</v>
      </c>
      <c r="N394" s="711">
        <f t="shared" si="16"/>
        <v>30.428571428571427</v>
      </c>
      <c r="O394" s="719">
        <v>0</v>
      </c>
      <c r="P394" s="406">
        <f t="shared" si="14"/>
        <v>0</v>
      </c>
      <c r="Q394" s="713" t="str">
        <f>IF(ISNUMBER(P394),IF(P394=100%,"CUMPLIDA",IF(AND(ISNUMBER(M394),ISNUMBER([1]CONSOLIDADO!$Q$4)), IF(M394&lt;[1]CONSOLIDADO!$Q$4,"INCUMPLIDA","PROCESO"), "VERIFICAR FECHA")),"SIN VALOR AVANCE")</f>
        <v>PROCESO</v>
      </c>
      <c r="R394" s="905" t="s">
        <v>750</v>
      </c>
    </row>
    <row r="395" spans="2:18" ht="195.6" x14ac:dyDescent="0.25">
      <c r="B395" s="737" t="s">
        <v>18</v>
      </c>
      <c r="C395" s="799" t="s">
        <v>8</v>
      </c>
      <c r="D395" s="1136" t="s">
        <v>751</v>
      </c>
      <c r="E395" s="1136" t="s">
        <v>752</v>
      </c>
      <c r="F395" s="1138" t="s">
        <v>753</v>
      </c>
      <c r="G395" s="1138" t="s">
        <v>754</v>
      </c>
      <c r="H395" s="1138" t="s">
        <v>591</v>
      </c>
      <c r="I395" s="906" t="s">
        <v>477</v>
      </c>
      <c r="J395" s="737" t="s">
        <v>351</v>
      </c>
      <c r="K395" s="716">
        <v>1</v>
      </c>
      <c r="L395" s="800">
        <v>44927</v>
      </c>
      <c r="M395" s="800">
        <v>45230</v>
      </c>
      <c r="N395" s="711">
        <f t="shared" si="16"/>
        <v>43.285714285714285</v>
      </c>
      <c r="O395" s="719">
        <v>0</v>
      </c>
      <c r="P395" s="406">
        <f t="shared" si="14"/>
        <v>0</v>
      </c>
      <c r="Q395" s="713" t="str">
        <f>IF(ISNUMBER(P395),IF(P395=100%,"CUMPLIDA",IF(AND(ISNUMBER(M395),ISNUMBER([1]CONSOLIDADO!$Q$4)), IF(M395&lt;[1]CONSOLIDADO!$Q$4,"INCUMPLIDA","PROCESO"), "VERIFICAR FECHA")),"SIN VALOR AVANCE")</f>
        <v>PROCESO</v>
      </c>
      <c r="R395" s="905" t="s">
        <v>755</v>
      </c>
    </row>
    <row r="396" spans="2:18" ht="195.6" x14ac:dyDescent="0.25">
      <c r="B396" s="737" t="s">
        <v>18</v>
      </c>
      <c r="C396" s="799" t="s">
        <v>8</v>
      </c>
      <c r="D396" s="1136"/>
      <c r="E396" s="1136"/>
      <c r="F396" s="1138"/>
      <c r="G396" s="1138"/>
      <c r="H396" s="1138"/>
      <c r="I396" s="1142" t="s">
        <v>479</v>
      </c>
      <c r="J396" s="912" t="s">
        <v>354</v>
      </c>
      <c r="K396" s="716">
        <v>1</v>
      </c>
      <c r="L396" s="800">
        <v>45231</v>
      </c>
      <c r="M396" s="800">
        <v>45443</v>
      </c>
      <c r="N396" s="711">
        <f t="shared" si="16"/>
        <v>30.285714285714285</v>
      </c>
      <c r="O396" s="719">
        <v>0</v>
      </c>
      <c r="P396" s="406">
        <f t="shared" si="14"/>
        <v>0</v>
      </c>
      <c r="Q396" s="713" t="str">
        <f>IF(ISNUMBER(P396),IF(P396=100%,"CUMPLIDA",IF(AND(ISNUMBER(M396),ISNUMBER([1]CONSOLIDADO!$Q$4)), IF(M396&lt;[1]CONSOLIDADO!$Q$4,"INCUMPLIDA","PROCESO"), "VERIFICAR FECHA")),"SIN VALOR AVANCE")</f>
        <v>PROCESO</v>
      </c>
      <c r="R396" s="905" t="s">
        <v>755</v>
      </c>
    </row>
    <row r="397" spans="2:18" ht="285.60000000000002" x14ac:dyDescent="0.25">
      <c r="B397" s="737" t="s">
        <v>18</v>
      </c>
      <c r="C397" s="799" t="s">
        <v>8</v>
      </c>
      <c r="D397" s="1136"/>
      <c r="E397" s="1136"/>
      <c r="F397" s="1138"/>
      <c r="G397" s="1138"/>
      <c r="H397" s="1138"/>
      <c r="I397" s="1142"/>
      <c r="J397" s="912" t="s">
        <v>106</v>
      </c>
      <c r="K397" s="716">
        <v>4</v>
      </c>
      <c r="L397" s="800">
        <v>45444</v>
      </c>
      <c r="M397" s="800">
        <v>45808</v>
      </c>
      <c r="N397" s="711">
        <f t="shared" si="16"/>
        <v>52</v>
      </c>
      <c r="O397" s="719">
        <v>0</v>
      </c>
      <c r="P397" s="406">
        <f t="shared" ref="P397:P460" si="17">O397/K397</f>
        <v>0</v>
      </c>
      <c r="Q397" s="713" t="str">
        <f>IF(ISNUMBER(P397),IF(P397=100%,"CUMPLIDA",IF(AND(ISNUMBER(M397),ISNUMBER([1]CONSOLIDADO!$Q$4)), IF(M397&lt;[1]CONSOLIDADO!$Q$4,"INCUMPLIDA","PROCESO"), "VERIFICAR FECHA")),"SIN VALOR AVANCE")</f>
        <v>PROCESO</v>
      </c>
      <c r="R397" s="905" t="s">
        <v>756</v>
      </c>
    </row>
    <row r="398" spans="2:18" ht="240.6" customHeight="1" x14ac:dyDescent="0.25">
      <c r="B398" s="737" t="s">
        <v>18</v>
      </c>
      <c r="C398" s="799" t="s">
        <v>8</v>
      </c>
      <c r="D398" s="1136"/>
      <c r="E398" s="1136"/>
      <c r="F398" s="1138"/>
      <c r="G398" s="1138"/>
      <c r="H398" s="1138"/>
      <c r="I398" s="906" t="s">
        <v>482</v>
      </c>
      <c r="J398" s="912" t="s">
        <v>399</v>
      </c>
      <c r="K398" s="716">
        <v>1</v>
      </c>
      <c r="L398" s="800">
        <v>45809</v>
      </c>
      <c r="M398" s="800">
        <v>46022</v>
      </c>
      <c r="N398" s="711">
        <f t="shared" si="16"/>
        <v>30.428571428571427</v>
      </c>
      <c r="O398" s="719">
        <v>0</v>
      </c>
      <c r="P398" s="406">
        <f t="shared" si="17"/>
        <v>0</v>
      </c>
      <c r="Q398" s="713" t="str">
        <f>IF(ISNUMBER(P398),IF(P398=100%,"CUMPLIDA",IF(AND(ISNUMBER(M398),ISNUMBER([1]CONSOLIDADO!$Q$4)), IF(M398&lt;[1]CONSOLIDADO!$Q$4,"INCUMPLIDA","PROCESO"), "VERIFICAR FECHA")),"SIN VALOR AVANCE")</f>
        <v>PROCESO</v>
      </c>
      <c r="R398" s="905" t="s">
        <v>756</v>
      </c>
    </row>
    <row r="399" spans="2:18" ht="195.6" x14ac:dyDescent="0.25">
      <c r="B399" s="737" t="s">
        <v>18</v>
      </c>
      <c r="C399" s="799" t="s">
        <v>8</v>
      </c>
      <c r="D399" s="1136" t="s">
        <v>757</v>
      </c>
      <c r="E399" s="1136" t="s">
        <v>752</v>
      </c>
      <c r="F399" s="1138" t="s">
        <v>758</v>
      </c>
      <c r="G399" s="1138" t="s">
        <v>759</v>
      </c>
      <c r="H399" s="1138" t="s">
        <v>591</v>
      </c>
      <c r="I399" s="906" t="s">
        <v>477</v>
      </c>
      <c r="J399" s="737" t="s">
        <v>351</v>
      </c>
      <c r="K399" s="716">
        <v>1</v>
      </c>
      <c r="L399" s="800">
        <v>44927</v>
      </c>
      <c r="M399" s="800">
        <v>45230</v>
      </c>
      <c r="N399" s="711">
        <f t="shared" si="16"/>
        <v>43.285714285714285</v>
      </c>
      <c r="O399" s="719">
        <v>0</v>
      </c>
      <c r="P399" s="406">
        <f t="shared" si="17"/>
        <v>0</v>
      </c>
      <c r="Q399" s="713" t="str">
        <f>IF(ISNUMBER(P399),IF(P399=100%,"CUMPLIDA",IF(AND(ISNUMBER(M399),ISNUMBER([1]CONSOLIDADO!$Q$4)), IF(M399&lt;[1]CONSOLIDADO!$Q$4,"INCUMPLIDA","PROCESO"), "VERIFICAR FECHA")),"SIN VALOR AVANCE")</f>
        <v>PROCESO</v>
      </c>
      <c r="R399" s="905" t="s">
        <v>760</v>
      </c>
    </row>
    <row r="400" spans="2:18" ht="195.6" x14ac:dyDescent="0.25">
      <c r="B400" s="737" t="s">
        <v>18</v>
      </c>
      <c r="C400" s="799" t="s">
        <v>8</v>
      </c>
      <c r="D400" s="1136"/>
      <c r="E400" s="1136"/>
      <c r="F400" s="1138"/>
      <c r="G400" s="1138"/>
      <c r="H400" s="1138"/>
      <c r="I400" s="1142" t="s">
        <v>479</v>
      </c>
      <c r="J400" s="912" t="s">
        <v>354</v>
      </c>
      <c r="K400" s="716">
        <v>1</v>
      </c>
      <c r="L400" s="800">
        <v>45231</v>
      </c>
      <c r="M400" s="800">
        <v>45443</v>
      </c>
      <c r="N400" s="711">
        <f t="shared" si="16"/>
        <v>30.285714285714285</v>
      </c>
      <c r="O400" s="719">
        <v>0</v>
      </c>
      <c r="P400" s="406">
        <f t="shared" si="17"/>
        <v>0</v>
      </c>
      <c r="Q400" s="713" t="str">
        <f>IF(ISNUMBER(P400),IF(P400=100%,"CUMPLIDA",IF(AND(ISNUMBER(M400),ISNUMBER([1]CONSOLIDADO!$Q$4)), IF(M400&lt;[1]CONSOLIDADO!$Q$4,"INCUMPLIDA","PROCESO"), "VERIFICAR FECHA")),"SIN VALOR AVANCE")</f>
        <v>PROCESO</v>
      </c>
      <c r="R400" s="905" t="s">
        <v>755</v>
      </c>
    </row>
    <row r="401" spans="2:18" ht="285.60000000000002" x14ac:dyDescent="0.25">
      <c r="B401" s="737" t="s">
        <v>18</v>
      </c>
      <c r="C401" s="799" t="s">
        <v>8</v>
      </c>
      <c r="D401" s="1136"/>
      <c r="E401" s="1136"/>
      <c r="F401" s="1138"/>
      <c r="G401" s="1138"/>
      <c r="H401" s="1138"/>
      <c r="I401" s="1142"/>
      <c r="J401" s="912" t="s">
        <v>106</v>
      </c>
      <c r="K401" s="716">
        <v>4</v>
      </c>
      <c r="L401" s="800">
        <v>45444</v>
      </c>
      <c r="M401" s="800">
        <v>45808</v>
      </c>
      <c r="N401" s="711">
        <f t="shared" si="16"/>
        <v>52</v>
      </c>
      <c r="O401" s="719">
        <v>0</v>
      </c>
      <c r="P401" s="406">
        <f t="shared" si="17"/>
        <v>0</v>
      </c>
      <c r="Q401" s="713" t="str">
        <f>IF(ISNUMBER(P401),IF(P401=100%,"CUMPLIDA",IF(AND(ISNUMBER(M401),ISNUMBER([1]CONSOLIDADO!$Q$4)), IF(M401&lt;[1]CONSOLIDADO!$Q$4,"INCUMPLIDA","PROCESO"), "VERIFICAR FECHA")),"SIN VALOR AVANCE")</f>
        <v>PROCESO</v>
      </c>
      <c r="R401" s="905" t="s">
        <v>756</v>
      </c>
    </row>
    <row r="402" spans="2:18" ht="285.60000000000002" x14ac:dyDescent="0.25">
      <c r="B402" s="737" t="s">
        <v>18</v>
      </c>
      <c r="C402" s="799" t="s">
        <v>8</v>
      </c>
      <c r="D402" s="1136"/>
      <c r="E402" s="1136"/>
      <c r="F402" s="1138"/>
      <c r="G402" s="1138"/>
      <c r="H402" s="1138"/>
      <c r="I402" s="906" t="s">
        <v>482</v>
      </c>
      <c r="J402" s="912" t="s">
        <v>399</v>
      </c>
      <c r="K402" s="716">
        <v>1</v>
      </c>
      <c r="L402" s="800">
        <v>45809</v>
      </c>
      <c r="M402" s="800">
        <v>46022</v>
      </c>
      <c r="N402" s="711">
        <f t="shared" si="16"/>
        <v>30.428571428571427</v>
      </c>
      <c r="O402" s="719">
        <v>0</v>
      </c>
      <c r="P402" s="406">
        <f t="shared" si="17"/>
        <v>0</v>
      </c>
      <c r="Q402" s="713" t="str">
        <f>IF(ISNUMBER(P402),IF(P402=100%,"CUMPLIDA",IF(AND(ISNUMBER(M402),ISNUMBER([1]CONSOLIDADO!$Q$4)), IF(M402&lt;[1]CONSOLIDADO!$Q$4,"INCUMPLIDA","PROCESO"), "VERIFICAR FECHA")),"SIN VALOR AVANCE")</f>
        <v>PROCESO</v>
      </c>
      <c r="R402" s="905" t="s">
        <v>756</v>
      </c>
    </row>
    <row r="403" spans="2:18" ht="150.6" x14ac:dyDescent="0.25">
      <c r="B403" s="737" t="s">
        <v>18</v>
      </c>
      <c r="C403" s="799" t="s">
        <v>8</v>
      </c>
      <c r="D403" s="1136" t="s">
        <v>761</v>
      </c>
      <c r="E403" s="1136" t="s">
        <v>634</v>
      </c>
      <c r="F403" s="1138" t="s">
        <v>762</v>
      </c>
      <c r="G403" s="1138" t="s">
        <v>763</v>
      </c>
      <c r="H403" s="1138" t="s">
        <v>764</v>
      </c>
      <c r="I403" s="860" t="s">
        <v>472</v>
      </c>
      <c r="J403" s="905" t="s">
        <v>473</v>
      </c>
      <c r="K403" s="709">
        <v>1</v>
      </c>
      <c r="L403" s="800">
        <v>44013</v>
      </c>
      <c r="M403" s="800">
        <v>44042</v>
      </c>
      <c r="N403" s="711">
        <f t="shared" si="16"/>
        <v>4.1428571428571432</v>
      </c>
      <c r="O403" s="712">
        <v>1</v>
      </c>
      <c r="P403" s="406">
        <f t="shared" si="17"/>
        <v>1</v>
      </c>
      <c r="Q403" s="713" t="str">
        <f>IF(ISNUMBER(P403),IF(P403=100%,"CUMPLIDA",IF(AND(ISNUMBER(M403),ISNUMBER([1]CONSOLIDADO!$Q$4)), IF(M403&lt;[1]CONSOLIDADO!$Q$4,"INCUMPLIDA","PROCESO"), "VERIFICAR FECHA")),"SIN VALOR AVANCE")</f>
        <v>CUMPLIDA</v>
      </c>
      <c r="R403" s="905" t="s">
        <v>765</v>
      </c>
    </row>
    <row r="404" spans="2:18" ht="195.6" x14ac:dyDescent="0.25">
      <c r="B404" s="737" t="s">
        <v>18</v>
      </c>
      <c r="C404" s="799" t="s">
        <v>8</v>
      </c>
      <c r="D404" s="1136"/>
      <c r="E404" s="1136"/>
      <c r="F404" s="1138"/>
      <c r="G404" s="1138"/>
      <c r="H404" s="1138"/>
      <c r="I404" s="860" t="s">
        <v>475</v>
      </c>
      <c r="J404" s="905" t="s">
        <v>95</v>
      </c>
      <c r="K404" s="709">
        <v>1</v>
      </c>
      <c r="L404" s="800">
        <v>44044</v>
      </c>
      <c r="M404" s="800">
        <v>44196</v>
      </c>
      <c r="N404" s="711">
        <f t="shared" si="16"/>
        <v>21.714285714285715</v>
      </c>
      <c r="O404" s="712">
        <v>1</v>
      </c>
      <c r="P404" s="406">
        <f t="shared" si="17"/>
        <v>1</v>
      </c>
      <c r="Q404" s="713" t="str">
        <f>IF(ISNUMBER(P404),IF(P404=100%,"CUMPLIDA",IF(AND(ISNUMBER(M404),ISNUMBER([1]CONSOLIDADO!$Q$4)), IF(M404&lt;[1]CONSOLIDADO!$Q$4,"INCUMPLIDA","PROCESO"), "VERIFICAR FECHA")),"SIN VALOR AVANCE")</f>
        <v>CUMPLIDA</v>
      </c>
      <c r="R404" s="905" t="s">
        <v>766</v>
      </c>
    </row>
    <row r="405" spans="2:18" ht="195.6" x14ac:dyDescent="0.25">
      <c r="B405" s="737" t="s">
        <v>18</v>
      </c>
      <c r="C405" s="799" t="s">
        <v>8</v>
      </c>
      <c r="D405" s="1136"/>
      <c r="E405" s="1136"/>
      <c r="F405" s="1138"/>
      <c r="G405" s="1138"/>
      <c r="H405" s="1138"/>
      <c r="I405" s="906" t="s">
        <v>477</v>
      </c>
      <c r="J405" s="737" t="s">
        <v>351</v>
      </c>
      <c r="K405" s="716">
        <v>1</v>
      </c>
      <c r="L405" s="800">
        <v>44927</v>
      </c>
      <c r="M405" s="800">
        <v>45230</v>
      </c>
      <c r="N405" s="711">
        <f t="shared" si="16"/>
        <v>43.285714285714285</v>
      </c>
      <c r="O405" s="719">
        <v>0</v>
      </c>
      <c r="P405" s="406">
        <f t="shared" si="17"/>
        <v>0</v>
      </c>
      <c r="Q405" s="713" t="str">
        <f>IF(ISNUMBER(P405),IF(P405=100%,"CUMPLIDA",IF(AND(ISNUMBER(M405),ISNUMBER([1]CONSOLIDADO!$Q$4)), IF(M405&lt;[1]CONSOLIDADO!$Q$4,"INCUMPLIDA","PROCESO"), "VERIFICAR FECHA")),"SIN VALOR AVANCE")</f>
        <v>PROCESO</v>
      </c>
      <c r="R405" s="905" t="s">
        <v>755</v>
      </c>
    </row>
    <row r="406" spans="2:18" ht="195.6" x14ac:dyDescent="0.25">
      <c r="B406" s="737" t="s">
        <v>18</v>
      </c>
      <c r="C406" s="799" t="s">
        <v>8</v>
      </c>
      <c r="D406" s="1136"/>
      <c r="E406" s="1136"/>
      <c r="F406" s="1138"/>
      <c r="G406" s="1138"/>
      <c r="H406" s="1138"/>
      <c r="I406" s="1142" t="s">
        <v>479</v>
      </c>
      <c r="J406" s="912" t="s">
        <v>354</v>
      </c>
      <c r="K406" s="716">
        <v>1</v>
      </c>
      <c r="L406" s="800">
        <v>45231</v>
      </c>
      <c r="M406" s="800">
        <v>45443</v>
      </c>
      <c r="N406" s="711">
        <f t="shared" si="16"/>
        <v>30.285714285714285</v>
      </c>
      <c r="O406" s="719">
        <v>0</v>
      </c>
      <c r="P406" s="406">
        <f t="shared" si="17"/>
        <v>0</v>
      </c>
      <c r="Q406" s="713" t="str">
        <f>IF(ISNUMBER(P406),IF(P406=100%,"CUMPLIDA",IF(AND(ISNUMBER(M406),ISNUMBER([1]CONSOLIDADO!$Q$4)), IF(M406&lt;[1]CONSOLIDADO!$Q$4,"INCUMPLIDA","PROCESO"), "VERIFICAR FECHA")),"SIN VALOR AVANCE")</f>
        <v>PROCESO</v>
      </c>
      <c r="R406" s="905" t="s">
        <v>755</v>
      </c>
    </row>
    <row r="407" spans="2:18" ht="285.60000000000002" x14ac:dyDescent="0.25">
      <c r="B407" s="737" t="s">
        <v>18</v>
      </c>
      <c r="C407" s="799" t="s">
        <v>8</v>
      </c>
      <c r="D407" s="1136"/>
      <c r="E407" s="1136"/>
      <c r="F407" s="1138"/>
      <c r="G407" s="1138"/>
      <c r="H407" s="1138"/>
      <c r="I407" s="1142"/>
      <c r="J407" s="912" t="s">
        <v>106</v>
      </c>
      <c r="K407" s="716">
        <v>4</v>
      </c>
      <c r="L407" s="800">
        <v>45444</v>
      </c>
      <c r="M407" s="800">
        <v>45808</v>
      </c>
      <c r="N407" s="711">
        <f t="shared" si="16"/>
        <v>52</v>
      </c>
      <c r="O407" s="719">
        <v>0</v>
      </c>
      <c r="P407" s="406">
        <f t="shared" si="17"/>
        <v>0</v>
      </c>
      <c r="Q407" s="713" t="str">
        <f>IF(ISNUMBER(P407),IF(P407=100%,"CUMPLIDA",IF(AND(ISNUMBER(M407),ISNUMBER([1]CONSOLIDADO!$Q$4)), IF(M407&lt;[1]CONSOLIDADO!$Q$4,"INCUMPLIDA","PROCESO"), "VERIFICAR FECHA")),"SIN VALOR AVANCE")</f>
        <v>PROCESO</v>
      </c>
      <c r="R407" s="905" t="s">
        <v>756</v>
      </c>
    </row>
    <row r="408" spans="2:18" ht="285.60000000000002" x14ac:dyDescent="0.25">
      <c r="B408" s="737" t="s">
        <v>18</v>
      </c>
      <c r="C408" s="799" t="s">
        <v>8</v>
      </c>
      <c r="D408" s="1136"/>
      <c r="E408" s="1136"/>
      <c r="F408" s="1138"/>
      <c r="G408" s="1138"/>
      <c r="H408" s="1138"/>
      <c r="I408" s="906" t="s">
        <v>482</v>
      </c>
      <c r="J408" s="912" t="s">
        <v>399</v>
      </c>
      <c r="K408" s="716">
        <v>1</v>
      </c>
      <c r="L408" s="800">
        <v>45809</v>
      </c>
      <c r="M408" s="800">
        <v>46022</v>
      </c>
      <c r="N408" s="711">
        <f t="shared" si="16"/>
        <v>30.428571428571427</v>
      </c>
      <c r="O408" s="719">
        <v>0</v>
      </c>
      <c r="P408" s="406">
        <f t="shared" si="17"/>
        <v>0</v>
      </c>
      <c r="Q408" s="713" t="str">
        <f>IF(ISNUMBER(P408),IF(P408=100%,"CUMPLIDA",IF(AND(ISNUMBER(M408),ISNUMBER([1]CONSOLIDADO!$Q$4)), IF(M408&lt;[1]CONSOLIDADO!$Q$4,"INCUMPLIDA","PROCESO"), "VERIFICAR FECHA")),"SIN VALOR AVANCE")</f>
        <v>PROCESO</v>
      </c>
      <c r="R408" s="905" t="s">
        <v>756</v>
      </c>
    </row>
    <row r="409" spans="2:18" ht="135.6" x14ac:dyDescent="0.25">
      <c r="B409" s="737" t="s">
        <v>18</v>
      </c>
      <c r="C409" s="799" t="s">
        <v>8</v>
      </c>
      <c r="D409" s="1136" t="s">
        <v>767</v>
      </c>
      <c r="E409" s="1136" t="s">
        <v>588</v>
      </c>
      <c r="F409" s="1138" t="s">
        <v>768</v>
      </c>
      <c r="G409" s="1138" t="s">
        <v>769</v>
      </c>
      <c r="H409" s="1138" t="s">
        <v>764</v>
      </c>
      <c r="I409" s="860" t="s">
        <v>472</v>
      </c>
      <c r="J409" s="905" t="s">
        <v>473</v>
      </c>
      <c r="K409" s="709">
        <v>1</v>
      </c>
      <c r="L409" s="800">
        <v>44013</v>
      </c>
      <c r="M409" s="800">
        <v>44042</v>
      </c>
      <c r="N409" s="711">
        <f t="shared" si="16"/>
        <v>4.1428571428571432</v>
      </c>
      <c r="O409" s="712">
        <v>1</v>
      </c>
      <c r="P409" s="406">
        <f t="shared" si="17"/>
        <v>1</v>
      </c>
      <c r="Q409" s="713" t="str">
        <f>IF(ISNUMBER(P409),IF(P409=100%,"CUMPLIDA",IF(AND(ISNUMBER(M409),ISNUMBER([1]CONSOLIDADO!$Q$4)), IF(M409&lt;[1]CONSOLIDADO!$Q$4,"INCUMPLIDA","PROCESO"), "VERIFICAR FECHA")),"SIN VALOR AVANCE")</f>
        <v>CUMPLIDA</v>
      </c>
      <c r="R409" s="905" t="s">
        <v>770</v>
      </c>
    </row>
    <row r="410" spans="2:18" ht="195.6" x14ac:dyDescent="0.25">
      <c r="B410" s="737" t="s">
        <v>18</v>
      </c>
      <c r="C410" s="799" t="s">
        <v>8</v>
      </c>
      <c r="D410" s="1136"/>
      <c r="E410" s="1136"/>
      <c r="F410" s="1138"/>
      <c r="G410" s="1138"/>
      <c r="H410" s="1138"/>
      <c r="I410" s="860" t="s">
        <v>475</v>
      </c>
      <c r="J410" s="905" t="s">
        <v>95</v>
      </c>
      <c r="K410" s="709">
        <v>1</v>
      </c>
      <c r="L410" s="800">
        <v>44044</v>
      </c>
      <c r="M410" s="800">
        <v>44196</v>
      </c>
      <c r="N410" s="711">
        <f t="shared" si="16"/>
        <v>21.714285714285715</v>
      </c>
      <c r="O410" s="712">
        <v>1</v>
      </c>
      <c r="P410" s="406">
        <f t="shared" si="17"/>
        <v>1</v>
      </c>
      <c r="Q410" s="713" t="str">
        <f>IF(ISNUMBER(P410),IF(P410=100%,"CUMPLIDA",IF(AND(ISNUMBER(M410),ISNUMBER([1]CONSOLIDADO!$Q$4)), IF(M410&lt;[1]CONSOLIDADO!$Q$4,"INCUMPLIDA","PROCESO"), "VERIFICAR FECHA")),"SIN VALOR AVANCE")</f>
        <v>CUMPLIDA</v>
      </c>
      <c r="R410" s="905" t="s">
        <v>771</v>
      </c>
    </row>
    <row r="411" spans="2:18" ht="195.6" x14ac:dyDescent="0.25">
      <c r="B411" s="737" t="s">
        <v>18</v>
      </c>
      <c r="C411" s="799" t="s">
        <v>8</v>
      </c>
      <c r="D411" s="1136"/>
      <c r="E411" s="1136"/>
      <c r="F411" s="1138"/>
      <c r="G411" s="1138"/>
      <c r="H411" s="1138"/>
      <c r="I411" s="906" t="s">
        <v>477</v>
      </c>
      <c r="J411" s="737" t="s">
        <v>351</v>
      </c>
      <c r="K411" s="716">
        <v>1</v>
      </c>
      <c r="L411" s="800">
        <v>44927</v>
      </c>
      <c r="M411" s="800">
        <v>45230</v>
      </c>
      <c r="N411" s="711">
        <f t="shared" si="16"/>
        <v>43.285714285714285</v>
      </c>
      <c r="O411" s="719">
        <v>0</v>
      </c>
      <c r="P411" s="406">
        <f t="shared" si="17"/>
        <v>0</v>
      </c>
      <c r="Q411" s="713" t="str">
        <f>IF(ISNUMBER(P411),IF(P411=100%,"CUMPLIDA",IF(AND(ISNUMBER(M411),ISNUMBER([1]CONSOLIDADO!$Q$4)), IF(M411&lt;[1]CONSOLIDADO!$Q$4,"INCUMPLIDA","PROCESO"), "VERIFICAR FECHA")),"SIN VALOR AVANCE")</f>
        <v>PROCESO</v>
      </c>
      <c r="R411" s="905" t="s">
        <v>755</v>
      </c>
    </row>
    <row r="412" spans="2:18" ht="196.2" x14ac:dyDescent="0.25">
      <c r="B412" s="737" t="s">
        <v>18</v>
      </c>
      <c r="C412" s="799" t="s">
        <v>8</v>
      </c>
      <c r="D412" s="1136"/>
      <c r="E412" s="1136"/>
      <c r="F412" s="1138"/>
      <c r="G412" s="1138"/>
      <c r="H412" s="1138"/>
      <c r="I412" s="1142" t="s">
        <v>479</v>
      </c>
      <c r="J412" s="912" t="s">
        <v>354</v>
      </c>
      <c r="K412" s="716">
        <v>1</v>
      </c>
      <c r="L412" s="800">
        <v>45231</v>
      </c>
      <c r="M412" s="800">
        <v>45443</v>
      </c>
      <c r="N412" s="711">
        <f t="shared" si="16"/>
        <v>30.285714285714285</v>
      </c>
      <c r="O412" s="719">
        <v>0</v>
      </c>
      <c r="P412" s="406">
        <f t="shared" si="17"/>
        <v>0</v>
      </c>
      <c r="Q412" s="713" t="str">
        <f>IF(ISNUMBER(P412),IF(P412=100%,"CUMPLIDA",IF(AND(ISNUMBER(M412),ISNUMBER([1]CONSOLIDADO!$Q$4)), IF(M412&lt;[1]CONSOLIDADO!$Q$4,"INCUMPLIDA","PROCESO"), "VERIFICAR FECHA")),"SIN VALOR AVANCE")</f>
        <v>PROCESO</v>
      </c>
      <c r="R412" s="728" t="s">
        <v>772</v>
      </c>
    </row>
    <row r="413" spans="2:18" ht="285.60000000000002" x14ac:dyDescent="0.25">
      <c r="B413" s="737" t="s">
        <v>18</v>
      </c>
      <c r="C413" s="799" t="s">
        <v>8</v>
      </c>
      <c r="D413" s="1136"/>
      <c r="E413" s="1136"/>
      <c r="F413" s="1138"/>
      <c r="G413" s="1138"/>
      <c r="H413" s="1138"/>
      <c r="I413" s="1142"/>
      <c r="J413" s="912" t="s">
        <v>106</v>
      </c>
      <c r="K413" s="716">
        <v>4</v>
      </c>
      <c r="L413" s="800">
        <v>45444</v>
      </c>
      <c r="M413" s="800">
        <v>45808</v>
      </c>
      <c r="N413" s="711">
        <f t="shared" si="16"/>
        <v>52</v>
      </c>
      <c r="O413" s="719">
        <v>0</v>
      </c>
      <c r="P413" s="406">
        <f t="shared" si="17"/>
        <v>0</v>
      </c>
      <c r="Q413" s="713" t="str">
        <f>IF(ISNUMBER(P413),IF(P413=100%,"CUMPLIDA",IF(AND(ISNUMBER(M413),ISNUMBER([1]CONSOLIDADO!$Q$4)), IF(M413&lt;[1]CONSOLIDADO!$Q$4,"INCUMPLIDA","PROCESO"), "VERIFICAR FECHA")),"SIN VALOR AVANCE")</f>
        <v>PROCESO</v>
      </c>
      <c r="R413" s="905" t="s">
        <v>756</v>
      </c>
    </row>
    <row r="414" spans="2:18" ht="285.60000000000002" x14ac:dyDescent="0.25">
      <c r="B414" s="737" t="s">
        <v>18</v>
      </c>
      <c r="C414" s="799" t="s">
        <v>8</v>
      </c>
      <c r="D414" s="1136"/>
      <c r="E414" s="1136"/>
      <c r="F414" s="1138"/>
      <c r="G414" s="1138"/>
      <c r="H414" s="1138"/>
      <c r="I414" s="906" t="s">
        <v>482</v>
      </c>
      <c r="J414" s="912" t="s">
        <v>399</v>
      </c>
      <c r="K414" s="716">
        <v>1</v>
      </c>
      <c r="L414" s="800">
        <v>45809</v>
      </c>
      <c r="M414" s="800">
        <v>46022</v>
      </c>
      <c r="N414" s="711">
        <f t="shared" si="16"/>
        <v>30.428571428571427</v>
      </c>
      <c r="O414" s="719">
        <v>0</v>
      </c>
      <c r="P414" s="406">
        <f t="shared" si="17"/>
        <v>0</v>
      </c>
      <c r="Q414" s="713" t="str">
        <f>IF(ISNUMBER(P414),IF(P414=100%,"CUMPLIDA",IF(AND(ISNUMBER(M414),ISNUMBER([1]CONSOLIDADO!$Q$4)), IF(M414&lt;[1]CONSOLIDADO!$Q$4,"INCUMPLIDA","PROCESO"), "VERIFICAR FECHA")),"SIN VALOR AVANCE")</f>
        <v>PROCESO</v>
      </c>
      <c r="R414" s="905" t="s">
        <v>756</v>
      </c>
    </row>
    <row r="415" spans="2:18" ht="195.6" x14ac:dyDescent="0.25">
      <c r="B415" s="737" t="s">
        <v>18</v>
      </c>
      <c r="C415" s="799" t="s">
        <v>8</v>
      </c>
      <c r="D415" s="1136" t="s">
        <v>773</v>
      </c>
      <c r="E415" s="1136" t="s">
        <v>520</v>
      </c>
      <c r="F415" s="1138" t="s">
        <v>774</v>
      </c>
      <c r="G415" s="1138" t="s">
        <v>775</v>
      </c>
      <c r="H415" s="1138" t="s">
        <v>591</v>
      </c>
      <c r="I415" s="906" t="s">
        <v>477</v>
      </c>
      <c r="J415" s="737" t="s">
        <v>351</v>
      </c>
      <c r="K415" s="716">
        <v>1</v>
      </c>
      <c r="L415" s="800">
        <v>44927</v>
      </c>
      <c r="M415" s="800">
        <v>45230</v>
      </c>
      <c r="N415" s="711">
        <f t="shared" si="16"/>
        <v>43.285714285714285</v>
      </c>
      <c r="O415" s="719">
        <v>0</v>
      </c>
      <c r="P415" s="406">
        <f t="shared" si="17"/>
        <v>0</v>
      </c>
      <c r="Q415" s="713" t="str">
        <f>IF(ISNUMBER(P415),IF(P415=100%,"CUMPLIDA",IF(AND(ISNUMBER(M415),ISNUMBER([1]CONSOLIDADO!$Q$4)), IF(M415&lt;[1]CONSOLIDADO!$Q$4,"INCUMPLIDA","PROCESO"), "VERIFICAR FECHA")),"SIN VALOR AVANCE")</f>
        <v>PROCESO</v>
      </c>
      <c r="R415" s="905" t="s">
        <v>755</v>
      </c>
    </row>
    <row r="416" spans="2:18" ht="195.6" x14ac:dyDescent="0.25">
      <c r="B416" s="737" t="s">
        <v>18</v>
      </c>
      <c r="C416" s="799" t="s">
        <v>8</v>
      </c>
      <c r="D416" s="1136"/>
      <c r="E416" s="1136"/>
      <c r="F416" s="1138"/>
      <c r="G416" s="1138"/>
      <c r="H416" s="1138"/>
      <c r="I416" s="1142" t="s">
        <v>479</v>
      </c>
      <c r="J416" s="912" t="s">
        <v>354</v>
      </c>
      <c r="K416" s="716">
        <v>1</v>
      </c>
      <c r="L416" s="800">
        <v>45231</v>
      </c>
      <c r="M416" s="800">
        <v>45443</v>
      </c>
      <c r="N416" s="711">
        <f t="shared" si="16"/>
        <v>30.285714285714285</v>
      </c>
      <c r="O416" s="719">
        <v>0</v>
      </c>
      <c r="P416" s="406">
        <f t="shared" si="17"/>
        <v>0</v>
      </c>
      <c r="Q416" s="713" t="str">
        <f>IF(ISNUMBER(P416),IF(P416=100%,"CUMPLIDA",IF(AND(ISNUMBER(M416),ISNUMBER([1]CONSOLIDADO!$Q$4)), IF(M416&lt;[1]CONSOLIDADO!$Q$4,"INCUMPLIDA","PROCESO"), "VERIFICAR FECHA")),"SIN VALOR AVANCE")</f>
        <v>PROCESO</v>
      </c>
      <c r="R416" s="905" t="s">
        <v>755</v>
      </c>
    </row>
    <row r="417" spans="2:18" ht="285.60000000000002" x14ac:dyDescent="0.25">
      <c r="B417" s="737" t="s">
        <v>18</v>
      </c>
      <c r="C417" s="799" t="s">
        <v>8</v>
      </c>
      <c r="D417" s="1136"/>
      <c r="E417" s="1136"/>
      <c r="F417" s="1138"/>
      <c r="G417" s="1138"/>
      <c r="H417" s="1138"/>
      <c r="I417" s="1142"/>
      <c r="J417" s="912" t="s">
        <v>106</v>
      </c>
      <c r="K417" s="716">
        <v>4</v>
      </c>
      <c r="L417" s="800">
        <v>45444</v>
      </c>
      <c r="M417" s="800">
        <v>45808</v>
      </c>
      <c r="N417" s="711">
        <f t="shared" si="16"/>
        <v>52</v>
      </c>
      <c r="O417" s="719">
        <v>0</v>
      </c>
      <c r="P417" s="406">
        <f t="shared" si="17"/>
        <v>0</v>
      </c>
      <c r="Q417" s="713" t="str">
        <f>IF(ISNUMBER(P417),IF(P417=100%,"CUMPLIDA",IF(AND(ISNUMBER(M417),ISNUMBER([1]CONSOLIDADO!$Q$4)), IF(M417&lt;[1]CONSOLIDADO!$Q$4,"INCUMPLIDA","PROCESO"), "VERIFICAR FECHA")),"SIN VALOR AVANCE")</f>
        <v>PROCESO</v>
      </c>
      <c r="R417" s="905" t="s">
        <v>756</v>
      </c>
    </row>
    <row r="418" spans="2:18" ht="285.60000000000002" x14ac:dyDescent="0.25">
      <c r="B418" s="737" t="s">
        <v>18</v>
      </c>
      <c r="C418" s="799" t="s">
        <v>8</v>
      </c>
      <c r="D418" s="1136"/>
      <c r="E418" s="1136"/>
      <c r="F418" s="1138"/>
      <c r="G418" s="1138"/>
      <c r="H418" s="1138"/>
      <c r="I418" s="906" t="s">
        <v>482</v>
      </c>
      <c r="J418" s="912" t="s">
        <v>399</v>
      </c>
      <c r="K418" s="716">
        <v>1</v>
      </c>
      <c r="L418" s="800">
        <v>45809</v>
      </c>
      <c r="M418" s="800">
        <v>46022</v>
      </c>
      <c r="N418" s="711">
        <f t="shared" si="16"/>
        <v>30.428571428571427</v>
      </c>
      <c r="O418" s="719">
        <v>0</v>
      </c>
      <c r="P418" s="406">
        <f t="shared" si="17"/>
        <v>0</v>
      </c>
      <c r="Q418" s="713" t="str">
        <f>IF(ISNUMBER(P418),IF(P418=100%,"CUMPLIDA",IF(AND(ISNUMBER(M418),ISNUMBER([1]CONSOLIDADO!$Q$4)), IF(M418&lt;[1]CONSOLIDADO!$Q$4,"INCUMPLIDA","PROCESO"), "VERIFICAR FECHA")),"SIN VALOR AVANCE")</f>
        <v>PROCESO</v>
      </c>
      <c r="R418" s="905" t="s">
        <v>756</v>
      </c>
    </row>
    <row r="419" spans="2:18" ht="195.6" x14ac:dyDescent="0.25">
      <c r="B419" s="737" t="s">
        <v>18</v>
      </c>
      <c r="C419" s="799" t="s">
        <v>8</v>
      </c>
      <c r="D419" s="1136" t="s">
        <v>776</v>
      </c>
      <c r="E419" s="1136" t="s">
        <v>520</v>
      </c>
      <c r="F419" s="1138" t="s">
        <v>777</v>
      </c>
      <c r="G419" s="1138" t="s">
        <v>778</v>
      </c>
      <c r="H419" s="1138" t="s">
        <v>591</v>
      </c>
      <c r="I419" s="906" t="s">
        <v>477</v>
      </c>
      <c r="J419" s="737" t="s">
        <v>351</v>
      </c>
      <c r="K419" s="716">
        <v>1</v>
      </c>
      <c r="L419" s="800">
        <v>44927</v>
      </c>
      <c r="M419" s="800">
        <v>45230</v>
      </c>
      <c r="N419" s="711">
        <f t="shared" si="16"/>
        <v>43.285714285714285</v>
      </c>
      <c r="O419" s="719">
        <v>0</v>
      </c>
      <c r="P419" s="406">
        <f t="shared" si="17"/>
        <v>0</v>
      </c>
      <c r="Q419" s="713" t="str">
        <f>IF(ISNUMBER(P419),IF(P419=100%,"CUMPLIDA",IF(AND(ISNUMBER(M419),ISNUMBER([1]CONSOLIDADO!$Q$4)), IF(M419&lt;[1]CONSOLIDADO!$Q$4,"INCUMPLIDA","PROCESO"), "VERIFICAR FECHA")),"SIN VALOR AVANCE")</f>
        <v>PROCESO</v>
      </c>
      <c r="R419" s="905" t="s">
        <v>755</v>
      </c>
    </row>
    <row r="420" spans="2:18" ht="195.6" x14ac:dyDescent="0.25">
      <c r="B420" s="737" t="s">
        <v>18</v>
      </c>
      <c r="C420" s="799" t="s">
        <v>8</v>
      </c>
      <c r="D420" s="1136"/>
      <c r="E420" s="1136"/>
      <c r="F420" s="1138"/>
      <c r="G420" s="1138"/>
      <c r="H420" s="1138"/>
      <c r="I420" s="1142" t="s">
        <v>479</v>
      </c>
      <c r="J420" s="912" t="s">
        <v>354</v>
      </c>
      <c r="K420" s="716">
        <v>1</v>
      </c>
      <c r="L420" s="800">
        <v>45231</v>
      </c>
      <c r="M420" s="800">
        <v>45443</v>
      </c>
      <c r="N420" s="711">
        <f t="shared" si="16"/>
        <v>30.285714285714285</v>
      </c>
      <c r="O420" s="719">
        <v>0</v>
      </c>
      <c r="P420" s="406">
        <f t="shared" si="17"/>
        <v>0</v>
      </c>
      <c r="Q420" s="713" t="str">
        <f>IF(ISNUMBER(P420),IF(P420=100%,"CUMPLIDA",IF(AND(ISNUMBER(M420),ISNUMBER([1]CONSOLIDADO!$Q$4)), IF(M420&lt;[1]CONSOLIDADO!$Q$4,"INCUMPLIDA","PROCESO"), "VERIFICAR FECHA")),"SIN VALOR AVANCE")</f>
        <v>PROCESO</v>
      </c>
      <c r="R420" s="905" t="s">
        <v>755</v>
      </c>
    </row>
    <row r="421" spans="2:18" ht="285.60000000000002" x14ac:dyDescent="0.25">
      <c r="B421" s="737" t="s">
        <v>18</v>
      </c>
      <c r="C421" s="799" t="s">
        <v>8</v>
      </c>
      <c r="D421" s="1136"/>
      <c r="E421" s="1136"/>
      <c r="F421" s="1138"/>
      <c r="G421" s="1138"/>
      <c r="H421" s="1138"/>
      <c r="I421" s="1142"/>
      <c r="J421" s="912" t="s">
        <v>106</v>
      </c>
      <c r="K421" s="716">
        <v>4</v>
      </c>
      <c r="L421" s="800">
        <v>45444</v>
      </c>
      <c r="M421" s="800">
        <v>45808</v>
      </c>
      <c r="N421" s="711">
        <f t="shared" si="16"/>
        <v>52</v>
      </c>
      <c r="O421" s="719">
        <v>0</v>
      </c>
      <c r="P421" s="406">
        <f t="shared" si="17"/>
        <v>0</v>
      </c>
      <c r="Q421" s="713" t="str">
        <f>IF(ISNUMBER(P421),IF(P421=100%,"CUMPLIDA",IF(AND(ISNUMBER(M421),ISNUMBER([1]CONSOLIDADO!$Q$4)), IF(M421&lt;[1]CONSOLIDADO!$Q$4,"INCUMPLIDA","PROCESO"), "VERIFICAR FECHA")),"SIN VALOR AVANCE")</f>
        <v>PROCESO</v>
      </c>
      <c r="R421" s="905" t="s">
        <v>756</v>
      </c>
    </row>
    <row r="422" spans="2:18" ht="285.60000000000002" x14ac:dyDescent="0.25">
      <c r="B422" s="737" t="s">
        <v>18</v>
      </c>
      <c r="C422" s="799" t="s">
        <v>8</v>
      </c>
      <c r="D422" s="1136"/>
      <c r="E422" s="1136" t="s">
        <v>520</v>
      </c>
      <c r="F422" s="1138" t="s">
        <v>777</v>
      </c>
      <c r="G422" s="1138" t="s">
        <v>778</v>
      </c>
      <c r="H422" s="1138" t="s">
        <v>591</v>
      </c>
      <c r="I422" s="906" t="s">
        <v>482</v>
      </c>
      <c r="J422" s="912" t="s">
        <v>399</v>
      </c>
      <c r="K422" s="716">
        <v>1</v>
      </c>
      <c r="L422" s="800">
        <v>45809</v>
      </c>
      <c r="M422" s="800">
        <v>46022</v>
      </c>
      <c r="N422" s="711">
        <f t="shared" si="16"/>
        <v>30.428571428571427</v>
      </c>
      <c r="O422" s="719">
        <v>0</v>
      </c>
      <c r="P422" s="406">
        <f t="shared" si="17"/>
        <v>0</v>
      </c>
      <c r="Q422" s="713" t="str">
        <f>IF(ISNUMBER(P422),IF(P422=100%,"CUMPLIDA",IF(AND(ISNUMBER(M422),ISNUMBER([1]CONSOLIDADO!$Q$4)), IF(M422&lt;[1]CONSOLIDADO!$Q$4,"INCUMPLIDA","PROCESO"), "VERIFICAR FECHA")),"SIN VALOR AVANCE")</f>
        <v>PROCESO</v>
      </c>
      <c r="R422" s="905" t="s">
        <v>756</v>
      </c>
    </row>
    <row r="423" spans="2:18" ht="195.6" x14ac:dyDescent="0.25">
      <c r="B423" s="737" t="s">
        <v>18</v>
      </c>
      <c r="C423" s="799" t="s">
        <v>8</v>
      </c>
      <c r="D423" s="1136" t="s">
        <v>779</v>
      </c>
      <c r="E423" s="1136" t="s">
        <v>520</v>
      </c>
      <c r="F423" s="1138" t="s">
        <v>780</v>
      </c>
      <c r="G423" s="1138" t="s">
        <v>781</v>
      </c>
      <c r="H423" s="1138" t="s">
        <v>591</v>
      </c>
      <c r="I423" s="906" t="s">
        <v>477</v>
      </c>
      <c r="J423" s="737" t="s">
        <v>351</v>
      </c>
      <c r="K423" s="716">
        <v>1</v>
      </c>
      <c r="L423" s="800">
        <v>44927</v>
      </c>
      <c r="M423" s="800">
        <v>45230</v>
      </c>
      <c r="N423" s="711">
        <f t="shared" si="16"/>
        <v>43.285714285714285</v>
      </c>
      <c r="O423" s="719">
        <v>0</v>
      </c>
      <c r="P423" s="406">
        <f t="shared" si="17"/>
        <v>0</v>
      </c>
      <c r="Q423" s="713" t="str">
        <f>IF(ISNUMBER(P423),IF(P423=100%,"CUMPLIDA",IF(AND(ISNUMBER(M423),ISNUMBER([1]CONSOLIDADO!$Q$4)), IF(M423&lt;[1]CONSOLIDADO!$Q$4,"INCUMPLIDA","PROCESO"), "VERIFICAR FECHA")),"SIN VALOR AVANCE")</f>
        <v>PROCESO</v>
      </c>
      <c r="R423" s="905" t="s">
        <v>755</v>
      </c>
    </row>
    <row r="424" spans="2:18" ht="195.6" x14ac:dyDescent="0.25">
      <c r="B424" s="737" t="s">
        <v>18</v>
      </c>
      <c r="C424" s="799" t="s">
        <v>8</v>
      </c>
      <c r="D424" s="1136"/>
      <c r="E424" s="1136"/>
      <c r="F424" s="1138"/>
      <c r="G424" s="1138"/>
      <c r="H424" s="1138"/>
      <c r="I424" s="1142" t="s">
        <v>479</v>
      </c>
      <c r="J424" s="912" t="s">
        <v>354</v>
      </c>
      <c r="K424" s="716">
        <v>1</v>
      </c>
      <c r="L424" s="800">
        <v>45231</v>
      </c>
      <c r="M424" s="800">
        <v>45443</v>
      </c>
      <c r="N424" s="711">
        <f t="shared" si="16"/>
        <v>30.285714285714285</v>
      </c>
      <c r="O424" s="719">
        <v>0</v>
      </c>
      <c r="P424" s="406">
        <f t="shared" si="17"/>
        <v>0</v>
      </c>
      <c r="Q424" s="713" t="str">
        <f>IF(ISNUMBER(P424),IF(P424=100%,"CUMPLIDA",IF(AND(ISNUMBER(M424),ISNUMBER([1]CONSOLIDADO!$Q$4)), IF(M424&lt;[1]CONSOLIDADO!$Q$4,"INCUMPLIDA","PROCESO"), "VERIFICAR FECHA")),"SIN VALOR AVANCE")</f>
        <v>PROCESO</v>
      </c>
      <c r="R424" s="905" t="s">
        <v>755</v>
      </c>
    </row>
    <row r="425" spans="2:18" ht="285.60000000000002" x14ac:dyDescent="0.25">
      <c r="B425" s="737" t="s">
        <v>18</v>
      </c>
      <c r="C425" s="799" t="s">
        <v>8</v>
      </c>
      <c r="D425" s="1136"/>
      <c r="E425" s="1136"/>
      <c r="F425" s="1138"/>
      <c r="G425" s="1138"/>
      <c r="H425" s="1138"/>
      <c r="I425" s="1142"/>
      <c r="J425" s="912" t="s">
        <v>106</v>
      </c>
      <c r="K425" s="716">
        <v>4</v>
      </c>
      <c r="L425" s="800">
        <v>45444</v>
      </c>
      <c r="M425" s="800">
        <v>45808</v>
      </c>
      <c r="N425" s="711">
        <f t="shared" si="16"/>
        <v>52</v>
      </c>
      <c r="O425" s="719">
        <v>0</v>
      </c>
      <c r="P425" s="406">
        <f t="shared" si="17"/>
        <v>0</v>
      </c>
      <c r="Q425" s="713" t="str">
        <f>IF(ISNUMBER(P425),IF(P425=100%,"CUMPLIDA",IF(AND(ISNUMBER(M425),ISNUMBER([1]CONSOLIDADO!$Q$4)), IF(M425&lt;[1]CONSOLIDADO!$Q$4,"INCUMPLIDA","PROCESO"), "VERIFICAR FECHA")),"SIN VALOR AVANCE")</f>
        <v>PROCESO</v>
      </c>
      <c r="R425" s="905" t="s">
        <v>756</v>
      </c>
    </row>
    <row r="426" spans="2:18" ht="285.60000000000002" x14ac:dyDescent="0.25">
      <c r="B426" s="737" t="s">
        <v>18</v>
      </c>
      <c r="C426" s="799" t="s">
        <v>8</v>
      </c>
      <c r="D426" s="1136"/>
      <c r="E426" s="1136" t="s">
        <v>520</v>
      </c>
      <c r="F426" s="1138" t="s">
        <v>780</v>
      </c>
      <c r="G426" s="1138" t="s">
        <v>781</v>
      </c>
      <c r="H426" s="1138" t="s">
        <v>591</v>
      </c>
      <c r="I426" s="906" t="s">
        <v>482</v>
      </c>
      <c r="J426" s="912" t="s">
        <v>399</v>
      </c>
      <c r="K426" s="716">
        <v>1</v>
      </c>
      <c r="L426" s="800">
        <v>45809</v>
      </c>
      <c r="M426" s="800">
        <v>46022</v>
      </c>
      <c r="N426" s="711">
        <f t="shared" si="16"/>
        <v>30.428571428571427</v>
      </c>
      <c r="O426" s="719">
        <v>0</v>
      </c>
      <c r="P426" s="406">
        <f t="shared" si="17"/>
        <v>0</v>
      </c>
      <c r="Q426" s="713" t="str">
        <f>IF(ISNUMBER(P426),IF(P426=100%,"CUMPLIDA",IF(AND(ISNUMBER(M426),ISNUMBER([1]CONSOLIDADO!$Q$4)), IF(M426&lt;[1]CONSOLIDADO!$Q$4,"INCUMPLIDA","PROCESO"), "VERIFICAR FECHA")),"SIN VALOR AVANCE")</f>
        <v>PROCESO</v>
      </c>
      <c r="R426" s="905" t="s">
        <v>756</v>
      </c>
    </row>
    <row r="427" spans="2:18" ht="105.6" x14ac:dyDescent="0.25">
      <c r="B427" s="737" t="s">
        <v>18</v>
      </c>
      <c r="C427" s="799" t="s">
        <v>8</v>
      </c>
      <c r="D427" s="1136" t="s">
        <v>782</v>
      </c>
      <c r="E427" s="1136" t="s">
        <v>520</v>
      </c>
      <c r="F427" s="1138" t="s">
        <v>783</v>
      </c>
      <c r="G427" s="1138" t="s">
        <v>784</v>
      </c>
      <c r="H427" s="1138" t="s">
        <v>785</v>
      </c>
      <c r="I427" s="404" t="s">
        <v>786</v>
      </c>
      <c r="J427" s="404" t="s">
        <v>787</v>
      </c>
      <c r="K427" s="709">
        <v>2</v>
      </c>
      <c r="L427" s="800">
        <v>44378</v>
      </c>
      <c r="M427" s="800">
        <v>44561</v>
      </c>
      <c r="N427" s="711">
        <v>26.142857142857142</v>
      </c>
      <c r="O427" s="712">
        <v>2</v>
      </c>
      <c r="P427" s="406">
        <f t="shared" si="17"/>
        <v>1</v>
      </c>
      <c r="Q427" s="713" t="str">
        <f>IF(ISNUMBER(P427),IF(P427=100%,"CUMPLIDA",IF(AND(ISNUMBER(M427),ISNUMBER([1]CONSOLIDADO!$Q$4)), IF(M427&lt;[1]CONSOLIDADO!$Q$4,"INCUMPLIDA","PROCESO"), "VERIFICAR FECHA")),"SIN VALOR AVANCE")</f>
        <v>CUMPLIDA</v>
      </c>
      <c r="R427" s="721" t="s">
        <v>788</v>
      </c>
    </row>
    <row r="428" spans="2:18" ht="180.6" x14ac:dyDescent="0.25">
      <c r="B428" s="737" t="s">
        <v>18</v>
      </c>
      <c r="C428" s="799" t="s">
        <v>8</v>
      </c>
      <c r="D428" s="1136"/>
      <c r="E428" s="1136" t="s">
        <v>520</v>
      </c>
      <c r="F428" s="1138" t="s">
        <v>783</v>
      </c>
      <c r="G428" s="1138" t="s">
        <v>784</v>
      </c>
      <c r="H428" s="1138" t="s">
        <v>785</v>
      </c>
      <c r="I428" s="404" t="s">
        <v>789</v>
      </c>
      <c r="J428" s="404" t="s">
        <v>790</v>
      </c>
      <c r="K428" s="716">
        <v>2</v>
      </c>
      <c r="L428" s="800">
        <v>44927</v>
      </c>
      <c r="M428" s="800">
        <v>45291</v>
      </c>
      <c r="N428" s="711">
        <f t="shared" ref="N428:N432" si="18">(M428-L428)/7</f>
        <v>52</v>
      </c>
      <c r="O428" s="719">
        <v>0</v>
      </c>
      <c r="P428" s="406">
        <f t="shared" si="17"/>
        <v>0</v>
      </c>
      <c r="Q428" s="713" t="str">
        <f>IF(ISNUMBER(P428),IF(P428=100%,"CUMPLIDA",IF(AND(ISNUMBER(M428),ISNUMBER([1]CONSOLIDADO!$Q$4)), IF(M428&lt;[1]CONSOLIDADO!$Q$4,"INCUMPLIDA","PROCESO"), "VERIFICAR FECHA")),"SIN VALOR AVANCE")</f>
        <v>PROCESO</v>
      </c>
      <c r="R428" s="720" t="s">
        <v>3315</v>
      </c>
    </row>
    <row r="429" spans="2:18" ht="195.6" x14ac:dyDescent="0.25">
      <c r="B429" s="737" t="s">
        <v>18</v>
      </c>
      <c r="C429" s="799" t="s">
        <v>8</v>
      </c>
      <c r="D429" s="1136" t="s">
        <v>791</v>
      </c>
      <c r="E429" s="1136" t="s">
        <v>520</v>
      </c>
      <c r="F429" s="1138" t="s">
        <v>792</v>
      </c>
      <c r="G429" s="1138" t="s">
        <v>793</v>
      </c>
      <c r="H429" s="1138" t="s">
        <v>591</v>
      </c>
      <c r="I429" s="906" t="s">
        <v>477</v>
      </c>
      <c r="J429" s="737" t="s">
        <v>351</v>
      </c>
      <c r="K429" s="716">
        <v>1</v>
      </c>
      <c r="L429" s="800">
        <v>44927</v>
      </c>
      <c r="M429" s="800">
        <v>45230</v>
      </c>
      <c r="N429" s="711">
        <f t="shared" si="18"/>
        <v>43.285714285714285</v>
      </c>
      <c r="O429" s="719">
        <v>0</v>
      </c>
      <c r="P429" s="406">
        <f t="shared" si="17"/>
        <v>0</v>
      </c>
      <c r="Q429" s="713" t="str">
        <f>IF(ISNUMBER(P429),IF(P429=100%,"CUMPLIDA",IF(AND(ISNUMBER(M429),ISNUMBER([1]CONSOLIDADO!$Q$4)), IF(M429&lt;[1]CONSOLIDADO!$Q$4,"INCUMPLIDA","PROCESO"), "VERIFICAR FECHA")),"SIN VALOR AVANCE")</f>
        <v>PROCESO</v>
      </c>
      <c r="R429" s="905" t="s">
        <v>755</v>
      </c>
    </row>
    <row r="430" spans="2:18" ht="195.6" x14ac:dyDescent="0.25">
      <c r="B430" s="737" t="s">
        <v>18</v>
      </c>
      <c r="C430" s="799" t="s">
        <v>8</v>
      </c>
      <c r="D430" s="1136"/>
      <c r="E430" s="1136"/>
      <c r="F430" s="1138"/>
      <c r="G430" s="1138"/>
      <c r="H430" s="1138"/>
      <c r="I430" s="1142" t="s">
        <v>479</v>
      </c>
      <c r="J430" s="912" t="s">
        <v>354</v>
      </c>
      <c r="K430" s="716">
        <v>1</v>
      </c>
      <c r="L430" s="800">
        <v>45231</v>
      </c>
      <c r="M430" s="800">
        <v>45443</v>
      </c>
      <c r="N430" s="711">
        <f t="shared" si="18"/>
        <v>30.285714285714285</v>
      </c>
      <c r="O430" s="719">
        <v>0</v>
      </c>
      <c r="P430" s="406">
        <f t="shared" si="17"/>
        <v>0</v>
      </c>
      <c r="Q430" s="713" t="str">
        <f>IF(ISNUMBER(P430),IF(P430=100%,"CUMPLIDA",IF(AND(ISNUMBER(M430),ISNUMBER([1]CONSOLIDADO!$Q$4)), IF(M430&lt;[1]CONSOLIDADO!$Q$4,"INCUMPLIDA","PROCESO"), "VERIFICAR FECHA")),"SIN VALOR AVANCE")</f>
        <v>PROCESO</v>
      </c>
      <c r="R430" s="905" t="s">
        <v>755</v>
      </c>
    </row>
    <row r="431" spans="2:18" ht="285.60000000000002" x14ac:dyDescent="0.25">
      <c r="B431" s="737" t="s">
        <v>18</v>
      </c>
      <c r="C431" s="799" t="s">
        <v>8</v>
      </c>
      <c r="D431" s="1136"/>
      <c r="E431" s="1136"/>
      <c r="F431" s="1138"/>
      <c r="G431" s="1138"/>
      <c r="H431" s="1138"/>
      <c r="I431" s="1142"/>
      <c r="J431" s="912" t="s">
        <v>106</v>
      </c>
      <c r="K431" s="716">
        <v>4</v>
      </c>
      <c r="L431" s="800">
        <v>45444</v>
      </c>
      <c r="M431" s="800">
        <v>45808</v>
      </c>
      <c r="N431" s="711">
        <f t="shared" si="18"/>
        <v>52</v>
      </c>
      <c r="O431" s="719">
        <v>0</v>
      </c>
      <c r="P431" s="406">
        <f t="shared" si="17"/>
        <v>0</v>
      </c>
      <c r="Q431" s="713" t="str">
        <f>IF(ISNUMBER(P431),IF(P431=100%,"CUMPLIDA",IF(AND(ISNUMBER(M431),ISNUMBER([1]CONSOLIDADO!$Q$4)), IF(M431&lt;[1]CONSOLIDADO!$Q$4,"INCUMPLIDA","PROCESO"), "VERIFICAR FECHA")),"SIN VALOR AVANCE")</f>
        <v>PROCESO</v>
      </c>
      <c r="R431" s="905" t="s">
        <v>756</v>
      </c>
    </row>
    <row r="432" spans="2:18" ht="285.60000000000002" x14ac:dyDescent="0.25">
      <c r="B432" s="737" t="s">
        <v>18</v>
      </c>
      <c r="C432" s="799" t="s">
        <v>8</v>
      </c>
      <c r="D432" s="1136"/>
      <c r="E432" s="1136" t="s">
        <v>520</v>
      </c>
      <c r="F432" s="1138" t="s">
        <v>792</v>
      </c>
      <c r="G432" s="1138" t="s">
        <v>793</v>
      </c>
      <c r="H432" s="1138" t="s">
        <v>591</v>
      </c>
      <c r="I432" s="906" t="s">
        <v>482</v>
      </c>
      <c r="J432" s="912" t="s">
        <v>399</v>
      </c>
      <c r="K432" s="716">
        <v>1</v>
      </c>
      <c r="L432" s="800">
        <v>45809</v>
      </c>
      <c r="M432" s="800">
        <v>46022</v>
      </c>
      <c r="N432" s="711">
        <f t="shared" si="18"/>
        <v>30.428571428571427</v>
      </c>
      <c r="O432" s="719">
        <v>0</v>
      </c>
      <c r="P432" s="406">
        <f t="shared" si="17"/>
        <v>0</v>
      </c>
      <c r="Q432" s="713" t="str">
        <f>IF(ISNUMBER(P432),IF(P432=100%,"CUMPLIDA",IF(AND(ISNUMBER(M432),ISNUMBER([1]CONSOLIDADO!$Q$4)), IF(M432&lt;[1]CONSOLIDADO!$Q$4,"INCUMPLIDA","PROCESO"), "VERIFICAR FECHA")),"SIN VALOR AVANCE")</f>
        <v>PROCESO</v>
      </c>
      <c r="R432" s="905" t="s">
        <v>756</v>
      </c>
    </row>
    <row r="433" spans="2:18" ht="195.6" x14ac:dyDescent="0.25">
      <c r="B433" s="737" t="s">
        <v>18</v>
      </c>
      <c r="C433" s="799" t="s">
        <v>8</v>
      </c>
      <c r="D433" s="1136" t="s">
        <v>322</v>
      </c>
      <c r="E433" s="1136" t="s">
        <v>794</v>
      </c>
      <c r="F433" s="1137" t="s">
        <v>795</v>
      </c>
      <c r="G433" s="1138" t="s">
        <v>796</v>
      </c>
      <c r="H433" s="1138" t="s">
        <v>797</v>
      </c>
      <c r="I433" s="404" t="s">
        <v>798</v>
      </c>
      <c r="J433" s="737" t="s">
        <v>799</v>
      </c>
      <c r="K433" s="709">
        <v>1</v>
      </c>
      <c r="L433" s="800">
        <v>44743</v>
      </c>
      <c r="M433" s="800">
        <v>44834</v>
      </c>
      <c r="N433" s="711">
        <v>13</v>
      </c>
      <c r="O433" s="712">
        <v>1</v>
      </c>
      <c r="P433" s="406">
        <f t="shared" si="17"/>
        <v>1</v>
      </c>
      <c r="Q433" s="713" t="str">
        <f>IF(ISNUMBER(P433),IF(P433=100%,"CUMPLIDA",IF(AND(ISNUMBER(M433),ISNUMBER([1]CONSOLIDADO!$Q$4)), IF(M433&lt;[1]CONSOLIDADO!$Q$4,"INCUMPLIDA","PROCESO"), "VERIFICAR FECHA")),"SIN VALOR AVANCE")</f>
        <v>CUMPLIDA</v>
      </c>
      <c r="R433" s="861" t="s">
        <v>800</v>
      </c>
    </row>
    <row r="434" spans="2:18" ht="315.60000000000002" x14ac:dyDescent="0.25">
      <c r="B434" s="737" t="s">
        <v>18</v>
      </c>
      <c r="C434" s="799" t="s">
        <v>8</v>
      </c>
      <c r="D434" s="1136"/>
      <c r="E434" s="1136"/>
      <c r="F434" s="1137"/>
      <c r="G434" s="1138"/>
      <c r="H434" s="1138"/>
      <c r="I434" s="404" t="s">
        <v>801</v>
      </c>
      <c r="J434" s="737" t="s">
        <v>802</v>
      </c>
      <c r="K434" s="714">
        <v>1</v>
      </c>
      <c r="L434" s="800">
        <v>45078</v>
      </c>
      <c r="M434" s="800">
        <v>45230</v>
      </c>
      <c r="N434" s="711">
        <f t="shared" ref="N434:N497" si="19">(M434-L434)/7</f>
        <v>21.714285714285715</v>
      </c>
      <c r="O434" s="806">
        <v>0</v>
      </c>
      <c r="P434" s="406">
        <f t="shared" si="17"/>
        <v>0</v>
      </c>
      <c r="Q434" s="713" t="str">
        <f>IF(ISNUMBER(P434),IF(P434=100%,"CUMPLIDA",IF(AND(ISNUMBER(M434),ISNUMBER([1]CONSOLIDADO!$Q$4)), IF(M434&lt;[1]CONSOLIDADO!$Q$4,"INCUMPLIDA","PROCESO"), "VERIFICAR FECHA")),"SIN VALOR AVANCE")</f>
        <v>PROCESO</v>
      </c>
      <c r="R434" s="721" t="s">
        <v>803</v>
      </c>
    </row>
    <row r="435" spans="2:18" ht="165.6" x14ac:dyDescent="0.25">
      <c r="B435" s="737" t="s">
        <v>18</v>
      </c>
      <c r="C435" s="799" t="s">
        <v>8</v>
      </c>
      <c r="D435" s="1136" t="s">
        <v>322</v>
      </c>
      <c r="E435" s="1136" t="s">
        <v>804</v>
      </c>
      <c r="F435" s="1139" t="s">
        <v>805</v>
      </c>
      <c r="G435" s="1140" t="s">
        <v>806</v>
      </c>
      <c r="H435" s="1141" t="s">
        <v>591</v>
      </c>
      <c r="I435" s="906" t="s">
        <v>477</v>
      </c>
      <c r="J435" s="737" t="s">
        <v>351</v>
      </c>
      <c r="K435" s="716">
        <v>1</v>
      </c>
      <c r="L435" s="800">
        <v>44927</v>
      </c>
      <c r="M435" s="800">
        <v>45230</v>
      </c>
      <c r="N435" s="711">
        <f t="shared" si="19"/>
        <v>43.285714285714285</v>
      </c>
      <c r="O435" s="719">
        <v>0</v>
      </c>
      <c r="P435" s="406">
        <f t="shared" si="17"/>
        <v>0</v>
      </c>
      <c r="Q435" s="713" t="str">
        <f>IF(ISNUMBER(P435),IF(P435=100%,"CUMPLIDA",IF(AND(ISNUMBER(M435),ISNUMBER([1]CONSOLIDADO!$Q$4)), IF(M435&lt;[1]CONSOLIDADO!$Q$4,"INCUMPLIDA","PROCESO"), "VERIFICAR FECHA")),"SIN VALOR AVANCE")</f>
        <v>PROCESO</v>
      </c>
      <c r="R435" s="721" t="s">
        <v>807</v>
      </c>
    </row>
    <row r="436" spans="2:18" ht="255.6" x14ac:dyDescent="0.25">
      <c r="B436" s="737" t="s">
        <v>18</v>
      </c>
      <c r="C436" s="799" t="s">
        <v>8</v>
      </c>
      <c r="D436" s="1136"/>
      <c r="E436" s="1136"/>
      <c r="F436" s="1139"/>
      <c r="G436" s="1140"/>
      <c r="H436" s="1141"/>
      <c r="I436" s="1142" t="s">
        <v>479</v>
      </c>
      <c r="J436" s="912" t="s">
        <v>354</v>
      </c>
      <c r="K436" s="716">
        <v>1</v>
      </c>
      <c r="L436" s="800">
        <v>45231</v>
      </c>
      <c r="M436" s="800">
        <v>45443</v>
      </c>
      <c r="N436" s="711">
        <f t="shared" si="19"/>
        <v>30.285714285714285</v>
      </c>
      <c r="O436" s="719">
        <v>0</v>
      </c>
      <c r="P436" s="406">
        <f t="shared" si="17"/>
        <v>0</v>
      </c>
      <c r="Q436" s="713" t="str">
        <f>IF(ISNUMBER(P436),IF(P436=100%,"CUMPLIDA",IF(AND(ISNUMBER(M436),ISNUMBER([1]CONSOLIDADO!$Q$4)), IF(M436&lt;[1]CONSOLIDADO!$Q$4,"INCUMPLIDA","PROCESO"), "VERIFICAR FECHA")),"SIN VALOR AVANCE")</f>
        <v>PROCESO</v>
      </c>
      <c r="R436" s="721" t="s">
        <v>808</v>
      </c>
    </row>
    <row r="437" spans="2:18" ht="255.6" x14ac:dyDescent="0.25">
      <c r="B437" s="737" t="s">
        <v>18</v>
      </c>
      <c r="C437" s="799" t="s">
        <v>8</v>
      </c>
      <c r="D437" s="1136"/>
      <c r="E437" s="1136"/>
      <c r="F437" s="1139"/>
      <c r="G437" s="1140"/>
      <c r="H437" s="1141"/>
      <c r="I437" s="1142"/>
      <c r="J437" s="912" t="s">
        <v>106</v>
      </c>
      <c r="K437" s="716">
        <v>4</v>
      </c>
      <c r="L437" s="800">
        <v>45444</v>
      </c>
      <c r="M437" s="800">
        <v>45808</v>
      </c>
      <c r="N437" s="711">
        <f t="shared" si="19"/>
        <v>52</v>
      </c>
      <c r="O437" s="719">
        <v>0</v>
      </c>
      <c r="P437" s="406">
        <f t="shared" si="17"/>
        <v>0</v>
      </c>
      <c r="Q437" s="713" t="str">
        <f>IF(ISNUMBER(P437),IF(P437=100%,"CUMPLIDA",IF(AND(ISNUMBER(M437),ISNUMBER([1]CONSOLIDADO!$Q$4)), IF(M437&lt;[1]CONSOLIDADO!$Q$4,"INCUMPLIDA","PROCESO"), "VERIFICAR FECHA")),"SIN VALOR AVANCE")</f>
        <v>PROCESO</v>
      </c>
      <c r="R437" s="721" t="s">
        <v>808</v>
      </c>
    </row>
    <row r="438" spans="2:18" ht="255.6" x14ac:dyDescent="0.25">
      <c r="B438" s="737" t="s">
        <v>18</v>
      </c>
      <c r="C438" s="799" t="s">
        <v>8</v>
      </c>
      <c r="D438" s="1136"/>
      <c r="E438" s="1136"/>
      <c r="F438" s="1139"/>
      <c r="G438" s="1140"/>
      <c r="H438" s="1141"/>
      <c r="I438" s="906" t="s">
        <v>482</v>
      </c>
      <c r="J438" s="912" t="s">
        <v>399</v>
      </c>
      <c r="K438" s="716">
        <v>1</v>
      </c>
      <c r="L438" s="800">
        <v>45809</v>
      </c>
      <c r="M438" s="800">
        <v>46022</v>
      </c>
      <c r="N438" s="711">
        <f t="shared" si="19"/>
        <v>30.428571428571427</v>
      </c>
      <c r="O438" s="719">
        <v>0</v>
      </c>
      <c r="P438" s="406">
        <f t="shared" si="17"/>
        <v>0</v>
      </c>
      <c r="Q438" s="713" t="str">
        <f>IF(ISNUMBER(P438),IF(P438=100%,"CUMPLIDA",IF(AND(ISNUMBER(M438),ISNUMBER([1]CONSOLIDADO!$Q$4)), IF(M438&lt;[1]CONSOLIDADO!$Q$4,"INCUMPLIDA","PROCESO"), "VERIFICAR FECHA")),"SIN VALOR AVANCE")</f>
        <v>PROCESO</v>
      </c>
      <c r="R438" s="721" t="s">
        <v>808</v>
      </c>
    </row>
    <row r="439" spans="2:18" ht="105.6" customHeight="1" x14ac:dyDescent="0.25">
      <c r="B439" s="737" t="s">
        <v>18</v>
      </c>
      <c r="C439" s="799" t="s">
        <v>8</v>
      </c>
      <c r="D439" s="904" t="s">
        <v>322</v>
      </c>
      <c r="E439" s="904" t="s">
        <v>794</v>
      </c>
      <c r="F439" s="422" t="s">
        <v>809</v>
      </c>
      <c r="G439" s="907" t="s">
        <v>810</v>
      </c>
      <c r="H439" s="907" t="s">
        <v>811</v>
      </c>
      <c r="I439" s="907" t="s">
        <v>812</v>
      </c>
      <c r="J439" s="737" t="s">
        <v>813</v>
      </c>
      <c r="K439" s="716">
        <v>1</v>
      </c>
      <c r="L439" s="800">
        <v>45078</v>
      </c>
      <c r="M439" s="800">
        <v>45230</v>
      </c>
      <c r="N439" s="711">
        <f t="shared" si="19"/>
        <v>21.714285714285715</v>
      </c>
      <c r="O439" s="719">
        <v>0</v>
      </c>
      <c r="P439" s="406">
        <f t="shared" si="17"/>
        <v>0</v>
      </c>
      <c r="Q439" s="713" t="str">
        <f>IF(ISNUMBER(P439),IF(P439=100%,"CUMPLIDA",IF(AND(ISNUMBER(M439),ISNUMBER([1]CONSOLIDADO!$Q$4)), IF(M439&lt;[1]CONSOLIDADO!$Q$4,"INCUMPLIDA","PROCESO"), "VERIFICAR FECHA")),"SIN VALOR AVANCE")</f>
        <v>PROCESO</v>
      </c>
      <c r="R439" s="721" t="s">
        <v>814</v>
      </c>
    </row>
    <row r="440" spans="2:18" ht="165" x14ac:dyDescent="0.25">
      <c r="B440" s="737" t="s">
        <v>18</v>
      </c>
      <c r="C440" s="799" t="s">
        <v>8</v>
      </c>
      <c r="D440" s="1131" t="s">
        <v>815</v>
      </c>
      <c r="E440" s="1131" t="s">
        <v>816</v>
      </c>
      <c r="F440" s="1132" t="s">
        <v>817</v>
      </c>
      <c r="G440" s="902" t="s">
        <v>818</v>
      </c>
      <c r="H440" s="902" t="s">
        <v>819</v>
      </c>
      <c r="I440" s="902" t="s">
        <v>820</v>
      </c>
      <c r="J440" s="805" t="s">
        <v>821</v>
      </c>
      <c r="K440" s="709">
        <v>3</v>
      </c>
      <c r="L440" s="800">
        <v>44958</v>
      </c>
      <c r="M440" s="800">
        <v>45016</v>
      </c>
      <c r="N440" s="718">
        <f t="shared" si="19"/>
        <v>8.2857142857142865</v>
      </c>
      <c r="O440" s="719">
        <v>3</v>
      </c>
      <c r="P440" s="406">
        <f t="shared" si="17"/>
        <v>1</v>
      </c>
      <c r="Q440" s="713" t="str">
        <f>IF(ISNUMBER(P440),IF(P440=100%,"CUMPLIDA",IF(AND(ISNUMBER(M440),ISNUMBER([1]CONSOLIDADO!$Q$4)), IF(M440&lt;[1]CONSOLIDADO!$Q$4,"INCUMPLIDA","PROCESO"), "VERIFICAR FECHA")),"SIN VALOR AVANCE")</f>
        <v>CUMPLIDA</v>
      </c>
      <c r="R440" s="863" t="s">
        <v>822</v>
      </c>
    </row>
    <row r="441" spans="2:18" ht="180.6" x14ac:dyDescent="0.25">
      <c r="B441" s="737" t="s">
        <v>18</v>
      </c>
      <c r="C441" s="799" t="s">
        <v>8</v>
      </c>
      <c r="D441" s="1131" t="s">
        <v>815</v>
      </c>
      <c r="E441" s="1131" t="s">
        <v>816</v>
      </c>
      <c r="F441" s="1132"/>
      <c r="G441" s="902" t="s">
        <v>818</v>
      </c>
      <c r="H441" s="902" t="s">
        <v>823</v>
      </c>
      <c r="I441" s="902" t="s">
        <v>824</v>
      </c>
      <c r="J441" s="805" t="s">
        <v>825</v>
      </c>
      <c r="K441" s="709">
        <v>3</v>
      </c>
      <c r="L441" s="800">
        <v>44958</v>
      </c>
      <c r="M441" s="800">
        <v>45323</v>
      </c>
      <c r="N441" s="711">
        <f t="shared" si="19"/>
        <v>52.142857142857146</v>
      </c>
      <c r="O441" s="719">
        <v>1</v>
      </c>
      <c r="P441" s="406">
        <f t="shared" si="17"/>
        <v>0.33333333333333331</v>
      </c>
      <c r="Q441" s="713" t="str">
        <f>IF(ISNUMBER(P441),IF(P441=100%,"CUMPLIDA",IF(AND(ISNUMBER(M441),ISNUMBER([1]CONSOLIDADO!$Q$4)), IF(M441&lt;[1]CONSOLIDADO!$Q$4,"INCUMPLIDA","PROCESO"), "VERIFICAR FECHA")),"SIN VALOR AVANCE")</f>
        <v>PROCESO</v>
      </c>
      <c r="R441" s="863" t="s">
        <v>826</v>
      </c>
    </row>
    <row r="442" spans="2:18" ht="240.6" x14ac:dyDescent="0.25">
      <c r="B442" s="737" t="s">
        <v>18</v>
      </c>
      <c r="C442" s="799" t="s">
        <v>8</v>
      </c>
      <c r="D442" s="1131" t="s">
        <v>815</v>
      </c>
      <c r="E442" s="1131" t="s">
        <v>816</v>
      </c>
      <c r="F442" s="1132"/>
      <c r="G442" s="902" t="s">
        <v>818</v>
      </c>
      <c r="H442" s="902" t="s">
        <v>827</v>
      </c>
      <c r="I442" s="902" t="s">
        <v>477</v>
      </c>
      <c r="J442" s="805" t="s">
        <v>351</v>
      </c>
      <c r="K442" s="709">
        <v>1</v>
      </c>
      <c r="L442" s="800">
        <v>44927</v>
      </c>
      <c r="M442" s="800">
        <v>45230</v>
      </c>
      <c r="N442" s="711">
        <f t="shared" si="19"/>
        <v>43.285714285714285</v>
      </c>
      <c r="O442" s="719">
        <v>0</v>
      </c>
      <c r="P442" s="406">
        <f t="shared" si="17"/>
        <v>0</v>
      </c>
      <c r="Q442" s="713" t="str">
        <f>IF(ISNUMBER(P442),IF(P442=100%,"CUMPLIDA",IF(AND(ISNUMBER(M442),ISNUMBER([1]CONSOLIDADO!$Q$4)), IF(M442&lt;[1]CONSOLIDADO!$Q$4,"INCUMPLIDA","PROCESO"), "VERIFICAR FECHA")),"SIN VALOR AVANCE")</f>
        <v>PROCESO</v>
      </c>
      <c r="R442" s="863" t="s">
        <v>828</v>
      </c>
    </row>
    <row r="443" spans="2:18" ht="240.6" x14ac:dyDescent="0.25">
      <c r="B443" s="737" t="s">
        <v>18</v>
      </c>
      <c r="C443" s="799" t="s">
        <v>8</v>
      </c>
      <c r="D443" s="1131" t="s">
        <v>815</v>
      </c>
      <c r="E443" s="1131" t="s">
        <v>816</v>
      </c>
      <c r="F443" s="1132"/>
      <c r="G443" s="902" t="s">
        <v>818</v>
      </c>
      <c r="H443" s="902" t="s">
        <v>827</v>
      </c>
      <c r="I443" s="902" t="s">
        <v>479</v>
      </c>
      <c r="J443" s="805" t="s">
        <v>354</v>
      </c>
      <c r="K443" s="709">
        <v>1</v>
      </c>
      <c r="L443" s="800">
        <v>45231</v>
      </c>
      <c r="M443" s="800">
        <v>45443</v>
      </c>
      <c r="N443" s="711">
        <f t="shared" si="19"/>
        <v>30.285714285714285</v>
      </c>
      <c r="O443" s="719">
        <v>0</v>
      </c>
      <c r="P443" s="406">
        <f t="shared" si="17"/>
        <v>0</v>
      </c>
      <c r="Q443" s="713" t="str">
        <f>IF(ISNUMBER(P443),IF(P443=100%,"CUMPLIDA",IF(AND(ISNUMBER(M443),ISNUMBER([1]CONSOLIDADO!$Q$4)), IF(M443&lt;[1]CONSOLIDADO!$Q$4,"INCUMPLIDA","PROCESO"), "VERIFICAR FECHA")),"SIN VALOR AVANCE")</f>
        <v>PROCESO</v>
      </c>
      <c r="R443" s="863" t="s">
        <v>828</v>
      </c>
    </row>
    <row r="444" spans="2:18" ht="240.6" x14ac:dyDescent="0.25">
      <c r="B444" s="737" t="s">
        <v>18</v>
      </c>
      <c r="C444" s="799" t="s">
        <v>8</v>
      </c>
      <c r="D444" s="1131" t="s">
        <v>815</v>
      </c>
      <c r="E444" s="1131" t="s">
        <v>816</v>
      </c>
      <c r="F444" s="1132"/>
      <c r="G444" s="902" t="s">
        <v>818</v>
      </c>
      <c r="H444" s="902" t="s">
        <v>827</v>
      </c>
      <c r="I444" s="902" t="s">
        <v>479</v>
      </c>
      <c r="J444" s="805" t="s">
        <v>106</v>
      </c>
      <c r="K444" s="709">
        <v>4</v>
      </c>
      <c r="L444" s="800">
        <v>45444</v>
      </c>
      <c r="M444" s="800">
        <v>45808</v>
      </c>
      <c r="N444" s="711">
        <f t="shared" si="19"/>
        <v>52</v>
      </c>
      <c r="O444" s="719">
        <v>0</v>
      </c>
      <c r="P444" s="406">
        <f t="shared" si="17"/>
        <v>0</v>
      </c>
      <c r="Q444" s="713" t="str">
        <f>IF(ISNUMBER(P444),IF(P444=100%,"CUMPLIDA",IF(AND(ISNUMBER(M444),ISNUMBER([1]CONSOLIDADO!$Q$4)), IF(M444&lt;[1]CONSOLIDADO!$Q$4,"INCUMPLIDA","PROCESO"), "VERIFICAR FECHA")),"SIN VALOR AVANCE")</f>
        <v>PROCESO</v>
      </c>
      <c r="R444" s="863" t="s">
        <v>828</v>
      </c>
    </row>
    <row r="445" spans="2:18" ht="165" x14ac:dyDescent="0.25">
      <c r="B445" s="737" t="s">
        <v>18</v>
      </c>
      <c r="C445" s="799" t="s">
        <v>8</v>
      </c>
      <c r="D445" s="1131" t="s">
        <v>815</v>
      </c>
      <c r="E445" s="1131" t="s">
        <v>816</v>
      </c>
      <c r="F445" s="1132"/>
      <c r="G445" s="902" t="s">
        <v>818</v>
      </c>
      <c r="H445" s="902" t="s">
        <v>829</v>
      </c>
      <c r="I445" s="902" t="s">
        <v>830</v>
      </c>
      <c r="J445" s="805" t="s">
        <v>831</v>
      </c>
      <c r="K445" s="709">
        <v>1</v>
      </c>
      <c r="L445" s="800">
        <v>44927</v>
      </c>
      <c r="M445" s="800">
        <v>45016</v>
      </c>
      <c r="N445" s="718">
        <f t="shared" si="19"/>
        <v>12.714285714285714</v>
      </c>
      <c r="O445" s="719">
        <v>1</v>
      </c>
      <c r="P445" s="406">
        <f t="shared" si="17"/>
        <v>1</v>
      </c>
      <c r="Q445" s="713" t="str">
        <f>IF(ISNUMBER(P445),IF(P445=100%,"CUMPLIDA",IF(AND(ISNUMBER(M445),ISNUMBER([1]CONSOLIDADO!$Q$4)), IF(M445&lt;[1]CONSOLIDADO!$Q$4,"INCUMPLIDA","PROCESO"), "VERIFICAR FECHA")),"SIN VALOR AVANCE")</f>
        <v>CUMPLIDA</v>
      </c>
      <c r="R445" s="863" t="s">
        <v>832</v>
      </c>
    </row>
    <row r="446" spans="2:18" ht="165.6" x14ac:dyDescent="0.25">
      <c r="B446" s="737" t="s">
        <v>18</v>
      </c>
      <c r="C446" s="799" t="s">
        <v>8</v>
      </c>
      <c r="D446" s="1131" t="s">
        <v>815</v>
      </c>
      <c r="E446" s="1131" t="s">
        <v>816</v>
      </c>
      <c r="F446" s="1132"/>
      <c r="G446" s="902" t="s">
        <v>818</v>
      </c>
      <c r="H446" s="902" t="s">
        <v>829</v>
      </c>
      <c r="I446" s="902" t="s">
        <v>833</v>
      </c>
      <c r="J446" s="805" t="s">
        <v>473</v>
      </c>
      <c r="K446" s="709">
        <v>1</v>
      </c>
      <c r="L446" s="800">
        <v>45017</v>
      </c>
      <c r="M446" s="800">
        <v>45138</v>
      </c>
      <c r="N446" s="711">
        <f t="shared" si="19"/>
        <v>17.285714285714285</v>
      </c>
      <c r="O446" s="719">
        <v>0</v>
      </c>
      <c r="P446" s="406">
        <f t="shared" si="17"/>
        <v>0</v>
      </c>
      <c r="Q446" s="713" t="str">
        <f>IF(ISNUMBER(P446),IF(P446=100%,"CUMPLIDA",IF(AND(ISNUMBER(M446),ISNUMBER([1]CONSOLIDADO!$Q$4)), IF(M446&lt;[1]CONSOLIDADO!$Q$4,"INCUMPLIDA","PROCESO"), "VERIFICAR FECHA")),"SIN VALOR AVANCE")</f>
        <v>PROCESO</v>
      </c>
      <c r="R446" s="863" t="s">
        <v>834</v>
      </c>
    </row>
    <row r="447" spans="2:18" ht="165.6" customHeight="1" x14ac:dyDescent="0.25">
      <c r="B447" s="737" t="s">
        <v>18</v>
      </c>
      <c r="C447" s="799" t="s">
        <v>8</v>
      </c>
      <c r="D447" s="1131" t="s">
        <v>815</v>
      </c>
      <c r="E447" s="1131" t="s">
        <v>816</v>
      </c>
      <c r="F447" s="1132"/>
      <c r="G447" s="902" t="s">
        <v>818</v>
      </c>
      <c r="H447" s="902" t="s">
        <v>829</v>
      </c>
      <c r="I447" s="902" t="s">
        <v>835</v>
      </c>
      <c r="J447" s="805" t="s">
        <v>473</v>
      </c>
      <c r="K447" s="709">
        <v>1</v>
      </c>
      <c r="L447" s="800">
        <v>45139</v>
      </c>
      <c r="M447" s="800">
        <v>45199</v>
      </c>
      <c r="N447" s="711">
        <f t="shared" si="19"/>
        <v>8.5714285714285712</v>
      </c>
      <c r="O447" s="719">
        <v>0</v>
      </c>
      <c r="P447" s="406">
        <f t="shared" si="17"/>
        <v>0</v>
      </c>
      <c r="Q447" s="713" t="str">
        <f>IF(ISNUMBER(P447),IF(P447=100%,"CUMPLIDA",IF(AND(ISNUMBER(M447),ISNUMBER([1]CONSOLIDADO!$Q$4)), IF(M447&lt;[1]CONSOLIDADO!$Q$4,"INCUMPLIDA","PROCESO"), "VERIFICAR FECHA")),"SIN VALOR AVANCE")</f>
        <v>PROCESO</v>
      </c>
      <c r="R447" s="863" t="s">
        <v>836</v>
      </c>
    </row>
    <row r="448" spans="2:18" ht="165" x14ac:dyDescent="0.25">
      <c r="B448" s="737" t="s">
        <v>18</v>
      </c>
      <c r="C448" s="799" t="s">
        <v>8</v>
      </c>
      <c r="D448" s="1131" t="s">
        <v>815</v>
      </c>
      <c r="E448" s="1131" t="s">
        <v>816</v>
      </c>
      <c r="F448" s="1132"/>
      <c r="G448" s="902" t="s">
        <v>818</v>
      </c>
      <c r="H448" s="902" t="s">
        <v>837</v>
      </c>
      <c r="I448" s="902" t="s">
        <v>838</v>
      </c>
      <c r="J448" s="805" t="s">
        <v>473</v>
      </c>
      <c r="K448" s="709">
        <v>12</v>
      </c>
      <c r="L448" s="800">
        <v>44958</v>
      </c>
      <c r="M448" s="800">
        <v>45323</v>
      </c>
      <c r="N448" s="711">
        <f t="shared" si="19"/>
        <v>52.142857142857146</v>
      </c>
      <c r="O448" s="719">
        <v>4</v>
      </c>
      <c r="P448" s="406">
        <f t="shared" si="17"/>
        <v>0.33333333333333331</v>
      </c>
      <c r="Q448" s="713" t="str">
        <f>IF(ISNUMBER(P448),IF(P448=100%,"CUMPLIDA",IF(AND(ISNUMBER(M448),ISNUMBER([1]CONSOLIDADO!$Q$4)), IF(M448&lt;[1]CONSOLIDADO!$Q$4,"INCUMPLIDA","PROCESO"), "VERIFICAR FECHA")),"SIN VALOR AVANCE")</f>
        <v>PROCESO</v>
      </c>
      <c r="R448" s="863" t="s">
        <v>839</v>
      </c>
    </row>
    <row r="449" spans="2:18" ht="165" x14ac:dyDescent="0.25">
      <c r="B449" s="737" t="s">
        <v>18</v>
      </c>
      <c r="C449" s="799" t="s">
        <v>8</v>
      </c>
      <c r="D449" s="1131" t="s">
        <v>815</v>
      </c>
      <c r="E449" s="1131" t="s">
        <v>816</v>
      </c>
      <c r="F449" s="1132"/>
      <c r="G449" s="902" t="s">
        <v>818</v>
      </c>
      <c r="H449" s="902" t="s">
        <v>840</v>
      </c>
      <c r="I449" s="902" t="s">
        <v>841</v>
      </c>
      <c r="J449" s="805" t="s">
        <v>473</v>
      </c>
      <c r="K449" s="709">
        <v>4</v>
      </c>
      <c r="L449" s="800">
        <v>44958</v>
      </c>
      <c r="M449" s="800">
        <v>45323</v>
      </c>
      <c r="N449" s="711">
        <f t="shared" si="19"/>
        <v>52.142857142857146</v>
      </c>
      <c r="O449" s="719">
        <v>1</v>
      </c>
      <c r="P449" s="406">
        <f t="shared" si="17"/>
        <v>0.25</v>
      </c>
      <c r="Q449" s="713" t="str">
        <f>IF(ISNUMBER(P449),IF(P449=100%,"CUMPLIDA",IF(AND(ISNUMBER(M449),ISNUMBER([1]CONSOLIDADO!$Q$4)), IF(M449&lt;[1]CONSOLIDADO!$Q$4,"INCUMPLIDA","PROCESO"), "VERIFICAR FECHA")),"SIN VALOR AVANCE")</f>
        <v>PROCESO</v>
      </c>
      <c r="R449" s="863" t="s">
        <v>839</v>
      </c>
    </row>
    <row r="450" spans="2:18" ht="165" x14ac:dyDescent="0.25">
      <c r="B450" s="737" t="s">
        <v>18</v>
      </c>
      <c r="C450" s="799" t="s">
        <v>8</v>
      </c>
      <c r="D450" s="1131" t="s">
        <v>815</v>
      </c>
      <c r="E450" s="1131" t="s">
        <v>816</v>
      </c>
      <c r="F450" s="1132"/>
      <c r="G450" s="902" t="s">
        <v>818</v>
      </c>
      <c r="H450" s="902" t="s">
        <v>842</v>
      </c>
      <c r="I450" s="902" t="s">
        <v>843</v>
      </c>
      <c r="J450" s="805" t="s">
        <v>473</v>
      </c>
      <c r="K450" s="709">
        <v>1</v>
      </c>
      <c r="L450" s="800">
        <v>44958</v>
      </c>
      <c r="M450" s="800">
        <v>44985</v>
      </c>
      <c r="N450" s="718">
        <f t="shared" si="19"/>
        <v>3.8571428571428572</v>
      </c>
      <c r="O450" s="719">
        <v>1</v>
      </c>
      <c r="P450" s="406">
        <f t="shared" si="17"/>
        <v>1</v>
      </c>
      <c r="Q450" s="713" t="str">
        <f>IF(ISNUMBER(P450),IF(P450=100%,"CUMPLIDA",IF(AND(ISNUMBER(M450),ISNUMBER([1]CONSOLIDADO!$Q$4)), IF(M450&lt;[1]CONSOLIDADO!$Q$4,"INCUMPLIDA","PROCESO"), "VERIFICAR FECHA")),"SIN VALOR AVANCE")</f>
        <v>CUMPLIDA</v>
      </c>
      <c r="R450" s="863" t="s">
        <v>839</v>
      </c>
    </row>
    <row r="451" spans="2:18" ht="180.6" x14ac:dyDescent="0.25">
      <c r="B451" s="737" t="s">
        <v>18</v>
      </c>
      <c r="C451" s="799" t="s">
        <v>8</v>
      </c>
      <c r="D451" s="1131" t="s">
        <v>815</v>
      </c>
      <c r="E451" s="1131" t="s">
        <v>816</v>
      </c>
      <c r="F451" s="1132" t="s">
        <v>844</v>
      </c>
      <c r="G451" s="902" t="s">
        <v>845</v>
      </c>
      <c r="H451" s="902" t="s">
        <v>823</v>
      </c>
      <c r="I451" s="902" t="s">
        <v>824</v>
      </c>
      <c r="J451" s="805" t="s">
        <v>825</v>
      </c>
      <c r="K451" s="709">
        <v>3</v>
      </c>
      <c r="L451" s="800">
        <v>44958</v>
      </c>
      <c r="M451" s="800">
        <v>45323</v>
      </c>
      <c r="N451" s="711">
        <f t="shared" si="19"/>
        <v>52.142857142857146</v>
      </c>
      <c r="O451" s="719">
        <v>1</v>
      </c>
      <c r="P451" s="406">
        <f t="shared" si="17"/>
        <v>0.33333333333333331</v>
      </c>
      <c r="Q451" s="713" t="str">
        <f>IF(ISNUMBER(P451),IF(P451=100%,"CUMPLIDA",IF(AND(ISNUMBER(M451),ISNUMBER([1]CONSOLIDADO!$Q$4)), IF(M451&lt;[1]CONSOLIDADO!$Q$4,"INCUMPLIDA","PROCESO"), "VERIFICAR FECHA")),"SIN VALOR AVANCE")</f>
        <v>PROCESO</v>
      </c>
      <c r="R451" s="863" t="s">
        <v>846</v>
      </c>
    </row>
    <row r="452" spans="2:18" ht="118.95" customHeight="1" x14ac:dyDescent="0.25">
      <c r="B452" s="737" t="s">
        <v>18</v>
      </c>
      <c r="C452" s="799" t="s">
        <v>8</v>
      </c>
      <c r="D452" s="1131" t="s">
        <v>815</v>
      </c>
      <c r="E452" s="1131" t="s">
        <v>816</v>
      </c>
      <c r="F452" s="1132"/>
      <c r="G452" s="902" t="s">
        <v>845</v>
      </c>
      <c r="H452" s="902" t="s">
        <v>827</v>
      </c>
      <c r="I452" s="902" t="s">
        <v>477</v>
      </c>
      <c r="J452" s="805" t="s">
        <v>351</v>
      </c>
      <c r="K452" s="709">
        <v>1</v>
      </c>
      <c r="L452" s="800">
        <v>44927</v>
      </c>
      <c r="M452" s="800">
        <v>45230</v>
      </c>
      <c r="N452" s="711">
        <f t="shared" si="19"/>
        <v>43.285714285714285</v>
      </c>
      <c r="O452" s="719">
        <v>0</v>
      </c>
      <c r="P452" s="406">
        <f t="shared" si="17"/>
        <v>0</v>
      </c>
      <c r="Q452" s="713" t="str">
        <f>IF(ISNUMBER(P452),IF(P452=100%,"CUMPLIDA",IF(AND(ISNUMBER(M452),ISNUMBER([1]CONSOLIDADO!$Q$4)), IF(M452&lt;[1]CONSOLIDADO!$Q$4,"INCUMPLIDA","PROCESO"), "VERIFICAR FECHA")),"SIN VALOR AVANCE")</f>
        <v>PROCESO</v>
      </c>
      <c r="R452" s="863" t="s">
        <v>847</v>
      </c>
    </row>
    <row r="453" spans="2:18" ht="240.6" x14ac:dyDescent="0.25">
      <c r="B453" s="737" t="s">
        <v>18</v>
      </c>
      <c r="C453" s="799" t="s">
        <v>8</v>
      </c>
      <c r="D453" s="1131" t="s">
        <v>815</v>
      </c>
      <c r="E453" s="1131" t="s">
        <v>816</v>
      </c>
      <c r="F453" s="1132"/>
      <c r="G453" s="902" t="s">
        <v>845</v>
      </c>
      <c r="H453" s="902" t="s">
        <v>827</v>
      </c>
      <c r="I453" s="902" t="s">
        <v>479</v>
      </c>
      <c r="J453" s="805" t="s">
        <v>354</v>
      </c>
      <c r="K453" s="709">
        <v>1</v>
      </c>
      <c r="L453" s="800">
        <v>45231</v>
      </c>
      <c r="M453" s="800">
        <v>45443</v>
      </c>
      <c r="N453" s="711">
        <f t="shared" si="19"/>
        <v>30.285714285714285</v>
      </c>
      <c r="O453" s="719">
        <v>0</v>
      </c>
      <c r="P453" s="406">
        <f t="shared" si="17"/>
        <v>0</v>
      </c>
      <c r="Q453" s="713" t="str">
        <f>IF(ISNUMBER(P453),IF(P453=100%,"CUMPLIDA",IF(AND(ISNUMBER(M453),ISNUMBER([1]CONSOLIDADO!$Q$4)), IF(M453&lt;[1]CONSOLIDADO!$Q$4,"INCUMPLIDA","PROCESO"), "VERIFICAR FECHA")),"SIN VALOR AVANCE")</f>
        <v>PROCESO</v>
      </c>
      <c r="R453" s="863" t="s">
        <v>847</v>
      </c>
    </row>
    <row r="454" spans="2:18" ht="240.6" x14ac:dyDescent="0.25">
      <c r="B454" s="737" t="s">
        <v>18</v>
      </c>
      <c r="C454" s="799" t="s">
        <v>8</v>
      </c>
      <c r="D454" s="1131" t="s">
        <v>815</v>
      </c>
      <c r="E454" s="1131" t="s">
        <v>816</v>
      </c>
      <c r="F454" s="1132"/>
      <c r="G454" s="902" t="s">
        <v>845</v>
      </c>
      <c r="H454" s="902" t="s">
        <v>827</v>
      </c>
      <c r="I454" s="902" t="s">
        <v>479</v>
      </c>
      <c r="J454" s="805" t="s">
        <v>106</v>
      </c>
      <c r="K454" s="709">
        <v>4</v>
      </c>
      <c r="L454" s="800">
        <v>45444</v>
      </c>
      <c r="M454" s="800">
        <v>45808</v>
      </c>
      <c r="N454" s="711">
        <f t="shared" si="19"/>
        <v>52</v>
      </c>
      <c r="O454" s="719">
        <v>0</v>
      </c>
      <c r="P454" s="406">
        <f t="shared" si="17"/>
        <v>0</v>
      </c>
      <c r="Q454" s="713" t="str">
        <f>IF(ISNUMBER(P454),IF(P454=100%,"CUMPLIDA",IF(AND(ISNUMBER(M454),ISNUMBER([1]CONSOLIDADO!$Q$4)), IF(M454&lt;[1]CONSOLIDADO!$Q$4,"INCUMPLIDA","PROCESO"), "VERIFICAR FECHA")),"SIN VALOR AVANCE")</f>
        <v>PROCESO</v>
      </c>
      <c r="R454" s="863" t="s">
        <v>847</v>
      </c>
    </row>
    <row r="455" spans="2:18" ht="150" x14ac:dyDescent="0.25">
      <c r="B455" s="737" t="s">
        <v>18</v>
      </c>
      <c r="C455" s="799" t="s">
        <v>8</v>
      </c>
      <c r="D455" s="1131" t="s">
        <v>815</v>
      </c>
      <c r="E455" s="1131" t="s">
        <v>816</v>
      </c>
      <c r="F455" s="1132"/>
      <c r="G455" s="902" t="s">
        <v>845</v>
      </c>
      <c r="H455" s="902" t="s">
        <v>848</v>
      </c>
      <c r="I455" s="902" t="s">
        <v>849</v>
      </c>
      <c r="J455" s="805" t="s">
        <v>473</v>
      </c>
      <c r="K455" s="709">
        <v>12</v>
      </c>
      <c r="L455" s="800">
        <v>44958</v>
      </c>
      <c r="M455" s="800">
        <v>45323</v>
      </c>
      <c r="N455" s="711">
        <f t="shared" si="19"/>
        <v>52.142857142857146</v>
      </c>
      <c r="O455" s="719">
        <v>4</v>
      </c>
      <c r="P455" s="406">
        <f t="shared" si="17"/>
        <v>0.33333333333333331</v>
      </c>
      <c r="Q455" s="713" t="str">
        <f>IF(ISNUMBER(P455),IF(P455=100%,"CUMPLIDA",IF(AND(ISNUMBER(M455),ISNUMBER([1]CONSOLIDADO!$Q$4)), IF(M455&lt;[1]CONSOLIDADO!$Q$4,"INCUMPLIDA","PROCESO"), "VERIFICAR FECHA")),"SIN VALOR AVANCE")</f>
        <v>PROCESO</v>
      </c>
      <c r="R455" s="863" t="s">
        <v>839</v>
      </c>
    </row>
    <row r="456" spans="2:18" ht="150" x14ac:dyDescent="0.25">
      <c r="B456" s="737" t="s">
        <v>18</v>
      </c>
      <c r="C456" s="799" t="s">
        <v>8</v>
      </c>
      <c r="D456" s="1131" t="s">
        <v>815</v>
      </c>
      <c r="E456" s="1131" t="s">
        <v>816</v>
      </c>
      <c r="F456" s="1132"/>
      <c r="G456" s="902" t="s">
        <v>845</v>
      </c>
      <c r="H456" s="902" t="s">
        <v>850</v>
      </c>
      <c r="I456" s="902" t="s">
        <v>851</v>
      </c>
      <c r="J456" s="805" t="s">
        <v>473</v>
      </c>
      <c r="K456" s="709">
        <v>4</v>
      </c>
      <c r="L456" s="800">
        <v>44958</v>
      </c>
      <c r="M456" s="800">
        <v>45323</v>
      </c>
      <c r="N456" s="711">
        <f t="shared" si="19"/>
        <v>52.142857142857146</v>
      </c>
      <c r="O456" s="719">
        <v>1</v>
      </c>
      <c r="P456" s="406">
        <f t="shared" si="17"/>
        <v>0.25</v>
      </c>
      <c r="Q456" s="713" t="str">
        <f>IF(ISNUMBER(P456),IF(P456=100%,"CUMPLIDA",IF(AND(ISNUMBER(M456),ISNUMBER([1]CONSOLIDADO!$Q$4)), IF(M456&lt;[1]CONSOLIDADO!$Q$4,"INCUMPLIDA","PROCESO"), "VERIFICAR FECHA")),"SIN VALOR AVANCE")</f>
        <v>PROCESO</v>
      </c>
      <c r="R456" s="863" t="s">
        <v>839</v>
      </c>
    </row>
    <row r="457" spans="2:18" ht="150" x14ac:dyDescent="0.25">
      <c r="B457" s="737" t="s">
        <v>18</v>
      </c>
      <c r="C457" s="799" t="s">
        <v>8</v>
      </c>
      <c r="D457" s="1131" t="s">
        <v>815</v>
      </c>
      <c r="E457" s="1131" t="s">
        <v>816</v>
      </c>
      <c r="F457" s="1132"/>
      <c r="G457" s="902" t="s">
        <v>845</v>
      </c>
      <c r="H457" s="902" t="s">
        <v>842</v>
      </c>
      <c r="I457" s="902" t="s">
        <v>843</v>
      </c>
      <c r="J457" s="805" t="s">
        <v>473</v>
      </c>
      <c r="K457" s="709">
        <v>1</v>
      </c>
      <c r="L457" s="800">
        <v>44958</v>
      </c>
      <c r="M457" s="800">
        <v>44985</v>
      </c>
      <c r="N457" s="718">
        <f t="shared" si="19"/>
        <v>3.8571428571428572</v>
      </c>
      <c r="O457" s="719">
        <v>1</v>
      </c>
      <c r="P457" s="406">
        <f t="shared" si="17"/>
        <v>1</v>
      </c>
      <c r="Q457" s="713" t="str">
        <f>IF(ISNUMBER(P457),IF(P457=100%,"CUMPLIDA",IF(AND(ISNUMBER(M457),ISNUMBER([1]CONSOLIDADO!$Q$4)), IF(M457&lt;[1]CONSOLIDADO!$Q$4,"INCUMPLIDA","PROCESO"), "VERIFICAR FECHA")),"SIN VALOR AVANCE")</f>
        <v>CUMPLIDA</v>
      </c>
      <c r="R457" s="863" t="s">
        <v>839</v>
      </c>
    </row>
    <row r="458" spans="2:18" ht="405" x14ac:dyDescent="0.25">
      <c r="B458" s="737" t="s">
        <v>18</v>
      </c>
      <c r="C458" s="799" t="s">
        <v>8</v>
      </c>
      <c r="D458" s="1131" t="s">
        <v>815</v>
      </c>
      <c r="E458" s="1131" t="s">
        <v>816</v>
      </c>
      <c r="F458" s="1132" t="s">
        <v>852</v>
      </c>
      <c r="G458" s="902" t="s">
        <v>853</v>
      </c>
      <c r="H458" s="902" t="s">
        <v>827</v>
      </c>
      <c r="I458" s="902" t="s">
        <v>477</v>
      </c>
      <c r="J458" s="805" t="s">
        <v>351</v>
      </c>
      <c r="K458" s="709">
        <v>1</v>
      </c>
      <c r="L458" s="800">
        <v>44927</v>
      </c>
      <c r="M458" s="800">
        <v>45230</v>
      </c>
      <c r="N458" s="711">
        <f t="shared" si="19"/>
        <v>43.285714285714285</v>
      </c>
      <c r="O458" s="719">
        <v>0</v>
      </c>
      <c r="P458" s="406">
        <f t="shared" si="17"/>
        <v>0</v>
      </c>
      <c r="Q458" s="713" t="str">
        <f>IF(ISNUMBER(P458),IF(P458=100%,"CUMPLIDA",IF(AND(ISNUMBER(M458),ISNUMBER([1]CONSOLIDADO!$Q$4)), IF(M458&lt;[1]CONSOLIDADO!$Q$4,"INCUMPLIDA","PROCESO"), "VERIFICAR FECHA")),"SIN VALOR AVANCE")</f>
        <v>PROCESO</v>
      </c>
      <c r="R458" s="863" t="s">
        <v>854</v>
      </c>
    </row>
    <row r="459" spans="2:18" ht="405" x14ac:dyDescent="0.25">
      <c r="B459" s="737" t="s">
        <v>18</v>
      </c>
      <c r="C459" s="799" t="s">
        <v>8</v>
      </c>
      <c r="D459" s="1131" t="s">
        <v>815</v>
      </c>
      <c r="E459" s="1131" t="s">
        <v>816</v>
      </c>
      <c r="F459" s="1132"/>
      <c r="G459" s="902" t="s">
        <v>853</v>
      </c>
      <c r="H459" s="902" t="s">
        <v>827</v>
      </c>
      <c r="I459" s="902" t="s">
        <v>479</v>
      </c>
      <c r="J459" s="805" t="s">
        <v>354</v>
      </c>
      <c r="K459" s="709">
        <v>1</v>
      </c>
      <c r="L459" s="800">
        <v>45231</v>
      </c>
      <c r="M459" s="800">
        <v>45443</v>
      </c>
      <c r="N459" s="711">
        <f t="shared" si="19"/>
        <v>30.285714285714285</v>
      </c>
      <c r="O459" s="719">
        <v>0</v>
      </c>
      <c r="P459" s="406">
        <f t="shared" si="17"/>
        <v>0</v>
      </c>
      <c r="Q459" s="713" t="str">
        <f>IF(ISNUMBER(P459),IF(P459=100%,"CUMPLIDA",IF(AND(ISNUMBER(M459),ISNUMBER([1]CONSOLIDADO!$Q$4)), IF(M459&lt;[1]CONSOLIDADO!$Q$4,"INCUMPLIDA","PROCESO"), "VERIFICAR FECHA")),"SIN VALOR AVANCE")</f>
        <v>PROCESO</v>
      </c>
      <c r="R459" s="863" t="s">
        <v>854</v>
      </c>
    </row>
    <row r="460" spans="2:18" ht="405" x14ac:dyDescent="0.25">
      <c r="B460" s="737" t="s">
        <v>18</v>
      </c>
      <c r="C460" s="799" t="s">
        <v>8</v>
      </c>
      <c r="D460" s="1131" t="s">
        <v>815</v>
      </c>
      <c r="E460" s="1131" t="s">
        <v>816</v>
      </c>
      <c r="F460" s="1132"/>
      <c r="G460" s="902" t="s">
        <v>853</v>
      </c>
      <c r="H460" s="902" t="s">
        <v>827</v>
      </c>
      <c r="I460" s="902" t="s">
        <v>479</v>
      </c>
      <c r="J460" s="805" t="s">
        <v>106</v>
      </c>
      <c r="K460" s="709">
        <v>4</v>
      </c>
      <c r="L460" s="800">
        <v>45444</v>
      </c>
      <c r="M460" s="800">
        <v>45808</v>
      </c>
      <c r="N460" s="711">
        <f t="shared" si="19"/>
        <v>52</v>
      </c>
      <c r="O460" s="719">
        <v>0</v>
      </c>
      <c r="P460" s="406">
        <f t="shared" si="17"/>
        <v>0</v>
      </c>
      <c r="Q460" s="713" t="str">
        <f>IF(ISNUMBER(P460),IF(P460=100%,"CUMPLIDA",IF(AND(ISNUMBER(M460),ISNUMBER([1]CONSOLIDADO!$Q$4)), IF(M460&lt;[1]CONSOLIDADO!$Q$4,"INCUMPLIDA","PROCESO"), "VERIFICAR FECHA")),"SIN VALOR AVANCE")</f>
        <v>PROCESO</v>
      </c>
      <c r="R460" s="863" t="s">
        <v>854</v>
      </c>
    </row>
    <row r="461" spans="2:18" ht="405" x14ac:dyDescent="0.25">
      <c r="B461" s="737" t="s">
        <v>18</v>
      </c>
      <c r="C461" s="799" t="s">
        <v>8</v>
      </c>
      <c r="D461" s="1131" t="s">
        <v>815</v>
      </c>
      <c r="E461" s="1131" t="s">
        <v>816</v>
      </c>
      <c r="F461" s="1132"/>
      <c r="G461" s="902" t="s">
        <v>853</v>
      </c>
      <c r="H461" s="902" t="s">
        <v>855</v>
      </c>
      <c r="I461" s="902" t="s">
        <v>856</v>
      </c>
      <c r="J461" s="805" t="s">
        <v>857</v>
      </c>
      <c r="K461" s="709">
        <v>6</v>
      </c>
      <c r="L461" s="800">
        <v>44927</v>
      </c>
      <c r="M461" s="800">
        <v>45291</v>
      </c>
      <c r="N461" s="711">
        <f t="shared" si="19"/>
        <v>52</v>
      </c>
      <c r="O461" s="719">
        <v>0.6</v>
      </c>
      <c r="P461" s="406">
        <f t="shared" ref="P461:P524" si="20">O461/K461</f>
        <v>9.9999999999999992E-2</v>
      </c>
      <c r="Q461" s="713" t="str">
        <f>IF(ISNUMBER(P461),IF(P461=100%,"CUMPLIDA",IF(AND(ISNUMBER(M461),ISNUMBER([1]CONSOLIDADO!$Q$4)), IF(M461&lt;[1]CONSOLIDADO!$Q$4,"INCUMPLIDA","PROCESO"), "VERIFICAR FECHA")),"SIN VALOR AVANCE")</f>
        <v>PROCESO</v>
      </c>
      <c r="R461" s="863" t="s">
        <v>858</v>
      </c>
    </row>
    <row r="462" spans="2:18" ht="405" x14ac:dyDescent="0.25">
      <c r="B462" s="737" t="s">
        <v>18</v>
      </c>
      <c r="C462" s="799" t="s">
        <v>8</v>
      </c>
      <c r="D462" s="1131" t="s">
        <v>815</v>
      </c>
      <c r="E462" s="1131" t="s">
        <v>816</v>
      </c>
      <c r="F462" s="1132"/>
      <c r="G462" s="902" t="s">
        <v>853</v>
      </c>
      <c r="H462" s="902" t="s">
        <v>859</v>
      </c>
      <c r="I462" s="902" t="s">
        <v>860</v>
      </c>
      <c r="J462" s="805" t="s">
        <v>861</v>
      </c>
      <c r="K462" s="709">
        <v>1</v>
      </c>
      <c r="L462" s="800">
        <v>44927</v>
      </c>
      <c r="M462" s="800">
        <v>44972</v>
      </c>
      <c r="N462" s="718">
        <f t="shared" si="19"/>
        <v>6.4285714285714288</v>
      </c>
      <c r="O462" s="719">
        <v>1</v>
      </c>
      <c r="P462" s="406">
        <f t="shared" si="20"/>
        <v>1</v>
      </c>
      <c r="Q462" s="713" t="str">
        <f>IF(ISNUMBER(P462),IF(P462=100%,"CUMPLIDA",IF(AND(ISNUMBER(M462),ISNUMBER([1]CONSOLIDADO!$Q$4)), IF(M462&lt;[1]CONSOLIDADO!$Q$4,"INCUMPLIDA","PROCESO"), "VERIFICAR FECHA")),"SIN VALOR AVANCE")</f>
        <v>CUMPLIDA</v>
      </c>
      <c r="R462" s="863" t="s">
        <v>862</v>
      </c>
    </row>
    <row r="463" spans="2:18" ht="158.4" customHeight="1" x14ac:dyDescent="0.25">
      <c r="B463" s="737" t="s">
        <v>18</v>
      </c>
      <c r="C463" s="799" t="s">
        <v>8</v>
      </c>
      <c r="D463" s="1131" t="s">
        <v>815</v>
      </c>
      <c r="E463" s="1131" t="s">
        <v>816</v>
      </c>
      <c r="F463" s="1132"/>
      <c r="G463" s="902" t="s">
        <v>853</v>
      </c>
      <c r="H463" s="902" t="s">
        <v>859</v>
      </c>
      <c r="I463" s="902" t="s">
        <v>863</v>
      </c>
      <c r="J463" s="805" t="s">
        <v>354</v>
      </c>
      <c r="K463" s="709">
        <v>1</v>
      </c>
      <c r="L463" s="800">
        <v>44973</v>
      </c>
      <c r="M463" s="800">
        <v>45000</v>
      </c>
      <c r="N463" s="718">
        <f t="shared" si="19"/>
        <v>3.8571428571428572</v>
      </c>
      <c r="O463" s="719">
        <v>1</v>
      </c>
      <c r="P463" s="406">
        <f t="shared" si="20"/>
        <v>1</v>
      </c>
      <c r="Q463" s="713" t="str">
        <f>IF(ISNUMBER(P463),IF(P463=100%,"CUMPLIDA",IF(AND(ISNUMBER(M463),ISNUMBER([1]CONSOLIDADO!$Q$4)), IF(M463&lt;[1]CONSOLIDADO!$Q$4,"INCUMPLIDA","PROCESO"), "VERIFICAR FECHA")),"SIN VALOR AVANCE")</f>
        <v>CUMPLIDA</v>
      </c>
      <c r="R463" s="863" t="s">
        <v>864</v>
      </c>
    </row>
    <row r="464" spans="2:18" ht="405" x14ac:dyDescent="0.25">
      <c r="B464" s="737" t="s">
        <v>18</v>
      </c>
      <c r="C464" s="799" t="s">
        <v>8</v>
      </c>
      <c r="D464" s="1131" t="s">
        <v>815</v>
      </c>
      <c r="E464" s="1131" t="s">
        <v>816</v>
      </c>
      <c r="F464" s="1132"/>
      <c r="G464" s="902" t="s">
        <v>853</v>
      </c>
      <c r="H464" s="902" t="s">
        <v>859</v>
      </c>
      <c r="I464" s="902" t="s">
        <v>865</v>
      </c>
      <c r="J464" s="805" t="s">
        <v>866</v>
      </c>
      <c r="K464" s="709">
        <v>1</v>
      </c>
      <c r="L464" s="800">
        <v>45001</v>
      </c>
      <c r="M464" s="800">
        <v>45291</v>
      </c>
      <c r="N464" s="711">
        <f t="shared" si="19"/>
        <v>41.428571428571431</v>
      </c>
      <c r="O464" s="719">
        <v>0</v>
      </c>
      <c r="P464" s="406">
        <f t="shared" si="20"/>
        <v>0</v>
      </c>
      <c r="Q464" s="713" t="str">
        <f>IF(ISNUMBER(P464),IF(P464=100%,"CUMPLIDA",IF(AND(ISNUMBER(M464),ISNUMBER([1]CONSOLIDADO!$Q$4)), IF(M464&lt;[1]CONSOLIDADO!$Q$4,"INCUMPLIDA","PROCESO"), "VERIFICAR FECHA")),"SIN VALOR AVANCE")</f>
        <v>PROCESO</v>
      </c>
      <c r="R464" s="863" t="s">
        <v>864</v>
      </c>
    </row>
    <row r="465" spans="2:18" ht="180.6" x14ac:dyDescent="0.25">
      <c r="B465" s="737" t="s">
        <v>18</v>
      </c>
      <c r="C465" s="799" t="s">
        <v>8</v>
      </c>
      <c r="D465" s="1131" t="s">
        <v>815</v>
      </c>
      <c r="E465" s="1131" t="s">
        <v>816</v>
      </c>
      <c r="F465" s="1132" t="s">
        <v>867</v>
      </c>
      <c r="G465" s="902" t="s">
        <v>868</v>
      </c>
      <c r="H465" s="902" t="s">
        <v>869</v>
      </c>
      <c r="I465" s="902" t="s">
        <v>824</v>
      </c>
      <c r="J465" s="805" t="s">
        <v>825</v>
      </c>
      <c r="K465" s="709">
        <v>3</v>
      </c>
      <c r="L465" s="800">
        <v>44958</v>
      </c>
      <c r="M465" s="800">
        <v>45323</v>
      </c>
      <c r="N465" s="711">
        <f t="shared" si="19"/>
        <v>52.142857142857146</v>
      </c>
      <c r="O465" s="719">
        <v>1</v>
      </c>
      <c r="P465" s="406">
        <f t="shared" si="20"/>
        <v>0.33333333333333331</v>
      </c>
      <c r="Q465" s="713" t="str">
        <f>IF(ISNUMBER(P465),IF(P465=100%,"CUMPLIDA",IF(AND(ISNUMBER(M465),ISNUMBER([1]CONSOLIDADO!$Q$4)), IF(M465&lt;[1]CONSOLIDADO!$Q$4,"INCUMPLIDA","PROCESO"), "VERIFICAR FECHA")),"SIN VALOR AVANCE")</f>
        <v>PROCESO</v>
      </c>
      <c r="R465" s="863" t="s">
        <v>870</v>
      </c>
    </row>
    <row r="466" spans="2:18" ht="240.6" x14ac:dyDescent="0.25">
      <c r="B466" s="737" t="s">
        <v>18</v>
      </c>
      <c r="C466" s="799" t="s">
        <v>8</v>
      </c>
      <c r="D466" s="1131" t="s">
        <v>815</v>
      </c>
      <c r="E466" s="1131" t="s">
        <v>816</v>
      </c>
      <c r="F466" s="1132"/>
      <c r="G466" s="902" t="s">
        <v>868</v>
      </c>
      <c r="H466" s="902" t="s">
        <v>827</v>
      </c>
      <c r="I466" s="902" t="s">
        <v>477</v>
      </c>
      <c r="J466" s="805" t="s">
        <v>351</v>
      </c>
      <c r="K466" s="709">
        <v>1</v>
      </c>
      <c r="L466" s="800">
        <v>44927</v>
      </c>
      <c r="M466" s="800">
        <v>45230</v>
      </c>
      <c r="N466" s="711">
        <f t="shared" si="19"/>
        <v>43.285714285714285</v>
      </c>
      <c r="O466" s="719">
        <v>0</v>
      </c>
      <c r="P466" s="406">
        <f t="shared" si="20"/>
        <v>0</v>
      </c>
      <c r="Q466" s="713" t="str">
        <f>IF(ISNUMBER(P466),IF(P466=100%,"CUMPLIDA",IF(AND(ISNUMBER(M466),ISNUMBER([1]CONSOLIDADO!$Q$4)), IF(M466&lt;[1]CONSOLIDADO!$Q$4,"INCUMPLIDA","PROCESO"), "VERIFICAR FECHA")),"SIN VALOR AVANCE")</f>
        <v>PROCESO</v>
      </c>
      <c r="R466" s="863" t="s">
        <v>847</v>
      </c>
    </row>
    <row r="467" spans="2:18" ht="240.6" x14ac:dyDescent="0.25">
      <c r="B467" s="737" t="s">
        <v>18</v>
      </c>
      <c r="C467" s="799" t="s">
        <v>8</v>
      </c>
      <c r="D467" s="1131" t="s">
        <v>815</v>
      </c>
      <c r="E467" s="1131" t="s">
        <v>816</v>
      </c>
      <c r="F467" s="1132"/>
      <c r="G467" s="902" t="s">
        <v>868</v>
      </c>
      <c r="H467" s="902" t="s">
        <v>827</v>
      </c>
      <c r="I467" s="902" t="s">
        <v>479</v>
      </c>
      <c r="J467" s="805" t="s">
        <v>354</v>
      </c>
      <c r="K467" s="709">
        <v>1</v>
      </c>
      <c r="L467" s="800">
        <v>45231</v>
      </c>
      <c r="M467" s="800">
        <v>45443</v>
      </c>
      <c r="N467" s="711">
        <f t="shared" si="19"/>
        <v>30.285714285714285</v>
      </c>
      <c r="O467" s="719">
        <v>0</v>
      </c>
      <c r="P467" s="406">
        <f t="shared" si="20"/>
        <v>0</v>
      </c>
      <c r="Q467" s="713" t="str">
        <f>IF(ISNUMBER(P467),IF(P467=100%,"CUMPLIDA",IF(AND(ISNUMBER(M467),ISNUMBER([1]CONSOLIDADO!$Q$4)), IF(M467&lt;[1]CONSOLIDADO!$Q$4,"INCUMPLIDA","PROCESO"), "VERIFICAR FECHA")),"SIN VALOR AVANCE")</f>
        <v>PROCESO</v>
      </c>
      <c r="R467" s="863" t="s">
        <v>847</v>
      </c>
    </row>
    <row r="468" spans="2:18" ht="240.6" x14ac:dyDescent="0.25">
      <c r="B468" s="737" t="s">
        <v>18</v>
      </c>
      <c r="C468" s="799" t="s">
        <v>8</v>
      </c>
      <c r="D468" s="1131" t="s">
        <v>815</v>
      </c>
      <c r="E468" s="1131" t="s">
        <v>816</v>
      </c>
      <c r="F468" s="1132"/>
      <c r="G468" s="902" t="s">
        <v>868</v>
      </c>
      <c r="H468" s="902" t="s">
        <v>827</v>
      </c>
      <c r="I468" s="902" t="s">
        <v>479</v>
      </c>
      <c r="J468" s="805" t="s">
        <v>106</v>
      </c>
      <c r="K468" s="709">
        <v>4</v>
      </c>
      <c r="L468" s="800">
        <v>45444</v>
      </c>
      <c r="M468" s="800">
        <v>45808</v>
      </c>
      <c r="N468" s="711">
        <f t="shared" si="19"/>
        <v>52</v>
      </c>
      <c r="O468" s="719">
        <v>0</v>
      </c>
      <c r="P468" s="406">
        <f t="shared" si="20"/>
        <v>0</v>
      </c>
      <c r="Q468" s="713" t="str">
        <f>IF(ISNUMBER(P468),IF(P468=100%,"CUMPLIDA",IF(AND(ISNUMBER(M468),ISNUMBER([1]CONSOLIDADO!$Q$4)), IF(M468&lt;[1]CONSOLIDADO!$Q$4,"INCUMPLIDA","PROCESO"), "VERIFICAR FECHA")),"SIN VALOR AVANCE")</f>
        <v>PROCESO</v>
      </c>
      <c r="R468" s="863" t="s">
        <v>847</v>
      </c>
    </row>
    <row r="469" spans="2:18" ht="120" x14ac:dyDescent="0.25">
      <c r="B469" s="737" t="s">
        <v>18</v>
      </c>
      <c r="C469" s="799" t="s">
        <v>8</v>
      </c>
      <c r="D469" s="1131" t="s">
        <v>815</v>
      </c>
      <c r="E469" s="1131" t="s">
        <v>816</v>
      </c>
      <c r="F469" s="1132"/>
      <c r="G469" s="902" t="s">
        <v>868</v>
      </c>
      <c r="H469" s="902" t="s">
        <v>829</v>
      </c>
      <c r="I469" s="902" t="s">
        <v>830</v>
      </c>
      <c r="J469" s="805" t="s">
        <v>831</v>
      </c>
      <c r="K469" s="709">
        <v>1</v>
      </c>
      <c r="L469" s="800">
        <v>44927</v>
      </c>
      <c r="M469" s="800">
        <v>45016</v>
      </c>
      <c r="N469" s="718">
        <f t="shared" si="19"/>
        <v>12.714285714285714</v>
      </c>
      <c r="O469" s="719">
        <v>1</v>
      </c>
      <c r="P469" s="406">
        <f t="shared" si="20"/>
        <v>1</v>
      </c>
      <c r="Q469" s="713" t="str">
        <f>IF(ISNUMBER(P469),IF(P469=100%,"CUMPLIDA",IF(AND(ISNUMBER(M469),ISNUMBER([1]CONSOLIDADO!$Q$4)), IF(M469&lt;[1]CONSOLIDADO!$Q$4,"INCUMPLIDA","PROCESO"), "VERIFICAR FECHA")),"SIN VALOR AVANCE")</f>
        <v>CUMPLIDA</v>
      </c>
      <c r="R469" s="863" t="s">
        <v>832</v>
      </c>
    </row>
    <row r="470" spans="2:18" ht="165.6" x14ac:dyDescent="0.25">
      <c r="B470" s="737" t="s">
        <v>18</v>
      </c>
      <c r="C470" s="799" t="s">
        <v>8</v>
      </c>
      <c r="D470" s="1131" t="s">
        <v>815</v>
      </c>
      <c r="E470" s="1131" t="s">
        <v>816</v>
      </c>
      <c r="F470" s="1132"/>
      <c r="G470" s="902" t="s">
        <v>868</v>
      </c>
      <c r="H470" s="902" t="s">
        <v>829</v>
      </c>
      <c r="I470" s="902" t="s">
        <v>871</v>
      </c>
      <c r="J470" s="805" t="s">
        <v>473</v>
      </c>
      <c r="K470" s="709">
        <v>1</v>
      </c>
      <c r="L470" s="800">
        <v>45017</v>
      </c>
      <c r="M470" s="800">
        <v>45138</v>
      </c>
      <c r="N470" s="711">
        <f t="shared" si="19"/>
        <v>17.285714285714285</v>
      </c>
      <c r="O470" s="719">
        <v>0</v>
      </c>
      <c r="P470" s="406">
        <f t="shared" si="20"/>
        <v>0</v>
      </c>
      <c r="Q470" s="713" t="str">
        <f>IF(ISNUMBER(P470),IF(P470=100%,"CUMPLIDA",IF(AND(ISNUMBER(M470),ISNUMBER([1]CONSOLIDADO!$Q$4)), IF(M470&lt;[1]CONSOLIDADO!$Q$4,"INCUMPLIDA","PROCESO"), "VERIFICAR FECHA")),"SIN VALOR AVANCE")</f>
        <v>PROCESO</v>
      </c>
      <c r="R470" s="863" t="s">
        <v>872</v>
      </c>
    </row>
    <row r="471" spans="2:18" ht="120.6" x14ac:dyDescent="0.25">
      <c r="B471" s="737" t="s">
        <v>18</v>
      </c>
      <c r="C471" s="799" t="s">
        <v>8</v>
      </c>
      <c r="D471" s="1131" t="s">
        <v>815</v>
      </c>
      <c r="E471" s="1131" t="s">
        <v>816</v>
      </c>
      <c r="F471" s="1132"/>
      <c r="G471" s="902" t="s">
        <v>868</v>
      </c>
      <c r="H471" s="902" t="s">
        <v>829</v>
      </c>
      <c r="I471" s="902" t="s">
        <v>835</v>
      </c>
      <c r="J471" s="805" t="s">
        <v>473</v>
      </c>
      <c r="K471" s="709">
        <v>1</v>
      </c>
      <c r="L471" s="800">
        <v>45139</v>
      </c>
      <c r="M471" s="800">
        <v>45199</v>
      </c>
      <c r="N471" s="711">
        <f t="shared" si="19"/>
        <v>8.5714285714285712</v>
      </c>
      <c r="O471" s="719">
        <v>0</v>
      </c>
      <c r="P471" s="406">
        <f t="shared" si="20"/>
        <v>0</v>
      </c>
      <c r="Q471" s="713" t="str">
        <f>IF(ISNUMBER(P471),IF(P471=100%,"CUMPLIDA",IF(AND(ISNUMBER(M471),ISNUMBER([1]CONSOLIDADO!$Q$4)), IF(M471&lt;[1]CONSOLIDADO!$Q$4,"INCUMPLIDA","PROCESO"), "VERIFICAR FECHA")),"SIN VALOR AVANCE")</f>
        <v>PROCESO</v>
      </c>
      <c r="R471" s="863" t="s">
        <v>873</v>
      </c>
    </row>
    <row r="472" spans="2:18" ht="120" x14ac:dyDescent="0.25">
      <c r="B472" s="737" t="s">
        <v>18</v>
      </c>
      <c r="C472" s="799" t="s">
        <v>8</v>
      </c>
      <c r="D472" s="1131" t="s">
        <v>815</v>
      </c>
      <c r="E472" s="1131" t="s">
        <v>816</v>
      </c>
      <c r="F472" s="1132"/>
      <c r="G472" s="902" t="s">
        <v>868</v>
      </c>
      <c r="H472" s="902" t="s">
        <v>874</v>
      </c>
      <c r="I472" s="902" t="s">
        <v>875</v>
      </c>
      <c r="J472" s="805" t="s">
        <v>473</v>
      </c>
      <c r="K472" s="709">
        <v>12</v>
      </c>
      <c r="L472" s="800">
        <v>44958</v>
      </c>
      <c r="M472" s="800">
        <v>45323</v>
      </c>
      <c r="N472" s="711">
        <f t="shared" si="19"/>
        <v>52.142857142857146</v>
      </c>
      <c r="O472" s="719">
        <v>4</v>
      </c>
      <c r="P472" s="406">
        <f t="shared" si="20"/>
        <v>0.33333333333333331</v>
      </c>
      <c r="Q472" s="713" t="str">
        <f>IF(ISNUMBER(P472),IF(P472=100%,"CUMPLIDA",IF(AND(ISNUMBER(M472),ISNUMBER([1]CONSOLIDADO!$Q$4)), IF(M472&lt;[1]CONSOLIDADO!$Q$4,"INCUMPLIDA","PROCESO"), "VERIFICAR FECHA")),"SIN VALOR AVANCE")</f>
        <v>PROCESO</v>
      </c>
      <c r="R472" s="863" t="s">
        <v>876</v>
      </c>
    </row>
    <row r="473" spans="2:18" ht="120" x14ac:dyDescent="0.25">
      <c r="B473" s="737" t="s">
        <v>18</v>
      </c>
      <c r="C473" s="799" t="s">
        <v>8</v>
      </c>
      <c r="D473" s="1131" t="s">
        <v>815</v>
      </c>
      <c r="E473" s="1131" t="s">
        <v>816</v>
      </c>
      <c r="F473" s="1132"/>
      <c r="G473" s="902" t="s">
        <v>868</v>
      </c>
      <c r="H473" s="902" t="s">
        <v>877</v>
      </c>
      <c r="I473" s="902" t="s">
        <v>878</v>
      </c>
      <c r="J473" s="805" t="s">
        <v>473</v>
      </c>
      <c r="K473" s="709">
        <v>4</v>
      </c>
      <c r="L473" s="800">
        <v>44958</v>
      </c>
      <c r="M473" s="800">
        <v>45323</v>
      </c>
      <c r="N473" s="711">
        <f t="shared" si="19"/>
        <v>52.142857142857146</v>
      </c>
      <c r="O473" s="719">
        <v>1</v>
      </c>
      <c r="P473" s="406">
        <f t="shared" si="20"/>
        <v>0.25</v>
      </c>
      <c r="Q473" s="713" t="str">
        <f>IF(ISNUMBER(P473),IF(P473=100%,"CUMPLIDA",IF(AND(ISNUMBER(M473),ISNUMBER([1]CONSOLIDADO!$Q$4)), IF(M473&lt;[1]CONSOLIDADO!$Q$4,"INCUMPLIDA","PROCESO"), "VERIFICAR FECHA")),"SIN VALOR AVANCE")</f>
        <v>PROCESO</v>
      </c>
      <c r="R473" s="863" t="s">
        <v>839</v>
      </c>
    </row>
    <row r="474" spans="2:18" ht="120" x14ac:dyDescent="0.25">
      <c r="B474" s="737" t="s">
        <v>18</v>
      </c>
      <c r="C474" s="799" t="s">
        <v>8</v>
      </c>
      <c r="D474" s="1131" t="s">
        <v>815</v>
      </c>
      <c r="E474" s="1131" t="s">
        <v>816</v>
      </c>
      <c r="F474" s="1132"/>
      <c r="G474" s="902" t="s">
        <v>868</v>
      </c>
      <c r="H474" s="902" t="s">
        <v>842</v>
      </c>
      <c r="I474" s="902" t="s">
        <v>843</v>
      </c>
      <c r="J474" s="805" t="s">
        <v>473</v>
      </c>
      <c r="K474" s="709">
        <v>1</v>
      </c>
      <c r="L474" s="800">
        <v>44958</v>
      </c>
      <c r="M474" s="800">
        <v>44985</v>
      </c>
      <c r="N474" s="718">
        <f t="shared" si="19"/>
        <v>3.8571428571428572</v>
      </c>
      <c r="O474" s="719">
        <v>1</v>
      </c>
      <c r="P474" s="406">
        <f t="shared" si="20"/>
        <v>1</v>
      </c>
      <c r="Q474" s="713" t="str">
        <f>IF(ISNUMBER(P474),IF(P474=100%,"CUMPLIDA",IF(AND(ISNUMBER(M474),ISNUMBER([1]CONSOLIDADO!$Q$4)), IF(M474&lt;[1]CONSOLIDADO!$Q$4,"INCUMPLIDA","PROCESO"), "VERIFICAR FECHA")),"SIN VALOR AVANCE")</f>
        <v>CUMPLIDA</v>
      </c>
      <c r="R474" s="863" t="s">
        <v>839</v>
      </c>
    </row>
    <row r="475" spans="2:18" ht="180.6" x14ac:dyDescent="0.25">
      <c r="B475" s="737" t="s">
        <v>18</v>
      </c>
      <c r="C475" s="799" t="s">
        <v>8</v>
      </c>
      <c r="D475" s="1131" t="s">
        <v>815</v>
      </c>
      <c r="E475" s="1131" t="s">
        <v>816</v>
      </c>
      <c r="F475" s="1132" t="s">
        <v>879</v>
      </c>
      <c r="G475" s="902" t="s">
        <v>880</v>
      </c>
      <c r="H475" s="902" t="s">
        <v>869</v>
      </c>
      <c r="I475" s="902" t="s">
        <v>824</v>
      </c>
      <c r="J475" s="805" t="s">
        <v>825</v>
      </c>
      <c r="K475" s="709">
        <v>3</v>
      </c>
      <c r="L475" s="800">
        <v>44958</v>
      </c>
      <c r="M475" s="800">
        <v>45323</v>
      </c>
      <c r="N475" s="711">
        <f t="shared" si="19"/>
        <v>52.142857142857146</v>
      </c>
      <c r="O475" s="719">
        <v>1</v>
      </c>
      <c r="P475" s="406">
        <f t="shared" si="20"/>
        <v>0.33333333333333331</v>
      </c>
      <c r="Q475" s="713" t="str">
        <f>IF(ISNUMBER(P475),IF(P475=100%,"CUMPLIDA",IF(AND(ISNUMBER(M475),ISNUMBER([1]CONSOLIDADO!$Q$4)), IF(M475&lt;[1]CONSOLIDADO!$Q$4,"INCUMPLIDA","PROCESO"), "VERIFICAR FECHA")),"SIN VALOR AVANCE")</f>
        <v>PROCESO</v>
      </c>
      <c r="R475" s="863" t="s">
        <v>881</v>
      </c>
    </row>
    <row r="476" spans="2:18" ht="240.6" x14ac:dyDescent="0.25">
      <c r="B476" s="737" t="s">
        <v>18</v>
      </c>
      <c r="C476" s="799" t="s">
        <v>8</v>
      </c>
      <c r="D476" s="1131" t="s">
        <v>815</v>
      </c>
      <c r="E476" s="1131" t="s">
        <v>816</v>
      </c>
      <c r="F476" s="1132"/>
      <c r="G476" s="902" t="s">
        <v>880</v>
      </c>
      <c r="H476" s="902" t="s">
        <v>827</v>
      </c>
      <c r="I476" s="902" t="s">
        <v>477</v>
      </c>
      <c r="J476" s="805" t="s">
        <v>351</v>
      </c>
      <c r="K476" s="709">
        <v>1</v>
      </c>
      <c r="L476" s="800">
        <v>44927</v>
      </c>
      <c r="M476" s="800">
        <v>45230</v>
      </c>
      <c r="N476" s="711">
        <f t="shared" si="19"/>
        <v>43.285714285714285</v>
      </c>
      <c r="O476" s="719">
        <v>0</v>
      </c>
      <c r="P476" s="406">
        <f t="shared" si="20"/>
        <v>0</v>
      </c>
      <c r="Q476" s="713" t="str">
        <f>IF(ISNUMBER(P476),IF(P476=100%,"CUMPLIDA",IF(AND(ISNUMBER(M476),ISNUMBER([1]CONSOLIDADO!$Q$4)), IF(M476&lt;[1]CONSOLIDADO!$Q$4,"INCUMPLIDA","PROCESO"), "VERIFICAR FECHA")),"SIN VALOR AVANCE")</f>
        <v>PROCESO</v>
      </c>
      <c r="R476" s="863" t="s">
        <v>847</v>
      </c>
    </row>
    <row r="477" spans="2:18" ht="158.4" customHeight="1" x14ac:dyDescent="0.25">
      <c r="B477" s="737" t="s">
        <v>18</v>
      </c>
      <c r="C477" s="799" t="s">
        <v>8</v>
      </c>
      <c r="D477" s="1131" t="s">
        <v>815</v>
      </c>
      <c r="E477" s="1131" t="s">
        <v>816</v>
      </c>
      <c r="F477" s="1132"/>
      <c r="G477" s="902" t="s">
        <v>880</v>
      </c>
      <c r="H477" s="902" t="s">
        <v>827</v>
      </c>
      <c r="I477" s="902" t="s">
        <v>479</v>
      </c>
      <c r="J477" s="805" t="s">
        <v>354</v>
      </c>
      <c r="K477" s="709">
        <v>1</v>
      </c>
      <c r="L477" s="800">
        <v>45231</v>
      </c>
      <c r="M477" s="800">
        <v>45443</v>
      </c>
      <c r="N477" s="711">
        <f t="shared" si="19"/>
        <v>30.285714285714285</v>
      </c>
      <c r="O477" s="719">
        <v>0</v>
      </c>
      <c r="P477" s="406">
        <f t="shared" si="20"/>
        <v>0</v>
      </c>
      <c r="Q477" s="713" t="str">
        <f>IF(ISNUMBER(P477),IF(P477=100%,"CUMPLIDA",IF(AND(ISNUMBER(M477),ISNUMBER([1]CONSOLIDADO!$Q$4)), IF(M477&lt;[1]CONSOLIDADO!$Q$4,"INCUMPLIDA","PROCESO"), "VERIFICAR FECHA")),"SIN VALOR AVANCE")</f>
        <v>PROCESO</v>
      </c>
      <c r="R477" s="863" t="s">
        <v>847</v>
      </c>
    </row>
    <row r="478" spans="2:18" ht="240.6" x14ac:dyDescent="0.25">
      <c r="B478" s="737" t="s">
        <v>18</v>
      </c>
      <c r="C478" s="799" t="s">
        <v>8</v>
      </c>
      <c r="D478" s="1131" t="s">
        <v>815</v>
      </c>
      <c r="E478" s="1131" t="s">
        <v>816</v>
      </c>
      <c r="F478" s="1132"/>
      <c r="G478" s="902" t="s">
        <v>880</v>
      </c>
      <c r="H478" s="902" t="s">
        <v>827</v>
      </c>
      <c r="I478" s="902" t="s">
        <v>479</v>
      </c>
      <c r="J478" s="805" t="s">
        <v>106</v>
      </c>
      <c r="K478" s="709">
        <v>4</v>
      </c>
      <c r="L478" s="800">
        <v>45444</v>
      </c>
      <c r="M478" s="800">
        <v>45808</v>
      </c>
      <c r="N478" s="711">
        <f t="shared" si="19"/>
        <v>52</v>
      </c>
      <c r="O478" s="719">
        <v>0</v>
      </c>
      <c r="P478" s="406">
        <f t="shared" si="20"/>
        <v>0</v>
      </c>
      <c r="Q478" s="713" t="str">
        <f>IF(ISNUMBER(P478),IF(P478=100%,"CUMPLIDA",IF(AND(ISNUMBER(M478),ISNUMBER([1]CONSOLIDADO!$Q$4)), IF(M478&lt;[1]CONSOLIDADO!$Q$4,"INCUMPLIDA","PROCESO"), "VERIFICAR FECHA")),"SIN VALOR AVANCE")</f>
        <v>PROCESO</v>
      </c>
      <c r="R478" s="863" t="s">
        <v>847</v>
      </c>
    </row>
    <row r="479" spans="2:18" ht="105.6" x14ac:dyDescent="0.25">
      <c r="B479" s="737" t="s">
        <v>18</v>
      </c>
      <c r="C479" s="799" t="s">
        <v>8</v>
      </c>
      <c r="D479" s="1131" t="s">
        <v>815</v>
      </c>
      <c r="E479" s="1131" t="s">
        <v>816</v>
      </c>
      <c r="F479" s="1132"/>
      <c r="G479" s="902" t="s">
        <v>880</v>
      </c>
      <c r="H479" s="902" t="s">
        <v>829</v>
      </c>
      <c r="I479" s="902" t="s">
        <v>830</v>
      </c>
      <c r="J479" s="805" t="s">
        <v>831</v>
      </c>
      <c r="K479" s="709">
        <v>1</v>
      </c>
      <c r="L479" s="800">
        <v>44927</v>
      </c>
      <c r="M479" s="800">
        <v>45016</v>
      </c>
      <c r="N479" s="718">
        <f t="shared" si="19"/>
        <v>12.714285714285714</v>
      </c>
      <c r="O479" s="719">
        <v>1</v>
      </c>
      <c r="P479" s="406">
        <f t="shared" si="20"/>
        <v>1</v>
      </c>
      <c r="Q479" s="713" t="str">
        <f>IF(ISNUMBER(P479),IF(P479=100%,"CUMPLIDA",IF(AND(ISNUMBER(M479),ISNUMBER([1]CONSOLIDADO!$Q$4)), IF(M479&lt;[1]CONSOLIDADO!$Q$4,"INCUMPLIDA","PROCESO"), "VERIFICAR FECHA")),"SIN VALOR AVANCE")</f>
        <v>CUMPLIDA</v>
      </c>
      <c r="R479" s="863" t="s">
        <v>876</v>
      </c>
    </row>
    <row r="480" spans="2:18" ht="165.6" x14ac:dyDescent="0.25">
      <c r="B480" s="737" t="s">
        <v>18</v>
      </c>
      <c r="C480" s="799" t="s">
        <v>8</v>
      </c>
      <c r="D480" s="1131" t="s">
        <v>815</v>
      </c>
      <c r="E480" s="1131" t="s">
        <v>816</v>
      </c>
      <c r="F480" s="1132"/>
      <c r="G480" s="902" t="s">
        <v>880</v>
      </c>
      <c r="H480" s="902" t="s">
        <v>829</v>
      </c>
      <c r="I480" s="902" t="s">
        <v>871</v>
      </c>
      <c r="J480" s="805" t="s">
        <v>473</v>
      </c>
      <c r="K480" s="709">
        <v>1</v>
      </c>
      <c r="L480" s="800">
        <v>45017</v>
      </c>
      <c r="M480" s="800">
        <v>45138</v>
      </c>
      <c r="N480" s="711">
        <f t="shared" si="19"/>
        <v>17.285714285714285</v>
      </c>
      <c r="O480" s="719">
        <v>0</v>
      </c>
      <c r="P480" s="406">
        <f t="shared" si="20"/>
        <v>0</v>
      </c>
      <c r="Q480" s="713" t="str">
        <f>IF(ISNUMBER(P480),IF(P480=100%,"CUMPLIDA",IF(AND(ISNUMBER(M480),ISNUMBER([1]CONSOLIDADO!$Q$4)), IF(M480&lt;[1]CONSOLIDADO!$Q$4,"INCUMPLIDA","PROCESO"), "VERIFICAR FECHA")),"SIN VALOR AVANCE")</f>
        <v>PROCESO</v>
      </c>
      <c r="R480" s="863" t="s">
        <v>882</v>
      </c>
    </row>
    <row r="481" spans="2:18" ht="105.6" x14ac:dyDescent="0.25">
      <c r="B481" s="737" t="s">
        <v>18</v>
      </c>
      <c r="C481" s="799" t="s">
        <v>8</v>
      </c>
      <c r="D481" s="1131" t="s">
        <v>815</v>
      </c>
      <c r="E481" s="1131" t="s">
        <v>816</v>
      </c>
      <c r="F481" s="1132"/>
      <c r="G481" s="902" t="s">
        <v>880</v>
      </c>
      <c r="H481" s="902" t="s">
        <v>829</v>
      </c>
      <c r="I481" s="902" t="s">
        <v>835</v>
      </c>
      <c r="J481" s="805" t="s">
        <v>473</v>
      </c>
      <c r="K481" s="709">
        <v>1</v>
      </c>
      <c r="L481" s="800">
        <v>45139</v>
      </c>
      <c r="M481" s="800">
        <v>45199</v>
      </c>
      <c r="N481" s="711">
        <f t="shared" si="19"/>
        <v>8.5714285714285712</v>
      </c>
      <c r="O481" s="719">
        <v>0</v>
      </c>
      <c r="P481" s="406">
        <f t="shared" si="20"/>
        <v>0</v>
      </c>
      <c r="Q481" s="713" t="str">
        <f>IF(ISNUMBER(P481),IF(P481=100%,"CUMPLIDA",IF(AND(ISNUMBER(M481),ISNUMBER([1]CONSOLIDADO!$Q$4)), IF(M481&lt;[1]CONSOLIDADO!$Q$4,"INCUMPLIDA","PROCESO"), "VERIFICAR FECHA")),"SIN VALOR AVANCE")</f>
        <v>PROCESO</v>
      </c>
      <c r="R481" s="863" t="s">
        <v>883</v>
      </c>
    </row>
    <row r="482" spans="2:18" ht="90.6" x14ac:dyDescent="0.25">
      <c r="B482" s="737" t="s">
        <v>18</v>
      </c>
      <c r="C482" s="799" t="s">
        <v>8</v>
      </c>
      <c r="D482" s="1131" t="s">
        <v>815</v>
      </c>
      <c r="E482" s="1131" t="s">
        <v>816</v>
      </c>
      <c r="F482" s="1132"/>
      <c r="G482" s="902" t="s">
        <v>880</v>
      </c>
      <c r="H482" s="902" t="s">
        <v>884</v>
      </c>
      <c r="I482" s="902" t="s">
        <v>885</v>
      </c>
      <c r="J482" s="805" t="s">
        <v>821</v>
      </c>
      <c r="K482" s="709">
        <v>1</v>
      </c>
      <c r="L482" s="800">
        <v>44958</v>
      </c>
      <c r="M482" s="800">
        <v>44985</v>
      </c>
      <c r="N482" s="718">
        <f t="shared" si="19"/>
        <v>3.8571428571428572</v>
      </c>
      <c r="O482" s="719">
        <v>1</v>
      </c>
      <c r="P482" s="406">
        <f t="shared" si="20"/>
        <v>1</v>
      </c>
      <c r="Q482" s="713" t="str">
        <f>IF(ISNUMBER(P482),IF(P482=100%,"CUMPLIDA",IF(AND(ISNUMBER(M482),ISNUMBER([1]CONSOLIDADO!$Q$4)), IF(M482&lt;[1]CONSOLIDADO!$Q$4,"INCUMPLIDA","PROCESO"), "VERIFICAR FECHA")),"SIN VALOR AVANCE")</f>
        <v>CUMPLIDA</v>
      </c>
      <c r="R482" s="863" t="s">
        <v>886</v>
      </c>
    </row>
    <row r="483" spans="2:18" ht="105.6" x14ac:dyDescent="0.25">
      <c r="B483" s="737" t="s">
        <v>18</v>
      </c>
      <c r="C483" s="799" t="s">
        <v>8</v>
      </c>
      <c r="D483" s="1131" t="s">
        <v>815</v>
      </c>
      <c r="E483" s="1131" t="s">
        <v>816</v>
      </c>
      <c r="F483" s="1132"/>
      <c r="G483" s="902" t="s">
        <v>880</v>
      </c>
      <c r="H483" s="902" t="s">
        <v>887</v>
      </c>
      <c r="I483" s="902" t="s">
        <v>888</v>
      </c>
      <c r="J483" s="805" t="s">
        <v>473</v>
      </c>
      <c r="K483" s="709">
        <v>1</v>
      </c>
      <c r="L483" s="800">
        <v>44958</v>
      </c>
      <c r="M483" s="800">
        <v>44985</v>
      </c>
      <c r="N483" s="718">
        <f t="shared" si="19"/>
        <v>3.8571428571428572</v>
      </c>
      <c r="O483" s="719">
        <v>1</v>
      </c>
      <c r="P483" s="406">
        <f t="shared" si="20"/>
        <v>1</v>
      </c>
      <c r="Q483" s="713" t="str">
        <f>IF(ISNUMBER(P483),IF(P483=100%,"CUMPLIDA",IF(AND(ISNUMBER(M483),ISNUMBER([1]CONSOLIDADO!$Q$4)), IF(M483&lt;[1]CONSOLIDADO!$Q$4,"INCUMPLIDA","PROCESO"), "VERIFICAR FECHA")),"SIN VALOR AVANCE")</f>
        <v>CUMPLIDA</v>
      </c>
      <c r="R483" s="863" t="s">
        <v>889</v>
      </c>
    </row>
    <row r="484" spans="2:18" ht="105.6" x14ac:dyDescent="0.25">
      <c r="B484" s="737" t="s">
        <v>18</v>
      </c>
      <c r="C484" s="799" t="s">
        <v>8</v>
      </c>
      <c r="D484" s="1131" t="s">
        <v>815</v>
      </c>
      <c r="E484" s="1131" t="s">
        <v>816</v>
      </c>
      <c r="F484" s="1132"/>
      <c r="G484" s="902" t="s">
        <v>880</v>
      </c>
      <c r="H484" s="902" t="s">
        <v>890</v>
      </c>
      <c r="I484" s="902" t="s">
        <v>891</v>
      </c>
      <c r="J484" s="805" t="s">
        <v>473</v>
      </c>
      <c r="K484" s="709">
        <v>12</v>
      </c>
      <c r="L484" s="800">
        <v>44958</v>
      </c>
      <c r="M484" s="800">
        <v>45323</v>
      </c>
      <c r="N484" s="711">
        <f t="shared" si="19"/>
        <v>52.142857142857146</v>
      </c>
      <c r="O484" s="719">
        <v>4</v>
      </c>
      <c r="P484" s="406">
        <f t="shared" si="20"/>
        <v>0.33333333333333331</v>
      </c>
      <c r="Q484" s="713" t="str">
        <f>IF(ISNUMBER(P484),IF(P484=100%,"CUMPLIDA",IF(AND(ISNUMBER(M484),ISNUMBER([1]CONSOLIDADO!$Q$4)), IF(M484&lt;[1]CONSOLIDADO!$Q$4,"INCUMPLIDA","PROCESO"), "VERIFICAR FECHA")),"SIN VALOR AVANCE")</f>
        <v>PROCESO</v>
      </c>
      <c r="R484" s="863" t="s">
        <v>876</v>
      </c>
    </row>
    <row r="485" spans="2:18" ht="120" x14ac:dyDescent="0.25">
      <c r="B485" s="737" t="s">
        <v>18</v>
      </c>
      <c r="C485" s="799" t="s">
        <v>8</v>
      </c>
      <c r="D485" s="1131" t="s">
        <v>815</v>
      </c>
      <c r="E485" s="1131" t="s">
        <v>816</v>
      </c>
      <c r="F485" s="1132"/>
      <c r="G485" s="902" t="s">
        <v>880</v>
      </c>
      <c r="H485" s="902" t="s">
        <v>892</v>
      </c>
      <c r="I485" s="902" t="s">
        <v>893</v>
      </c>
      <c r="J485" s="805" t="s">
        <v>473</v>
      </c>
      <c r="K485" s="709">
        <v>4</v>
      </c>
      <c r="L485" s="800">
        <v>44958</v>
      </c>
      <c r="M485" s="800">
        <v>45323</v>
      </c>
      <c r="N485" s="711">
        <f t="shared" si="19"/>
        <v>52.142857142857146</v>
      </c>
      <c r="O485" s="719">
        <v>1</v>
      </c>
      <c r="P485" s="406">
        <f t="shared" si="20"/>
        <v>0.25</v>
      </c>
      <c r="Q485" s="713" t="str">
        <f>IF(ISNUMBER(P485),IF(P485=100%,"CUMPLIDA",IF(AND(ISNUMBER(M485),ISNUMBER([1]CONSOLIDADO!$Q$4)), IF(M485&lt;[1]CONSOLIDADO!$Q$4,"INCUMPLIDA","PROCESO"), "VERIFICAR FECHA")),"SIN VALOR AVANCE")</f>
        <v>PROCESO</v>
      </c>
      <c r="R485" s="863" t="s">
        <v>839</v>
      </c>
    </row>
    <row r="486" spans="2:18" ht="105.6" x14ac:dyDescent="0.25">
      <c r="B486" s="737" t="s">
        <v>18</v>
      </c>
      <c r="C486" s="799" t="s">
        <v>8</v>
      </c>
      <c r="D486" s="1131" t="s">
        <v>815</v>
      </c>
      <c r="E486" s="1131" t="s">
        <v>816</v>
      </c>
      <c r="F486" s="1132"/>
      <c r="G486" s="902" t="s">
        <v>880</v>
      </c>
      <c r="H486" s="902" t="s">
        <v>842</v>
      </c>
      <c r="I486" s="902" t="s">
        <v>843</v>
      </c>
      <c r="J486" s="805" t="s">
        <v>473</v>
      </c>
      <c r="K486" s="709">
        <v>1</v>
      </c>
      <c r="L486" s="800">
        <v>44958</v>
      </c>
      <c r="M486" s="800">
        <v>44985</v>
      </c>
      <c r="N486" s="718">
        <f t="shared" si="19"/>
        <v>3.8571428571428572</v>
      </c>
      <c r="O486" s="719">
        <v>1</v>
      </c>
      <c r="P486" s="406">
        <f t="shared" si="20"/>
        <v>1</v>
      </c>
      <c r="Q486" s="713" t="str">
        <f>IF(ISNUMBER(P486),IF(P486=100%,"CUMPLIDA",IF(AND(ISNUMBER(M486),ISNUMBER([1]CONSOLIDADO!$Q$4)), IF(M486&lt;[1]CONSOLIDADO!$Q$4,"INCUMPLIDA","PROCESO"), "VERIFICAR FECHA")),"SIN VALOR AVANCE")</f>
        <v>CUMPLIDA</v>
      </c>
      <c r="R486" s="863" t="s">
        <v>876</v>
      </c>
    </row>
    <row r="487" spans="2:18" ht="158.4" customHeight="1" x14ac:dyDescent="0.25">
      <c r="B487" s="737" t="s">
        <v>18</v>
      </c>
      <c r="C487" s="799" t="s">
        <v>8</v>
      </c>
      <c r="D487" s="904" t="s">
        <v>815</v>
      </c>
      <c r="E487" s="901" t="s">
        <v>816</v>
      </c>
      <c r="F487" s="903" t="s">
        <v>894</v>
      </c>
      <c r="G487" s="902" t="s">
        <v>895</v>
      </c>
      <c r="H487" s="902" t="s">
        <v>896</v>
      </c>
      <c r="I487" s="902" t="s">
        <v>897</v>
      </c>
      <c r="J487" s="805" t="s">
        <v>898</v>
      </c>
      <c r="K487" s="709">
        <v>6</v>
      </c>
      <c r="L487" s="800">
        <v>44927</v>
      </c>
      <c r="M487" s="800">
        <v>45291</v>
      </c>
      <c r="N487" s="711">
        <f t="shared" si="19"/>
        <v>52</v>
      </c>
      <c r="O487" s="719">
        <v>3</v>
      </c>
      <c r="P487" s="406">
        <f t="shared" si="20"/>
        <v>0.5</v>
      </c>
      <c r="Q487" s="713" t="str">
        <f>IF(ISNUMBER(P487),IF(P487=100%,"CUMPLIDA",IF(AND(ISNUMBER(M487),ISNUMBER([1]CONSOLIDADO!$Q$4)), IF(M487&lt;[1]CONSOLIDADO!$Q$4,"INCUMPLIDA","PROCESO"), "VERIFICAR FECHA")),"SIN VALOR AVANCE")</f>
        <v>PROCESO</v>
      </c>
      <c r="R487" s="863" t="s">
        <v>899</v>
      </c>
    </row>
    <row r="488" spans="2:18" ht="180.6" x14ac:dyDescent="0.25">
      <c r="B488" s="737" t="s">
        <v>18</v>
      </c>
      <c r="C488" s="799" t="s">
        <v>8</v>
      </c>
      <c r="D488" s="1131" t="s">
        <v>815</v>
      </c>
      <c r="E488" s="1131" t="s">
        <v>816</v>
      </c>
      <c r="F488" s="1132" t="s">
        <v>900</v>
      </c>
      <c r="G488" s="902" t="s">
        <v>901</v>
      </c>
      <c r="H488" s="902" t="s">
        <v>869</v>
      </c>
      <c r="I488" s="902" t="s">
        <v>824</v>
      </c>
      <c r="J488" s="805" t="s">
        <v>825</v>
      </c>
      <c r="K488" s="709">
        <v>3</v>
      </c>
      <c r="L488" s="800">
        <v>44958</v>
      </c>
      <c r="M488" s="800">
        <v>45323</v>
      </c>
      <c r="N488" s="711">
        <f t="shared" si="19"/>
        <v>52.142857142857146</v>
      </c>
      <c r="O488" s="719">
        <v>1</v>
      </c>
      <c r="P488" s="406">
        <f t="shared" si="20"/>
        <v>0.33333333333333331</v>
      </c>
      <c r="Q488" s="713" t="str">
        <f>IF(ISNUMBER(P488),IF(P488=100%,"CUMPLIDA",IF(AND(ISNUMBER(M488),ISNUMBER([1]CONSOLIDADO!$Q$4)), IF(M488&lt;[1]CONSOLIDADO!$Q$4,"INCUMPLIDA","PROCESO"), "VERIFICAR FECHA")),"SIN VALOR AVANCE")</f>
        <v>PROCESO</v>
      </c>
      <c r="R488" s="863" t="s">
        <v>902</v>
      </c>
    </row>
    <row r="489" spans="2:18" ht="240.6" x14ac:dyDescent="0.25">
      <c r="B489" s="737" t="s">
        <v>18</v>
      </c>
      <c r="C489" s="799" t="s">
        <v>8</v>
      </c>
      <c r="D489" s="1131" t="s">
        <v>815</v>
      </c>
      <c r="E489" s="1131" t="s">
        <v>816</v>
      </c>
      <c r="F489" s="1132"/>
      <c r="G489" s="902" t="s">
        <v>901</v>
      </c>
      <c r="H489" s="902" t="s">
        <v>827</v>
      </c>
      <c r="I489" s="902" t="s">
        <v>477</v>
      </c>
      <c r="J489" s="805" t="s">
        <v>351</v>
      </c>
      <c r="K489" s="709">
        <v>1</v>
      </c>
      <c r="L489" s="800">
        <v>44927</v>
      </c>
      <c r="M489" s="800">
        <v>45230</v>
      </c>
      <c r="N489" s="711">
        <f t="shared" si="19"/>
        <v>43.285714285714285</v>
      </c>
      <c r="O489" s="719">
        <v>0</v>
      </c>
      <c r="P489" s="406">
        <f t="shared" si="20"/>
        <v>0</v>
      </c>
      <c r="Q489" s="713" t="str">
        <f>IF(ISNUMBER(P489),IF(P489=100%,"CUMPLIDA",IF(AND(ISNUMBER(M489),ISNUMBER([1]CONSOLIDADO!$Q$4)), IF(M489&lt;[1]CONSOLIDADO!$Q$4,"INCUMPLIDA","PROCESO"), "VERIFICAR FECHA")),"SIN VALOR AVANCE")</f>
        <v>PROCESO</v>
      </c>
      <c r="R489" s="863" t="s">
        <v>847</v>
      </c>
    </row>
    <row r="490" spans="2:18" ht="240.6" x14ac:dyDescent="0.25">
      <c r="B490" s="737" t="s">
        <v>18</v>
      </c>
      <c r="C490" s="799" t="s">
        <v>8</v>
      </c>
      <c r="D490" s="1131" t="s">
        <v>815</v>
      </c>
      <c r="E490" s="1131" t="s">
        <v>816</v>
      </c>
      <c r="F490" s="1132"/>
      <c r="G490" s="902" t="s">
        <v>901</v>
      </c>
      <c r="H490" s="902" t="s">
        <v>827</v>
      </c>
      <c r="I490" s="902" t="s">
        <v>479</v>
      </c>
      <c r="J490" s="805" t="s">
        <v>354</v>
      </c>
      <c r="K490" s="709">
        <v>1</v>
      </c>
      <c r="L490" s="800">
        <v>45231</v>
      </c>
      <c r="M490" s="800">
        <v>45443</v>
      </c>
      <c r="N490" s="711">
        <f t="shared" si="19"/>
        <v>30.285714285714285</v>
      </c>
      <c r="O490" s="719">
        <v>0</v>
      </c>
      <c r="P490" s="406">
        <f t="shared" si="20"/>
        <v>0</v>
      </c>
      <c r="Q490" s="713" t="str">
        <f>IF(ISNUMBER(P490),IF(P490=100%,"CUMPLIDA",IF(AND(ISNUMBER(M490),ISNUMBER([1]CONSOLIDADO!$Q$4)), IF(M490&lt;[1]CONSOLIDADO!$Q$4,"INCUMPLIDA","PROCESO"), "VERIFICAR FECHA")),"SIN VALOR AVANCE")</f>
        <v>PROCESO</v>
      </c>
      <c r="R490" s="863" t="s">
        <v>847</v>
      </c>
    </row>
    <row r="491" spans="2:18" ht="240.6" x14ac:dyDescent="0.25">
      <c r="B491" s="737" t="s">
        <v>18</v>
      </c>
      <c r="C491" s="799" t="s">
        <v>8</v>
      </c>
      <c r="D491" s="1131" t="s">
        <v>815</v>
      </c>
      <c r="E491" s="1131" t="s">
        <v>816</v>
      </c>
      <c r="F491" s="1132"/>
      <c r="G491" s="902" t="s">
        <v>901</v>
      </c>
      <c r="H491" s="902" t="s">
        <v>827</v>
      </c>
      <c r="I491" s="902" t="s">
        <v>479</v>
      </c>
      <c r="J491" s="805" t="s">
        <v>106</v>
      </c>
      <c r="K491" s="709">
        <v>4</v>
      </c>
      <c r="L491" s="800">
        <v>45444</v>
      </c>
      <c r="M491" s="800">
        <v>45808</v>
      </c>
      <c r="N491" s="711">
        <f t="shared" si="19"/>
        <v>52</v>
      </c>
      <c r="O491" s="719">
        <v>0</v>
      </c>
      <c r="P491" s="406">
        <f t="shared" si="20"/>
        <v>0</v>
      </c>
      <c r="Q491" s="713" t="str">
        <f>IF(ISNUMBER(P491),IF(P491=100%,"CUMPLIDA",IF(AND(ISNUMBER(M491),ISNUMBER([1]CONSOLIDADO!$Q$4)), IF(M491&lt;[1]CONSOLIDADO!$Q$4,"INCUMPLIDA","PROCESO"), "VERIFICAR FECHA")),"SIN VALOR AVANCE")</f>
        <v>PROCESO</v>
      </c>
      <c r="R491" s="863" t="s">
        <v>847</v>
      </c>
    </row>
    <row r="492" spans="2:18" ht="150" x14ac:dyDescent="0.25">
      <c r="B492" s="737" t="s">
        <v>18</v>
      </c>
      <c r="C492" s="799" t="s">
        <v>8</v>
      </c>
      <c r="D492" s="1131" t="s">
        <v>815</v>
      </c>
      <c r="E492" s="1131" t="s">
        <v>816</v>
      </c>
      <c r="F492" s="1132"/>
      <c r="G492" s="902" t="s">
        <v>901</v>
      </c>
      <c r="H492" s="902" t="s">
        <v>829</v>
      </c>
      <c r="I492" s="902" t="s">
        <v>830</v>
      </c>
      <c r="J492" s="805" t="s">
        <v>831</v>
      </c>
      <c r="K492" s="709">
        <v>1</v>
      </c>
      <c r="L492" s="800">
        <v>44927</v>
      </c>
      <c r="M492" s="800">
        <v>45016</v>
      </c>
      <c r="N492" s="718">
        <f t="shared" si="19"/>
        <v>12.714285714285714</v>
      </c>
      <c r="O492" s="719">
        <v>1</v>
      </c>
      <c r="P492" s="406">
        <f t="shared" si="20"/>
        <v>1</v>
      </c>
      <c r="Q492" s="713" t="str">
        <f>IF(ISNUMBER(P492),IF(P492=100%,"CUMPLIDA",IF(AND(ISNUMBER(M492),ISNUMBER([1]CONSOLIDADO!$Q$4)), IF(M492&lt;[1]CONSOLIDADO!$Q$4,"INCUMPLIDA","PROCESO"), "VERIFICAR FECHA")),"SIN VALOR AVANCE")</f>
        <v>CUMPLIDA</v>
      </c>
      <c r="R492" s="863" t="s">
        <v>903</v>
      </c>
    </row>
    <row r="493" spans="2:18" ht="165.6" x14ac:dyDescent="0.25">
      <c r="B493" s="737" t="s">
        <v>18</v>
      </c>
      <c r="C493" s="799" t="s">
        <v>8</v>
      </c>
      <c r="D493" s="1131" t="s">
        <v>815</v>
      </c>
      <c r="E493" s="1131" t="s">
        <v>816</v>
      </c>
      <c r="F493" s="1132"/>
      <c r="G493" s="902" t="s">
        <v>901</v>
      </c>
      <c r="H493" s="902" t="s">
        <v>829</v>
      </c>
      <c r="I493" s="902" t="s">
        <v>871</v>
      </c>
      <c r="J493" s="805" t="s">
        <v>473</v>
      </c>
      <c r="K493" s="709">
        <v>1</v>
      </c>
      <c r="L493" s="800">
        <v>45017</v>
      </c>
      <c r="M493" s="800">
        <v>45138</v>
      </c>
      <c r="N493" s="711">
        <f t="shared" si="19"/>
        <v>17.285714285714285</v>
      </c>
      <c r="O493" s="719">
        <v>0</v>
      </c>
      <c r="P493" s="406">
        <f t="shared" si="20"/>
        <v>0</v>
      </c>
      <c r="Q493" s="713" t="str">
        <f>IF(ISNUMBER(P493),IF(P493=100%,"CUMPLIDA",IF(AND(ISNUMBER(M493),ISNUMBER([1]CONSOLIDADO!$Q$4)), IF(M493&lt;[1]CONSOLIDADO!$Q$4,"INCUMPLIDA","PROCESO"), "VERIFICAR FECHA")),"SIN VALOR AVANCE")</f>
        <v>PROCESO</v>
      </c>
      <c r="R493" s="863" t="s">
        <v>904</v>
      </c>
    </row>
    <row r="494" spans="2:18" ht="150" x14ac:dyDescent="0.25">
      <c r="B494" s="737" t="s">
        <v>18</v>
      </c>
      <c r="C494" s="799" t="s">
        <v>8</v>
      </c>
      <c r="D494" s="1131" t="s">
        <v>815</v>
      </c>
      <c r="E494" s="1131" t="s">
        <v>816</v>
      </c>
      <c r="F494" s="1132"/>
      <c r="G494" s="902" t="s">
        <v>901</v>
      </c>
      <c r="H494" s="902" t="s">
        <v>829</v>
      </c>
      <c r="I494" s="902" t="s">
        <v>835</v>
      </c>
      <c r="J494" s="805" t="s">
        <v>473</v>
      </c>
      <c r="K494" s="709">
        <v>1</v>
      </c>
      <c r="L494" s="800">
        <v>45139</v>
      </c>
      <c r="M494" s="800">
        <v>45199</v>
      </c>
      <c r="N494" s="711">
        <f t="shared" si="19"/>
        <v>8.5714285714285712</v>
      </c>
      <c r="O494" s="719">
        <v>0</v>
      </c>
      <c r="P494" s="406">
        <f t="shared" si="20"/>
        <v>0</v>
      </c>
      <c r="Q494" s="713" t="str">
        <f>IF(ISNUMBER(P494),IF(P494=100%,"CUMPLIDA",IF(AND(ISNUMBER(M494),ISNUMBER([1]CONSOLIDADO!$Q$4)), IF(M494&lt;[1]CONSOLIDADO!$Q$4,"INCUMPLIDA","PROCESO"), "VERIFICAR FECHA")),"SIN VALOR AVANCE")</f>
        <v>PROCESO</v>
      </c>
      <c r="R494" s="863" t="s">
        <v>883</v>
      </c>
    </row>
    <row r="495" spans="2:18" ht="150" x14ac:dyDescent="0.25">
      <c r="B495" s="737" t="s">
        <v>18</v>
      </c>
      <c r="C495" s="799" t="s">
        <v>8</v>
      </c>
      <c r="D495" s="1131" t="s">
        <v>815</v>
      </c>
      <c r="E495" s="1131" t="s">
        <v>816</v>
      </c>
      <c r="F495" s="1132"/>
      <c r="G495" s="902" t="s">
        <v>901</v>
      </c>
      <c r="H495" s="902" t="s">
        <v>874</v>
      </c>
      <c r="I495" s="902" t="s">
        <v>875</v>
      </c>
      <c r="J495" s="805" t="s">
        <v>473</v>
      </c>
      <c r="K495" s="709">
        <v>12</v>
      </c>
      <c r="L495" s="800">
        <v>44958</v>
      </c>
      <c r="M495" s="800">
        <v>45323</v>
      </c>
      <c r="N495" s="711">
        <f t="shared" si="19"/>
        <v>52.142857142857146</v>
      </c>
      <c r="O495" s="719">
        <v>4</v>
      </c>
      <c r="P495" s="406">
        <f t="shared" si="20"/>
        <v>0.33333333333333331</v>
      </c>
      <c r="Q495" s="713" t="str">
        <f>IF(ISNUMBER(P495),IF(P495=100%,"CUMPLIDA",IF(AND(ISNUMBER(M495),ISNUMBER([1]CONSOLIDADO!$Q$4)), IF(M495&lt;[1]CONSOLIDADO!$Q$4,"INCUMPLIDA","PROCESO"), "VERIFICAR FECHA")),"SIN VALOR AVANCE")</f>
        <v>PROCESO</v>
      </c>
      <c r="R495" s="863" t="s">
        <v>839</v>
      </c>
    </row>
    <row r="496" spans="2:18" ht="150" x14ac:dyDescent="0.25">
      <c r="B496" s="737" t="s">
        <v>18</v>
      </c>
      <c r="C496" s="799" t="s">
        <v>8</v>
      </c>
      <c r="D496" s="1131" t="s">
        <v>815</v>
      </c>
      <c r="E496" s="1131" t="s">
        <v>816</v>
      </c>
      <c r="F496" s="1132"/>
      <c r="G496" s="902" t="s">
        <v>901</v>
      </c>
      <c r="H496" s="902" t="s">
        <v>877</v>
      </c>
      <c r="I496" s="902" t="s">
        <v>878</v>
      </c>
      <c r="J496" s="805" t="s">
        <v>473</v>
      </c>
      <c r="K496" s="709">
        <v>4</v>
      </c>
      <c r="L496" s="800">
        <v>44958</v>
      </c>
      <c r="M496" s="800">
        <v>45323</v>
      </c>
      <c r="N496" s="711">
        <f t="shared" si="19"/>
        <v>52.142857142857146</v>
      </c>
      <c r="O496" s="719">
        <v>1</v>
      </c>
      <c r="P496" s="406">
        <f t="shared" si="20"/>
        <v>0.25</v>
      </c>
      <c r="Q496" s="713" t="str">
        <f>IF(ISNUMBER(P496),IF(P496=100%,"CUMPLIDA",IF(AND(ISNUMBER(M496),ISNUMBER([1]CONSOLIDADO!$Q$4)), IF(M496&lt;[1]CONSOLIDADO!$Q$4,"INCUMPLIDA","PROCESO"), "VERIFICAR FECHA")),"SIN VALOR AVANCE")</f>
        <v>PROCESO</v>
      </c>
      <c r="R496" s="863" t="s">
        <v>876</v>
      </c>
    </row>
    <row r="497" spans="2:18" ht="150" x14ac:dyDescent="0.25">
      <c r="B497" s="737" t="s">
        <v>18</v>
      </c>
      <c r="C497" s="799" t="s">
        <v>8</v>
      </c>
      <c r="D497" s="1131" t="s">
        <v>815</v>
      </c>
      <c r="E497" s="1131" t="s">
        <v>816</v>
      </c>
      <c r="F497" s="1132"/>
      <c r="G497" s="902" t="s">
        <v>901</v>
      </c>
      <c r="H497" s="902" t="s">
        <v>842</v>
      </c>
      <c r="I497" s="902" t="s">
        <v>843</v>
      </c>
      <c r="J497" s="805" t="s">
        <v>473</v>
      </c>
      <c r="K497" s="709">
        <v>1</v>
      </c>
      <c r="L497" s="800">
        <v>44958</v>
      </c>
      <c r="M497" s="800">
        <v>44985</v>
      </c>
      <c r="N497" s="718">
        <f t="shared" si="19"/>
        <v>3.8571428571428572</v>
      </c>
      <c r="O497" s="719">
        <v>1</v>
      </c>
      <c r="P497" s="406">
        <f t="shared" si="20"/>
        <v>1</v>
      </c>
      <c r="Q497" s="713" t="str">
        <f>IF(ISNUMBER(P497),IF(P497=100%,"CUMPLIDA",IF(AND(ISNUMBER(M497),ISNUMBER([1]CONSOLIDADO!$Q$4)), IF(M497&lt;[1]CONSOLIDADO!$Q$4,"INCUMPLIDA","PROCESO"), "VERIFICAR FECHA")),"SIN VALOR AVANCE")</f>
        <v>CUMPLIDA</v>
      </c>
      <c r="R497" s="863" t="s">
        <v>876</v>
      </c>
    </row>
    <row r="498" spans="2:18" ht="180.6" x14ac:dyDescent="0.25">
      <c r="B498" s="737" t="s">
        <v>18</v>
      </c>
      <c r="C498" s="799" t="s">
        <v>8</v>
      </c>
      <c r="D498" s="1131" t="s">
        <v>815</v>
      </c>
      <c r="E498" s="1131" t="s">
        <v>816</v>
      </c>
      <c r="F498" s="1132" t="s">
        <v>905</v>
      </c>
      <c r="G498" s="902" t="s">
        <v>906</v>
      </c>
      <c r="H498" s="903" t="s">
        <v>869</v>
      </c>
      <c r="I498" s="903" t="s">
        <v>824</v>
      </c>
      <c r="J498" s="903" t="s">
        <v>825</v>
      </c>
      <c r="K498" s="716">
        <v>3</v>
      </c>
      <c r="L498" s="800">
        <v>44958</v>
      </c>
      <c r="M498" s="800">
        <v>45323</v>
      </c>
      <c r="N498" s="711">
        <f t="shared" ref="N498:N597" si="21">(M498-L498)/7</f>
        <v>52.142857142857146</v>
      </c>
      <c r="O498" s="719">
        <v>1</v>
      </c>
      <c r="P498" s="406">
        <f t="shared" si="20"/>
        <v>0.33333333333333331</v>
      </c>
      <c r="Q498" s="713" t="str">
        <f>IF(ISNUMBER(P498),IF(P498=100%,"CUMPLIDA",IF(AND(ISNUMBER(M498),ISNUMBER([1]CONSOLIDADO!$Q$4)), IF(M498&lt;[1]CONSOLIDADO!$Q$4,"INCUMPLIDA","PROCESO"), "VERIFICAR FECHA")),"SIN VALOR AVANCE")</f>
        <v>PROCESO</v>
      </c>
      <c r="R498" s="862" t="s">
        <v>3316</v>
      </c>
    </row>
    <row r="499" spans="2:18" ht="240.6" x14ac:dyDescent="0.25">
      <c r="B499" s="737" t="s">
        <v>18</v>
      </c>
      <c r="C499" s="799" t="s">
        <v>8</v>
      </c>
      <c r="D499" s="1131" t="s">
        <v>815</v>
      </c>
      <c r="E499" s="1131" t="s">
        <v>816</v>
      </c>
      <c r="F499" s="1132"/>
      <c r="G499" s="902" t="s">
        <v>906</v>
      </c>
      <c r="H499" s="902" t="s">
        <v>827</v>
      </c>
      <c r="I499" s="902" t="s">
        <v>477</v>
      </c>
      <c r="J499" s="902" t="s">
        <v>351</v>
      </c>
      <c r="K499" s="709">
        <v>1</v>
      </c>
      <c r="L499" s="800">
        <v>44927</v>
      </c>
      <c r="M499" s="800">
        <v>45230</v>
      </c>
      <c r="N499" s="711">
        <f t="shared" si="21"/>
        <v>43.285714285714285</v>
      </c>
      <c r="O499" s="719">
        <v>0</v>
      </c>
      <c r="P499" s="406">
        <f t="shared" si="20"/>
        <v>0</v>
      </c>
      <c r="Q499" s="713" t="str">
        <f>IF(ISNUMBER(P499),IF(P499=100%,"CUMPLIDA",IF(AND(ISNUMBER(M499),ISNUMBER([1]CONSOLIDADO!$Q$4)), IF(M499&lt;[1]CONSOLIDADO!$Q$4,"INCUMPLIDA","PROCESO"), "VERIFICAR FECHA")),"SIN VALOR AVANCE")</f>
        <v>PROCESO</v>
      </c>
      <c r="R499" s="863" t="s">
        <v>847</v>
      </c>
    </row>
    <row r="500" spans="2:18" ht="158.4" customHeight="1" x14ac:dyDescent="0.25">
      <c r="B500" s="737" t="s">
        <v>18</v>
      </c>
      <c r="C500" s="799" t="s">
        <v>8</v>
      </c>
      <c r="D500" s="1131" t="s">
        <v>815</v>
      </c>
      <c r="E500" s="1131" t="s">
        <v>816</v>
      </c>
      <c r="F500" s="1132"/>
      <c r="G500" s="902" t="s">
        <v>906</v>
      </c>
      <c r="H500" s="902" t="s">
        <v>827</v>
      </c>
      <c r="I500" s="902" t="s">
        <v>479</v>
      </c>
      <c r="J500" s="902" t="s">
        <v>354</v>
      </c>
      <c r="K500" s="709">
        <v>1</v>
      </c>
      <c r="L500" s="800">
        <v>45231</v>
      </c>
      <c r="M500" s="800">
        <v>45443</v>
      </c>
      <c r="N500" s="711">
        <f t="shared" si="21"/>
        <v>30.285714285714285</v>
      </c>
      <c r="O500" s="719">
        <v>0</v>
      </c>
      <c r="P500" s="406">
        <f t="shared" si="20"/>
        <v>0</v>
      </c>
      <c r="Q500" s="713" t="str">
        <f>IF(ISNUMBER(P500),IF(P500=100%,"CUMPLIDA",IF(AND(ISNUMBER(M500),ISNUMBER([1]CONSOLIDADO!$Q$4)), IF(M500&lt;[1]CONSOLIDADO!$Q$4,"INCUMPLIDA","PROCESO"), "VERIFICAR FECHA")),"SIN VALOR AVANCE")</f>
        <v>PROCESO</v>
      </c>
      <c r="R500" s="863" t="s">
        <v>847</v>
      </c>
    </row>
    <row r="501" spans="2:18" ht="240.6" x14ac:dyDescent="0.25">
      <c r="B501" s="737" t="s">
        <v>18</v>
      </c>
      <c r="C501" s="799" t="s">
        <v>8</v>
      </c>
      <c r="D501" s="1131" t="s">
        <v>815</v>
      </c>
      <c r="E501" s="1131" t="s">
        <v>816</v>
      </c>
      <c r="F501" s="1132"/>
      <c r="G501" s="902" t="s">
        <v>906</v>
      </c>
      <c r="H501" s="902" t="s">
        <v>827</v>
      </c>
      <c r="I501" s="902" t="s">
        <v>479</v>
      </c>
      <c r="J501" s="902" t="s">
        <v>106</v>
      </c>
      <c r="K501" s="709">
        <v>4</v>
      </c>
      <c r="L501" s="800">
        <v>45444</v>
      </c>
      <c r="M501" s="800">
        <v>45808</v>
      </c>
      <c r="N501" s="711">
        <f t="shared" si="21"/>
        <v>52</v>
      </c>
      <c r="O501" s="719">
        <v>0</v>
      </c>
      <c r="P501" s="406">
        <f t="shared" si="20"/>
        <v>0</v>
      </c>
      <c r="Q501" s="713" t="str">
        <f>IF(ISNUMBER(P501),IF(P501=100%,"CUMPLIDA",IF(AND(ISNUMBER(M501),ISNUMBER([1]CONSOLIDADO!$Q$4)), IF(M501&lt;[1]CONSOLIDADO!$Q$4,"INCUMPLIDA","PROCESO"), "VERIFICAR FECHA")),"SIN VALOR AVANCE")</f>
        <v>PROCESO</v>
      </c>
      <c r="R501" s="863" t="s">
        <v>847</v>
      </c>
    </row>
    <row r="502" spans="2:18" ht="105.6" x14ac:dyDescent="0.25">
      <c r="B502" s="737" t="s">
        <v>18</v>
      </c>
      <c r="C502" s="799" t="s">
        <v>8</v>
      </c>
      <c r="D502" s="1131" t="s">
        <v>815</v>
      </c>
      <c r="E502" s="1131" t="s">
        <v>816</v>
      </c>
      <c r="F502" s="1132"/>
      <c r="G502" s="902" t="s">
        <v>906</v>
      </c>
      <c r="H502" s="902" t="s">
        <v>907</v>
      </c>
      <c r="I502" s="902" t="s">
        <v>830</v>
      </c>
      <c r="J502" s="902" t="s">
        <v>831</v>
      </c>
      <c r="K502" s="709">
        <v>1</v>
      </c>
      <c r="L502" s="800">
        <v>45017</v>
      </c>
      <c r="M502" s="800">
        <v>45138</v>
      </c>
      <c r="N502" s="718">
        <v>12.714285714285714</v>
      </c>
      <c r="O502" s="719">
        <v>1</v>
      </c>
      <c r="P502" s="406">
        <f t="shared" si="20"/>
        <v>1</v>
      </c>
      <c r="Q502" s="713" t="str">
        <f>IF(ISNUMBER(P502),IF(P502=100%,"CUMPLIDA",IF(AND(ISNUMBER(M502),ISNUMBER([1]CONSOLIDADO!$Q$4)), IF(M502&lt;[1]CONSOLIDADO!$Q$4,"INCUMPLIDA","PROCESO"), "VERIFICAR FECHA")),"SIN VALOR AVANCE")</f>
        <v>CUMPLIDA</v>
      </c>
      <c r="R502" s="863" t="s">
        <v>839</v>
      </c>
    </row>
    <row r="503" spans="2:18" ht="165.6" x14ac:dyDescent="0.25">
      <c r="B503" s="737" t="s">
        <v>18</v>
      </c>
      <c r="C503" s="799" t="s">
        <v>8</v>
      </c>
      <c r="D503" s="1131" t="s">
        <v>815</v>
      </c>
      <c r="E503" s="1131" t="s">
        <v>816</v>
      </c>
      <c r="F503" s="1132"/>
      <c r="G503" s="902" t="s">
        <v>906</v>
      </c>
      <c r="H503" s="902" t="s">
        <v>907</v>
      </c>
      <c r="I503" s="902" t="s">
        <v>908</v>
      </c>
      <c r="J503" s="902" t="s">
        <v>473</v>
      </c>
      <c r="K503" s="709">
        <v>1</v>
      </c>
      <c r="L503" s="800">
        <v>45017</v>
      </c>
      <c r="M503" s="800">
        <v>45138</v>
      </c>
      <c r="N503" s="711">
        <f t="shared" ref="N503:N509" si="22">(M503-L503)/7</f>
        <v>17.285714285714285</v>
      </c>
      <c r="O503" s="719">
        <v>0</v>
      </c>
      <c r="P503" s="406">
        <f t="shared" si="20"/>
        <v>0</v>
      </c>
      <c r="Q503" s="713" t="str">
        <f>IF(ISNUMBER(P503),IF(P503=100%,"CUMPLIDA",IF(AND(ISNUMBER(M503),ISNUMBER([1]CONSOLIDADO!$Q$4)), IF(M503&lt;[1]CONSOLIDADO!$Q$4,"INCUMPLIDA","PROCESO"), "VERIFICAR FECHA")),"SIN VALOR AVANCE")</f>
        <v>PROCESO</v>
      </c>
      <c r="R503" s="863" t="s">
        <v>909</v>
      </c>
    </row>
    <row r="504" spans="2:18" ht="105.6" x14ac:dyDescent="0.25">
      <c r="B504" s="737" t="s">
        <v>18</v>
      </c>
      <c r="C504" s="799" t="s">
        <v>8</v>
      </c>
      <c r="D504" s="1131" t="s">
        <v>815</v>
      </c>
      <c r="E504" s="1131" t="s">
        <v>816</v>
      </c>
      <c r="F504" s="1132"/>
      <c r="G504" s="902" t="s">
        <v>906</v>
      </c>
      <c r="H504" s="902" t="s">
        <v>907</v>
      </c>
      <c r="I504" s="902" t="s">
        <v>835</v>
      </c>
      <c r="J504" s="902" t="s">
        <v>473</v>
      </c>
      <c r="K504" s="709">
        <v>1</v>
      </c>
      <c r="L504" s="800">
        <v>45139</v>
      </c>
      <c r="M504" s="800">
        <v>45199</v>
      </c>
      <c r="N504" s="711">
        <f t="shared" si="22"/>
        <v>8.5714285714285712</v>
      </c>
      <c r="O504" s="719">
        <v>0</v>
      </c>
      <c r="P504" s="406">
        <f t="shared" si="20"/>
        <v>0</v>
      </c>
      <c r="Q504" s="713" t="str">
        <f>IF(ISNUMBER(P504),IF(P504=100%,"CUMPLIDA",IF(AND(ISNUMBER(M504),ISNUMBER([1]CONSOLIDADO!$Q$4)), IF(M504&lt;[1]CONSOLIDADO!$Q$4,"INCUMPLIDA","PROCESO"), "VERIFICAR FECHA")),"SIN VALOR AVANCE")</f>
        <v>PROCESO</v>
      </c>
      <c r="R504" s="863" t="s">
        <v>883</v>
      </c>
    </row>
    <row r="505" spans="2:18" ht="120" x14ac:dyDescent="0.25">
      <c r="B505" s="737" t="s">
        <v>18</v>
      </c>
      <c r="C505" s="799" t="s">
        <v>8</v>
      </c>
      <c r="D505" s="1131" t="s">
        <v>815</v>
      </c>
      <c r="E505" s="1131" t="s">
        <v>816</v>
      </c>
      <c r="F505" s="1132"/>
      <c r="G505" s="902" t="s">
        <v>906</v>
      </c>
      <c r="H505" s="902" t="s">
        <v>848</v>
      </c>
      <c r="I505" s="902" t="s">
        <v>849</v>
      </c>
      <c r="J505" s="902" t="s">
        <v>473</v>
      </c>
      <c r="K505" s="709">
        <v>12</v>
      </c>
      <c r="L505" s="800">
        <v>44958</v>
      </c>
      <c r="M505" s="800">
        <v>45323</v>
      </c>
      <c r="N505" s="711">
        <f t="shared" si="22"/>
        <v>52.142857142857146</v>
      </c>
      <c r="O505" s="719">
        <v>5</v>
      </c>
      <c r="P505" s="406">
        <f t="shared" si="20"/>
        <v>0.41666666666666669</v>
      </c>
      <c r="Q505" s="713" t="str">
        <f>IF(ISNUMBER(P505),IF(P505=100%,"CUMPLIDA",IF(AND(ISNUMBER(M505),ISNUMBER([1]CONSOLIDADO!$Q$4)), IF(M505&lt;[1]CONSOLIDADO!$Q$4,"INCUMPLIDA","PROCESO"), "VERIFICAR FECHA")),"SIN VALOR AVANCE")</f>
        <v>PROCESO</v>
      </c>
      <c r="R505" s="863" t="s">
        <v>910</v>
      </c>
    </row>
    <row r="506" spans="2:18" ht="180.6" x14ac:dyDescent="0.25">
      <c r="B506" s="737" t="s">
        <v>18</v>
      </c>
      <c r="C506" s="799" t="s">
        <v>8</v>
      </c>
      <c r="D506" s="1133" t="s">
        <v>815</v>
      </c>
      <c r="E506" s="1133" t="s">
        <v>816</v>
      </c>
      <c r="F506" s="1134" t="s">
        <v>911</v>
      </c>
      <c r="G506" s="903" t="s">
        <v>912</v>
      </c>
      <c r="H506" s="903" t="s">
        <v>869</v>
      </c>
      <c r="I506" s="903" t="s">
        <v>824</v>
      </c>
      <c r="J506" s="903" t="s">
        <v>825</v>
      </c>
      <c r="K506" s="716">
        <v>3</v>
      </c>
      <c r="L506" s="800">
        <v>44958</v>
      </c>
      <c r="M506" s="800">
        <v>45323</v>
      </c>
      <c r="N506" s="711">
        <f t="shared" si="22"/>
        <v>52.142857142857146</v>
      </c>
      <c r="O506" s="719">
        <v>1</v>
      </c>
      <c r="P506" s="406">
        <f t="shared" si="20"/>
        <v>0.33333333333333331</v>
      </c>
      <c r="Q506" s="713" t="str">
        <f>IF(ISNUMBER(P506),IF(P506=100%,"CUMPLIDA",IF(AND(ISNUMBER(M506),ISNUMBER([1]CONSOLIDADO!$Q$4)), IF(M506&lt;[1]CONSOLIDADO!$Q$4,"INCUMPLIDA","PROCESO"), "VERIFICAR FECHA")),"SIN VALOR AVANCE")</f>
        <v>PROCESO</v>
      </c>
      <c r="R506" s="862" t="s">
        <v>3316</v>
      </c>
    </row>
    <row r="507" spans="2:18" ht="240.6" x14ac:dyDescent="0.25">
      <c r="B507" s="737" t="s">
        <v>18</v>
      </c>
      <c r="C507" s="799" t="s">
        <v>8</v>
      </c>
      <c r="D507" s="1133" t="s">
        <v>815</v>
      </c>
      <c r="E507" s="1133" t="s">
        <v>816</v>
      </c>
      <c r="F507" s="1134"/>
      <c r="G507" s="902" t="s">
        <v>912</v>
      </c>
      <c r="H507" s="902" t="s">
        <v>827</v>
      </c>
      <c r="I507" s="902" t="s">
        <v>477</v>
      </c>
      <c r="J507" s="902" t="s">
        <v>351</v>
      </c>
      <c r="K507" s="709">
        <v>1</v>
      </c>
      <c r="L507" s="800">
        <v>44927</v>
      </c>
      <c r="M507" s="800">
        <v>45230</v>
      </c>
      <c r="N507" s="711">
        <f t="shared" si="22"/>
        <v>43.285714285714285</v>
      </c>
      <c r="O507" s="719">
        <v>0</v>
      </c>
      <c r="P507" s="406">
        <f t="shared" si="20"/>
        <v>0</v>
      </c>
      <c r="Q507" s="713" t="str">
        <f>IF(ISNUMBER(P507),IF(P507=100%,"CUMPLIDA",IF(AND(ISNUMBER(M507),ISNUMBER([1]CONSOLIDADO!$Q$4)), IF(M507&lt;[1]CONSOLIDADO!$Q$4,"INCUMPLIDA","PROCESO"), "VERIFICAR FECHA")),"SIN VALOR AVANCE")</f>
        <v>PROCESO</v>
      </c>
      <c r="R507" s="863" t="s">
        <v>847</v>
      </c>
    </row>
    <row r="508" spans="2:18" ht="240.6" x14ac:dyDescent="0.25">
      <c r="B508" s="737" t="s">
        <v>18</v>
      </c>
      <c r="C508" s="799" t="s">
        <v>8</v>
      </c>
      <c r="D508" s="1133" t="s">
        <v>815</v>
      </c>
      <c r="E508" s="1133" t="s">
        <v>816</v>
      </c>
      <c r="F508" s="1134"/>
      <c r="G508" s="902" t="s">
        <v>912</v>
      </c>
      <c r="H508" s="902" t="s">
        <v>827</v>
      </c>
      <c r="I508" s="902" t="s">
        <v>479</v>
      </c>
      <c r="J508" s="902" t="s">
        <v>354</v>
      </c>
      <c r="K508" s="709">
        <v>1</v>
      </c>
      <c r="L508" s="800">
        <v>45231</v>
      </c>
      <c r="M508" s="800">
        <v>45443</v>
      </c>
      <c r="N508" s="711">
        <f t="shared" si="22"/>
        <v>30.285714285714285</v>
      </c>
      <c r="O508" s="719">
        <v>0</v>
      </c>
      <c r="P508" s="406">
        <f t="shared" si="20"/>
        <v>0</v>
      </c>
      <c r="Q508" s="713" t="str">
        <f>IF(ISNUMBER(P508),IF(P508=100%,"CUMPLIDA",IF(AND(ISNUMBER(M508),ISNUMBER([1]CONSOLIDADO!$Q$4)), IF(M508&lt;[1]CONSOLIDADO!$Q$4,"INCUMPLIDA","PROCESO"), "VERIFICAR FECHA")),"SIN VALOR AVANCE")</f>
        <v>PROCESO</v>
      </c>
      <c r="R508" s="863" t="s">
        <v>847</v>
      </c>
    </row>
    <row r="509" spans="2:18" ht="240.6" x14ac:dyDescent="0.25">
      <c r="B509" s="737" t="s">
        <v>18</v>
      </c>
      <c r="C509" s="799" t="s">
        <v>8</v>
      </c>
      <c r="D509" s="1133" t="s">
        <v>815</v>
      </c>
      <c r="E509" s="1133" t="s">
        <v>816</v>
      </c>
      <c r="F509" s="1134"/>
      <c r="G509" s="902" t="s">
        <v>912</v>
      </c>
      <c r="H509" s="902" t="s">
        <v>827</v>
      </c>
      <c r="I509" s="902" t="s">
        <v>479</v>
      </c>
      <c r="J509" s="902" t="s">
        <v>106</v>
      </c>
      <c r="K509" s="709">
        <v>4</v>
      </c>
      <c r="L509" s="800">
        <v>45444</v>
      </c>
      <c r="M509" s="800">
        <v>45808</v>
      </c>
      <c r="N509" s="711">
        <f t="shared" si="22"/>
        <v>52</v>
      </c>
      <c r="O509" s="719">
        <v>0</v>
      </c>
      <c r="P509" s="406">
        <f t="shared" si="20"/>
        <v>0</v>
      </c>
      <c r="Q509" s="713" t="str">
        <f>IF(ISNUMBER(P509),IF(P509=100%,"CUMPLIDA",IF(AND(ISNUMBER(M509),ISNUMBER([1]CONSOLIDADO!$Q$4)), IF(M509&lt;[1]CONSOLIDADO!$Q$4,"INCUMPLIDA","PROCESO"), "VERIFICAR FECHA")),"SIN VALOR AVANCE")</f>
        <v>PROCESO</v>
      </c>
      <c r="R509" s="863" t="s">
        <v>847</v>
      </c>
    </row>
    <row r="510" spans="2:18" ht="180.6" customHeight="1" x14ac:dyDescent="0.25">
      <c r="B510" s="737" t="s">
        <v>18</v>
      </c>
      <c r="C510" s="799" t="s">
        <v>8</v>
      </c>
      <c r="D510" s="1133" t="s">
        <v>815</v>
      </c>
      <c r="E510" s="1133" t="s">
        <v>816</v>
      </c>
      <c r="F510" s="1134"/>
      <c r="G510" s="902" t="s">
        <v>912</v>
      </c>
      <c r="H510" s="902" t="s">
        <v>907</v>
      </c>
      <c r="I510" s="902" t="s">
        <v>830</v>
      </c>
      <c r="J510" s="902" t="s">
        <v>831</v>
      </c>
      <c r="K510" s="709">
        <v>1</v>
      </c>
      <c r="L510" s="800">
        <v>45017</v>
      </c>
      <c r="M510" s="800">
        <v>45138</v>
      </c>
      <c r="N510" s="718">
        <v>12.714285714285714</v>
      </c>
      <c r="O510" s="719">
        <v>1</v>
      </c>
      <c r="P510" s="406">
        <f t="shared" si="20"/>
        <v>1</v>
      </c>
      <c r="Q510" s="713" t="str">
        <f>IF(ISNUMBER(P510),IF(P510=100%,"CUMPLIDA",IF(AND(ISNUMBER(M510),ISNUMBER([1]CONSOLIDADO!$Q$4)), IF(M510&lt;[1]CONSOLIDADO!$Q$4,"INCUMPLIDA","PROCESO"), "VERIFICAR FECHA")),"SIN VALOR AVANCE")</f>
        <v>CUMPLIDA</v>
      </c>
      <c r="R510" s="863" t="s">
        <v>913</v>
      </c>
    </row>
    <row r="511" spans="2:18" ht="165.6" x14ac:dyDescent="0.25">
      <c r="B511" s="737" t="s">
        <v>18</v>
      </c>
      <c r="C511" s="799" t="s">
        <v>8</v>
      </c>
      <c r="D511" s="1133" t="s">
        <v>815</v>
      </c>
      <c r="E511" s="1133" t="s">
        <v>816</v>
      </c>
      <c r="F511" s="1134"/>
      <c r="G511" s="902" t="s">
        <v>912</v>
      </c>
      <c r="H511" s="902" t="s">
        <v>907</v>
      </c>
      <c r="I511" s="902" t="s">
        <v>908</v>
      </c>
      <c r="J511" s="902" t="s">
        <v>473</v>
      </c>
      <c r="K511" s="709">
        <v>1</v>
      </c>
      <c r="L511" s="800">
        <v>45017</v>
      </c>
      <c r="M511" s="800">
        <v>45138</v>
      </c>
      <c r="N511" s="711">
        <f t="shared" ref="N511:N518" si="23">(M511-L511)/7</f>
        <v>17.285714285714285</v>
      </c>
      <c r="O511" s="719">
        <v>0</v>
      </c>
      <c r="P511" s="406">
        <f t="shared" si="20"/>
        <v>0</v>
      </c>
      <c r="Q511" s="713" t="str">
        <f>IF(ISNUMBER(P511),IF(P511=100%,"CUMPLIDA",IF(AND(ISNUMBER(M511),ISNUMBER([1]CONSOLIDADO!$Q$4)), IF(M511&lt;[1]CONSOLIDADO!$Q$4,"INCUMPLIDA","PROCESO"), "VERIFICAR FECHA")),"SIN VALOR AVANCE")</f>
        <v>PROCESO</v>
      </c>
      <c r="R511" s="863" t="s">
        <v>914</v>
      </c>
    </row>
    <row r="512" spans="2:18" ht="105.6" x14ac:dyDescent="0.25">
      <c r="B512" s="737" t="s">
        <v>18</v>
      </c>
      <c r="C512" s="799" t="s">
        <v>8</v>
      </c>
      <c r="D512" s="1133" t="s">
        <v>815</v>
      </c>
      <c r="E512" s="1133" t="s">
        <v>816</v>
      </c>
      <c r="F512" s="1134"/>
      <c r="G512" s="902" t="s">
        <v>912</v>
      </c>
      <c r="H512" s="902" t="s">
        <v>907</v>
      </c>
      <c r="I512" s="902" t="s">
        <v>835</v>
      </c>
      <c r="J512" s="902" t="s">
        <v>473</v>
      </c>
      <c r="K512" s="709">
        <v>1</v>
      </c>
      <c r="L512" s="800">
        <v>45139</v>
      </c>
      <c r="M512" s="800">
        <v>45199</v>
      </c>
      <c r="N512" s="711">
        <f t="shared" si="23"/>
        <v>8.5714285714285712</v>
      </c>
      <c r="O512" s="719">
        <v>0</v>
      </c>
      <c r="P512" s="406">
        <f t="shared" si="20"/>
        <v>0</v>
      </c>
      <c r="Q512" s="713" t="str">
        <f>IF(ISNUMBER(P512),IF(P512=100%,"CUMPLIDA",IF(AND(ISNUMBER(M512),ISNUMBER([1]CONSOLIDADO!$Q$4)), IF(M512&lt;[1]CONSOLIDADO!$Q$4,"INCUMPLIDA","PROCESO"), "VERIFICAR FECHA")),"SIN VALOR AVANCE")</f>
        <v>PROCESO</v>
      </c>
      <c r="R512" s="863" t="s">
        <v>883</v>
      </c>
    </row>
    <row r="513" spans="2:18" ht="120" x14ac:dyDescent="0.25">
      <c r="B513" s="737" t="s">
        <v>18</v>
      </c>
      <c r="C513" s="799" t="s">
        <v>8</v>
      </c>
      <c r="D513" s="1133" t="s">
        <v>815</v>
      </c>
      <c r="E513" s="1133" t="s">
        <v>816</v>
      </c>
      <c r="F513" s="1134"/>
      <c r="G513" s="902" t="s">
        <v>912</v>
      </c>
      <c r="H513" s="902" t="s">
        <v>848</v>
      </c>
      <c r="I513" s="902" t="s">
        <v>849</v>
      </c>
      <c r="J513" s="902" t="s">
        <v>915</v>
      </c>
      <c r="K513" s="709">
        <v>12</v>
      </c>
      <c r="L513" s="800">
        <v>44958</v>
      </c>
      <c r="M513" s="800">
        <v>45323</v>
      </c>
      <c r="N513" s="711">
        <f t="shared" si="23"/>
        <v>52.142857142857146</v>
      </c>
      <c r="O513" s="719">
        <v>5</v>
      </c>
      <c r="P513" s="406">
        <f t="shared" si="20"/>
        <v>0.41666666666666669</v>
      </c>
      <c r="Q513" s="713" t="str">
        <f>IF(ISNUMBER(P513),IF(P513=100%,"CUMPLIDA",IF(AND(ISNUMBER(M513),ISNUMBER([1]CONSOLIDADO!$Q$4)), IF(M513&lt;[1]CONSOLIDADO!$Q$4,"INCUMPLIDA","PROCESO"), "VERIFICAR FECHA")),"SIN VALOR AVANCE")</f>
        <v>PROCESO</v>
      </c>
      <c r="R513" s="863" t="s">
        <v>916</v>
      </c>
    </row>
    <row r="514" spans="2:18" ht="210.6" x14ac:dyDescent="0.25">
      <c r="B514" s="737" t="s">
        <v>18</v>
      </c>
      <c r="C514" s="799" t="s">
        <v>8</v>
      </c>
      <c r="D514" s="904" t="s">
        <v>815</v>
      </c>
      <c r="E514" s="901" t="s">
        <v>816</v>
      </c>
      <c r="F514" s="903" t="s">
        <v>917</v>
      </c>
      <c r="G514" s="902" t="s">
        <v>918</v>
      </c>
      <c r="H514" s="902" t="s">
        <v>919</v>
      </c>
      <c r="I514" s="902" t="s">
        <v>920</v>
      </c>
      <c r="J514" s="805" t="s">
        <v>921</v>
      </c>
      <c r="K514" s="709">
        <v>2</v>
      </c>
      <c r="L514" s="800">
        <v>44927</v>
      </c>
      <c r="M514" s="800">
        <v>45291</v>
      </c>
      <c r="N514" s="711">
        <f t="shared" si="23"/>
        <v>52</v>
      </c>
      <c r="O514" s="719">
        <v>0.5</v>
      </c>
      <c r="P514" s="406">
        <f t="shared" si="20"/>
        <v>0.25</v>
      </c>
      <c r="Q514" s="713" t="str">
        <f>IF(ISNUMBER(P514),IF(P514=100%,"CUMPLIDA",IF(AND(ISNUMBER(M514),ISNUMBER([1]CONSOLIDADO!$Q$4)), IF(M514&lt;[1]CONSOLIDADO!$Q$4,"INCUMPLIDA","PROCESO"), "VERIFICAR FECHA")),"SIN VALOR AVANCE")</f>
        <v>PROCESO</v>
      </c>
      <c r="R514" s="863" t="s">
        <v>922</v>
      </c>
    </row>
    <row r="515" spans="2:18" ht="180.6" x14ac:dyDescent="0.25">
      <c r="B515" s="737" t="s">
        <v>18</v>
      </c>
      <c r="C515" s="799" t="s">
        <v>8</v>
      </c>
      <c r="D515" s="1131" t="s">
        <v>815</v>
      </c>
      <c r="E515" s="1131" t="s">
        <v>816</v>
      </c>
      <c r="F515" s="1132" t="s">
        <v>923</v>
      </c>
      <c r="G515" s="902" t="s">
        <v>924</v>
      </c>
      <c r="H515" s="902" t="s">
        <v>869</v>
      </c>
      <c r="I515" s="902" t="s">
        <v>824</v>
      </c>
      <c r="J515" s="805" t="s">
        <v>825</v>
      </c>
      <c r="K515" s="709">
        <v>3</v>
      </c>
      <c r="L515" s="800">
        <v>44958</v>
      </c>
      <c r="M515" s="800">
        <v>45323</v>
      </c>
      <c r="N515" s="711">
        <f t="shared" si="23"/>
        <v>52.142857142857146</v>
      </c>
      <c r="O515" s="719">
        <v>1</v>
      </c>
      <c r="P515" s="406">
        <f t="shared" si="20"/>
        <v>0.33333333333333331</v>
      </c>
      <c r="Q515" s="713" t="str">
        <f>IF(ISNUMBER(P515),IF(P515=100%,"CUMPLIDA",IF(AND(ISNUMBER(M515),ISNUMBER([1]CONSOLIDADO!$Q$4)), IF(M515&lt;[1]CONSOLIDADO!$Q$4,"INCUMPLIDA","PROCESO"), "VERIFICAR FECHA")),"SIN VALOR AVANCE")</f>
        <v>PROCESO</v>
      </c>
      <c r="R515" s="863" t="s">
        <v>925</v>
      </c>
    </row>
    <row r="516" spans="2:18" ht="240.6" x14ac:dyDescent="0.25">
      <c r="B516" s="737" t="s">
        <v>18</v>
      </c>
      <c r="C516" s="799" t="s">
        <v>8</v>
      </c>
      <c r="D516" s="1131" t="s">
        <v>815</v>
      </c>
      <c r="E516" s="1131" t="s">
        <v>816</v>
      </c>
      <c r="F516" s="1132"/>
      <c r="G516" s="902" t="s">
        <v>924</v>
      </c>
      <c r="H516" s="902" t="s">
        <v>827</v>
      </c>
      <c r="I516" s="902" t="s">
        <v>477</v>
      </c>
      <c r="J516" s="805" t="s">
        <v>351</v>
      </c>
      <c r="K516" s="709">
        <v>1</v>
      </c>
      <c r="L516" s="800">
        <v>44927</v>
      </c>
      <c r="M516" s="800">
        <v>45230</v>
      </c>
      <c r="N516" s="711">
        <f t="shared" si="23"/>
        <v>43.285714285714285</v>
      </c>
      <c r="O516" s="719">
        <v>0</v>
      </c>
      <c r="P516" s="406">
        <f t="shared" si="20"/>
        <v>0</v>
      </c>
      <c r="Q516" s="713" t="str">
        <f>IF(ISNUMBER(P516),IF(P516=100%,"CUMPLIDA",IF(AND(ISNUMBER(M516),ISNUMBER([1]CONSOLIDADO!$Q$4)), IF(M516&lt;[1]CONSOLIDADO!$Q$4,"INCUMPLIDA","PROCESO"), "VERIFICAR FECHA")),"SIN VALOR AVANCE")</f>
        <v>PROCESO</v>
      </c>
      <c r="R516" s="863" t="s">
        <v>847</v>
      </c>
    </row>
    <row r="517" spans="2:18" ht="240.6" x14ac:dyDescent="0.25">
      <c r="B517" s="737" t="s">
        <v>18</v>
      </c>
      <c r="C517" s="799" t="s">
        <v>8</v>
      </c>
      <c r="D517" s="1131" t="s">
        <v>815</v>
      </c>
      <c r="E517" s="1131" t="s">
        <v>816</v>
      </c>
      <c r="F517" s="1132"/>
      <c r="G517" s="902" t="s">
        <v>924</v>
      </c>
      <c r="H517" s="902" t="s">
        <v>827</v>
      </c>
      <c r="I517" s="902" t="s">
        <v>479</v>
      </c>
      <c r="J517" s="805" t="s">
        <v>354</v>
      </c>
      <c r="K517" s="709">
        <v>1</v>
      </c>
      <c r="L517" s="800">
        <v>45231</v>
      </c>
      <c r="M517" s="800">
        <v>45443</v>
      </c>
      <c r="N517" s="711">
        <f t="shared" si="23"/>
        <v>30.285714285714285</v>
      </c>
      <c r="O517" s="719">
        <v>0</v>
      </c>
      <c r="P517" s="406">
        <f t="shared" si="20"/>
        <v>0</v>
      </c>
      <c r="Q517" s="713" t="str">
        <f>IF(ISNUMBER(P517),IF(P517=100%,"CUMPLIDA",IF(AND(ISNUMBER(M517),ISNUMBER([1]CONSOLIDADO!$Q$4)), IF(M517&lt;[1]CONSOLIDADO!$Q$4,"INCUMPLIDA","PROCESO"), "VERIFICAR FECHA")),"SIN VALOR AVANCE")</f>
        <v>PROCESO</v>
      </c>
      <c r="R517" s="863" t="s">
        <v>847</v>
      </c>
    </row>
    <row r="518" spans="2:18" ht="180.6" customHeight="1" x14ac:dyDescent="0.25">
      <c r="B518" s="737" t="s">
        <v>18</v>
      </c>
      <c r="C518" s="799" t="s">
        <v>8</v>
      </c>
      <c r="D518" s="1131" t="s">
        <v>815</v>
      </c>
      <c r="E518" s="1131" t="s">
        <v>816</v>
      </c>
      <c r="F518" s="1132"/>
      <c r="G518" s="902" t="s">
        <v>924</v>
      </c>
      <c r="H518" s="902" t="s">
        <v>827</v>
      </c>
      <c r="I518" s="902" t="s">
        <v>479</v>
      </c>
      <c r="J518" s="805" t="s">
        <v>106</v>
      </c>
      <c r="K518" s="709">
        <v>4</v>
      </c>
      <c r="L518" s="800">
        <v>45444</v>
      </c>
      <c r="M518" s="800">
        <v>45808</v>
      </c>
      <c r="N518" s="711">
        <f t="shared" si="23"/>
        <v>52</v>
      </c>
      <c r="O518" s="719">
        <v>0</v>
      </c>
      <c r="P518" s="406">
        <f t="shared" si="20"/>
        <v>0</v>
      </c>
      <c r="Q518" s="713" t="str">
        <f>IF(ISNUMBER(P518),IF(P518=100%,"CUMPLIDA",IF(AND(ISNUMBER(M518),ISNUMBER([1]CONSOLIDADO!$Q$4)), IF(M518&lt;[1]CONSOLIDADO!$Q$4,"INCUMPLIDA","PROCESO"), "VERIFICAR FECHA")),"SIN VALOR AVANCE")</f>
        <v>PROCESO</v>
      </c>
      <c r="R518" s="863" t="s">
        <v>847</v>
      </c>
    </row>
    <row r="519" spans="2:18" ht="105.6" x14ac:dyDescent="0.25">
      <c r="B519" s="737" t="s">
        <v>18</v>
      </c>
      <c r="C519" s="799" t="s">
        <v>8</v>
      </c>
      <c r="D519" s="1131" t="s">
        <v>815</v>
      </c>
      <c r="E519" s="1131" t="s">
        <v>816</v>
      </c>
      <c r="F519" s="1132"/>
      <c r="G519" s="902" t="s">
        <v>924</v>
      </c>
      <c r="H519" s="902" t="s">
        <v>829</v>
      </c>
      <c r="I519" s="902" t="s">
        <v>830</v>
      </c>
      <c r="J519" s="805" t="s">
        <v>831</v>
      </c>
      <c r="K519" s="709">
        <v>1</v>
      </c>
      <c r="L519" s="800">
        <v>44927</v>
      </c>
      <c r="M519" s="800">
        <v>45016</v>
      </c>
      <c r="N519" s="718">
        <f t="shared" si="21"/>
        <v>12.714285714285714</v>
      </c>
      <c r="O519" s="719">
        <v>1</v>
      </c>
      <c r="P519" s="406">
        <f t="shared" si="20"/>
        <v>1</v>
      </c>
      <c r="Q519" s="713" t="str">
        <f>IF(ISNUMBER(P519),IF(P519=100%,"CUMPLIDA",IF(AND(ISNUMBER(M519),ISNUMBER([1]CONSOLIDADO!$Q$4)), IF(M519&lt;[1]CONSOLIDADO!$Q$4,"INCUMPLIDA","PROCESO"), "VERIFICAR FECHA")),"SIN VALOR AVANCE")</f>
        <v>CUMPLIDA</v>
      </c>
      <c r="R519" s="863" t="s">
        <v>876</v>
      </c>
    </row>
    <row r="520" spans="2:18" ht="165.6" x14ac:dyDescent="0.25">
      <c r="B520" s="737" t="s">
        <v>18</v>
      </c>
      <c r="C520" s="799" t="s">
        <v>8</v>
      </c>
      <c r="D520" s="1131" t="s">
        <v>815</v>
      </c>
      <c r="E520" s="1131" t="s">
        <v>816</v>
      </c>
      <c r="F520" s="1132"/>
      <c r="G520" s="902" t="s">
        <v>924</v>
      </c>
      <c r="H520" s="902" t="s">
        <v>829</v>
      </c>
      <c r="I520" s="902" t="s">
        <v>871</v>
      </c>
      <c r="J520" s="805" t="s">
        <v>473</v>
      </c>
      <c r="K520" s="709">
        <v>1</v>
      </c>
      <c r="L520" s="800">
        <v>45017</v>
      </c>
      <c r="M520" s="800">
        <v>45138</v>
      </c>
      <c r="N520" s="711">
        <f t="shared" si="21"/>
        <v>17.285714285714285</v>
      </c>
      <c r="O520" s="719">
        <v>0</v>
      </c>
      <c r="P520" s="406">
        <f t="shared" si="20"/>
        <v>0</v>
      </c>
      <c r="Q520" s="713" t="str">
        <f>IF(ISNUMBER(P520),IF(P520=100%,"CUMPLIDA",IF(AND(ISNUMBER(M520),ISNUMBER([1]CONSOLIDADO!$Q$4)), IF(M520&lt;[1]CONSOLIDADO!$Q$4,"INCUMPLIDA","PROCESO"), "VERIFICAR FECHA")),"SIN VALOR AVANCE")</f>
        <v>PROCESO</v>
      </c>
      <c r="R520" s="863" t="s">
        <v>926</v>
      </c>
    </row>
    <row r="521" spans="2:18" ht="120.6" x14ac:dyDescent="0.25">
      <c r="B521" s="737" t="s">
        <v>18</v>
      </c>
      <c r="C521" s="799" t="s">
        <v>8</v>
      </c>
      <c r="D521" s="1131" t="s">
        <v>815</v>
      </c>
      <c r="E521" s="1131" t="s">
        <v>816</v>
      </c>
      <c r="F521" s="1132"/>
      <c r="G521" s="902" t="s">
        <v>924</v>
      </c>
      <c r="H521" s="902" t="s">
        <v>829</v>
      </c>
      <c r="I521" s="902" t="s">
        <v>835</v>
      </c>
      <c r="J521" s="805" t="s">
        <v>473</v>
      </c>
      <c r="K521" s="709">
        <v>1</v>
      </c>
      <c r="L521" s="800">
        <v>45139</v>
      </c>
      <c r="M521" s="800">
        <v>45199</v>
      </c>
      <c r="N521" s="711">
        <f t="shared" si="21"/>
        <v>8.5714285714285712</v>
      </c>
      <c r="O521" s="719">
        <v>0</v>
      </c>
      <c r="P521" s="406">
        <f t="shared" si="20"/>
        <v>0</v>
      </c>
      <c r="Q521" s="713" t="str">
        <f>IF(ISNUMBER(P521),IF(P521=100%,"CUMPLIDA",IF(AND(ISNUMBER(M521),ISNUMBER([1]CONSOLIDADO!$Q$4)), IF(M521&lt;[1]CONSOLIDADO!$Q$4,"INCUMPLIDA","PROCESO"), "VERIFICAR FECHA")),"SIN VALOR AVANCE")</f>
        <v>PROCESO</v>
      </c>
      <c r="R521" s="863" t="s">
        <v>927</v>
      </c>
    </row>
    <row r="522" spans="2:18" ht="105.6" x14ac:dyDescent="0.25">
      <c r="B522" s="737" t="s">
        <v>18</v>
      </c>
      <c r="C522" s="799" t="s">
        <v>8</v>
      </c>
      <c r="D522" s="1131" t="s">
        <v>815</v>
      </c>
      <c r="E522" s="1131" t="s">
        <v>816</v>
      </c>
      <c r="F522" s="1132"/>
      <c r="G522" s="902" t="s">
        <v>924</v>
      </c>
      <c r="H522" s="902" t="s">
        <v>928</v>
      </c>
      <c r="I522" s="902" t="s">
        <v>929</v>
      </c>
      <c r="J522" s="805" t="s">
        <v>473</v>
      </c>
      <c r="K522" s="709">
        <v>12</v>
      </c>
      <c r="L522" s="800">
        <v>44958</v>
      </c>
      <c r="M522" s="800">
        <v>45323</v>
      </c>
      <c r="N522" s="711">
        <f t="shared" si="21"/>
        <v>52.142857142857146</v>
      </c>
      <c r="O522" s="719">
        <v>4</v>
      </c>
      <c r="P522" s="406">
        <f t="shared" si="20"/>
        <v>0.33333333333333331</v>
      </c>
      <c r="Q522" s="713" t="str">
        <f>IF(ISNUMBER(P522),IF(P522=100%,"CUMPLIDA",IF(AND(ISNUMBER(M522),ISNUMBER([1]CONSOLIDADO!$Q$4)), IF(M522&lt;[1]CONSOLIDADO!$Q$4,"INCUMPLIDA","PROCESO"), "VERIFICAR FECHA")),"SIN VALOR AVANCE")</f>
        <v>PROCESO</v>
      </c>
      <c r="R522" s="863" t="s">
        <v>876</v>
      </c>
    </row>
    <row r="523" spans="2:18" ht="120" x14ac:dyDescent="0.25">
      <c r="B523" s="737" t="s">
        <v>18</v>
      </c>
      <c r="C523" s="799" t="s">
        <v>8</v>
      </c>
      <c r="D523" s="1131" t="s">
        <v>815</v>
      </c>
      <c r="E523" s="1131" t="s">
        <v>816</v>
      </c>
      <c r="F523" s="1132"/>
      <c r="G523" s="902" t="s">
        <v>924</v>
      </c>
      <c r="H523" s="902" t="s">
        <v>930</v>
      </c>
      <c r="I523" s="902" t="s">
        <v>931</v>
      </c>
      <c r="J523" s="805" t="s">
        <v>473</v>
      </c>
      <c r="K523" s="709">
        <v>4</v>
      </c>
      <c r="L523" s="800">
        <v>44958</v>
      </c>
      <c r="M523" s="800">
        <v>45323</v>
      </c>
      <c r="N523" s="711">
        <f t="shared" si="21"/>
        <v>52.142857142857146</v>
      </c>
      <c r="O523" s="719">
        <v>1</v>
      </c>
      <c r="P523" s="406">
        <f t="shared" si="20"/>
        <v>0.25</v>
      </c>
      <c r="Q523" s="713" t="str">
        <f>IF(ISNUMBER(P523),IF(P523=100%,"CUMPLIDA",IF(AND(ISNUMBER(M523),ISNUMBER([1]CONSOLIDADO!$Q$4)), IF(M523&lt;[1]CONSOLIDADO!$Q$4,"INCUMPLIDA","PROCESO"), "VERIFICAR FECHA")),"SIN VALOR AVANCE")</f>
        <v>PROCESO</v>
      </c>
      <c r="R523" s="863" t="s">
        <v>839</v>
      </c>
    </row>
    <row r="524" spans="2:18" ht="180.6" x14ac:dyDescent="0.25">
      <c r="B524" s="737" t="s">
        <v>18</v>
      </c>
      <c r="C524" s="799" t="s">
        <v>8</v>
      </c>
      <c r="D524" s="1131" t="s">
        <v>815</v>
      </c>
      <c r="E524" s="1131" t="s">
        <v>816</v>
      </c>
      <c r="F524" s="1132" t="s">
        <v>932</v>
      </c>
      <c r="G524" s="902" t="s">
        <v>933</v>
      </c>
      <c r="H524" s="902" t="s">
        <v>869</v>
      </c>
      <c r="I524" s="902" t="s">
        <v>824</v>
      </c>
      <c r="J524" s="902" t="s">
        <v>825</v>
      </c>
      <c r="K524" s="709">
        <v>3</v>
      </c>
      <c r="L524" s="800">
        <v>44958</v>
      </c>
      <c r="M524" s="800">
        <v>45323</v>
      </c>
      <c r="N524" s="711">
        <f t="shared" si="21"/>
        <v>52.142857142857146</v>
      </c>
      <c r="O524" s="719">
        <v>1</v>
      </c>
      <c r="P524" s="406">
        <f t="shared" si="20"/>
        <v>0.33333333333333331</v>
      </c>
      <c r="Q524" s="713" t="str">
        <f>IF(ISNUMBER(P524),IF(P524=100%,"CUMPLIDA",IF(AND(ISNUMBER(M524),ISNUMBER([1]CONSOLIDADO!$Q$4)), IF(M524&lt;[1]CONSOLIDADO!$Q$4,"INCUMPLIDA","PROCESO"), "VERIFICAR FECHA")),"SIN VALOR AVANCE")</f>
        <v>PROCESO</v>
      </c>
      <c r="R524" s="863" t="s">
        <v>925</v>
      </c>
    </row>
    <row r="525" spans="2:18" ht="240.6" x14ac:dyDescent="0.25">
      <c r="B525" s="737" t="s">
        <v>18</v>
      </c>
      <c r="C525" s="799" t="s">
        <v>8</v>
      </c>
      <c r="D525" s="1131" t="s">
        <v>815</v>
      </c>
      <c r="E525" s="1131" t="s">
        <v>816</v>
      </c>
      <c r="F525" s="1132"/>
      <c r="G525" s="902" t="s">
        <v>933</v>
      </c>
      <c r="H525" s="902" t="s">
        <v>827</v>
      </c>
      <c r="I525" s="902" t="s">
        <v>477</v>
      </c>
      <c r="J525" s="902" t="s">
        <v>351</v>
      </c>
      <c r="K525" s="709">
        <v>1</v>
      </c>
      <c r="L525" s="800">
        <v>44927</v>
      </c>
      <c r="M525" s="800">
        <v>45230</v>
      </c>
      <c r="N525" s="711">
        <f t="shared" si="21"/>
        <v>43.285714285714285</v>
      </c>
      <c r="O525" s="719">
        <v>0</v>
      </c>
      <c r="P525" s="406">
        <f t="shared" ref="P525:P588" si="24">O525/K525</f>
        <v>0</v>
      </c>
      <c r="Q525" s="713" t="str">
        <f>IF(ISNUMBER(P525),IF(P525=100%,"CUMPLIDA",IF(AND(ISNUMBER(M525),ISNUMBER([1]CONSOLIDADO!$Q$4)), IF(M525&lt;[1]CONSOLIDADO!$Q$4,"INCUMPLIDA","PROCESO"), "VERIFICAR FECHA")),"SIN VALOR AVANCE")</f>
        <v>PROCESO</v>
      </c>
      <c r="R525" s="863" t="s">
        <v>847</v>
      </c>
    </row>
    <row r="526" spans="2:18" ht="240.6" x14ac:dyDescent="0.25">
      <c r="B526" s="737" t="s">
        <v>18</v>
      </c>
      <c r="C526" s="799" t="s">
        <v>8</v>
      </c>
      <c r="D526" s="1131" t="s">
        <v>815</v>
      </c>
      <c r="E526" s="1131" t="s">
        <v>816</v>
      </c>
      <c r="F526" s="1132"/>
      <c r="G526" s="902" t="s">
        <v>933</v>
      </c>
      <c r="H526" s="902" t="s">
        <v>827</v>
      </c>
      <c r="I526" s="902" t="s">
        <v>479</v>
      </c>
      <c r="J526" s="902" t="s">
        <v>354</v>
      </c>
      <c r="K526" s="709">
        <v>1</v>
      </c>
      <c r="L526" s="800">
        <v>45231</v>
      </c>
      <c r="M526" s="800">
        <v>45443</v>
      </c>
      <c r="N526" s="711">
        <f t="shared" si="21"/>
        <v>30.285714285714285</v>
      </c>
      <c r="O526" s="719">
        <v>0</v>
      </c>
      <c r="P526" s="406">
        <f t="shared" si="24"/>
        <v>0</v>
      </c>
      <c r="Q526" s="713" t="str">
        <f>IF(ISNUMBER(P526),IF(P526=100%,"CUMPLIDA",IF(AND(ISNUMBER(M526),ISNUMBER([1]CONSOLIDADO!$Q$4)), IF(M526&lt;[1]CONSOLIDADO!$Q$4,"INCUMPLIDA","PROCESO"), "VERIFICAR FECHA")),"SIN VALOR AVANCE")</f>
        <v>PROCESO</v>
      </c>
      <c r="R526" s="863" t="s">
        <v>847</v>
      </c>
    </row>
    <row r="527" spans="2:18" ht="158.4" customHeight="1" x14ac:dyDescent="0.25">
      <c r="B527" s="737" t="s">
        <v>18</v>
      </c>
      <c r="C527" s="799" t="s">
        <v>8</v>
      </c>
      <c r="D527" s="1131" t="s">
        <v>815</v>
      </c>
      <c r="E527" s="1131" t="s">
        <v>816</v>
      </c>
      <c r="F527" s="1132"/>
      <c r="G527" s="902" t="s">
        <v>933</v>
      </c>
      <c r="H527" s="902" t="s">
        <v>827</v>
      </c>
      <c r="I527" s="902" t="s">
        <v>479</v>
      </c>
      <c r="J527" s="902" t="s">
        <v>106</v>
      </c>
      <c r="K527" s="709">
        <v>4</v>
      </c>
      <c r="L527" s="800">
        <v>45444</v>
      </c>
      <c r="M527" s="800">
        <v>45808</v>
      </c>
      <c r="N527" s="711">
        <f t="shared" si="21"/>
        <v>52</v>
      </c>
      <c r="O527" s="719">
        <v>0</v>
      </c>
      <c r="P527" s="406">
        <f t="shared" si="24"/>
        <v>0</v>
      </c>
      <c r="Q527" s="713" t="str">
        <f>IF(ISNUMBER(P527),IF(P527=100%,"CUMPLIDA",IF(AND(ISNUMBER(M527),ISNUMBER([1]CONSOLIDADO!$Q$4)), IF(M527&lt;[1]CONSOLIDADO!$Q$4,"INCUMPLIDA","PROCESO"), "VERIFICAR FECHA")),"SIN VALOR AVANCE")</f>
        <v>PROCESO</v>
      </c>
      <c r="R527" s="863" t="s">
        <v>847</v>
      </c>
    </row>
    <row r="528" spans="2:18" ht="165" x14ac:dyDescent="0.25">
      <c r="B528" s="737" t="s">
        <v>18</v>
      </c>
      <c r="C528" s="799" t="s">
        <v>8</v>
      </c>
      <c r="D528" s="1131" t="s">
        <v>815</v>
      </c>
      <c r="E528" s="1131" t="s">
        <v>816</v>
      </c>
      <c r="F528" s="1132"/>
      <c r="G528" s="902" t="s">
        <v>933</v>
      </c>
      <c r="H528" s="902" t="s">
        <v>907</v>
      </c>
      <c r="I528" s="902" t="s">
        <v>830</v>
      </c>
      <c r="J528" s="902" t="s">
        <v>831</v>
      </c>
      <c r="K528" s="709">
        <v>1</v>
      </c>
      <c r="L528" s="800">
        <v>45017</v>
      </c>
      <c r="M528" s="800">
        <v>45138</v>
      </c>
      <c r="N528" s="718">
        <v>12.714285714285714</v>
      </c>
      <c r="O528" s="719">
        <v>1</v>
      </c>
      <c r="P528" s="406">
        <f t="shared" si="24"/>
        <v>1</v>
      </c>
      <c r="Q528" s="713" t="str">
        <f>IF(ISNUMBER(P528),IF(P528=100%,"CUMPLIDA",IF(AND(ISNUMBER(M528),ISNUMBER([1]CONSOLIDADO!$Q$4)), IF(M528&lt;[1]CONSOLIDADO!$Q$4,"INCUMPLIDA","PROCESO"), "VERIFICAR FECHA")),"SIN VALOR AVANCE")</f>
        <v>CUMPLIDA</v>
      </c>
      <c r="R528" s="863" t="s">
        <v>934</v>
      </c>
    </row>
    <row r="529" spans="2:18" ht="165.6" x14ac:dyDescent="0.25">
      <c r="B529" s="737" t="s">
        <v>18</v>
      </c>
      <c r="C529" s="799" t="s">
        <v>8</v>
      </c>
      <c r="D529" s="1131" t="s">
        <v>815</v>
      </c>
      <c r="E529" s="1131" t="s">
        <v>816</v>
      </c>
      <c r="F529" s="1132"/>
      <c r="G529" s="902" t="s">
        <v>933</v>
      </c>
      <c r="H529" s="902" t="s">
        <v>907</v>
      </c>
      <c r="I529" s="902" t="s">
        <v>908</v>
      </c>
      <c r="J529" s="902" t="s">
        <v>473</v>
      </c>
      <c r="K529" s="709">
        <v>1</v>
      </c>
      <c r="L529" s="800">
        <v>45017</v>
      </c>
      <c r="M529" s="800">
        <v>45138</v>
      </c>
      <c r="N529" s="711">
        <f t="shared" ref="N529:N535" si="25">(M529-L529)/7</f>
        <v>17.285714285714285</v>
      </c>
      <c r="O529" s="719">
        <v>0</v>
      </c>
      <c r="P529" s="406">
        <f t="shared" si="24"/>
        <v>0</v>
      </c>
      <c r="Q529" s="713" t="str">
        <f>IF(ISNUMBER(P529),IF(P529=100%,"CUMPLIDA",IF(AND(ISNUMBER(M529),ISNUMBER([1]CONSOLIDADO!$Q$4)), IF(M529&lt;[1]CONSOLIDADO!$Q$4,"INCUMPLIDA","PROCESO"), "VERIFICAR FECHA")),"SIN VALOR AVANCE")</f>
        <v>PROCESO</v>
      </c>
      <c r="R529" s="863" t="s">
        <v>935</v>
      </c>
    </row>
    <row r="530" spans="2:18" ht="165" x14ac:dyDescent="0.25">
      <c r="B530" s="737" t="s">
        <v>18</v>
      </c>
      <c r="C530" s="799" t="s">
        <v>8</v>
      </c>
      <c r="D530" s="1131" t="s">
        <v>815</v>
      </c>
      <c r="E530" s="1131" t="s">
        <v>816</v>
      </c>
      <c r="F530" s="1132"/>
      <c r="G530" s="902" t="s">
        <v>933</v>
      </c>
      <c r="H530" s="902" t="s">
        <v>907</v>
      </c>
      <c r="I530" s="902" t="s">
        <v>835</v>
      </c>
      <c r="J530" s="902" t="s">
        <v>473</v>
      </c>
      <c r="K530" s="709">
        <v>1</v>
      </c>
      <c r="L530" s="800">
        <v>45139</v>
      </c>
      <c r="M530" s="800">
        <v>45199</v>
      </c>
      <c r="N530" s="711">
        <f t="shared" si="25"/>
        <v>8.5714285714285712</v>
      </c>
      <c r="O530" s="719">
        <v>0</v>
      </c>
      <c r="P530" s="406">
        <f t="shared" si="24"/>
        <v>0</v>
      </c>
      <c r="Q530" s="713" t="str">
        <f>IF(ISNUMBER(P530),IF(P530=100%,"CUMPLIDA",IF(AND(ISNUMBER(M530),ISNUMBER([1]CONSOLIDADO!$Q$4)), IF(M530&lt;[1]CONSOLIDADO!$Q$4,"INCUMPLIDA","PROCESO"), "VERIFICAR FECHA")),"SIN VALOR AVANCE")</f>
        <v>PROCESO</v>
      </c>
      <c r="R530" s="863" t="s">
        <v>936</v>
      </c>
    </row>
    <row r="531" spans="2:18" ht="165" x14ac:dyDescent="0.25">
      <c r="B531" s="737" t="s">
        <v>18</v>
      </c>
      <c r="C531" s="799" t="s">
        <v>8</v>
      </c>
      <c r="D531" s="1131" t="s">
        <v>815</v>
      </c>
      <c r="E531" s="1131" t="s">
        <v>816</v>
      </c>
      <c r="F531" s="1132"/>
      <c r="G531" s="902" t="s">
        <v>933</v>
      </c>
      <c r="H531" s="902" t="s">
        <v>848</v>
      </c>
      <c r="I531" s="902" t="s">
        <v>849</v>
      </c>
      <c r="J531" s="902" t="s">
        <v>915</v>
      </c>
      <c r="K531" s="709">
        <v>12</v>
      </c>
      <c r="L531" s="800">
        <v>44958</v>
      </c>
      <c r="M531" s="800">
        <v>45323</v>
      </c>
      <c r="N531" s="711">
        <f t="shared" si="25"/>
        <v>52.142857142857146</v>
      </c>
      <c r="O531" s="719">
        <v>5</v>
      </c>
      <c r="P531" s="406">
        <f t="shared" si="24"/>
        <v>0.41666666666666669</v>
      </c>
      <c r="Q531" s="713" t="str">
        <f>IF(ISNUMBER(P531),IF(P531=100%,"CUMPLIDA",IF(AND(ISNUMBER(M531),ISNUMBER([1]CONSOLIDADO!$Q$4)), IF(M531&lt;[1]CONSOLIDADO!$Q$4,"INCUMPLIDA","PROCESO"), "VERIFICAR FECHA")),"SIN VALOR AVANCE")</f>
        <v>PROCESO</v>
      </c>
      <c r="R531" s="863" t="s">
        <v>937</v>
      </c>
    </row>
    <row r="532" spans="2:18" ht="180.6" x14ac:dyDescent="0.25">
      <c r="B532" s="737" t="s">
        <v>18</v>
      </c>
      <c r="C532" s="799" t="s">
        <v>8</v>
      </c>
      <c r="D532" s="1131" t="s">
        <v>815</v>
      </c>
      <c r="E532" s="1131" t="s">
        <v>816</v>
      </c>
      <c r="F532" s="1132" t="s">
        <v>938</v>
      </c>
      <c r="G532" s="902" t="s">
        <v>939</v>
      </c>
      <c r="H532" s="902" t="s">
        <v>869</v>
      </c>
      <c r="I532" s="902" t="s">
        <v>940</v>
      </c>
      <c r="J532" s="902" t="s">
        <v>825</v>
      </c>
      <c r="K532" s="709">
        <v>3</v>
      </c>
      <c r="L532" s="800">
        <v>44958</v>
      </c>
      <c r="M532" s="800">
        <v>45323</v>
      </c>
      <c r="N532" s="711">
        <f t="shared" si="25"/>
        <v>52.142857142857146</v>
      </c>
      <c r="O532" s="719">
        <v>1</v>
      </c>
      <c r="P532" s="406">
        <f t="shared" si="24"/>
        <v>0.33333333333333331</v>
      </c>
      <c r="Q532" s="713" t="str">
        <f>IF(ISNUMBER(P532),IF(P532=100%,"CUMPLIDA",IF(AND(ISNUMBER(M532),ISNUMBER([1]CONSOLIDADO!$Q$4)), IF(M532&lt;[1]CONSOLIDADO!$Q$4,"INCUMPLIDA","PROCESO"), "VERIFICAR FECHA")),"SIN VALOR AVANCE")</f>
        <v>PROCESO</v>
      </c>
      <c r="R532" s="863" t="s">
        <v>925</v>
      </c>
    </row>
    <row r="533" spans="2:18" ht="240.6" x14ac:dyDescent="0.25">
      <c r="B533" s="737" t="s">
        <v>18</v>
      </c>
      <c r="C533" s="799" t="s">
        <v>8</v>
      </c>
      <c r="D533" s="1131" t="s">
        <v>815</v>
      </c>
      <c r="E533" s="1131" t="s">
        <v>816</v>
      </c>
      <c r="F533" s="1132"/>
      <c r="G533" s="902" t="s">
        <v>939</v>
      </c>
      <c r="H533" s="902" t="s">
        <v>827</v>
      </c>
      <c r="I533" s="902" t="s">
        <v>477</v>
      </c>
      <c r="J533" s="902" t="s">
        <v>351</v>
      </c>
      <c r="K533" s="709">
        <v>1</v>
      </c>
      <c r="L533" s="800">
        <v>44927</v>
      </c>
      <c r="M533" s="800">
        <v>45230</v>
      </c>
      <c r="N533" s="711">
        <f t="shared" si="25"/>
        <v>43.285714285714285</v>
      </c>
      <c r="O533" s="719">
        <v>0</v>
      </c>
      <c r="P533" s="406">
        <f t="shared" si="24"/>
        <v>0</v>
      </c>
      <c r="Q533" s="713" t="str">
        <f>IF(ISNUMBER(P533),IF(P533=100%,"CUMPLIDA",IF(AND(ISNUMBER(M533),ISNUMBER([1]CONSOLIDADO!$Q$4)), IF(M533&lt;[1]CONSOLIDADO!$Q$4,"INCUMPLIDA","PROCESO"), "VERIFICAR FECHA")),"SIN VALOR AVANCE")</f>
        <v>PROCESO</v>
      </c>
      <c r="R533" s="863" t="s">
        <v>847</v>
      </c>
    </row>
    <row r="534" spans="2:18" ht="240.6" x14ac:dyDescent="0.25">
      <c r="B534" s="737" t="s">
        <v>18</v>
      </c>
      <c r="C534" s="799" t="s">
        <v>8</v>
      </c>
      <c r="D534" s="1131" t="s">
        <v>815</v>
      </c>
      <c r="E534" s="1131" t="s">
        <v>816</v>
      </c>
      <c r="F534" s="1132"/>
      <c r="G534" s="902" t="s">
        <v>939</v>
      </c>
      <c r="H534" s="902" t="s">
        <v>827</v>
      </c>
      <c r="I534" s="902" t="s">
        <v>479</v>
      </c>
      <c r="J534" s="902" t="s">
        <v>354</v>
      </c>
      <c r="K534" s="709">
        <v>1</v>
      </c>
      <c r="L534" s="800">
        <v>45231</v>
      </c>
      <c r="M534" s="800">
        <v>45443</v>
      </c>
      <c r="N534" s="711">
        <f t="shared" si="25"/>
        <v>30.285714285714285</v>
      </c>
      <c r="O534" s="719">
        <v>0</v>
      </c>
      <c r="P534" s="406">
        <f t="shared" si="24"/>
        <v>0</v>
      </c>
      <c r="Q534" s="713" t="str">
        <f>IF(ISNUMBER(P534),IF(P534=100%,"CUMPLIDA",IF(AND(ISNUMBER(M534),ISNUMBER([1]CONSOLIDADO!$Q$4)), IF(M534&lt;[1]CONSOLIDADO!$Q$4,"INCUMPLIDA","PROCESO"), "VERIFICAR FECHA")),"SIN VALOR AVANCE")</f>
        <v>PROCESO</v>
      </c>
      <c r="R534" s="863" t="s">
        <v>847</v>
      </c>
    </row>
    <row r="535" spans="2:18" ht="240.6" x14ac:dyDescent="0.25">
      <c r="B535" s="737" t="s">
        <v>18</v>
      </c>
      <c r="C535" s="799" t="s">
        <v>8</v>
      </c>
      <c r="D535" s="1131" t="s">
        <v>815</v>
      </c>
      <c r="E535" s="1131" t="s">
        <v>816</v>
      </c>
      <c r="F535" s="1132"/>
      <c r="G535" s="902" t="s">
        <v>939</v>
      </c>
      <c r="H535" s="902" t="s">
        <v>827</v>
      </c>
      <c r="I535" s="902" t="s">
        <v>479</v>
      </c>
      <c r="J535" s="902" t="s">
        <v>106</v>
      </c>
      <c r="K535" s="709">
        <v>4</v>
      </c>
      <c r="L535" s="800">
        <v>45444</v>
      </c>
      <c r="M535" s="800">
        <v>45808</v>
      </c>
      <c r="N535" s="711">
        <f t="shared" si="25"/>
        <v>52</v>
      </c>
      <c r="O535" s="719">
        <v>0</v>
      </c>
      <c r="P535" s="406">
        <f t="shared" si="24"/>
        <v>0</v>
      </c>
      <c r="Q535" s="713" t="str">
        <f>IF(ISNUMBER(P535),IF(P535=100%,"CUMPLIDA",IF(AND(ISNUMBER(M535),ISNUMBER([1]CONSOLIDADO!$Q$4)), IF(M535&lt;[1]CONSOLIDADO!$Q$4,"INCUMPLIDA","PROCESO"), "VERIFICAR FECHA")),"SIN VALOR AVANCE")</f>
        <v>PROCESO</v>
      </c>
      <c r="R535" s="863" t="s">
        <v>847</v>
      </c>
    </row>
    <row r="536" spans="2:18" ht="180.6" customHeight="1" x14ac:dyDescent="0.25">
      <c r="B536" s="737" t="s">
        <v>18</v>
      </c>
      <c r="C536" s="799" t="s">
        <v>8</v>
      </c>
      <c r="D536" s="1131" t="s">
        <v>815</v>
      </c>
      <c r="E536" s="1131" t="s">
        <v>816</v>
      </c>
      <c r="F536" s="1132"/>
      <c r="G536" s="902" t="s">
        <v>939</v>
      </c>
      <c r="H536" s="902" t="s">
        <v>907</v>
      </c>
      <c r="I536" s="902" t="s">
        <v>830</v>
      </c>
      <c r="J536" s="902" t="s">
        <v>831</v>
      </c>
      <c r="K536" s="709">
        <v>1</v>
      </c>
      <c r="L536" s="800">
        <v>45017</v>
      </c>
      <c r="M536" s="800">
        <v>45138</v>
      </c>
      <c r="N536" s="718">
        <v>12.714285714285714</v>
      </c>
      <c r="O536" s="719">
        <v>1</v>
      </c>
      <c r="P536" s="406">
        <f t="shared" si="24"/>
        <v>1</v>
      </c>
      <c r="Q536" s="713" t="str">
        <f>IF(ISNUMBER(P536),IF(P536=100%,"CUMPLIDA",IF(AND(ISNUMBER(M536),ISNUMBER([1]CONSOLIDADO!$Q$4)), IF(M536&lt;[1]CONSOLIDADO!$Q$4,"INCUMPLIDA","PROCESO"), "VERIFICAR FECHA")),"SIN VALOR AVANCE")</f>
        <v>CUMPLIDA</v>
      </c>
      <c r="R536" s="863" t="s">
        <v>941</v>
      </c>
    </row>
    <row r="537" spans="2:18" ht="165.6" x14ac:dyDescent="0.25">
      <c r="B537" s="737" t="s">
        <v>18</v>
      </c>
      <c r="C537" s="799" t="s">
        <v>8</v>
      </c>
      <c r="D537" s="1131" t="s">
        <v>815</v>
      </c>
      <c r="E537" s="1131" t="s">
        <v>816</v>
      </c>
      <c r="F537" s="1132"/>
      <c r="G537" s="902" t="s">
        <v>939</v>
      </c>
      <c r="H537" s="902" t="s">
        <v>907</v>
      </c>
      <c r="I537" s="902" t="s">
        <v>908</v>
      </c>
      <c r="J537" s="902" t="s">
        <v>473</v>
      </c>
      <c r="K537" s="709">
        <v>1</v>
      </c>
      <c r="L537" s="800">
        <v>45017</v>
      </c>
      <c r="M537" s="800">
        <v>45138</v>
      </c>
      <c r="N537" s="711">
        <f t="shared" ref="N537:N543" si="26">(M537-L537)/7</f>
        <v>17.285714285714285</v>
      </c>
      <c r="O537" s="719">
        <v>0</v>
      </c>
      <c r="P537" s="406">
        <f t="shared" si="24"/>
        <v>0</v>
      </c>
      <c r="Q537" s="713" t="str">
        <f>IF(ISNUMBER(P537),IF(P537=100%,"CUMPLIDA",IF(AND(ISNUMBER(M537),ISNUMBER([1]CONSOLIDADO!$Q$4)), IF(M537&lt;[1]CONSOLIDADO!$Q$4,"INCUMPLIDA","PROCESO"), "VERIFICAR FECHA")),"SIN VALOR AVANCE")</f>
        <v>PROCESO</v>
      </c>
      <c r="R537" s="863" t="s">
        <v>942</v>
      </c>
    </row>
    <row r="538" spans="2:18" ht="105.6" x14ac:dyDescent="0.25">
      <c r="B538" s="737" t="s">
        <v>18</v>
      </c>
      <c r="C538" s="799" t="s">
        <v>8</v>
      </c>
      <c r="D538" s="1131" t="s">
        <v>815</v>
      </c>
      <c r="E538" s="1131" t="s">
        <v>816</v>
      </c>
      <c r="F538" s="1132"/>
      <c r="G538" s="902" t="s">
        <v>939</v>
      </c>
      <c r="H538" s="902" t="s">
        <v>907</v>
      </c>
      <c r="I538" s="902" t="s">
        <v>835</v>
      </c>
      <c r="J538" s="902" t="s">
        <v>473</v>
      </c>
      <c r="K538" s="709">
        <v>1</v>
      </c>
      <c r="L538" s="800">
        <v>45139</v>
      </c>
      <c r="M538" s="800">
        <v>45199</v>
      </c>
      <c r="N538" s="711">
        <f t="shared" si="26"/>
        <v>8.5714285714285712</v>
      </c>
      <c r="O538" s="719">
        <v>0</v>
      </c>
      <c r="P538" s="406">
        <f t="shared" si="24"/>
        <v>0</v>
      </c>
      <c r="Q538" s="713" t="str">
        <f>IF(ISNUMBER(P538),IF(P538=100%,"CUMPLIDA",IF(AND(ISNUMBER(M538),ISNUMBER([1]CONSOLIDADO!$Q$4)), IF(M538&lt;[1]CONSOLIDADO!$Q$4,"INCUMPLIDA","PROCESO"), "VERIFICAR FECHA")),"SIN VALOR AVANCE")</f>
        <v>PROCESO</v>
      </c>
      <c r="R538" s="863" t="s">
        <v>936</v>
      </c>
    </row>
    <row r="539" spans="2:18" ht="120" x14ac:dyDescent="0.25">
      <c r="B539" s="737" t="s">
        <v>18</v>
      </c>
      <c r="C539" s="799" t="s">
        <v>8</v>
      </c>
      <c r="D539" s="1131" t="s">
        <v>815</v>
      </c>
      <c r="E539" s="1131" t="s">
        <v>816</v>
      </c>
      <c r="F539" s="1132"/>
      <c r="G539" s="902" t="s">
        <v>939</v>
      </c>
      <c r="H539" s="902" t="s">
        <v>848</v>
      </c>
      <c r="I539" s="902" t="s">
        <v>849</v>
      </c>
      <c r="J539" s="902" t="s">
        <v>915</v>
      </c>
      <c r="K539" s="709">
        <v>12</v>
      </c>
      <c r="L539" s="800">
        <v>44958</v>
      </c>
      <c r="M539" s="800">
        <v>45323</v>
      </c>
      <c r="N539" s="711">
        <f t="shared" si="26"/>
        <v>52.142857142857146</v>
      </c>
      <c r="O539" s="719">
        <v>5</v>
      </c>
      <c r="P539" s="406">
        <f t="shared" si="24"/>
        <v>0.41666666666666669</v>
      </c>
      <c r="Q539" s="713" t="str">
        <f>IF(ISNUMBER(P539),IF(P539=100%,"CUMPLIDA",IF(AND(ISNUMBER(M539),ISNUMBER([1]CONSOLIDADO!$Q$4)), IF(M539&lt;[1]CONSOLIDADO!$Q$4,"INCUMPLIDA","PROCESO"), "VERIFICAR FECHA")),"SIN VALOR AVANCE")</f>
        <v>PROCESO</v>
      </c>
      <c r="R539" s="863" t="s">
        <v>943</v>
      </c>
    </row>
    <row r="540" spans="2:18" ht="180.6" x14ac:dyDescent="0.25">
      <c r="B540" s="737" t="s">
        <v>18</v>
      </c>
      <c r="C540" s="799" t="s">
        <v>8</v>
      </c>
      <c r="D540" s="1131" t="s">
        <v>815</v>
      </c>
      <c r="E540" s="1131" t="s">
        <v>816</v>
      </c>
      <c r="F540" s="1132" t="s">
        <v>944</v>
      </c>
      <c r="G540" s="902" t="s">
        <v>945</v>
      </c>
      <c r="H540" s="902" t="s">
        <v>869</v>
      </c>
      <c r="I540" s="902" t="s">
        <v>824</v>
      </c>
      <c r="J540" s="805" t="s">
        <v>825</v>
      </c>
      <c r="K540" s="709">
        <v>3</v>
      </c>
      <c r="L540" s="800">
        <v>44958</v>
      </c>
      <c r="M540" s="800">
        <v>45323</v>
      </c>
      <c r="N540" s="711">
        <f t="shared" si="26"/>
        <v>52.142857142857146</v>
      </c>
      <c r="O540" s="719">
        <v>1</v>
      </c>
      <c r="P540" s="406">
        <f t="shared" si="24"/>
        <v>0.33333333333333331</v>
      </c>
      <c r="Q540" s="713" t="str">
        <f>IF(ISNUMBER(P540),IF(P540=100%,"CUMPLIDA",IF(AND(ISNUMBER(M540),ISNUMBER([1]CONSOLIDADO!$Q$4)), IF(M540&lt;[1]CONSOLIDADO!$Q$4,"INCUMPLIDA","PROCESO"), "VERIFICAR FECHA")),"SIN VALOR AVANCE")</f>
        <v>PROCESO</v>
      </c>
      <c r="R540" s="863" t="s">
        <v>946</v>
      </c>
    </row>
    <row r="541" spans="2:18" ht="240.6" x14ac:dyDescent="0.25">
      <c r="B541" s="737" t="s">
        <v>18</v>
      </c>
      <c r="C541" s="799" t="s">
        <v>8</v>
      </c>
      <c r="D541" s="1131" t="s">
        <v>815</v>
      </c>
      <c r="E541" s="1131" t="s">
        <v>816</v>
      </c>
      <c r="F541" s="1132"/>
      <c r="G541" s="902" t="s">
        <v>945</v>
      </c>
      <c r="H541" s="902" t="s">
        <v>827</v>
      </c>
      <c r="I541" s="902" t="s">
        <v>477</v>
      </c>
      <c r="J541" s="805" t="s">
        <v>351</v>
      </c>
      <c r="K541" s="709">
        <v>1</v>
      </c>
      <c r="L541" s="800">
        <v>44927</v>
      </c>
      <c r="M541" s="800">
        <v>45230</v>
      </c>
      <c r="N541" s="711">
        <f t="shared" si="26"/>
        <v>43.285714285714285</v>
      </c>
      <c r="O541" s="719">
        <v>0</v>
      </c>
      <c r="P541" s="406">
        <f t="shared" si="24"/>
        <v>0</v>
      </c>
      <c r="Q541" s="713" t="str">
        <f>IF(ISNUMBER(P541),IF(P541=100%,"CUMPLIDA",IF(AND(ISNUMBER(M541),ISNUMBER([1]CONSOLIDADO!$Q$4)), IF(M541&lt;[1]CONSOLIDADO!$Q$4,"INCUMPLIDA","PROCESO"), "VERIFICAR FECHA")),"SIN VALOR AVANCE")</f>
        <v>PROCESO</v>
      </c>
      <c r="R541" s="863" t="s">
        <v>847</v>
      </c>
    </row>
    <row r="542" spans="2:18" ht="240.6" x14ac:dyDescent="0.25">
      <c r="B542" s="737" t="s">
        <v>18</v>
      </c>
      <c r="C542" s="799" t="s">
        <v>8</v>
      </c>
      <c r="D542" s="1131" t="s">
        <v>815</v>
      </c>
      <c r="E542" s="1131" t="s">
        <v>816</v>
      </c>
      <c r="F542" s="1132"/>
      <c r="G542" s="902" t="s">
        <v>945</v>
      </c>
      <c r="H542" s="902" t="s">
        <v>827</v>
      </c>
      <c r="I542" s="902" t="s">
        <v>479</v>
      </c>
      <c r="J542" s="805" t="s">
        <v>354</v>
      </c>
      <c r="K542" s="709">
        <v>1</v>
      </c>
      <c r="L542" s="800">
        <v>45231</v>
      </c>
      <c r="M542" s="800">
        <v>45443</v>
      </c>
      <c r="N542" s="711">
        <f t="shared" si="26"/>
        <v>30.285714285714285</v>
      </c>
      <c r="O542" s="719">
        <v>0</v>
      </c>
      <c r="P542" s="406">
        <f t="shared" si="24"/>
        <v>0</v>
      </c>
      <c r="Q542" s="713" t="str">
        <f>IF(ISNUMBER(P542),IF(P542=100%,"CUMPLIDA",IF(AND(ISNUMBER(M542),ISNUMBER([1]CONSOLIDADO!$Q$4)), IF(M542&lt;[1]CONSOLIDADO!$Q$4,"INCUMPLIDA","PROCESO"), "VERIFICAR FECHA")),"SIN VALOR AVANCE")</f>
        <v>PROCESO</v>
      </c>
      <c r="R542" s="863" t="s">
        <v>847</v>
      </c>
    </row>
    <row r="543" spans="2:18" ht="240.6" x14ac:dyDescent="0.25">
      <c r="B543" s="737" t="s">
        <v>18</v>
      </c>
      <c r="C543" s="799" t="s">
        <v>8</v>
      </c>
      <c r="D543" s="1131" t="s">
        <v>815</v>
      </c>
      <c r="E543" s="1131" t="s">
        <v>816</v>
      </c>
      <c r="F543" s="1132"/>
      <c r="G543" s="902" t="s">
        <v>945</v>
      </c>
      <c r="H543" s="902" t="s">
        <v>827</v>
      </c>
      <c r="I543" s="902" t="s">
        <v>479</v>
      </c>
      <c r="J543" s="805" t="s">
        <v>106</v>
      </c>
      <c r="K543" s="709">
        <v>4</v>
      </c>
      <c r="L543" s="800">
        <v>45444</v>
      </c>
      <c r="M543" s="800">
        <v>45808</v>
      </c>
      <c r="N543" s="711">
        <f t="shared" si="26"/>
        <v>52</v>
      </c>
      <c r="O543" s="719">
        <v>0</v>
      </c>
      <c r="P543" s="406">
        <f t="shared" si="24"/>
        <v>0</v>
      </c>
      <c r="Q543" s="713" t="str">
        <f>IF(ISNUMBER(P543),IF(P543=100%,"CUMPLIDA",IF(AND(ISNUMBER(M543),ISNUMBER([1]CONSOLIDADO!$Q$4)), IF(M543&lt;[1]CONSOLIDADO!$Q$4,"INCUMPLIDA","PROCESO"), "VERIFICAR FECHA")),"SIN VALOR AVANCE")</f>
        <v>PROCESO</v>
      </c>
      <c r="R543" s="863" t="s">
        <v>847</v>
      </c>
    </row>
    <row r="544" spans="2:18" ht="180.6" customHeight="1" x14ac:dyDescent="0.25">
      <c r="B544" s="737" t="s">
        <v>18</v>
      </c>
      <c r="C544" s="799" t="s">
        <v>8</v>
      </c>
      <c r="D544" s="1131" t="s">
        <v>815</v>
      </c>
      <c r="E544" s="1131" t="s">
        <v>816</v>
      </c>
      <c r="F544" s="1132"/>
      <c r="G544" s="902" t="s">
        <v>945</v>
      </c>
      <c r="H544" s="902" t="s">
        <v>829</v>
      </c>
      <c r="I544" s="902" t="s">
        <v>830</v>
      </c>
      <c r="J544" s="805" t="s">
        <v>831</v>
      </c>
      <c r="K544" s="709">
        <v>1</v>
      </c>
      <c r="L544" s="800">
        <v>44927</v>
      </c>
      <c r="M544" s="800">
        <v>45016</v>
      </c>
      <c r="N544" s="718">
        <f t="shared" si="21"/>
        <v>12.714285714285714</v>
      </c>
      <c r="O544" s="719">
        <v>1</v>
      </c>
      <c r="P544" s="406">
        <f t="shared" si="24"/>
        <v>1</v>
      </c>
      <c r="Q544" s="713" t="str">
        <f>IF(ISNUMBER(P544),IF(P544=100%,"CUMPLIDA",IF(AND(ISNUMBER(M544),ISNUMBER([1]CONSOLIDADO!$Q$4)), IF(M544&lt;[1]CONSOLIDADO!$Q$4,"INCUMPLIDA","PROCESO"), "VERIFICAR FECHA")),"SIN VALOR AVANCE")</f>
        <v>CUMPLIDA</v>
      </c>
      <c r="R544" s="863" t="s">
        <v>947</v>
      </c>
    </row>
    <row r="545" spans="2:18" ht="165.6" x14ac:dyDescent="0.25">
      <c r="B545" s="737" t="s">
        <v>18</v>
      </c>
      <c r="C545" s="799" t="s">
        <v>8</v>
      </c>
      <c r="D545" s="1131" t="s">
        <v>815</v>
      </c>
      <c r="E545" s="1131" t="s">
        <v>816</v>
      </c>
      <c r="F545" s="1132"/>
      <c r="G545" s="902" t="s">
        <v>945</v>
      </c>
      <c r="H545" s="902" t="s">
        <v>829</v>
      </c>
      <c r="I545" s="902" t="s">
        <v>871</v>
      </c>
      <c r="J545" s="805" t="s">
        <v>473</v>
      </c>
      <c r="K545" s="709">
        <v>1</v>
      </c>
      <c r="L545" s="800">
        <v>45017</v>
      </c>
      <c r="M545" s="800">
        <v>45138</v>
      </c>
      <c r="N545" s="711">
        <f t="shared" si="21"/>
        <v>17.285714285714285</v>
      </c>
      <c r="O545" s="719">
        <v>0</v>
      </c>
      <c r="P545" s="406">
        <f t="shared" si="24"/>
        <v>0</v>
      </c>
      <c r="Q545" s="713" t="str">
        <f>IF(ISNUMBER(P545),IF(P545=100%,"CUMPLIDA",IF(AND(ISNUMBER(M545),ISNUMBER([1]CONSOLIDADO!$Q$4)), IF(M545&lt;[1]CONSOLIDADO!$Q$4,"INCUMPLIDA","PROCESO"), "VERIFICAR FECHA")),"SIN VALOR AVANCE")</f>
        <v>PROCESO</v>
      </c>
      <c r="R545" s="863" t="s">
        <v>948</v>
      </c>
    </row>
    <row r="546" spans="2:18" ht="105.6" x14ac:dyDescent="0.25">
      <c r="B546" s="737" t="s">
        <v>18</v>
      </c>
      <c r="C546" s="799" t="s">
        <v>8</v>
      </c>
      <c r="D546" s="1131" t="s">
        <v>815</v>
      </c>
      <c r="E546" s="1131" t="s">
        <v>816</v>
      </c>
      <c r="F546" s="1132"/>
      <c r="G546" s="902" t="s">
        <v>945</v>
      </c>
      <c r="H546" s="902" t="s">
        <v>829</v>
      </c>
      <c r="I546" s="902" t="s">
        <v>835</v>
      </c>
      <c r="J546" s="805" t="s">
        <v>473</v>
      </c>
      <c r="K546" s="709">
        <v>1</v>
      </c>
      <c r="L546" s="800">
        <v>45139</v>
      </c>
      <c r="M546" s="800">
        <v>45199</v>
      </c>
      <c r="N546" s="711">
        <f t="shared" si="21"/>
        <v>8.5714285714285712</v>
      </c>
      <c r="O546" s="719">
        <v>0</v>
      </c>
      <c r="P546" s="406">
        <f t="shared" si="24"/>
        <v>0</v>
      </c>
      <c r="Q546" s="713" t="str">
        <f>IF(ISNUMBER(P546),IF(P546=100%,"CUMPLIDA",IF(AND(ISNUMBER(M546),ISNUMBER([1]CONSOLIDADO!$Q$4)), IF(M546&lt;[1]CONSOLIDADO!$Q$4,"INCUMPLIDA","PROCESO"), "VERIFICAR FECHA")),"SIN VALOR AVANCE")</f>
        <v>PROCESO</v>
      </c>
      <c r="R546" s="863" t="s">
        <v>936</v>
      </c>
    </row>
    <row r="547" spans="2:18" ht="105.6" x14ac:dyDescent="0.25">
      <c r="B547" s="737" t="s">
        <v>18</v>
      </c>
      <c r="C547" s="799" t="s">
        <v>8</v>
      </c>
      <c r="D547" s="1131" t="s">
        <v>815</v>
      </c>
      <c r="E547" s="1131" t="s">
        <v>816</v>
      </c>
      <c r="F547" s="1132"/>
      <c r="G547" s="902" t="s">
        <v>945</v>
      </c>
      <c r="H547" s="902" t="s">
        <v>949</v>
      </c>
      <c r="I547" s="902" t="s">
        <v>950</v>
      </c>
      <c r="J547" s="805" t="s">
        <v>473</v>
      </c>
      <c r="K547" s="709">
        <v>1</v>
      </c>
      <c r="L547" s="800">
        <v>44958</v>
      </c>
      <c r="M547" s="800">
        <v>44985</v>
      </c>
      <c r="N547" s="718">
        <f t="shared" si="21"/>
        <v>3.8571428571428572</v>
      </c>
      <c r="O547" s="719">
        <v>1</v>
      </c>
      <c r="P547" s="406">
        <f t="shared" si="24"/>
        <v>1</v>
      </c>
      <c r="Q547" s="713" t="str">
        <f>IF(ISNUMBER(P547),IF(P547=100%,"CUMPLIDA",IF(AND(ISNUMBER(M547),ISNUMBER([1]CONSOLIDADO!$Q$4)), IF(M547&lt;[1]CONSOLIDADO!$Q$4,"INCUMPLIDA","PROCESO"), "VERIFICAR FECHA")),"SIN VALOR AVANCE")</f>
        <v>CUMPLIDA</v>
      </c>
      <c r="R547" s="863" t="s">
        <v>951</v>
      </c>
    </row>
    <row r="548" spans="2:18" ht="105.6" x14ac:dyDescent="0.25">
      <c r="B548" s="737" t="s">
        <v>18</v>
      </c>
      <c r="C548" s="799" t="s">
        <v>8</v>
      </c>
      <c r="D548" s="1131" t="s">
        <v>815</v>
      </c>
      <c r="E548" s="1131" t="s">
        <v>816</v>
      </c>
      <c r="F548" s="1132"/>
      <c r="G548" s="902" t="s">
        <v>945</v>
      </c>
      <c r="H548" s="902" t="s">
        <v>952</v>
      </c>
      <c r="I548" s="902" t="s">
        <v>953</v>
      </c>
      <c r="J548" s="805" t="s">
        <v>954</v>
      </c>
      <c r="K548" s="709">
        <v>1</v>
      </c>
      <c r="L548" s="800">
        <v>44986</v>
      </c>
      <c r="M548" s="800">
        <v>45015</v>
      </c>
      <c r="N548" s="718">
        <f t="shared" si="21"/>
        <v>4.1428571428571432</v>
      </c>
      <c r="O548" s="719">
        <v>1</v>
      </c>
      <c r="P548" s="406">
        <f t="shared" si="24"/>
        <v>1</v>
      </c>
      <c r="Q548" s="713" t="str">
        <f>IF(ISNUMBER(P548),IF(P548=100%,"CUMPLIDA",IF(AND(ISNUMBER(M548),ISNUMBER([1]CONSOLIDADO!$Q$4)), IF(M548&lt;[1]CONSOLIDADO!$Q$4,"INCUMPLIDA","PROCESO"), "VERIFICAR FECHA")),"SIN VALOR AVANCE")</f>
        <v>CUMPLIDA</v>
      </c>
      <c r="R548" s="863" t="s">
        <v>876</v>
      </c>
    </row>
    <row r="549" spans="2:18" ht="165.6" x14ac:dyDescent="0.25">
      <c r="B549" s="737" t="s">
        <v>18</v>
      </c>
      <c r="C549" s="799" t="s">
        <v>8</v>
      </c>
      <c r="D549" s="1131" t="s">
        <v>815</v>
      </c>
      <c r="E549" s="1131" t="s">
        <v>816</v>
      </c>
      <c r="F549" s="1132" t="s">
        <v>955</v>
      </c>
      <c r="G549" s="902" t="s">
        <v>956</v>
      </c>
      <c r="H549" s="902" t="s">
        <v>869</v>
      </c>
      <c r="I549" s="902" t="s">
        <v>824</v>
      </c>
      <c r="J549" s="805" t="s">
        <v>825</v>
      </c>
      <c r="K549" s="709">
        <v>3</v>
      </c>
      <c r="L549" s="800">
        <v>44958</v>
      </c>
      <c r="M549" s="800">
        <v>45323</v>
      </c>
      <c r="N549" s="711">
        <f t="shared" si="21"/>
        <v>52.142857142857146</v>
      </c>
      <c r="O549" s="719">
        <v>1</v>
      </c>
      <c r="P549" s="406">
        <f t="shared" si="24"/>
        <v>0.33333333333333331</v>
      </c>
      <c r="Q549" s="713" t="str">
        <f>IF(ISNUMBER(P549),IF(P549=100%,"CUMPLIDA",IF(AND(ISNUMBER(M549),ISNUMBER([1]CONSOLIDADO!$Q$4)), IF(M549&lt;[1]CONSOLIDADO!$Q$4,"INCUMPLIDA","PROCESO"), "VERIFICAR FECHA")),"SIN VALOR AVANCE")</f>
        <v>PROCESO</v>
      </c>
      <c r="R549" s="863" t="s">
        <v>957</v>
      </c>
    </row>
    <row r="550" spans="2:18" ht="240.6" x14ac:dyDescent="0.25">
      <c r="B550" s="737" t="s">
        <v>18</v>
      </c>
      <c r="C550" s="799" t="s">
        <v>8</v>
      </c>
      <c r="D550" s="1131" t="s">
        <v>815</v>
      </c>
      <c r="E550" s="1131" t="s">
        <v>816</v>
      </c>
      <c r="F550" s="1132"/>
      <c r="G550" s="902" t="s">
        <v>956</v>
      </c>
      <c r="H550" s="902" t="s">
        <v>827</v>
      </c>
      <c r="I550" s="902" t="s">
        <v>477</v>
      </c>
      <c r="J550" s="805" t="s">
        <v>351</v>
      </c>
      <c r="K550" s="709">
        <v>1</v>
      </c>
      <c r="L550" s="800">
        <v>44927</v>
      </c>
      <c r="M550" s="800">
        <v>45230</v>
      </c>
      <c r="N550" s="711">
        <f t="shared" si="21"/>
        <v>43.285714285714285</v>
      </c>
      <c r="O550" s="719">
        <v>0</v>
      </c>
      <c r="P550" s="406">
        <f t="shared" si="24"/>
        <v>0</v>
      </c>
      <c r="Q550" s="713" t="str">
        <f>IF(ISNUMBER(P550),IF(P550=100%,"CUMPLIDA",IF(AND(ISNUMBER(M550),ISNUMBER([1]CONSOLIDADO!$Q$4)), IF(M550&lt;[1]CONSOLIDADO!$Q$4,"INCUMPLIDA","PROCESO"), "VERIFICAR FECHA")),"SIN VALOR AVANCE")</f>
        <v>PROCESO</v>
      </c>
      <c r="R550" s="863" t="s">
        <v>847</v>
      </c>
    </row>
    <row r="551" spans="2:18" ht="240.6" x14ac:dyDescent="0.25">
      <c r="B551" s="737" t="s">
        <v>18</v>
      </c>
      <c r="C551" s="799" t="s">
        <v>8</v>
      </c>
      <c r="D551" s="1131" t="s">
        <v>815</v>
      </c>
      <c r="E551" s="1131" t="s">
        <v>816</v>
      </c>
      <c r="F551" s="1132"/>
      <c r="G551" s="902" t="s">
        <v>956</v>
      </c>
      <c r="H551" s="902" t="s">
        <v>827</v>
      </c>
      <c r="I551" s="902" t="s">
        <v>479</v>
      </c>
      <c r="J551" s="805" t="s">
        <v>354</v>
      </c>
      <c r="K551" s="709">
        <v>1</v>
      </c>
      <c r="L551" s="800">
        <v>45231</v>
      </c>
      <c r="M551" s="800">
        <v>45443</v>
      </c>
      <c r="N551" s="711">
        <f t="shared" si="21"/>
        <v>30.285714285714285</v>
      </c>
      <c r="O551" s="719">
        <v>0</v>
      </c>
      <c r="P551" s="406">
        <f t="shared" si="24"/>
        <v>0</v>
      </c>
      <c r="Q551" s="713" t="str">
        <f>IF(ISNUMBER(P551),IF(P551=100%,"CUMPLIDA",IF(AND(ISNUMBER(M551),ISNUMBER([1]CONSOLIDADO!$Q$4)), IF(M551&lt;[1]CONSOLIDADO!$Q$4,"INCUMPLIDA","PROCESO"), "VERIFICAR FECHA")),"SIN VALOR AVANCE")</f>
        <v>PROCESO</v>
      </c>
      <c r="R551" s="863" t="s">
        <v>847</v>
      </c>
    </row>
    <row r="552" spans="2:18" ht="158.4" customHeight="1" x14ac:dyDescent="0.25">
      <c r="B552" s="737" t="s">
        <v>18</v>
      </c>
      <c r="C552" s="799" t="s">
        <v>8</v>
      </c>
      <c r="D552" s="1131" t="s">
        <v>815</v>
      </c>
      <c r="E552" s="1131" t="s">
        <v>816</v>
      </c>
      <c r="F552" s="1132"/>
      <c r="G552" s="902" t="s">
        <v>956</v>
      </c>
      <c r="H552" s="902" t="s">
        <v>827</v>
      </c>
      <c r="I552" s="902" t="s">
        <v>479</v>
      </c>
      <c r="J552" s="805" t="s">
        <v>106</v>
      </c>
      <c r="K552" s="709">
        <v>4</v>
      </c>
      <c r="L552" s="800">
        <v>45444</v>
      </c>
      <c r="M552" s="800">
        <v>45808</v>
      </c>
      <c r="N552" s="711">
        <f t="shared" si="21"/>
        <v>52</v>
      </c>
      <c r="O552" s="719">
        <v>0</v>
      </c>
      <c r="P552" s="406">
        <f t="shared" si="24"/>
        <v>0</v>
      </c>
      <c r="Q552" s="713" t="str">
        <f>IF(ISNUMBER(P552),IF(P552=100%,"CUMPLIDA",IF(AND(ISNUMBER(M552),ISNUMBER([1]CONSOLIDADO!$Q$4)), IF(M552&lt;[1]CONSOLIDADO!$Q$4,"INCUMPLIDA","PROCESO"), "VERIFICAR FECHA")),"SIN VALOR AVANCE")</f>
        <v>PROCESO</v>
      </c>
      <c r="R552" s="863" t="s">
        <v>847</v>
      </c>
    </row>
    <row r="553" spans="2:18" ht="150" x14ac:dyDescent="0.25">
      <c r="B553" s="737" t="s">
        <v>18</v>
      </c>
      <c r="C553" s="799" t="s">
        <v>8</v>
      </c>
      <c r="D553" s="1131" t="s">
        <v>815</v>
      </c>
      <c r="E553" s="1131" t="s">
        <v>816</v>
      </c>
      <c r="F553" s="1132"/>
      <c r="G553" s="902" t="s">
        <v>956</v>
      </c>
      <c r="H553" s="902" t="s">
        <v>829</v>
      </c>
      <c r="I553" s="902" t="s">
        <v>830</v>
      </c>
      <c r="J553" s="805" t="s">
        <v>831</v>
      </c>
      <c r="K553" s="709">
        <v>1</v>
      </c>
      <c r="L553" s="800">
        <v>44927</v>
      </c>
      <c r="M553" s="800">
        <v>45016</v>
      </c>
      <c r="N553" s="718">
        <f t="shared" si="21"/>
        <v>12.714285714285714</v>
      </c>
      <c r="O553" s="719">
        <v>1</v>
      </c>
      <c r="P553" s="406">
        <f t="shared" si="24"/>
        <v>1</v>
      </c>
      <c r="Q553" s="713" t="str">
        <f>IF(ISNUMBER(P553),IF(P553=100%,"CUMPLIDA",IF(AND(ISNUMBER(M553),ISNUMBER([1]CONSOLIDADO!$Q$4)), IF(M553&lt;[1]CONSOLIDADO!$Q$4,"INCUMPLIDA","PROCESO"), "VERIFICAR FECHA")),"SIN VALOR AVANCE")</f>
        <v>CUMPLIDA</v>
      </c>
      <c r="R553" s="863" t="s">
        <v>958</v>
      </c>
    </row>
    <row r="554" spans="2:18" ht="165.6" x14ac:dyDescent="0.25">
      <c r="B554" s="737" t="s">
        <v>18</v>
      </c>
      <c r="C554" s="799" t="s">
        <v>8</v>
      </c>
      <c r="D554" s="1131" t="s">
        <v>815</v>
      </c>
      <c r="E554" s="1131" t="s">
        <v>816</v>
      </c>
      <c r="F554" s="1132"/>
      <c r="G554" s="902" t="s">
        <v>956</v>
      </c>
      <c r="H554" s="902" t="s">
        <v>829</v>
      </c>
      <c r="I554" s="902" t="s">
        <v>871</v>
      </c>
      <c r="J554" s="805" t="s">
        <v>473</v>
      </c>
      <c r="K554" s="709">
        <v>1</v>
      </c>
      <c r="L554" s="800">
        <v>45017</v>
      </c>
      <c r="M554" s="800">
        <v>45138</v>
      </c>
      <c r="N554" s="711">
        <f t="shared" si="21"/>
        <v>17.285714285714285</v>
      </c>
      <c r="O554" s="719">
        <v>0</v>
      </c>
      <c r="P554" s="406">
        <f t="shared" si="24"/>
        <v>0</v>
      </c>
      <c r="Q554" s="713" t="str">
        <f>IF(ISNUMBER(P554),IF(P554=100%,"CUMPLIDA",IF(AND(ISNUMBER(M554),ISNUMBER([1]CONSOLIDADO!$Q$4)), IF(M554&lt;[1]CONSOLIDADO!$Q$4,"INCUMPLIDA","PROCESO"), "VERIFICAR FECHA")),"SIN VALOR AVANCE")</f>
        <v>PROCESO</v>
      </c>
      <c r="R554" s="863" t="s">
        <v>948</v>
      </c>
    </row>
    <row r="555" spans="2:18" ht="150" x14ac:dyDescent="0.25">
      <c r="B555" s="737" t="s">
        <v>18</v>
      </c>
      <c r="C555" s="799" t="s">
        <v>8</v>
      </c>
      <c r="D555" s="1131" t="s">
        <v>815</v>
      </c>
      <c r="E555" s="1131" t="s">
        <v>816</v>
      </c>
      <c r="F555" s="1132"/>
      <c r="G555" s="902" t="s">
        <v>956</v>
      </c>
      <c r="H555" s="902" t="s">
        <v>829</v>
      </c>
      <c r="I555" s="902" t="s">
        <v>835</v>
      </c>
      <c r="J555" s="805" t="s">
        <v>473</v>
      </c>
      <c r="K555" s="709">
        <v>1</v>
      </c>
      <c r="L555" s="800">
        <v>45139</v>
      </c>
      <c r="M555" s="800">
        <v>45199</v>
      </c>
      <c r="N555" s="711">
        <f t="shared" si="21"/>
        <v>8.5714285714285712</v>
      </c>
      <c r="O555" s="719">
        <v>0</v>
      </c>
      <c r="P555" s="406">
        <f t="shared" si="24"/>
        <v>0</v>
      </c>
      <c r="Q555" s="713" t="str">
        <f>IF(ISNUMBER(P555),IF(P555=100%,"CUMPLIDA",IF(AND(ISNUMBER(M555),ISNUMBER([1]CONSOLIDADO!$Q$4)), IF(M555&lt;[1]CONSOLIDADO!$Q$4,"INCUMPLIDA","PROCESO"), "VERIFICAR FECHA")),"SIN VALOR AVANCE")</f>
        <v>PROCESO</v>
      </c>
      <c r="R555" s="863" t="s">
        <v>936</v>
      </c>
    </row>
    <row r="556" spans="2:18" ht="150" x14ac:dyDescent="0.25">
      <c r="B556" s="737" t="s">
        <v>18</v>
      </c>
      <c r="C556" s="799" t="s">
        <v>8</v>
      </c>
      <c r="D556" s="1131" t="s">
        <v>815</v>
      </c>
      <c r="E556" s="1131" t="s">
        <v>816</v>
      </c>
      <c r="F556" s="1132"/>
      <c r="G556" s="902" t="s">
        <v>956</v>
      </c>
      <c r="H556" s="902" t="s">
        <v>959</v>
      </c>
      <c r="I556" s="902" t="s">
        <v>960</v>
      </c>
      <c r="J556" s="805" t="s">
        <v>473</v>
      </c>
      <c r="K556" s="709">
        <v>1</v>
      </c>
      <c r="L556" s="800">
        <v>44958</v>
      </c>
      <c r="M556" s="800">
        <v>45016</v>
      </c>
      <c r="N556" s="718">
        <f t="shared" si="21"/>
        <v>8.2857142857142865</v>
      </c>
      <c r="O556" s="719">
        <v>1</v>
      </c>
      <c r="P556" s="406">
        <f t="shared" si="24"/>
        <v>1</v>
      </c>
      <c r="Q556" s="713" t="str">
        <f>IF(ISNUMBER(P556),IF(P556=100%,"CUMPLIDA",IF(AND(ISNUMBER(M556),ISNUMBER([1]CONSOLIDADO!$Q$4)), IF(M556&lt;[1]CONSOLIDADO!$Q$4,"INCUMPLIDA","PROCESO"), "VERIFICAR FECHA")),"SIN VALOR AVANCE")</f>
        <v>CUMPLIDA</v>
      </c>
      <c r="R556" s="863" t="s">
        <v>832</v>
      </c>
    </row>
    <row r="557" spans="2:18" ht="150" x14ac:dyDescent="0.25">
      <c r="B557" s="737" t="s">
        <v>18</v>
      </c>
      <c r="C557" s="799" t="s">
        <v>8</v>
      </c>
      <c r="D557" s="1131" t="s">
        <v>815</v>
      </c>
      <c r="E557" s="1131" t="s">
        <v>816</v>
      </c>
      <c r="F557" s="1132"/>
      <c r="G557" s="902" t="s">
        <v>956</v>
      </c>
      <c r="H557" s="902" t="s">
        <v>961</v>
      </c>
      <c r="I557" s="902" t="s">
        <v>962</v>
      </c>
      <c r="J557" s="805" t="s">
        <v>473</v>
      </c>
      <c r="K557" s="709">
        <v>1</v>
      </c>
      <c r="L557" s="800">
        <v>44958</v>
      </c>
      <c r="M557" s="800">
        <v>44985</v>
      </c>
      <c r="N557" s="718">
        <f t="shared" si="21"/>
        <v>3.8571428571428572</v>
      </c>
      <c r="O557" s="719">
        <v>1</v>
      </c>
      <c r="P557" s="406">
        <f t="shared" si="24"/>
        <v>1</v>
      </c>
      <c r="Q557" s="713" t="str">
        <f>IF(ISNUMBER(P557),IF(P557=100%,"CUMPLIDA",IF(AND(ISNUMBER(M557),ISNUMBER([1]CONSOLIDADO!$Q$4)), IF(M557&lt;[1]CONSOLIDADO!$Q$4,"INCUMPLIDA","PROCESO"), "VERIFICAR FECHA")),"SIN VALOR AVANCE")</f>
        <v>CUMPLIDA</v>
      </c>
      <c r="R557" s="863" t="s">
        <v>947</v>
      </c>
    </row>
    <row r="558" spans="2:18" ht="150" x14ac:dyDescent="0.25">
      <c r="B558" s="737" t="s">
        <v>18</v>
      </c>
      <c r="C558" s="799" t="s">
        <v>8</v>
      </c>
      <c r="D558" s="1131" t="s">
        <v>815</v>
      </c>
      <c r="E558" s="1131" t="s">
        <v>816</v>
      </c>
      <c r="F558" s="1132"/>
      <c r="G558" s="902" t="s">
        <v>956</v>
      </c>
      <c r="H558" s="902" t="s">
        <v>963</v>
      </c>
      <c r="I558" s="902" t="s">
        <v>964</v>
      </c>
      <c r="J558" s="805" t="s">
        <v>473</v>
      </c>
      <c r="K558" s="709">
        <v>12</v>
      </c>
      <c r="L558" s="800">
        <v>44958</v>
      </c>
      <c r="M558" s="800">
        <v>45323</v>
      </c>
      <c r="N558" s="711">
        <f t="shared" si="21"/>
        <v>52.142857142857146</v>
      </c>
      <c r="O558" s="719">
        <v>4</v>
      </c>
      <c r="P558" s="406">
        <f t="shared" si="24"/>
        <v>0.33333333333333331</v>
      </c>
      <c r="Q558" s="713" t="str">
        <f>IF(ISNUMBER(P558),IF(P558=100%,"CUMPLIDA",IF(AND(ISNUMBER(M558),ISNUMBER([1]CONSOLIDADO!$Q$4)), IF(M558&lt;[1]CONSOLIDADO!$Q$4,"INCUMPLIDA","PROCESO"), "VERIFICAR FECHA")),"SIN VALOR AVANCE")</f>
        <v>PROCESO</v>
      </c>
      <c r="R558" s="863" t="s">
        <v>876</v>
      </c>
    </row>
    <row r="559" spans="2:18" ht="150" x14ac:dyDescent="0.25">
      <c r="B559" s="737" t="s">
        <v>18</v>
      </c>
      <c r="C559" s="799" t="s">
        <v>8</v>
      </c>
      <c r="D559" s="1131" t="s">
        <v>815</v>
      </c>
      <c r="E559" s="1131" t="s">
        <v>816</v>
      </c>
      <c r="F559" s="1132"/>
      <c r="G559" s="902" t="s">
        <v>956</v>
      </c>
      <c r="H559" s="902" t="s">
        <v>965</v>
      </c>
      <c r="I559" s="902" t="s">
        <v>966</v>
      </c>
      <c r="J559" s="805" t="s">
        <v>473</v>
      </c>
      <c r="K559" s="709">
        <v>4</v>
      </c>
      <c r="L559" s="800">
        <v>44958</v>
      </c>
      <c r="M559" s="800">
        <v>45323</v>
      </c>
      <c r="N559" s="711">
        <f t="shared" si="21"/>
        <v>52.142857142857146</v>
      </c>
      <c r="O559" s="719">
        <v>1</v>
      </c>
      <c r="P559" s="406">
        <f t="shared" si="24"/>
        <v>0.25</v>
      </c>
      <c r="Q559" s="713" t="str">
        <f>IF(ISNUMBER(P559),IF(P559=100%,"CUMPLIDA",IF(AND(ISNUMBER(M559),ISNUMBER([1]CONSOLIDADO!$Q$4)), IF(M559&lt;[1]CONSOLIDADO!$Q$4,"INCUMPLIDA","PROCESO"), "VERIFICAR FECHA")),"SIN VALOR AVANCE")</f>
        <v>PROCESO</v>
      </c>
      <c r="R559" s="863" t="s">
        <v>876</v>
      </c>
    </row>
    <row r="560" spans="2:18" ht="165.6" x14ac:dyDescent="0.25">
      <c r="B560" s="737" t="s">
        <v>18</v>
      </c>
      <c r="C560" s="799" t="s">
        <v>8</v>
      </c>
      <c r="D560" s="1131" t="s">
        <v>815</v>
      </c>
      <c r="E560" s="1131" t="s">
        <v>816</v>
      </c>
      <c r="F560" s="1132" t="s">
        <v>967</v>
      </c>
      <c r="G560" s="902" t="s">
        <v>968</v>
      </c>
      <c r="H560" s="902" t="s">
        <v>869</v>
      </c>
      <c r="I560" s="902" t="s">
        <v>824</v>
      </c>
      <c r="J560" s="805" t="s">
        <v>825</v>
      </c>
      <c r="K560" s="709">
        <v>3</v>
      </c>
      <c r="L560" s="800">
        <v>44958</v>
      </c>
      <c r="M560" s="800">
        <v>45323</v>
      </c>
      <c r="N560" s="711">
        <f t="shared" si="21"/>
        <v>52.142857142857146</v>
      </c>
      <c r="O560" s="719">
        <v>1</v>
      </c>
      <c r="P560" s="406">
        <f t="shared" si="24"/>
        <v>0.33333333333333331</v>
      </c>
      <c r="Q560" s="713" t="str">
        <f>IF(ISNUMBER(P560),IF(P560=100%,"CUMPLIDA",IF(AND(ISNUMBER(M560),ISNUMBER([1]CONSOLIDADO!$Q$4)), IF(M560&lt;[1]CONSOLIDADO!$Q$4,"INCUMPLIDA","PROCESO"), "VERIFICAR FECHA")),"SIN VALOR AVANCE")</f>
        <v>PROCESO</v>
      </c>
      <c r="R560" s="863" t="s">
        <v>969</v>
      </c>
    </row>
    <row r="561" spans="2:18" ht="145.19999999999999" customHeight="1" x14ac:dyDescent="0.25">
      <c r="B561" s="737" t="s">
        <v>18</v>
      </c>
      <c r="C561" s="799" t="s">
        <v>8</v>
      </c>
      <c r="D561" s="1131" t="s">
        <v>815</v>
      </c>
      <c r="E561" s="1131" t="s">
        <v>816</v>
      </c>
      <c r="F561" s="1132"/>
      <c r="G561" s="902" t="s">
        <v>968</v>
      </c>
      <c r="H561" s="902" t="s">
        <v>827</v>
      </c>
      <c r="I561" s="902" t="s">
        <v>477</v>
      </c>
      <c r="J561" s="805" t="s">
        <v>351</v>
      </c>
      <c r="K561" s="709">
        <v>1</v>
      </c>
      <c r="L561" s="800">
        <v>44927</v>
      </c>
      <c r="M561" s="800">
        <v>45230</v>
      </c>
      <c r="N561" s="711">
        <f t="shared" si="21"/>
        <v>43.285714285714285</v>
      </c>
      <c r="O561" s="719">
        <v>0</v>
      </c>
      <c r="P561" s="406">
        <f t="shared" si="24"/>
        <v>0</v>
      </c>
      <c r="Q561" s="713" t="str">
        <f>IF(ISNUMBER(P561),IF(P561=100%,"CUMPLIDA",IF(AND(ISNUMBER(M561),ISNUMBER([1]CONSOLIDADO!$Q$4)), IF(M561&lt;[1]CONSOLIDADO!$Q$4,"INCUMPLIDA","PROCESO"), "VERIFICAR FECHA")),"SIN VALOR AVANCE")</f>
        <v>PROCESO</v>
      </c>
      <c r="R561" s="863" t="s">
        <v>847</v>
      </c>
    </row>
    <row r="562" spans="2:18" ht="255.6" x14ac:dyDescent="0.25">
      <c r="B562" s="737" t="s">
        <v>18</v>
      </c>
      <c r="C562" s="799" t="s">
        <v>8</v>
      </c>
      <c r="D562" s="1131" t="s">
        <v>815</v>
      </c>
      <c r="E562" s="1131" t="s">
        <v>816</v>
      </c>
      <c r="F562" s="1132"/>
      <c r="G562" s="902" t="s">
        <v>968</v>
      </c>
      <c r="H562" s="902" t="s">
        <v>827</v>
      </c>
      <c r="I562" s="902" t="s">
        <v>479</v>
      </c>
      <c r="J562" s="805" t="s">
        <v>354</v>
      </c>
      <c r="K562" s="709">
        <v>1</v>
      </c>
      <c r="L562" s="800">
        <v>45231</v>
      </c>
      <c r="M562" s="800">
        <v>45443</v>
      </c>
      <c r="N562" s="711">
        <f t="shared" si="21"/>
        <v>30.285714285714285</v>
      </c>
      <c r="O562" s="719">
        <v>0</v>
      </c>
      <c r="P562" s="406">
        <f t="shared" si="24"/>
        <v>0</v>
      </c>
      <c r="Q562" s="713" t="str">
        <f>IF(ISNUMBER(P562),IF(P562=100%,"CUMPLIDA",IF(AND(ISNUMBER(M562),ISNUMBER([1]CONSOLIDADO!$Q$4)), IF(M562&lt;[1]CONSOLIDADO!$Q$4,"INCUMPLIDA","PROCESO"), "VERIFICAR FECHA")),"SIN VALOR AVANCE")</f>
        <v>PROCESO</v>
      </c>
      <c r="R562" s="863" t="s">
        <v>970</v>
      </c>
    </row>
    <row r="563" spans="2:18" ht="240.6" x14ac:dyDescent="0.25">
      <c r="B563" s="737" t="s">
        <v>18</v>
      </c>
      <c r="C563" s="799" t="s">
        <v>8</v>
      </c>
      <c r="D563" s="1131" t="s">
        <v>815</v>
      </c>
      <c r="E563" s="1131" t="s">
        <v>816</v>
      </c>
      <c r="F563" s="1132"/>
      <c r="G563" s="902" t="s">
        <v>968</v>
      </c>
      <c r="H563" s="902" t="s">
        <v>827</v>
      </c>
      <c r="I563" s="902" t="s">
        <v>479</v>
      </c>
      <c r="J563" s="805" t="s">
        <v>106</v>
      </c>
      <c r="K563" s="709">
        <v>4</v>
      </c>
      <c r="L563" s="800">
        <v>45444</v>
      </c>
      <c r="M563" s="800">
        <v>45808</v>
      </c>
      <c r="N563" s="711">
        <f t="shared" si="21"/>
        <v>52</v>
      </c>
      <c r="O563" s="719">
        <v>0</v>
      </c>
      <c r="P563" s="406">
        <f t="shared" si="24"/>
        <v>0</v>
      </c>
      <c r="Q563" s="713" t="str">
        <f>IF(ISNUMBER(P563),IF(P563=100%,"CUMPLIDA",IF(AND(ISNUMBER(M563),ISNUMBER([1]CONSOLIDADO!$Q$4)), IF(M563&lt;[1]CONSOLIDADO!$Q$4,"INCUMPLIDA","PROCESO"), "VERIFICAR FECHA")),"SIN VALOR AVANCE")</f>
        <v>PROCESO</v>
      </c>
      <c r="R563" s="863" t="s">
        <v>847</v>
      </c>
    </row>
    <row r="564" spans="2:18" ht="180.6" x14ac:dyDescent="0.25">
      <c r="B564" s="737" t="s">
        <v>18</v>
      </c>
      <c r="C564" s="799" t="s">
        <v>8</v>
      </c>
      <c r="D564" s="1133" t="s">
        <v>815</v>
      </c>
      <c r="E564" s="1133" t="s">
        <v>816</v>
      </c>
      <c r="F564" s="1134" t="s">
        <v>971</v>
      </c>
      <c r="G564" s="902" t="s">
        <v>972</v>
      </c>
      <c r="H564" s="902" t="s">
        <v>869</v>
      </c>
      <c r="I564" s="902" t="s">
        <v>824</v>
      </c>
      <c r="J564" s="902" t="s">
        <v>825</v>
      </c>
      <c r="K564" s="709">
        <v>3</v>
      </c>
      <c r="L564" s="800">
        <v>44958</v>
      </c>
      <c r="M564" s="800">
        <v>45323</v>
      </c>
      <c r="N564" s="711">
        <f t="shared" si="21"/>
        <v>52.142857142857146</v>
      </c>
      <c r="O564" s="719">
        <v>1</v>
      </c>
      <c r="P564" s="406">
        <f t="shared" si="24"/>
        <v>0.33333333333333331</v>
      </c>
      <c r="Q564" s="713" t="str">
        <f>IF(ISNUMBER(P564),IF(P564=100%,"CUMPLIDA",IF(AND(ISNUMBER(M564),ISNUMBER([1]CONSOLIDADO!$Q$4)), IF(M564&lt;[1]CONSOLIDADO!$Q$4,"INCUMPLIDA","PROCESO"), "VERIFICAR FECHA")),"SIN VALOR AVANCE")</f>
        <v>PROCESO</v>
      </c>
      <c r="R564" s="863" t="s">
        <v>973</v>
      </c>
    </row>
    <row r="565" spans="2:18" ht="240.6" x14ac:dyDescent="0.25">
      <c r="B565" s="737" t="s">
        <v>18</v>
      </c>
      <c r="C565" s="799" t="s">
        <v>8</v>
      </c>
      <c r="D565" s="1133" t="s">
        <v>815</v>
      </c>
      <c r="E565" s="1133" t="s">
        <v>816</v>
      </c>
      <c r="F565" s="1134"/>
      <c r="G565" s="902" t="s">
        <v>972</v>
      </c>
      <c r="H565" s="902" t="s">
        <v>827</v>
      </c>
      <c r="I565" s="902" t="s">
        <v>477</v>
      </c>
      <c r="J565" s="902" t="s">
        <v>351</v>
      </c>
      <c r="K565" s="709">
        <v>1</v>
      </c>
      <c r="L565" s="800">
        <v>44927</v>
      </c>
      <c r="M565" s="800">
        <v>45230</v>
      </c>
      <c r="N565" s="711">
        <f t="shared" si="21"/>
        <v>43.285714285714285</v>
      </c>
      <c r="O565" s="719">
        <v>0</v>
      </c>
      <c r="P565" s="406">
        <f t="shared" si="24"/>
        <v>0</v>
      </c>
      <c r="Q565" s="713" t="str">
        <f>IF(ISNUMBER(P565),IF(P565=100%,"CUMPLIDA",IF(AND(ISNUMBER(M565),ISNUMBER([1]CONSOLIDADO!$Q$4)), IF(M565&lt;[1]CONSOLIDADO!$Q$4,"INCUMPLIDA","PROCESO"), "VERIFICAR FECHA")),"SIN VALOR AVANCE")</f>
        <v>PROCESO</v>
      </c>
      <c r="R565" s="863" t="s">
        <v>847</v>
      </c>
    </row>
    <row r="566" spans="2:18" ht="240.6" x14ac:dyDescent="0.25">
      <c r="B566" s="737" t="s">
        <v>18</v>
      </c>
      <c r="C566" s="799" t="s">
        <v>8</v>
      </c>
      <c r="D566" s="1133" t="s">
        <v>815</v>
      </c>
      <c r="E566" s="1133" t="s">
        <v>816</v>
      </c>
      <c r="F566" s="1134"/>
      <c r="G566" s="902" t="s">
        <v>972</v>
      </c>
      <c r="H566" s="902" t="s">
        <v>827</v>
      </c>
      <c r="I566" s="902" t="s">
        <v>479</v>
      </c>
      <c r="J566" s="902" t="s">
        <v>354</v>
      </c>
      <c r="K566" s="709">
        <v>1</v>
      </c>
      <c r="L566" s="800">
        <v>45231</v>
      </c>
      <c r="M566" s="800">
        <v>45443</v>
      </c>
      <c r="N566" s="711">
        <f t="shared" si="21"/>
        <v>30.285714285714285</v>
      </c>
      <c r="O566" s="719">
        <v>0</v>
      </c>
      <c r="P566" s="406">
        <f t="shared" si="24"/>
        <v>0</v>
      </c>
      <c r="Q566" s="713" t="str">
        <f>IF(ISNUMBER(P566),IF(P566=100%,"CUMPLIDA",IF(AND(ISNUMBER(M566),ISNUMBER([1]CONSOLIDADO!$Q$4)), IF(M566&lt;[1]CONSOLIDADO!$Q$4,"INCUMPLIDA","PROCESO"), "VERIFICAR FECHA")),"SIN VALOR AVANCE")</f>
        <v>PROCESO</v>
      </c>
      <c r="R566" s="863" t="s">
        <v>847</v>
      </c>
    </row>
    <row r="567" spans="2:18" ht="240.6" x14ac:dyDescent="0.25">
      <c r="B567" s="737" t="s">
        <v>18</v>
      </c>
      <c r="C567" s="799" t="s">
        <v>8</v>
      </c>
      <c r="D567" s="1133" t="s">
        <v>815</v>
      </c>
      <c r="E567" s="1133" t="s">
        <v>816</v>
      </c>
      <c r="F567" s="1134"/>
      <c r="G567" s="902" t="s">
        <v>972</v>
      </c>
      <c r="H567" s="902" t="s">
        <v>827</v>
      </c>
      <c r="I567" s="902" t="s">
        <v>479</v>
      </c>
      <c r="J567" s="902" t="s">
        <v>106</v>
      </c>
      <c r="K567" s="709">
        <v>4</v>
      </c>
      <c r="L567" s="800">
        <v>45444</v>
      </c>
      <c r="M567" s="800">
        <v>45808</v>
      </c>
      <c r="N567" s="711">
        <f t="shared" si="21"/>
        <v>52</v>
      </c>
      <c r="O567" s="719">
        <v>0</v>
      </c>
      <c r="P567" s="406">
        <f t="shared" si="24"/>
        <v>0</v>
      </c>
      <c r="Q567" s="713" t="str">
        <f>IF(ISNUMBER(P567),IF(P567=100%,"CUMPLIDA",IF(AND(ISNUMBER(M567),ISNUMBER([1]CONSOLIDADO!$Q$4)), IF(M567&lt;[1]CONSOLIDADO!$Q$4,"INCUMPLIDA","PROCESO"), "VERIFICAR FECHA")),"SIN VALOR AVANCE")</f>
        <v>PROCESO</v>
      </c>
      <c r="R567" s="863" t="s">
        <v>847</v>
      </c>
    </row>
    <row r="568" spans="2:18" ht="90.6" x14ac:dyDescent="0.25">
      <c r="B568" s="737" t="s">
        <v>18</v>
      </c>
      <c r="C568" s="799" t="s">
        <v>8</v>
      </c>
      <c r="D568" s="1133" t="s">
        <v>815</v>
      </c>
      <c r="E568" s="1133" t="s">
        <v>816</v>
      </c>
      <c r="F568" s="1134"/>
      <c r="G568" s="902" t="s">
        <v>972</v>
      </c>
      <c r="H568" s="902" t="s">
        <v>907</v>
      </c>
      <c r="I568" s="902" t="s">
        <v>830</v>
      </c>
      <c r="J568" s="902" t="s">
        <v>831</v>
      </c>
      <c r="K568" s="709">
        <v>1</v>
      </c>
      <c r="L568" s="800">
        <v>45017</v>
      </c>
      <c r="M568" s="800">
        <v>45138</v>
      </c>
      <c r="N568" s="718">
        <v>12.714285714285714</v>
      </c>
      <c r="O568" s="719">
        <v>1</v>
      </c>
      <c r="P568" s="406">
        <f t="shared" si="24"/>
        <v>1</v>
      </c>
      <c r="Q568" s="713" t="str">
        <f>IF(ISNUMBER(P568),IF(P568=100%,"CUMPLIDA",IF(AND(ISNUMBER(M568),ISNUMBER([1]CONSOLIDADO!$Q$4)), IF(M568&lt;[1]CONSOLIDADO!$Q$4,"INCUMPLIDA","PROCESO"), "VERIFICAR FECHA")),"SIN VALOR AVANCE")</f>
        <v>CUMPLIDA</v>
      </c>
      <c r="R568" s="863" t="s">
        <v>886</v>
      </c>
    </row>
    <row r="569" spans="2:18" ht="165.6" x14ac:dyDescent="0.25">
      <c r="B569" s="737" t="s">
        <v>18</v>
      </c>
      <c r="C569" s="799" t="s">
        <v>8</v>
      </c>
      <c r="D569" s="1133" t="s">
        <v>815</v>
      </c>
      <c r="E569" s="1133" t="s">
        <v>816</v>
      </c>
      <c r="F569" s="1134"/>
      <c r="G569" s="902" t="s">
        <v>972</v>
      </c>
      <c r="H569" s="902" t="s">
        <v>907</v>
      </c>
      <c r="I569" s="902" t="s">
        <v>908</v>
      </c>
      <c r="J569" s="902" t="s">
        <v>473</v>
      </c>
      <c r="K569" s="709">
        <v>1</v>
      </c>
      <c r="L569" s="800">
        <v>45017</v>
      </c>
      <c r="M569" s="800">
        <v>45138</v>
      </c>
      <c r="N569" s="711">
        <f t="shared" ref="N569:N575" si="27">(M569-L569)/7</f>
        <v>17.285714285714285</v>
      </c>
      <c r="O569" s="719">
        <v>0</v>
      </c>
      <c r="P569" s="406">
        <f t="shared" si="24"/>
        <v>0</v>
      </c>
      <c r="Q569" s="713" t="str">
        <f>IF(ISNUMBER(P569),IF(P569=100%,"CUMPLIDA",IF(AND(ISNUMBER(M569),ISNUMBER([1]CONSOLIDADO!$Q$4)), IF(M569&lt;[1]CONSOLIDADO!$Q$4,"INCUMPLIDA","PROCESO"), "VERIFICAR FECHA")),"SIN VALOR AVANCE")</f>
        <v>PROCESO</v>
      </c>
      <c r="R569" s="863" t="s">
        <v>974</v>
      </c>
    </row>
    <row r="570" spans="2:18" ht="105.6" x14ac:dyDescent="0.25">
      <c r="B570" s="737" t="s">
        <v>18</v>
      </c>
      <c r="C570" s="799" t="s">
        <v>8</v>
      </c>
      <c r="D570" s="1133" t="s">
        <v>815</v>
      </c>
      <c r="E570" s="1133" t="s">
        <v>816</v>
      </c>
      <c r="F570" s="1134"/>
      <c r="G570" s="902" t="s">
        <v>972</v>
      </c>
      <c r="H570" s="902" t="s">
        <v>907</v>
      </c>
      <c r="I570" s="902" t="s">
        <v>835</v>
      </c>
      <c r="J570" s="902" t="s">
        <v>473</v>
      </c>
      <c r="K570" s="709">
        <v>1</v>
      </c>
      <c r="L570" s="800">
        <v>45139</v>
      </c>
      <c r="M570" s="800">
        <v>45199</v>
      </c>
      <c r="N570" s="711">
        <f t="shared" si="27"/>
        <v>8.5714285714285712</v>
      </c>
      <c r="O570" s="719">
        <v>0</v>
      </c>
      <c r="P570" s="406">
        <f t="shared" si="24"/>
        <v>0</v>
      </c>
      <c r="Q570" s="713" t="str">
        <f>IF(ISNUMBER(P570),IF(P570=100%,"CUMPLIDA",IF(AND(ISNUMBER(M570),ISNUMBER([1]CONSOLIDADO!$Q$4)), IF(M570&lt;[1]CONSOLIDADO!$Q$4,"INCUMPLIDA","PROCESO"), "VERIFICAR FECHA")),"SIN VALOR AVANCE")</f>
        <v>PROCESO</v>
      </c>
      <c r="R570" s="863" t="s">
        <v>936</v>
      </c>
    </row>
    <row r="571" spans="2:18" ht="120" x14ac:dyDescent="0.25">
      <c r="B571" s="737" t="s">
        <v>18</v>
      </c>
      <c r="C571" s="799" t="s">
        <v>8</v>
      </c>
      <c r="D571" s="1133" t="s">
        <v>815</v>
      </c>
      <c r="E571" s="1133" t="s">
        <v>816</v>
      </c>
      <c r="F571" s="1134"/>
      <c r="G571" s="902" t="s">
        <v>972</v>
      </c>
      <c r="H571" s="902" t="s">
        <v>848</v>
      </c>
      <c r="I571" s="902" t="s">
        <v>849</v>
      </c>
      <c r="J571" s="902" t="s">
        <v>915</v>
      </c>
      <c r="K571" s="709">
        <v>12</v>
      </c>
      <c r="L571" s="800">
        <v>44958</v>
      </c>
      <c r="M571" s="800">
        <v>45323</v>
      </c>
      <c r="N571" s="711">
        <f t="shared" si="27"/>
        <v>52.142857142857146</v>
      </c>
      <c r="O571" s="719">
        <v>5</v>
      </c>
      <c r="P571" s="406">
        <f t="shared" si="24"/>
        <v>0.41666666666666669</v>
      </c>
      <c r="Q571" s="713" t="str">
        <f>IF(ISNUMBER(P571),IF(P571=100%,"CUMPLIDA",IF(AND(ISNUMBER(M571),ISNUMBER([1]CONSOLIDADO!$Q$4)), IF(M571&lt;[1]CONSOLIDADO!$Q$4,"INCUMPLIDA","PROCESO"), "VERIFICAR FECHA")),"SIN VALOR AVANCE")</f>
        <v>PROCESO</v>
      </c>
      <c r="R571" s="863" t="s">
        <v>937</v>
      </c>
    </row>
    <row r="572" spans="2:18" ht="145.19999999999999" customHeight="1" x14ac:dyDescent="0.25">
      <c r="B572" s="737" t="s">
        <v>18</v>
      </c>
      <c r="C572" s="799" t="s">
        <v>8</v>
      </c>
      <c r="D572" s="1131" t="s">
        <v>815</v>
      </c>
      <c r="E572" s="1131" t="s">
        <v>816</v>
      </c>
      <c r="F572" s="1132" t="s">
        <v>975</v>
      </c>
      <c r="G572" s="902" t="s">
        <v>976</v>
      </c>
      <c r="H572" s="902" t="s">
        <v>869</v>
      </c>
      <c r="I572" s="902" t="s">
        <v>824</v>
      </c>
      <c r="J572" s="805" t="s">
        <v>825</v>
      </c>
      <c r="K572" s="709">
        <v>3</v>
      </c>
      <c r="L572" s="800">
        <v>44958</v>
      </c>
      <c r="M572" s="800">
        <v>45323</v>
      </c>
      <c r="N572" s="711">
        <f t="shared" si="27"/>
        <v>52.142857142857146</v>
      </c>
      <c r="O572" s="719">
        <v>1</v>
      </c>
      <c r="P572" s="406">
        <f t="shared" si="24"/>
        <v>0.33333333333333331</v>
      </c>
      <c r="Q572" s="713" t="str">
        <f>IF(ISNUMBER(P572),IF(P572=100%,"CUMPLIDA",IF(AND(ISNUMBER(M572),ISNUMBER([1]CONSOLIDADO!$Q$4)), IF(M572&lt;[1]CONSOLIDADO!$Q$4,"INCUMPLIDA","PROCESO"), "VERIFICAR FECHA")),"SIN VALOR AVANCE")</f>
        <v>PROCESO</v>
      </c>
      <c r="R572" s="863" t="s">
        <v>846</v>
      </c>
    </row>
    <row r="573" spans="2:18" ht="240.6" x14ac:dyDescent="0.25">
      <c r="B573" s="737" t="s">
        <v>18</v>
      </c>
      <c r="C573" s="799" t="s">
        <v>8</v>
      </c>
      <c r="D573" s="1131" t="s">
        <v>815</v>
      </c>
      <c r="E573" s="1131" t="s">
        <v>816</v>
      </c>
      <c r="F573" s="1132"/>
      <c r="G573" s="902" t="s">
        <v>976</v>
      </c>
      <c r="H573" s="902" t="s">
        <v>827</v>
      </c>
      <c r="I573" s="902" t="s">
        <v>477</v>
      </c>
      <c r="J573" s="805" t="s">
        <v>351</v>
      </c>
      <c r="K573" s="709">
        <v>1</v>
      </c>
      <c r="L573" s="800">
        <v>44927</v>
      </c>
      <c r="M573" s="800">
        <v>45230</v>
      </c>
      <c r="N573" s="711">
        <f t="shared" si="27"/>
        <v>43.285714285714285</v>
      </c>
      <c r="O573" s="719">
        <v>0</v>
      </c>
      <c r="P573" s="406">
        <f t="shared" si="24"/>
        <v>0</v>
      </c>
      <c r="Q573" s="713" t="str">
        <f>IF(ISNUMBER(P573),IF(P573=100%,"CUMPLIDA",IF(AND(ISNUMBER(M573),ISNUMBER([1]CONSOLIDADO!$Q$4)), IF(M573&lt;[1]CONSOLIDADO!$Q$4,"INCUMPLIDA","PROCESO"), "VERIFICAR FECHA")),"SIN VALOR AVANCE")</f>
        <v>PROCESO</v>
      </c>
      <c r="R573" s="863" t="s">
        <v>847</v>
      </c>
    </row>
    <row r="574" spans="2:18" ht="240.6" x14ac:dyDescent="0.25">
      <c r="B574" s="737" t="s">
        <v>18</v>
      </c>
      <c r="C574" s="799" t="s">
        <v>8</v>
      </c>
      <c r="D574" s="1131" t="s">
        <v>815</v>
      </c>
      <c r="E574" s="1131" t="s">
        <v>816</v>
      </c>
      <c r="F574" s="1132"/>
      <c r="G574" s="902" t="s">
        <v>976</v>
      </c>
      <c r="H574" s="902" t="s">
        <v>827</v>
      </c>
      <c r="I574" s="902" t="s">
        <v>479</v>
      </c>
      <c r="J574" s="805" t="s">
        <v>354</v>
      </c>
      <c r="K574" s="709">
        <v>1</v>
      </c>
      <c r="L574" s="800">
        <v>45231</v>
      </c>
      <c r="M574" s="800">
        <v>45443</v>
      </c>
      <c r="N574" s="711">
        <f t="shared" si="27"/>
        <v>30.285714285714285</v>
      </c>
      <c r="O574" s="719">
        <v>0</v>
      </c>
      <c r="P574" s="406">
        <f t="shared" si="24"/>
        <v>0</v>
      </c>
      <c r="Q574" s="713" t="str">
        <f>IF(ISNUMBER(P574),IF(P574=100%,"CUMPLIDA",IF(AND(ISNUMBER(M574),ISNUMBER([1]CONSOLIDADO!$Q$4)), IF(M574&lt;[1]CONSOLIDADO!$Q$4,"INCUMPLIDA","PROCESO"), "VERIFICAR FECHA")),"SIN VALOR AVANCE")</f>
        <v>PROCESO</v>
      </c>
      <c r="R574" s="863" t="s">
        <v>847</v>
      </c>
    </row>
    <row r="575" spans="2:18" ht="240.6" x14ac:dyDescent="0.25">
      <c r="B575" s="737" t="s">
        <v>18</v>
      </c>
      <c r="C575" s="799" t="s">
        <v>8</v>
      </c>
      <c r="D575" s="1131" t="s">
        <v>815</v>
      </c>
      <c r="E575" s="1131" t="s">
        <v>816</v>
      </c>
      <c r="F575" s="1132"/>
      <c r="G575" s="902" t="s">
        <v>976</v>
      </c>
      <c r="H575" s="902" t="s">
        <v>827</v>
      </c>
      <c r="I575" s="902" t="s">
        <v>479</v>
      </c>
      <c r="J575" s="805" t="s">
        <v>106</v>
      </c>
      <c r="K575" s="709">
        <v>4</v>
      </c>
      <c r="L575" s="800">
        <v>45444</v>
      </c>
      <c r="M575" s="800">
        <v>45808</v>
      </c>
      <c r="N575" s="711">
        <f t="shared" si="27"/>
        <v>52</v>
      </c>
      <c r="O575" s="719">
        <v>0</v>
      </c>
      <c r="P575" s="406">
        <f t="shared" si="24"/>
        <v>0</v>
      </c>
      <c r="Q575" s="713" t="str">
        <f>IF(ISNUMBER(P575),IF(P575=100%,"CUMPLIDA",IF(AND(ISNUMBER(M575),ISNUMBER([1]CONSOLIDADO!$Q$4)), IF(M575&lt;[1]CONSOLIDADO!$Q$4,"INCUMPLIDA","PROCESO"), "VERIFICAR FECHA")),"SIN VALOR AVANCE")</f>
        <v>PROCESO</v>
      </c>
      <c r="R575" s="863" t="s">
        <v>847</v>
      </c>
    </row>
    <row r="576" spans="2:18" ht="180.6" customHeight="1" x14ac:dyDescent="0.25">
      <c r="B576" s="737" t="s">
        <v>18</v>
      </c>
      <c r="C576" s="799" t="s">
        <v>8</v>
      </c>
      <c r="D576" s="1131" t="s">
        <v>815</v>
      </c>
      <c r="E576" s="1131" t="s">
        <v>816</v>
      </c>
      <c r="F576" s="1132"/>
      <c r="G576" s="902" t="s">
        <v>976</v>
      </c>
      <c r="H576" s="902" t="s">
        <v>829</v>
      </c>
      <c r="I576" s="902" t="s">
        <v>830</v>
      </c>
      <c r="J576" s="805" t="s">
        <v>831</v>
      </c>
      <c r="K576" s="709">
        <v>1</v>
      </c>
      <c r="L576" s="800">
        <v>44927</v>
      </c>
      <c r="M576" s="800">
        <v>45016</v>
      </c>
      <c r="N576" s="718">
        <f t="shared" si="21"/>
        <v>12.714285714285714</v>
      </c>
      <c r="O576" s="719">
        <v>1</v>
      </c>
      <c r="P576" s="406">
        <f t="shared" si="24"/>
        <v>1</v>
      </c>
      <c r="Q576" s="713" t="str">
        <f>IF(ISNUMBER(P576),IF(P576=100%,"CUMPLIDA",IF(AND(ISNUMBER(M576),ISNUMBER([1]CONSOLIDADO!$Q$4)), IF(M576&lt;[1]CONSOLIDADO!$Q$4,"INCUMPLIDA","PROCESO"), "VERIFICAR FECHA")),"SIN VALOR AVANCE")</f>
        <v>CUMPLIDA</v>
      </c>
      <c r="R576" s="863" t="s">
        <v>947</v>
      </c>
    </row>
    <row r="577" spans="2:18" ht="165.6" x14ac:dyDescent="0.25">
      <c r="B577" s="737" t="s">
        <v>18</v>
      </c>
      <c r="C577" s="799" t="s">
        <v>8</v>
      </c>
      <c r="D577" s="1131" t="s">
        <v>815</v>
      </c>
      <c r="E577" s="1131" t="s">
        <v>816</v>
      </c>
      <c r="F577" s="1132"/>
      <c r="G577" s="902" t="s">
        <v>976</v>
      </c>
      <c r="H577" s="902" t="s">
        <v>829</v>
      </c>
      <c r="I577" s="902" t="s">
        <v>871</v>
      </c>
      <c r="J577" s="805" t="s">
        <v>473</v>
      </c>
      <c r="K577" s="709">
        <v>1</v>
      </c>
      <c r="L577" s="800">
        <v>45017</v>
      </c>
      <c r="M577" s="800">
        <v>45138</v>
      </c>
      <c r="N577" s="711">
        <f t="shared" si="21"/>
        <v>17.285714285714285</v>
      </c>
      <c r="O577" s="719">
        <v>0</v>
      </c>
      <c r="P577" s="406">
        <f t="shared" si="24"/>
        <v>0</v>
      </c>
      <c r="Q577" s="713" t="str">
        <f>IF(ISNUMBER(P577),IF(P577=100%,"CUMPLIDA",IF(AND(ISNUMBER(M577),ISNUMBER([1]CONSOLIDADO!$Q$4)), IF(M577&lt;[1]CONSOLIDADO!$Q$4,"INCUMPLIDA","PROCESO"), "VERIFICAR FECHA")),"SIN VALOR AVANCE")</f>
        <v>PROCESO</v>
      </c>
      <c r="R577" s="863" t="s">
        <v>948</v>
      </c>
    </row>
    <row r="578" spans="2:18" ht="135" x14ac:dyDescent="0.25">
      <c r="B578" s="737" t="s">
        <v>18</v>
      </c>
      <c r="C578" s="799" t="s">
        <v>8</v>
      </c>
      <c r="D578" s="1131" t="s">
        <v>815</v>
      </c>
      <c r="E578" s="1131" t="s">
        <v>816</v>
      </c>
      <c r="F578" s="1132"/>
      <c r="G578" s="902" t="s">
        <v>976</v>
      </c>
      <c r="H578" s="902" t="s">
        <v>829</v>
      </c>
      <c r="I578" s="902" t="s">
        <v>835</v>
      </c>
      <c r="J578" s="805" t="s">
        <v>473</v>
      </c>
      <c r="K578" s="709">
        <v>1</v>
      </c>
      <c r="L578" s="800">
        <v>45139</v>
      </c>
      <c r="M578" s="800">
        <v>45199</v>
      </c>
      <c r="N578" s="711">
        <f t="shared" si="21"/>
        <v>8.5714285714285712</v>
      </c>
      <c r="O578" s="719">
        <v>0</v>
      </c>
      <c r="P578" s="406">
        <f t="shared" si="24"/>
        <v>0</v>
      </c>
      <c r="Q578" s="713" t="str">
        <f>IF(ISNUMBER(P578),IF(P578=100%,"CUMPLIDA",IF(AND(ISNUMBER(M578),ISNUMBER([1]CONSOLIDADO!$Q$4)), IF(M578&lt;[1]CONSOLIDADO!$Q$4,"INCUMPLIDA","PROCESO"), "VERIFICAR FECHA")),"SIN VALOR AVANCE")</f>
        <v>PROCESO</v>
      </c>
      <c r="R578" s="863" t="s">
        <v>936</v>
      </c>
    </row>
    <row r="579" spans="2:18" ht="135" x14ac:dyDescent="0.25">
      <c r="B579" s="737" t="s">
        <v>18</v>
      </c>
      <c r="C579" s="799" t="s">
        <v>8</v>
      </c>
      <c r="D579" s="1131" t="s">
        <v>815</v>
      </c>
      <c r="E579" s="1131" t="s">
        <v>816</v>
      </c>
      <c r="F579" s="1132"/>
      <c r="G579" s="902" t="s">
        <v>976</v>
      </c>
      <c r="H579" s="902" t="s">
        <v>842</v>
      </c>
      <c r="I579" s="902" t="s">
        <v>843</v>
      </c>
      <c r="J579" s="805" t="s">
        <v>473</v>
      </c>
      <c r="K579" s="709">
        <v>1</v>
      </c>
      <c r="L579" s="800">
        <v>44958</v>
      </c>
      <c r="M579" s="800">
        <v>44985</v>
      </c>
      <c r="N579" s="718">
        <f t="shared" si="21"/>
        <v>3.8571428571428572</v>
      </c>
      <c r="O579" s="719">
        <v>1</v>
      </c>
      <c r="P579" s="406">
        <f t="shared" si="24"/>
        <v>1</v>
      </c>
      <c r="Q579" s="713" t="str">
        <f>IF(ISNUMBER(P579),IF(P579=100%,"CUMPLIDA",IF(AND(ISNUMBER(M579),ISNUMBER([1]CONSOLIDADO!$Q$4)), IF(M579&lt;[1]CONSOLIDADO!$Q$4,"INCUMPLIDA","PROCESO"), "VERIFICAR FECHA")),"SIN VALOR AVANCE")</f>
        <v>CUMPLIDA</v>
      </c>
      <c r="R579" s="863" t="s">
        <v>832</v>
      </c>
    </row>
    <row r="580" spans="2:18" ht="135" x14ac:dyDescent="0.25">
      <c r="B580" s="737" t="s">
        <v>18</v>
      </c>
      <c r="C580" s="799" t="s">
        <v>8</v>
      </c>
      <c r="D580" s="1131" t="s">
        <v>815</v>
      </c>
      <c r="E580" s="1131" t="s">
        <v>816</v>
      </c>
      <c r="F580" s="1132"/>
      <c r="G580" s="902" t="s">
        <v>976</v>
      </c>
      <c r="H580" s="902" t="s">
        <v>977</v>
      </c>
      <c r="I580" s="902" t="s">
        <v>978</v>
      </c>
      <c r="J580" s="805" t="s">
        <v>473</v>
      </c>
      <c r="K580" s="709">
        <v>12</v>
      </c>
      <c r="L580" s="800">
        <v>44958</v>
      </c>
      <c r="M580" s="800">
        <v>45323</v>
      </c>
      <c r="N580" s="711">
        <f t="shared" si="21"/>
        <v>52.142857142857146</v>
      </c>
      <c r="O580" s="719">
        <v>4</v>
      </c>
      <c r="P580" s="406">
        <f t="shared" si="24"/>
        <v>0.33333333333333331</v>
      </c>
      <c r="Q580" s="713" t="str">
        <f>IF(ISNUMBER(P580),IF(P580=100%,"CUMPLIDA",IF(AND(ISNUMBER(M580),ISNUMBER([1]CONSOLIDADO!$Q$4)), IF(M580&lt;[1]CONSOLIDADO!$Q$4,"INCUMPLIDA","PROCESO"), "VERIFICAR FECHA")),"SIN VALOR AVANCE")</f>
        <v>PROCESO</v>
      </c>
      <c r="R580" s="863" t="s">
        <v>979</v>
      </c>
    </row>
    <row r="581" spans="2:18" ht="135" x14ac:dyDescent="0.25">
      <c r="B581" s="737" t="s">
        <v>18</v>
      </c>
      <c r="C581" s="799" t="s">
        <v>8</v>
      </c>
      <c r="D581" s="1131" t="s">
        <v>815</v>
      </c>
      <c r="E581" s="1131" t="s">
        <v>816</v>
      </c>
      <c r="F581" s="1132"/>
      <c r="G581" s="902" t="s">
        <v>976</v>
      </c>
      <c r="H581" s="902" t="s">
        <v>980</v>
      </c>
      <c r="I581" s="902" t="s">
        <v>981</v>
      </c>
      <c r="J581" s="805" t="s">
        <v>473</v>
      </c>
      <c r="K581" s="709">
        <v>4</v>
      </c>
      <c r="L581" s="800">
        <v>44958</v>
      </c>
      <c r="M581" s="800">
        <v>45323</v>
      </c>
      <c r="N581" s="711">
        <f t="shared" si="21"/>
        <v>52.142857142857146</v>
      </c>
      <c r="O581" s="719">
        <v>1</v>
      </c>
      <c r="P581" s="406">
        <f t="shared" si="24"/>
        <v>0.25</v>
      </c>
      <c r="Q581" s="713" t="str">
        <f>IF(ISNUMBER(P581),IF(P581=100%,"CUMPLIDA",IF(AND(ISNUMBER(M581),ISNUMBER([1]CONSOLIDADO!$Q$4)), IF(M581&lt;[1]CONSOLIDADO!$Q$4,"INCUMPLIDA","PROCESO"), "VERIFICAR FECHA")),"SIN VALOR AVANCE")</f>
        <v>PROCESO</v>
      </c>
      <c r="R581" s="863" t="s">
        <v>982</v>
      </c>
    </row>
    <row r="582" spans="2:18" ht="225.6" x14ac:dyDescent="0.25">
      <c r="B582" s="737" t="s">
        <v>18</v>
      </c>
      <c r="C582" s="799" t="s">
        <v>8</v>
      </c>
      <c r="D582" s="1133" t="s">
        <v>983</v>
      </c>
      <c r="E582" s="1135" t="s">
        <v>984</v>
      </c>
      <c r="F582" s="1134" t="s">
        <v>985</v>
      </c>
      <c r="G582" s="902" t="s">
        <v>986</v>
      </c>
      <c r="H582" s="902" t="s">
        <v>827</v>
      </c>
      <c r="I582" s="902" t="s">
        <v>477</v>
      </c>
      <c r="J582" s="805" t="s">
        <v>351</v>
      </c>
      <c r="K582" s="712">
        <v>1</v>
      </c>
      <c r="L582" s="800">
        <v>44927</v>
      </c>
      <c r="M582" s="800">
        <v>45230</v>
      </c>
      <c r="N582" s="711">
        <f t="shared" si="21"/>
        <v>43.285714285714285</v>
      </c>
      <c r="O582" s="712">
        <v>0</v>
      </c>
      <c r="P582" s="406">
        <f t="shared" si="24"/>
        <v>0</v>
      </c>
      <c r="Q582" s="713" t="str">
        <f>IF(ISNUMBER(P582),IF(P582=100%,"CUMPLIDA",IF(AND(ISNUMBER(M582),ISNUMBER([1]CONSOLIDADO!$Q$4)), IF(M582&lt;[1]CONSOLIDADO!$Q$4,"INCUMPLIDA","PROCESO"), "VERIFICAR FECHA")),"SIN VALOR AVANCE")</f>
        <v>PROCESO</v>
      </c>
      <c r="R582" s="903" t="s">
        <v>987</v>
      </c>
    </row>
    <row r="583" spans="2:18" ht="225.6" x14ac:dyDescent="0.25">
      <c r="B583" s="737" t="s">
        <v>18</v>
      </c>
      <c r="C583" s="799" t="s">
        <v>8</v>
      </c>
      <c r="D583" s="1133"/>
      <c r="E583" s="1135"/>
      <c r="F583" s="1134"/>
      <c r="G583" s="902" t="s">
        <v>986</v>
      </c>
      <c r="H583" s="902" t="s">
        <v>827</v>
      </c>
      <c r="I583" s="902" t="s">
        <v>479</v>
      </c>
      <c r="J583" s="805" t="s">
        <v>354</v>
      </c>
      <c r="K583" s="712">
        <v>1</v>
      </c>
      <c r="L583" s="800">
        <v>45231</v>
      </c>
      <c r="M583" s="800">
        <v>45443</v>
      </c>
      <c r="N583" s="711">
        <f t="shared" si="21"/>
        <v>30.285714285714285</v>
      </c>
      <c r="O583" s="712">
        <v>0</v>
      </c>
      <c r="P583" s="406">
        <f t="shared" si="24"/>
        <v>0</v>
      </c>
      <c r="Q583" s="713" t="str">
        <f>IF(ISNUMBER(P583),IF(P583=100%,"CUMPLIDA",IF(AND(ISNUMBER(M583),ISNUMBER([1]CONSOLIDADO!$Q$4)), IF(M583&lt;[1]CONSOLIDADO!$Q$4,"INCUMPLIDA","PROCESO"), "VERIFICAR FECHA")),"SIN VALOR AVANCE")</f>
        <v>PROCESO</v>
      </c>
      <c r="R583" s="903" t="s">
        <v>987</v>
      </c>
    </row>
    <row r="584" spans="2:18" ht="158.4" customHeight="1" x14ac:dyDescent="0.25">
      <c r="B584" s="737" t="s">
        <v>18</v>
      </c>
      <c r="C584" s="799" t="s">
        <v>8</v>
      </c>
      <c r="D584" s="1133"/>
      <c r="E584" s="1135"/>
      <c r="F584" s="1134"/>
      <c r="G584" s="902" t="s">
        <v>986</v>
      </c>
      <c r="H584" s="902" t="s">
        <v>827</v>
      </c>
      <c r="I584" s="902" t="s">
        <v>479</v>
      </c>
      <c r="J584" s="805" t="s">
        <v>106</v>
      </c>
      <c r="K584" s="712">
        <v>4</v>
      </c>
      <c r="L584" s="800">
        <v>45444</v>
      </c>
      <c r="M584" s="800">
        <v>45808</v>
      </c>
      <c r="N584" s="711">
        <f t="shared" si="21"/>
        <v>52</v>
      </c>
      <c r="O584" s="712">
        <v>0</v>
      </c>
      <c r="P584" s="406">
        <f t="shared" si="24"/>
        <v>0</v>
      </c>
      <c r="Q584" s="713" t="str">
        <f>IF(ISNUMBER(P584),IF(P584=100%,"CUMPLIDA",IF(AND(ISNUMBER(M584),ISNUMBER([1]CONSOLIDADO!$Q$4)), IF(M584&lt;[1]CONSOLIDADO!$Q$4,"INCUMPLIDA","PROCESO"), "VERIFICAR FECHA")),"SIN VALOR AVANCE")</f>
        <v>PROCESO</v>
      </c>
      <c r="R584" s="903" t="s">
        <v>987</v>
      </c>
    </row>
    <row r="585" spans="2:18" ht="225.6" x14ac:dyDescent="0.25">
      <c r="B585" s="737" t="s">
        <v>18</v>
      </c>
      <c r="C585" s="799" t="s">
        <v>8</v>
      </c>
      <c r="D585" s="1133"/>
      <c r="E585" s="1135"/>
      <c r="F585" s="1134"/>
      <c r="G585" s="902" t="s">
        <v>986</v>
      </c>
      <c r="H585" s="902" t="s">
        <v>827</v>
      </c>
      <c r="I585" s="902" t="s">
        <v>482</v>
      </c>
      <c r="J585" s="805" t="s">
        <v>399</v>
      </c>
      <c r="K585" s="712">
        <v>1</v>
      </c>
      <c r="L585" s="800">
        <v>45809</v>
      </c>
      <c r="M585" s="800">
        <v>46022</v>
      </c>
      <c r="N585" s="711">
        <f t="shared" si="21"/>
        <v>30.428571428571427</v>
      </c>
      <c r="O585" s="712">
        <v>0</v>
      </c>
      <c r="P585" s="406">
        <f t="shared" si="24"/>
        <v>0</v>
      </c>
      <c r="Q585" s="713" t="str">
        <f>IF(ISNUMBER(P585),IF(P585=100%,"CUMPLIDA",IF(AND(ISNUMBER(M585),ISNUMBER([1]CONSOLIDADO!$Q$4)), IF(M585&lt;[1]CONSOLIDADO!$Q$4,"INCUMPLIDA","PROCESO"), "VERIFICAR FECHA")),"SIN VALOR AVANCE")</f>
        <v>PROCESO</v>
      </c>
      <c r="R585" s="903" t="s">
        <v>987</v>
      </c>
    </row>
    <row r="586" spans="2:18" ht="165" x14ac:dyDescent="0.25">
      <c r="B586" s="737" t="s">
        <v>18</v>
      </c>
      <c r="C586" s="799" t="s">
        <v>8</v>
      </c>
      <c r="D586" s="1133"/>
      <c r="E586" s="1135"/>
      <c r="F586" s="1134"/>
      <c r="G586" s="902" t="s">
        <v>986</v>
      </c>
      <c r="H586" s="902" t="s">
        <v>855</v>
      </c>
      <c r="I586" s="902" t="s">
        <v>988</v>
      </c>
      <c r="J586" s="805" t="s">
        <v>857</v>
      </c>
      <c r="K586" s="712">
        <v>10</v>
      </c>
      <c r="L586" s="800">
        <v>44927</v>
      </c>
      <c r="M586" s="800">
        <v>45291</v>
      </c>
      <c r="N586" s="711">
        <f t="shared" si="21"/>
        <v>52</v>
      </c>
      <c r="O586" s="712">
        <v>0</v>
      </c>
      <c r="P586" s="406">
        <f t="shared" si="24"/>
        <v>0</v>
      </c>
      <c r="Q586" s="713" t="str">
        <f>IF(ISNUMBER(P586),IF(P586=100%,"CUMPLIDA",IF(AND(ISNUMBER(M586),ISNUMBER([1]CONSOLIDADO!$Q$4)), IF(M586&lt;[1]CONSOLIDADO!$Q$4,"INCUMPLIDA","PROCESO"), "VERIFICAR FECHA")),"SIN VALOR AVANCE")</f>
        <v>PROCESO</v>
      </c>
      <c r="R586" s="903" t="s">
        <v>989</v>
      </c>
    </row>
    <row r="587" spans="2:18" ht="210.6" x14ac:dyDescent="0.25">
      <c r="B587" s="737" t="s">
        <v>18</v>
      </c>
      <c r="C587" s="799" t="s">
        <v>8</v>
      </c>
      <c r="D587" s="1124" t="s">
        <v>3576</v>
      </c>
      <c r="E587" s="1124" t="s">
        <v>3512</v>
      </c>
      <c r="F587" s="1127" t="s">
        <v>3577</v>
      </c>
      <c r="G587" s="1127" t="s">
        <v>3578</v>
      </c>
      <c r="H587" s="1127" t="s">
        <v>3579</v>
      </c>
      <c r="I587" s="902" t="s">
        <v>3580</v>
      </c>
      <c r="J587" s="805" t="s">
        <v>799</v>
      </c>
      <c r="K587" s="923">
        <v>1</v>
      </c>
      <c r="L587" s="800">
        <v>45108</v>
      </c>
      <c r="M587" s="800">
        <v>45260</v>
      </c>
      <c r="N587" s="711">
        <f t="shared" si="21"/>
        <v>21.714285714285715</v>
      </c>
      <c r="O587" s="712">
        <v>0</v>
      </c>
      <c r="P587" s="406">
        <f t="shared" si="24"/>
        <v>0</v>
      </c>
      <c r="Q587" s="713" t="str">
        <f>IF(ISNUMBER(P587),IF(P587=100%,"CUMPLIDA",IF(AND(ISNUMBER(M587),ISNUMBER([1]CONSOLIDADO!$Q$4)), IF(M587&lt;[1]CONSOLIDADO!$Q$4,"INCUMPLIDA","PROCESO"), "VERIFICAR FECHA")),"SIN VALOR AVANCE")</f>
        <v>PROCESO</v>
      </c>
      <c r="R587" s="903" t="s">
        <v>3610</v>
      </c>
    </row>
    <row r="588" spans="2:18" ht="210.6" x14ac:dyDescent="0.25">
      <c r="B588" s="737" t="s">
        <v>18</v>
      </c>
      <c r="C588" s="799" t="s">
        <v>8</v>
      </c>
      <c r="D588" s="1125"/>
      <c r="E588" s="1125"/>
      <c r="F588" s="1128"/>
      <c r="G588" s="1128" t="s">
        <v>3578</v>
      </c>
      <c r="H588" s="1128"/>
      <c r="I588" s="902" t="s">
        <v>3581</v>
      </c>
      <c r="J588" s="805" t="s">
        <v>3582</v>
      </c>
      <c r="K588" s="923">
        <v>1</v>
      </c>
      <c r="L588" s="800">
        <v>45261</v>
      </c>
      <c r="M588" s="800">
        <v>45382</v>
      </c>
      <c r="N588" s="711">
        <f t="shared" si="21"/>
        <v>17.285714285714285</v>
      </c>
      <c r="O588" s="712">
        <v>0</v>
      </c>
      <c r="P588" s="406">
        <f t="shared" si="24"/>
        <v>0</v>
      </c>
      <c r="Q588" s="713" t="str">
        <f>IF(ISNUMBER(P588),IF(P588=100%,"CUMPLIDA",IF(AND(ISNUMBER(M588),ISNUMBER([1]CONSOLIDADO!$Q$4)), IF(M588&lt;[1]CONSOLIDADO!$Q$4,"INCUMPLIDA","PROCESO"), "VERIFICAR FECHA")),"SIN VALOR AVANCE")</f>
        <v>PROCESO</v>
      </c>
      <c r="R588" s="903" t="s">
        <v>3610</v>
      </c>
    </row>
    <row r="589" spans="2:18" ht="210.6" x14ac:dyDescent="0.25">
      <c r="B589" s="737" t="s">
        <v>18</v>
      </c>
      <c r="C589" s="799" t="s">
        <v>8</v>
      </c>
      <c r="D589" s="1125"/>
      <c r="E589" s="1125"/>
      <c r="F589" s="1128"/>
      <c r="G589" s="1128" t="s">
        <v>3578</v>
      </c>
      <c r="H589" s="1128"/>
      <c r="I589" s="902" t="s">
        <v>3583</v>
      </c>
      <c r="J589" s="805" t="s">
        <v>3584</v>
      </c>
      <c r="K589" s="923">
        <v>1</v>
      </c>
      <c r="L589" s="800">
        <v>45383</v>
      </c>
      <c r="M589" s="800">
        <v>45688</v>
      </c>
      <c r="N589" s="711">
        <f t="shared" si="21"/>
        <v>43.571428571428569</v>
      </c>
      <c r="O589" s="712">
        <v>0</v>
      </c>
      <c r="P589" s="406">
        <f t="shared" ref="P589:P619" si="28">O589/K589</f>
        <v>0</v>
      </c>
      <c r="Q589" s="713" t="str">
        <f>IF(ISNUMBER(P589),IF(P589=100%,"CUMPLIDA",IF(AND(ISNUMBER(M589),ISNUMBER([1]CONSOLIDADO!$Q$4)), IF(M589&lt;[1]CONSOLIDADO!$Q$4,"INCUMPLIDA","PROCESO"), "VERIFICAR FECHA")),"SIN VALOR AVANCE")</f>
        <v>PROCESO</v>
      </c>
      <c r="R589" s="903" t="s">
        <v>3610</v>
      </c>
    </row>
    <row r="590" spans="2:18" ht="210.6" x14ac:dyDescent="0.25">
      <c r="B590" s="737" t="s">
        <v>18</v>
      </c>
      <c r="C590" s="799" t="s">
        <v>8</v>
      </c>
      <c r="D590" s="1125"/>
      <c r="E590" s="1125"/>
      <c r="F590" s="1128"/>
      <c r="G590" s="1128" t="s">
        <v>3578</v>
      </c>
      <c r="H590" s="1129"/>
      <c r="I590" s="902" t="s">
        <v>3585</v>
      </c>
      <c r="J590" s="805" t="s">
        <v>3586</v>
      </c>
      <c r="K590" s="923">
        <v>1</v>
      </c>
      <c r="L590" s="710">
        <v>45474</v>
      </c>
      <c r="M590" s="800">
        <v>45716</v>
      </c>
      <c r="N590" s="711">
        <f t="shared" si="21"/>
        <v>34.571428571428569</v>
      </c>
      <c r="O590" s="712">
        <v>0</v>
      </c>
      <c r="P590" s="406">
        <f t="shared" si="28"/>
        <v>0</v>
      </c>
      <c r="Q590" s="713" t="str">
        <f>IF(ISNUMBER(P590),IF(P590=100%,"CUMPLIDA",IF(AND(ISNUMBER(M590),ISNUMBER([1]CONSOLIDADO!$Q$4)), IF(M590&lt;[1]CONSOLIDADO!$Q$4,"INCUMPLIDA","PROCESO"), "VERIFICAR FECHA")),"SIN VALOR AVANCE")</f>
        <v>PROCESO</v>
      </c>
      <c r="R590" s="903" t="s">
        <v>3610</v>
      </c>
    </row>
    <row r="591" spans="2:18" ht="120.6" x14ac:dyDescent="0.25">
      <c r="B591" s="737" t="s">
        <v>18</v>
      </c>
      <c r="C591" s="799" t="s">
        <v>8</v>
      </c>
      <c r="D591" s="1125"/>
      <c r="E591" s="1125"/>
      <c r="F591" s="1128"/>
      <c r="G591" s="1128" t="s">
        <v>3578</v>
      </c>
      <c r="H591" s="1127" t="s">
        <v>591</v>
      </c>
      <c r="I591" s="902" t="s">
        <v>477</v>
      </c>
      <c r="J591" s="805" t="s">
        <v>351</v>
      </c>
      <c r="K591" s="923">
        <v>1</v>
      </c>
      <c r="L591" s="800">
        <v>45231</v>
      </c>
      <c r="M591" s="800">
        <v>45350</v>
      </c>
      <c r="N591" s="711">
        <f t="shared" si="21"/>
        <v>17</v>
      </c>
      <c r="O591" s="712">
        <v>0</v>
      </c>
      <c r="P591" s="406">
        <f t="shared" si="28"/>
        <v>0</v>
      </c>
      <c r="Q591" s="713" t="str">
        <f>IF(ISNUMBER(P591),IF(P591=100%,"CUMPLIDA",IF(AND(ISNUMBER(M591),ISNUMBER([1]CONSOLIDADO!$Q$4)), IF(M591&lt;[1]CONSOLIDADO!$Q$4,"INCUMPLIDA","PROCESO"), "VERIFICAR FECHA")),"SIN VALOR AVANCE")</f>
        <v>PROCESO</v>
      </c>
      <c r="R591" s="903" t="s">
        <v>3611</v>
      </c>
    </row>
    <row r="592" spans="2:18" ht="120.6" x14ac:dyDescent="0.25">
      <c r="B592" s="737" t="s">
        <v>18</v>
      </c>
      <c r="C592" s="799" t="s">
        <v>8</v>
      </c>
      <c r="D592" s="1125"/>
      <c r="E592" s="1125"/>
      <c r="F592" s="1128"/>
      <c r="G592" s="1128" t="s">
        <v>3578</v>
      </c>
      <c r="H592" s="1128"/>
      <c r="I592" s="902" t="s">
        <v>479</v>
      </c>
      <c r="J592" s="805" t="s">
        <v>1460</v>
      </c>
      <c r="K592" s="923">
        <v>1</v>
      </c>
      <c r="L592" s="800">
        <v>45352</v>
      </c>
      <c r="M592" s="800">
        <v>45565</v>
      </c>
      <c r="N592" s="711">
        <f t="shared" si="21"/>
        <v>30.428571428571427</v>
      </c>
      <c r="O592" s="712">
        <v>0</v>
      </c>
      <c r="P592" s="406">
        <f t="shared" si="28"/>
        <v>0</v>
      </c>
      <c r="Q592" s="713" t="str">
        <f>IF(ISNUMBER(P592),IF(P592=100%,"CUMPLIDA",IF(AND(ISNUMBER(M592),ISNUMBER([1]CONSOLIDADO!$Q$4)), IF(M592&lt;[1]CONSOLIDADO!$Q$4,"INCUMPLIDA","PROCESO"), "VERIFICAR FECHA")),"SIN VALOR AVANCE")</f>
        <v>PROCESO</v>
      </c>
      <c r="R592" s="903" t="s">
        <v>3611</v>
      </c>
    </row>
    <row r="593" spans="2:18" ht="210.6" x14ac:dyDescent="0.25">
      <c r="B593" s="737" t="s">
        <v>18</v>
      </c>
      <c r="C593" s="799" t="s">
        <v>8</v>
      </c>
      <c r="D593" s="1125"/>
      <c r="E593" s="1125"/>
      <c r="F593" s="1128"/>
      <c r="G593" s="1128" t="s">
        <v>3578</v>
      </c>
      <c r="H593" s="1128"/>
      <c r="I593" s="902" t="s">
        <v>479</v>
      </c>
      <c r="J593" s="805" t="s">
        <v>106</v>
      </c>
      <c r="K593" s="923">
        <v>4</v>
      </c>
      <c r="L593" s="800">
        <v>45566</v>
      </c>
      <c r="M593" s="800">
        <v>45930</v>
      </c>
      <c r="N593" s="711">
        <f t="shared" si="21"/>
        <v>52</v>
      </c>
      <c r="O593" s="712">
        <v>0</v>
      </c>
      <c r="P593" s="406">
        <f t="shared" si="28"/>
        <v>0</v>
      </c>
      <c r="Q593" s="713" t="str">
        <f>IF(ISNUMBER(P593),IF(P593=100%,"CUMPLIDA",IF(AND(ISNUMBER(M593),ISNUMBER([1]CONSOLIDADO!$Q$4)), IF(M593&lt;[1]CONSOLIDADO!$Q$4,"INCUMPLIDA","PROCESO"), "VERIFICAR FECHA")),"SIN VALOR AVANCE")</f>
        <v>PROCESO</v>
      </c>
      <c r="R593" s="903" t="s">
        <v>3610</v>
      </c>
    </row>
    <row r="594" spans="2:18" ht="210.6" x14ac:dyDescent="0.25">
      <c r="B594" s="737" t="s">
        <v>18</v>
      </c>
      <c r="C594" s="799" t="s">
        <v>8</v>
      </c>
      <c r="D594" s="1126"/>
      <c r="E594" s="1126"/>
      <c r="F594" s="1129"/>
      <c r="G594" s="1129" t="s">
        <v>3578</v>
      </c>
      <c r="H594" s="1129"/>
      <c r="I594" s="902" t="s">
        <v>3587</v>
      </c>
      <c r="J594" s="805" t="s">
        <v>399</v>
      </c>
      <c r="K594" s="923">
        <v>1</v>
      </c>
      <c r="L594" s="800">
        <v>45931</v>
      </c>
      <c r="M594" s="800">
        <v>46752</v>
      </c>
      <c r="N594" s="711">
        <f t="shared" si="21"/>
        <v>117.28571428571429</v>
      </c>
      <c r="O594" s="712">
        <v>0</v>
      </c>
      <c r="P594" s="406">
        <f t="shared" si="28"/>
        <v>0</v>
      </c>
      <c r="Q594" s="713" t="str">
        <f>IF(ISNUMBER(P594),IF(P594=100%,"CUMPLIDA",IF(AND(ISNUMBER(M594),ISNUMBER([1]CONSOLIDADO!$Q$4)), IF(M594&lt;[1]CONSOLIDADO!$Q$4,"INCUMPLIDA","PROCESO"), "VERIFICAR FECHA")),"SIN VALOR AVANCE")</f>
        <v>PROCESO</v>
      </c>
      <c r="R594" s="903" t="s">
        <v>3610</v>
      </c>
    </row>
    <row r="595" spans="2:18" ht="150" x14ac:dyDescent="0.25">
      <c r="B595" s="737" t="s">
        <v>18</v>
      </c>
      <c r="C595" s="799" t="s">
        <v>8</v>
      </c>
      <c r="D595" s="900" t="s">
        <v>3576</v>
      </c>
      <c r="E595" s="900" t="s">
        <v>3588</v>
      </c>
      <c r="F595" s="902" t="s">
        <v>3589</v>
      </c>
      <c r="G595" s="902" t="s">
        <v>3590</v>
      </c>
      <c r="H595" s="902" t="s">
        <v>3591</v>
      </c>
      <c r="I595" s="902" t="s">
        <v>3592</v>
      </c>
      <c r="J595" s="805" t="s">
        <v>3593</v>
      </c>
      <c r="K595" s="923">
        <v>2</v>
      </c>
      <c r="L595" s="800">
        <v>45108</v>
      </c>
      <c r="M595" s="800">
        <v>45473</v>
      </c>
      <c r="N595" s="711">
        <f t="shared" si="21"/>
        <v>52.142857142857146</v>
      </c>
      <c r="O595" s="712">
        <v>0</v>
      </c>
      <c r="P595" s="406">
        <f t="shared" si="28"/>
        <v>0</v>
      </c>
      <c r="Q595" s="713" t="str">
        <f>IF(ISNUMBER(P595),IF(P595=100%,"CUMPLIDA",IF(AND(ISNUMBER(M595),ISNUMBER([1]CONSOLIDADO!$Q$4)), IF(M595&lt;[1]CONSOLIDADO!$Q$4,"INCUMPLIDA","PROCESO"), "VERIFICAR FECHA")),"SIN VALOR AVANCE")</f>
        <v>PROCESO</v>
      </c>
      <c r="R595" s="903" t="s">
        <v>3612</v>
      </c>
    </row>
    <row r="596" spans="2:18" ht="105.6" x14ac:dyDescent="0.25">
      <c r="B596" s="737" t="s">
        <v>18</v>
      </c>
      <c r="C596" s="799" t="s">
        <v>8</v>
      </c>
      <c r="D596" s="1124" t="s">
        <v>3576</v>
      </c>
      <c r="E596" s="1124" t="s">
        <v>3588</v>
      </c>
      <c r="F596" s="1127" t="s">
        <v>3628</v>
      </c>
      <c r="G596" s="1127" t="s">
        <v>3594</v>
      </c>
      <c r="H596" s="1127" t="s">
        <v>3595</v>
      </c>
      <c r="I596" s="902" t="s">
        <v>3596</v>
      </c>
      <c r="J596" s="805" t="s">
        <v>3597</v>
      </c>
      <c r="K596" s="923">
        <v>6</v>
      </c>
      <c r="L596" s="800">
        <v>45108</v>
      </c>
      <c r="M596" s="800">
        <v>45473</v>
      </c>
      <c r="N596" s="711">
        <f t="shared" si="21"/>
        <v>52.142857142857146</v>
      </c>
      <c r="O596" s="712">
        <v>0</v>
      </c>
      <c r="P596" s="406">
        <f t="shared" si="28"/>
        <v>0</v>
      </c>
      <c r="Q596" s="713" t="str">
        <f>IF(ISNUMBER(P596),IF(P596=100%,"CUMPLIDA",IF(AND(ISNUMBER(M596),ISNUMBER([1]CONSOLIDADO!$Q$4)), IF(M596&lt;[1]CONSOLIDADO!$Q$4,"INCUMPLIDA","PROCESO"), "VERIFICAR FECHA")),"SIN VALOR AVANCE")</f>
        <v>PROCESO</v>
      </c>
      <c r="R596" s="903" t="s">
        <v>3613</v>
      </c>
    </row>
    <row r="597" spans="2:18" ht="90.6" x14ac:dyDescent="0.25">
      <c r="B597" s="737" t="s">
        <v>18</v>
      </c>
      <c r="C597" s="799" t="s">
        <v>8</v>
      </c>
      <c r="D597" s="1125"/>
      <c r="E597" s="1125"/>
      <c r="F597" s="1128"/>
      <c r="G597" s="1128" t="s">
        <v>3594</v>
      </c>
      <c r="H597" s="1129"/>
      <c r="I597" s="902" t="s">
        <v>3598</v>
      </c>
      <c r="J597" s="805" t="s">
        <v>915</v>
      </c>
      <c r="K597" s="923">
        <v>6</v>
      </c>
      <c r="L597" s="800">
        <v>45108</v>
      </c>
      <c r="M597" s="800">
        <v>45473</v>
      </c>
      <c r="N597" s="711">
        <f t="shared" si="21"/>
        <v>52.142857142857146</v>
      </c>
      <c r="O597" s="712">
        <v>0</v>
      </c>
      <c r="P597" s="406">
        <f t="shared" si="28"/>
        <v>0</v>
      </c>
      <c r="Q597" s="713" t="str">
        <f>IF(ISNUMBER(P597),IF(P597=100%,"CUMPLIDA",IF(AND(ISNUMBER(M597),ISNUMBER([1]CONSOLIDADO!$Q$4)), IF(M597&lt;[1]CONSOLIDADO!$Q$4,"INCUMPLIDA","PROCESO"), "VERIFICAR FECHA")),"SIN VALOR AVANCE")</f>
        <v>PROCESO</v>
      </c>
      <c r="R597" s="903" t="s">
        <v>3614</v>
      </c>
    </row>
    <row r="598" spans="2:18" ht="90.6" x14ac:dyDescent="0.25">
      <c r="B598" s="737" t="s">
        <v>18</v>
      </c>
      <c r="C598" s="799" t="s">
        <v>8</v>
      </c>
      <c r="D598" s="1125"/>
      <c r="E598" s="1125"/>
      <c r="F598" s="1128"/>
      <c r="G598" s="1128" t="s">
        <v>3594</v>
      </c>
      <c r="H598" s="1127" t="s">
        <v>3599</v>
      </c>
      <c r="I598" s="902" t="s">
        <v>3600</v>
      </c>
      <c r="J598" s="805" t="s">
        <v>3601</v>
      </c>
      <c r="K598" s="923">
        <v>1</v>
      </c>
      <c r="L598" s="800">
        <v>45108</v>
      </c>
      <c r="M598" s="800">
        <v>45199</v>
      </c>
      <c r="N598" s="711">
        <f t="shared" ref="N598:N604" si="29">(M598-L598)/7</f>
        <v>13</v>
      </c>
      <c r="O598" s="712">
        <v>0</v>
      </c>
      <c r="P598" s="406">
        <f t="shared" si="28"/>
        <v>0</v>
      </c>
      <c r="Q598" s="713" t="str">
        <f>IF(ISNUMBER(P598),IF(P598=100%,"CUMPLIDA",IF(AND(ISNUMBER(M598),ISNUMBER([1]CONSOLIDADO!$Q$4)), IF(M598&lt;[1]CONSOLIDADO!$Q$4,"INCUMPLIDA","PROCESO"), "VERIFICAR FECHA")),"SIN VALOR AVANCE")</f>
        <v>PROCESO</v>
      </c>
      <c r="R598" s="903" t="s">
        <v>3615</v>
      </c>
    </row>
    <row r="599" spans="2:18" ht="235.2" customHeight="1" x14ac:dyDescent="0.25">
      <c r="B599" s="737" t="s">
        <v>18</v>
      </c>
      <c r="C599" s="799" t="s">
        <v>8</v>
      </c>
      <c r="D599" s="1126"/>
      <c r="E599" s="1126"/>
      <c r="F599" s="1129"/>
      <c r="G599" s="1129" t="s">
        <v>3594</v>
      </c>
      <c r="H599" s="1129"/>
      <c r="I599" s="902" t="s">
        <v>3602</v>
      </c>
      <c r="J599" s="805" t="s">
        <v>3603</v>
      </c>
      <c r="K599" s="923">
        <v>1</v>
      </c>
      <c r="L599" s="800">
        <v>45200</v>
      </c>
      <c r="M599" s="800">
        <v>45230</v>
      </c>
      <c r="N599" s="711">
        <f t="shared" si="29"/>
        <v>4.2857142857142856</v>
      </c>
      <c r="O599" s="712">
        <v>0</v>
      </c>
      <c r="P599" s="406">
        <f t="shared" si="28"/>
        <v>0</v>
      </c>
      <c r="Q599" s="713" t="str">
        <f>IF(ISNUMBER(P599),IF(P599=100%,"CUMPLIDA",IF(AND(ISNUMBER(M599),ISNUMBER([1]CONSOLIDADO!$Q$4)), IF(M599&lt;[1]CONSOLIDADO!$Q$4,"INCUMPLIDA","PROCESO"), "VERIFICAR FECHA")),"SIN VALOR AVANCE")</f>
        <v>PROCESO</v>
      </c>
      <c r="R599" s="903" t="s">
        <v>3615</v>
      </c>
    </row>
    <row r="600" spans="2:18" ht="150" x14ac:dyDescent="0.25">
      <c r="B600" s="737" t="s">
        <v>18</v>
      </c>
      <c r="C600" s="799" t="s">
        <v>8</v>
      </c>
      <c r="D600" s="1124" t="s">
        <v>3576</v>
      </c>
      <c r="E600" s="1124" t="s">
        <v>3588</v>
      </c>
      <c r="F600" s="1127" t="s">
        <v>3604</v>
      </c>
      <c r="G600" s="1127" t="s">
        <v>3605</v>
      </c>
      <c r="H600" s="902" t="s">
        <v>3606</v>
      </c>
      <c r="I600" s="902" t="s">
        <v>3607</v>
      </c>
      <c r="J600" s="805" t="s">
        <v>3608</v>
      </c>
      <c r="K600" s="923">
        <v>3</v>
      </c>
      <c r="L600" s="800">
        <v>45139</v>
      </c>
      <c r="M600" s="800">
        <v>45504</v>
      </c>
      <c r="N600" s="711">
        <f t="shared" si="29"/>
        <v>52.142857142857146</v>
      </c>
      <c r="O600" s="712">
        <v>0</v>
      </c>
      <c r="P600" s="406">
        <f t="shared" si="28"/>
        <v>0</v>
      </c>
      <c r="Q600" s="713" t="str">
        <f>IF(ISNUMBER(P600),IF(P600=100%,"CUMPLIDA",IF(AND(ISNUMBER(M600),ISNUMBER([1]CONSOLIDADO!$Q$4)), IF(M600&lt;[1]CONSOLIDADO!$Q$4,"INCUMPLIDA","PROCESO"), "VERIFICAR FECHA")),"SIN VALOR AVANCE")</f>
        <v>PROCESO</v>
      </c>
      <c r="R600" s="903" t="s">
        <v>3616</v>
      </c>
    </row>
    <row r="601" spans="2:18" ht="85.95" customHeight="1" x14ac:dyDescent="0.25">
      <c r="B601" s="737" t="s">
        <v>18</v>
      </c>
      <c r="C601" s="799" t="s">
        <v>8</v>
      </c>
      <c r="D601" s="1125"/>
      <c r="E601" s="1125"/>
      <c r="F601" s="1128"/>
      <c r="G601" s="1128" t="s">
        <v>3605</v>
      </c>
      <c r="H601" s="1127" t="s">
        <v>827</v>
      </c>
      <c r="I601" s="902" t="s">
        <v>477</v>
      </c>
      <c r="J601" s="805" t="s">
        <v>351</v>
      </c>
      <c r="K601" s="923">
        <v>1</v>
      </c>
      <c r="L601" s="800">
        <v>45231</v>
      </c>
      <c r="M601" s="873">
        <v>45350</v>
      </c>
      <c r="N601" s="711">
        <f t="shared" si="29"/>
        <v>17</v>
      </c>
      <c r="O601" s="712">
        <v>0</v>
      </c>
      <c r="P601" s="406">
        <f t="shared" si="28"/>
        <v>0</v>
      </c>
      <c r="Q601" s="713" t="str">
        <f>IF(ISNUMBER(P601),IF(P601=100%,"CUMPLIDA",IF(AND(ISNUMBER(M601),ISNUMBER([1]CONSOLIDADO!$Q$4)), IF(M601&lt;[1]CONSOLIDADO!$Q$4,"INCUMPLIDA","PROCESO"), "VERIFICAR FECHA")),"SIN VALOR AVANCE")</f>
        <v>PROCESO</v>
      </c>
      <c r="R601" s="903" t="s">
        <v>3617</v>
      </c>
    </row>
    <row r="602" spans="2:18" ht="85.95" customHeight="1" x14ac:dyDescent="0.25">
      <c r="B602" s="737" t="s">
        <v>18</v>
      </c>
      <c r="C602" s="799" t="s">
        <v>8</v>
      </c>
      <c r="D602" s="1125"/>
      <c r="E602" s="1125"/>
      <c r="F602" s="1128"/>
      <c r="G602" s="1128" t="s">
        <v>3605</v>
      </c>
      <c r="H602" s="1128"/>
      <c r="I602" s="902" t="s">
        <v>479</v>
      </c>
      <c r="J602" s="805" t="s">
        <v>1460</v>
      </c>
      <c r="K602" s="923">
        <v>1</v>
      </c>
      <c r="L602" s="873">
        <v>45352</v>
      </c>
      <c r="M602" s="873">
        <v>45565</v>
      </c>
      <c r="N602" s="711">
        <f t="shared" si="29"/>
        <v>30.428571428571427</v>
      </c>
      <c r="O602" s="712">
        <v>0</v>
      </c>
      <c r="P602" s="406">
        <f t="shared" si="28"/>
        <v>0</v>
      </c>
      <c r="Q602" s="713" t="str">
        <f>IF(ISNUMBER(P602),IF(P602=100%,"CUMPLIDA",IF(AND(ISNUMBER(M602),ISNUMBER([1]CONSOLIDADO!$Q$4)), IF(M602&lt;[1]CONSOLIDADO!$Q$4,"INCUMPLIDA","PROCESO"), "VERIFICAR FECHA")),"SIN VALOR AVANCE")</f>
        <v>PROCESO</v>
      </c>
      <c r="R602" s="903" t="s">
        <v>3617</v>
      </c>
    </row>
    <row r="603" spans="2:18" ht="180" customHeight="1" x14ac:dyDescent="0.25">
      <c r="B603" s="737" t="s">
        <v>18</v>
      </c>
      <c r="C603" s="799" t="s">
        <v>8</v>
      </c>
      <c r="D603" s="1125"/>
      <c r="E603" s="1125"/>
      <c r="F603" s="1128"/>
      <c r="G603" s="1128" t="s">
        <v>3605</v>
      </c>
      <c r="H603" s="1128"/>
      <c r="I603" s="902" t="s">
        <v>479</v>
      </c>
      <c r="J603" s="805" t="s">
        <v>106</v>
      </c>
      <c r="K603" s="923">
        <v>4</v>
      </c>
      <c r="L603" s="873">
        <v>45566</v>
      </c>
      <c r="M603" s="873">
        <v>45903</v>
      </c>
      <c r="N603" s="711">
        <f t="shared" si="29"/>
        <v>48.142857142857146</v>
      </c>
      <c r="O603" s="712">
        <v>0</v>
      </c>
      <c r="P603" s="406">
        <f t="shared" si="28"/>
        <v>0</v>
      </c>
      <c r="Q603" s="713" t="str">
        <f>IF(ISNUMBER(P603),IF(P603=100%,"CUMPLIDA",IF(AND(ISNUMBER(M603),ISNUMBER([1]CONSOLIDADO!$Q$4)), IF(M603&lt;[1]CONSOLIDADO!$Q$4,"INCUMPLIDA","PROCESO"), "VERIFICAR FECHA")),"SIN VALOR AVANCE")</f>
        <v>PROCESO</v>
      </c>
      <c r="R603" s="903" t="s">
        <v>3617</v>
      </c>
    </row>
    <row r="604" spans="2:18" ht="138.6" customHeight="1" x14ac:dyDescent="0.25">
      <c r="B604" s="737" t="s">
        <v>18</v>
      </c>
      <c r="C604" s="799" t="s">
        <v>8</v>
      </c>
      <c r="D604" s="1126"/>
      <c r="E604" s="1126"/>
      <c r="F604" s="1129"/>
      <c r="G604" s="1129" t="s">
        <v>3609</v>
      </c>
      <c r="H604" s="1129"/>
      <c r="I604" s="902" t="s">
        <v>479</v>
      </c>
      <c r="J604" s="805" t="s">
        <v>399</v>
      </c>
      <c r="K604" s="923">
        <v>1</v>
      </c>
      <c r="L604" s="873">
        <v>45931</v>
      </c>
      <c r="M604" s="873">
        <v>46752</v>
      </c>
      <c r="N604" s="711">
        <f t="shared" si="29"/>
        <v>117.28571428571429</v>
      </c>
      <c r="O604" s="712">
        <v>0</v>
      </c>
      <c r="P604" s="406">
        <f t="shared" si="28"/>
        <v>0</v>
      </c>
      <c r="Q604" s="713" t="str">
        <f>IF(ISNUMBER(P604),IF(P604=100%,"CUMPLIDA",IF(AND(ISNUMBER(M604),ISNUMBER([1]CONSOLIDADO!$Q$4)), IF(M604&lt;[1]CONSOLIDADO!$Q$4,"INCUMPLIDA","PROCESO"), "VERIFICAR FECHA")),"SIN VALOR AVANCE")</f>
        <v>PROCESO</v>
      </c>
      <c r="R604" s="903" t="s">
        <v>3617</v>
      </c>
    </row>
    <row r="605" spans="2:18" ht="191.4" customHeight="1" x14ac:dyDescent="0.25">
      <c r="B605" s="737" t="s">
        <v>16</v>
      </c>
      <c r="C605" s="799" t="s">
        <v>8</v>
      </c>
      <c r="D605" s="1113" t="s">
        <v>983</v>
      </c>
      <c r="E605" s="1113" t="s">
        <v>984</v>
      </c>
      <c r="F605" s="1114" t="s">
        <v>990</v>
      </c>
      <c r="G605" s="924" t="s">
        <v>991</v>
      </c>
      <c r="H605" s="924" t="s">
        <v>992</v>
      </c>
      <c r="I605" s="924" t="s">
        <v>993</v>
      </c>
      <c r="J605" s="925" t="s">
        <v>994</v>
      </c>
      <c r="K605" s="709">
        <v>1</v>
      </c>
      <c r="L605" s="710">
        <v>44956</v>
      </c>
      <c r="M605" s="710">
        <v>44985</v>
      </c>
      <c r="N605" s="926">
        <v>4</v>
      </c>
      <c r="O605" s="712">
        <v>1</v>
      </c>
      <c r="P605" s="408">
        <f t="shared" si="28"/>
        <v>1</v>
      </c>
      <c r="Q605" s="713" t="str">
        <f>IF(ISNUMBER(P605),IF(P605=100%,"CUMPLIDA",IF(AND(ISNUMBER(M605),ISNUMBER([1]CONSOLIDADO!$Q$4)), IF(M605&lt;[1]CONSOLIDADO!$Q$4,"INCUMPLIDA","PROCESO"), "VERIFICAR FECHA")),"SIN VALOR AVANCE")</f>
        <v>CUMPLIDA</v>
      </c>
      <c r="R605" s="404" t="s">
        <v>995</v>
      </c>
    </row>
    <row r="606" spans="2:18" ht="217.2" customHeight="1" x14ac:dyDescent="0.25">
      <c r="B606" s="737" t="s">
        <v>16</v>
      </c>
      <c r="C606" s="799" t="s">
        <v>8</v>
      </c>
      <c r="D606" s="1113"/>
      <c r="E606" s="1113" t="s">
        <v>984</v>
      </c>
      <c r="F606" s="1114"/>
      <c r="G606" s="924" t="s">
        <v>991</v>
      </c>
      <c r="H606" s="924" t="s">
        <v>992</v>
      </c>
      <c r="I606" s="924" t="s">
        <v>996</v>
      </c>
      <c r="J606" s="925" t="s">
        <v>473</v>
      </c>
      <c r="K606" s="709">
        <v>1</v>
      </c>
      <c r="L606" s="710">
        <v>44986</v>
      </c>
      <c r="M606" s="710">
        <v>45169</v>
      </c>
      <c r="N606" s="711">
        <f t="shared" ref="N606:N607" si="30">(M606-L606)/7</f>
        <v>26.142857142857142</v>
      </c>
      <c r="O606" s="712">
        <v>0</v>
      </c>
      <c r="P606" s="408">
        <f t="shared" si="28"/>
        <v>0</v>
      </c>
      <c r="Q606" s="713" t="str">
        <f>IF(ISNUMBER(P606),IF(P606=100%,"CUMPLIDA",IF(AND(ISNUMBER(M606),ISNUMBER([1]CONSOLIDADO!$Q$4)), IF(M606&lt;[1]CONSOLIDADO!$Q$4,"INCUMPLIDA","PROCESO"), "VERIFICAR FECHA")),"SIN VALOR AVANCE")</f>
        <v>PROCESO</v>
      </c>
      <c r="R606" s="404" t="s">
        <v>997</v>
      </c>
    </row>
    <row r="607" spans="2:18" ht="151.19999999999999" x14ac:dyDescent="0.25">
      <c r="B607" s="737" t="s">
        <v>16</v>
      </c>
      <c r="C607" s="799" t="s">
        <v>8</v>
      </c>
      <c r="D607" s="1113"/>
      <c r="E607" s="1113" t="s">
        <v>984</v>
      </c>
      <c r="F607" s="1114"/>
      <c r="G607" s="924" t="s">
        <v>991</v>
      </c>
      <c r="H607" s="924" t="s">
        <v>992</v>
      </c>
      <c r="I607" s="924" t="s">
        <v>998</v>
      </c>
      <c r="J607" s="925" t="s">
        <v>999</v>
      </c>
      <c r="K607" s="709">
        <v>2</v>
      </c>
      <c r="L607" s="710">
        <v>45170</v>
      </c>
      <c r="M607" s="710">
        <v>45291</v>
      </c>
      <c r="N607" s="711">
        <f t="shared" si="30"/>
        <v>17.285714285714285</v>
      </c>
      <c r="O607" s="712">
        <v>0</v>
      </c>
      <c r="P607" s="408">
        <f t="shared" si="28"/>
        <v>0</v>
      </c>
      <c r="Q607" s="713" t="str">
        <f>IF(ISNUMBER(P607),IF(P607=100%,"CUMPLIDA",IF(AND(ISNUMBER(M607),ISNUMBER([1]CONSOLIDADO!$Q$4)), IF(M607&lt;[1]CONSOLIDADO!$Q$4,"INCUMPLIDA","PROCESO"), "VERIFICAR FECHA")),"SIN VALOR AVANCE")</f>
        <v>PROCESO</v>
      </c>
      <c r="R607" s="404" t="s">
        <v>1000</v>
      </c>
    </row>
    <row r="608" spans="2:18" ht="132.6" customHeight="1" x14ac:dyDescent="0.25">
      <c r="B608" s="737" t="s">
        <v>16</v>
      </c>
      <c r="C608" s="799" t="s">
        <v>8</v>
      </c>
      <c r="D608" s="1113" t="s">
        <v>983</v>
      </c>
      <c r="E608" s="1113" t="s">
        <v>984</v>
      </c>
      <c r="F608" s="1114" t="s">
        <v>1001</v>
      </c>
      <c r="G608" s="924" t="s">
        <v>1002</v>
      </c>
      <c r="H608" s="924" t="s">
        <v>1003</v>
      </c>
      <c r="I608" s="924" t="s">
        <v>1004</v>
      </c>
      <c r="J608" s="925" t="s">
        <v>1005</v>
      </c>
      <c r="K608" s="709">
        <v>1</v>
      </c>
      <c r="L608" s="710">
        <v>44942</v>
      </c>
      <c r="M608" s="710">
        <v>45107</v>
      </c>
      <c r="N608" s="711">
        <v>23.571428571428573</v>
      </c>
      <c r="O608" s="712">
        <v>1</v>
      </c>
      <c r="P608" s="408">
        <f t="shared" si="28"/>
        <v>1</v>
      </c>
      <c r="Q608" s="713" t="str">
        <f>IF(ISNUMBER(P608),IF(P608=100%,"CUMPLIDA",IF(AND(ISNUMBER(M608),ISNUMBER([1]CONSOLIDADO!$Q$4)), IF(M608&lt;[1]CONSOLIDADO!$Q$4,"INCUMPLIDA","PROCESO"), "VERIFICAR FECHA")),"SIN VALOR AVANCE")</f>
        <v>CUMPLIDA</v>
      </c>
      <c r="R608" s="404" t="s">
        <v>1006</v>
      </c>
    </row>
    <row r="609" spans="2:18" ht="102.6" customHeight="1" x14ac:dyDescent="0.25">
      <c r="B609" s="737" t="s">
        <v>16</v>
      </c>
      <c r="C609" s="799" t="s">
        <v>8</v>
      </c>
      <c r="D609" s="1113"/>
      <c r="E609" s="1113" t="s">
        <v>984</v>
      </c>
      <c r="F609" s="1114"/>
      <c r="G609" s="924" t="s">
        <v>1002</v>
      </c>
      <c r="H609" s="924" t="s">
        <v>1007</v>
      </c>
      <c r="I609" s="924" t="s">
        <v>1008</v>
      </c>
      <c r="J609" s="925" t="s">
        <v>1009</v>
      </c>
      <c r="K609" s="709">
        <v>1</v>
      </c>
      <c r="L609" s="800">
        <v>45108</v>
      </c>
      <c r="M609" s="710">
        <v>45138</v>
      </c>
      <c r="N609" s="711">
        <f t="shared" ref="N609:N610" si="31">(M609-L609)/7</f>
        <v>4.2857142857142856</v>
      </c>
      <c r="O609" s="712">
        <v>0</v>
      </c>
      <c r="P609" s="408">
        <f t="shared" si="28"/>
        <v>0</v>
      </c>
      <c r="Q609" s="713" t="str">
        <f>IF(ISNUMBER(P609),IF(P609=100%,"CUMPLIDA",IF(AND(ISNUMBER(M609),ISNUMBER([1]CONSOLIDADO!$Q$4)), IF(M609&lt;[1]CONSOLIDADO!$Q$4,"INCUMPLIDA","PROCESO"), "VERIFICAR FECHA")),"SIN VALOR AVANCE")</f>
        <v>PROCESO</v>
      </c>
      <c r="R609" s="404" t="s">
        <v>1006</v>
      </c>
    </row>
    <row r="610" spans="2:18" ht="112.95" customHeight="1" x14ac:dyDescent="0.25">
      <c r="B610" s="737" t="s">
        <v>16</v>
      </c>
      <c r="C610" s="799" t="s">
        <v>8</v>
      </c>
      <c r="D610" s="1113"/>
      <c r="E610" s="1113" t="s">
        <v>984</v>
      </c>
      <c r="F610" s="1114"/>
      <c r="G610" s="924" t="s">
        <v>1002</v>
      </c>
      <c r="H610" s="924" t="s">
        <v>1010</v>
      </c>
      <c r="I610" s="924" t="s">
        <v>1011</v>
      </c>
      <c r="J610" s="925" t="s">
        <v>1012</v>
      </c>
      <c r="K610" s="709">
        <v>1</v>
      </c>
      <c r="L610" s="710">
        <v>44942</v>
      </c>
      <c r="M610" s="710">
        <v>45291</v>
      </c>
      <c r="N610" s="711">
        <f t="shared" si="31"/>
        <v>49.857142857142854</v>
      </c>
      <c r="O610" s="712">
        <v>0</v>
      </c>
      <c r="P610" s="408">
        <f t="shared" si="28"/>
        <v>0</v>
      </c>
      <c r="Q610" s="713" t="str">
        <f>IF(ISNUMBER(P610),IF(P610=100%,"CUMPLIDA",IF(AND(ISNUMBER(M610),ISNUMBER([1]CONSOLIDADO!$Q$4)), IF(M610&lt;[1]CONSOLIDADO!$Q$4,"INCUMPLIDA","PROCESO"), "VERIFICAR FECHA")),"SIN VALOR AVANCE")</f>
        <v>PROCESO</v>
      </c>
      <c r="R610" s="404" t="s">
        <v>1006</v>
      </c>
    </row>
    <row r="611" spans="2:18" ht="114.6" customHeight="1" x14ac:dyDescent="0.25">
      <c r="B611" s="737" t="s">
        <v>16</v>
      </c>
      <c r="C611" s="799" t="s">
        <v>8</v>
      </c>
      <c r="D611" s="1113" t="s">
        <v>983</v>
      </c>
      <c r="E611" s="1113" t="s">
        <v>984</v>
      </c>
      <c r="F611" s="1114" t="s">
        <v>1013</v>
      </c>
      <c r="G611" s="924" t="s">
        <v>1014</v>
      </c>
      <c r="H611" s="924" t="s">
        <v>1003</v>
      </c>
      <c r="I611" s="924" t="s">
        <v>1004</v>
      </c>
      <c r="J611" s="925" t="s">
        <v>1005</v>
      </c>
      <c r="K611" s="709">
        <v>1</v>
      </c>
      <c r="L611" s="710">
        <v>44942</v>
      </c>
      <c r="M611" s="710">
        <v>45107</v>
      </c>
      <c r="N611" s="711">
        <v>23.571428571428573</v>
      </c>
      <c r="O611" s="712">
        <v>1</v>
      </c>
      <c r="P611" s="408">
        <f t="shared" si="28"/>
        <v>1</v>
      </c>
      <c r="Q611" s="713" t="str">
        <f>IF(ISNUMBER(P611),IF(P611=100%,"CUMPLIDA",IF(AND(ISNUMBER(M611),ISNUMBER([1]CONSOLIDADO!$Q$4)), IF(M611&lt;[1]CONSOLIDADO!$Q$4,"INCUMPLIDA","PROCESO"), "VERIFICAR FECHA")),"SIN VALOR AVANCE")</f>
        <v>CUMPLIDA</v>
      </c>
      <c r="R611" s="404" t="s">
        <v>1006</v>
      </c>
    </row>
    <row r="612" spans="2:18" ht="180" x14ac:dyDescent="0.25">
      <c r="B612" s="737" t="s">
        <v>16</v>
      </c>
      <c r="C612" s="799" t="s">
        <v>8</v>
      </c>
      <c r="D612" s="1113"/>
      <c r="E612" s="1113" t="s">
        <v>984</v>
      </c>
      <c r="F612" s="1114"/>
      <c r="G612" s="924" t="s">
        <v>1014</v>
      </c>
      <c r="H612" s="924" t="s">
        <v>1007</v>
      </c>
      <c r="I612" s="924" t="s">
        <v>1008</v>
      </c>
      <c r="J612" s="925" t="s">
        <v>1009</v>
      </c>
      <c r="K612" s="709">
        <v>1</v>
      </c>
      <c r="L612" s="800">
        <v>45108</v>
      </c>
      <c r="M612" s="710">
        <v>45138</v>
      </c>
      <c r="N612" s="711">
        <f t="shared" ref="N612:N613" si="32">(M612-L612)/7</f>
        <v>4.2857142857142856</v>
      </c>
      <c r="O612" s="712">
        <v>0</v>
      </c>
      <c r="P612" s="408">
        <f t="shared" si="28"/>
        <v>0</v>
      </c>
      <c r="Q612" s="713" t="str">
        <f>IF(ISNUMBER(P612),IF(P612=100%,"CUMPLIDA",IF(AND(ISNUMBER(M612),ISNUMBER([1]CONSOLIDADO!$Q$4)), IF(M612&lt;[1]CONSOLIDADO!$Q$4,"INCUMPLIDA","PROCESO"), "VERIFICAR FECHA")),"SIN VALOR AVANCE")</f>
        <v>PROCESO</v>
      </c>
      <c r="R612" s="404" t="s">
        <v>1006</v>
      </c>
    </row>
    <row r="613" spans="2:18" ht="234" customHeight="1" x14ac:dyDescent="0.25">
      <c r="B613" s="737" t="s">
        <v>16</v>
      </c>
      <c r="C613" s="799" t="s">
        <v>8</v>
      </c>
      <c r="D613" s="1113"/>
      <c r="E613" s="1113" t="s">
        <v>984</v>
      </c>
      <c r="F613" s="1114"/>
      <c r="G613" s="924" t="s">
        <v>1014</v>
      </c>
      <c r="H613" s="924" t="s">
        <v>1010</v>
      </c>
      <c r="I613" s="924" t="s">
        <v>1011</v>
      </c>
      <c r="J613" s="925" t="s">
        <v>1012</v>
      </c>
      <c r="K613" s="709">
        <v>1</v>
      </c>
      <c r="L613" s="710">
        <v>44942</v>
      </c>
      <c r="M613" s="710">
        <v>45291</v>
      </c>
      <c r="N613" s="711">
        <f t="shared" si="32"/>
        <v>49.857142857142854</v>
      </c>
      <c r="O613" s="712">
        <v>0</v>
      </c>
      <c r="P613" s="408">
        <f t="shared" si="28"/>
        <v>0</v>
      </c>
      <c r="Q613" s="713" t="str">
        <f>IF(ISNUMBER(P613),IF(P613=100%,"CUMPLIDA",IF(AND(ISNUMBER(M613),ISNUMBER([1]CONSOLIDADO!$Q$4)), IF(M613&lt;[1]CONSOLIDADO!$Q$4,"INCUMPLIDA","PROCESO"), "VERIFICAR FECHA")),"SIN VALOR AVANCE")</f>
        <v>PROCESO</v>
      </c>
      <c r="R613" s="404" t="s">
        <v>1006</v>
      </c>
    </row>
    <row r="614" spans="2:18" ht="249" customHeight="1" x14ac:dyDescent="0.25">
      <c r="B614" s="737" t="s">
        <v>16</v>
      </c>
      <c r="C614" s="799" t="s">
        <v>8</v>
      </c>
      <c r="D614" s="1113" t="s">
        <v>983</v>
      </c>
      <c r="E614" s="1113" t="s">
        <v>984</v>
      </c>
      <c r="F614" s="1114" t="s">
        <v>1015</v>
      </c>
      <c r="G614" s="924" t="s">
        <v>1016</v>
      </c>
      <c r="H614" s="924" t="s">
        <v>1003</v>
      </c>
      <c r="I614" s="924" t="s">
        <v>1004</v>
      </c>
      <c r="J614" s="925" t="s">
        <v>1005</v>
      </c>
      <c r="K614" s="709">
        <v>1</v>
      </c>
      <c r="L614" s="710">
        <v>44942</v>
      </c>
      <c r="M614" s="710">
        <v>45107</v>
      </c>
      <c r="N614" s="711">
        <v>23.571428571428573</v>
      </c>
      <c r="O614" s="712">
        <v>1</v>
      </c>
      <c r="P614" s="408">
        <f t="shared" si="28"/>
        <v>1</v>
      </c>
      <c r="Q614" s="713" t="str">
        <f>IF(ISNUMBER(P614),IF(P614=100%,"CUMPLIDA",IF(AND(ISNUMBER(M614),ISNUMBER([1]CONSOLIDADO!$Q$4)), IF(M614&lt;[1]CONSOLIDADO!$Q$4,"INCUMPLIDA","PROCESO"), "VERIFICAR FECHA")),"SIN VALOR AVANCE")</f>
        <v>CUMPLIDA</v>
      </c>
      <c r="R614" s="404" t="s">
        <v>1006</v>
      </c>
    </row>
    <row r="615" spans="2:18" ht="228" customHeight="1" x14ac:dyDescent="0.25">
      <c r="B615" s="737" t="s">
        <v>16</v>
      </c>
      <c r="C615" s="799" t="s">
        <v>8</v>
      </c>
      <c r="D615" s="1113"/>
      <c r="E615" s="1113" t="s">
        <v>984</v>
      </c>
      <c r="F615" s="1114"/>
      <c r="G615" s="924" t="s">
        <v>1016</v>
      </c>
      <c r="H615" s="924" t="s">
        <v>1007</v>
      </c>
      <c r="I615" s="924" t="s">
        <v>1008</v>
      </c>
      <c r="J615" s="925" t="s">
        <v>1009</v>
      </c>
      <c r="K615" s="709">
        <v>1</v>
      </c>
      <c r="L615" s="800">
        <v>45108</v>
      </c>
      <c r="M615" s="710">
        <v>45138</v>
      </c>
      <c r="N615" s="711">
        <f t="shared" ref="N615:N616" si="33">(M615-L615)/7</f>
        <v>4.2857142857142856</v>
      </c>
      <c r="O615" s="712">
        <v>0</v>
      </c>
      <c r="P615" s="408">
        <f t="shared" si="28"/>
        <v>0</v>
      </c>
      <c r="Q615" s="713" t="str">
        <f>IF(ISNUMBER(P615),IF(P615=100%,"CUMPLIDA",IF(AND(ISNUMBER(M615),ISNUMBER([1]CONSOLIDADO!$Q$4)), IF(M615&lt;[1]CONSOLIDADO!$Q$4,"INCUMPLIDA","PROCESO"), "VERIFICAR FECHA")),"SIN VALOR AVANCE")</f>
        <v>PROCESO</v>
      </c>
      <c r="R615" s="404" t="s">
        <v>1006</v>
      </c>
    </row>
    <row r="616" spans="2:18" ht="160.19999999999999" customHeight="1" x14ac:dyDescent="0.25">
      <c r="B616" s="737" t="s">
        <v>16</v>
      </c>
      <c r="C616" s="799" t="s">
        <v>8</v>
      </c>
      <c r="D616" s="1113"/>
      <c r="E616" s="1113" t="s">
        <v>984</v>
      </c>
      <c r="F616" s="1114"/>
      <c r="G616" s="924" t="s">
        <v>1016</v>
      </c>
      <c r="H616" s="924" t="s">
        <v>1010</v>
      </c>
      <c r="I616" s="924" t="s">
        <v>1011</v>
      </c>
      <c r="J616" s="925" t="s">
        <v>1012</v>
      </c>
      <c r="K616" s="709">
        <v>1</v>
      </c>
      <c r="L616" s="710">
        <v>44942</v>
      </c>
      <c r="M616" s="710">
        <v>45291</v>
      </c>
      <c r="N616" s="711">
        <f t="shared" si="33"/>
        <v>49.857142857142854</v>
      </c>
      <c r="O616" s="712">
        <v>0</v>
      </c>
      <c r="P616" s="408">
        <f t="shared" si="28"/>
        <v>0</v>
      </c>
      <c r="Q616" s="713" t="str">
        <f>IF(ISNUMBER(P616),IF(P616=100%,"CUMPLIDA",IF(AND(ISNUMBER(M616),ISNUMBER([1]CONSOLIDADO!$Q$4)), IF(M616&lt;[1]CONSOLIDADO!$Q$4,"INCUMPLIDA","PROCESO"), "VERIFICAR FECHA")),"SIN VALOR AVANCE")</f>
        <v>PROCESO</v>
      </c>
      <c r="R616" s="404" t="s">
        <v>1006</v>
      </c>
    </row>
    <row r="617" spans="2:18" ht="135" x14ac:dyDescent="0.25">
      <c r="B617" s="737" t="s">
        <v>16</v>
      </c>
      <c r="C617" s="799" t="s">
        <v>8</v>
      </c>
      <c r="D617" s="1113" t="s">
        <v>983</v>
      </c>
      <c r="E617" s="1113" t="s">
        <v>984</v>
      </c>
      <c r="F617" s="1114" t="s">
        <v>1017</v>
      </c>
      <c r="G617" s="924" t="s">
        <v>1018</v>
      </c>
      <c r="H617" s="924" t="s">
        <v>1019</v>
      </c>
      <c r="I617" s="924" t="s">
        <v>1020</v>
      </c>
      <c r="J617" s="925" t="s">
        <v>1021</v>
      </c>
      <c r="K617" s="709">
        <v>1</v>
      </c>
      <c r="L617" s="710">
        <v>44942</v>
      </c>
      <c r="M617" s="710">
        <v>45077</v>
      </c>
      <c r="N617" s="711">
        <v>19.285714285714285</v>
      </c>
      <c r="O617" s="712">
        <v>1</v>
      </c>
      <c r="P617" s="408">
        <f t="shared" si="28"/>
        <v>1</v>
      </c>
      <c r="Q617" s="713" t="str">
        <f>IF(ISNUMBER(P617),IF(P617=100%,"CUMPLIDA",IF(AND(ISNUMBER(M617),ISNUMBER([1]CONSOLIDADO!$Q$4)), IF(M617&lt;[1]CONSOLIDADO!$Q$4,"INCUMPLIDA","PROCESO"), "VERIFICAR FECHA")),"SIN VALOR AVANCE")</f>
        <v>CUMPLIDA</v>
      </c>
      <c r="R617" s="404" t="s">
        <v>1006</v>
      </c>
    </row>
    <row r="618" spans="2:18" ht="60" x14ac:dyDescent="0.25">
      <c r="B618" s="737" t="s">
        <v>16</v>
      </c>
      <c r="C618" s="799" t="s">
        <v>8</v>
      </c>
      <c r="D618" s="1113"/>
      <c r="E618" s="1113" t="s">
        <v>984</v>
      </c>
      <c r="F618" s="1114"/>
      <c r="G618" s="924" t="s">
        <v>1018</v>
      </c>
      <c r="H618" s="924" t="s">
        <v>1022</v>
      </c>
      <c r="I618" s="924" t="s">
        <v>1023</v>
      </c>
      <c r="J618" s="925" t="s">
        <v>1024</v>
      </c>
      <c r="K618" s="709">
        <v>1</v>
      </c>
      <c r="L618" s="710">
        <v>45078</v>
      </c>
      <c r="M618" s="710">
        <v>45107</v>
      </c>
      <c r="N618" s="711">
        <v>4.1428571428571432</v>
      </c>
      <c r="O618" s="712">
        <v>1</v>
      </c>
      <c r="P618" s="408">
        <f t="shared" si="28"/>
        <v>1</v>
      </c>
      <c r="Q618" s="713" t="str">
        <f>IF(ISNUMBER(P618),IF(P618=100%,"CUMPLIDA",IF(AND(ISNUMBER(M618),ISNUMBER([1]CONSOLIDADO!$Q$4)), IF(M618&lt;[1]CONSOLIDADO!$Q$4,"INCUMPLIDA","PROCESO"), "VERIFICAR FECHA")),"SIN VALOR AVANCE")</f>
        <v>CUMPLIDA</v>
      </c>
      <c r="R618" s="404" t="s">
        <v>1006</v>
      </c>
    </row>
    <row r="619" spans="2:18" ht="90" x14ac:dyDescent="0.25">
      <c r="B619" s="737" t="s">
        <v>16</v>
      </c>
      <c r="C619" s="799" t="s">
        <v>8</v>
      </c>
      <c r="D619" s="1113"/>
      <c r="E619" s="1113" t="s">
        <v>984</v>
      </c>
      <c r="F619" s="1114"/>
      <c r="G619" s="924" t="s">
        <v>1018</v>
      </c>
      <c r="H619" s="924" t="s">
        <v>1025</v>
      </c>
      <c r="I619" s="924" t="s">
        <v>1026</v>
      </c>
      <c r="J619" s="925" t="s">
        <v>1027</v>
      </c>
      <c r="K619" s="709">
        <v>1</v>
      </c>
      <c r="L619" s="800">
        <v>45108</v>
      </c>
      <c r="M619" s="710">
        <v>45138</v>
      </c>
      <c r="N619" s="711">
        <f t="shared" ref="N619" si="34">(M619-L619)/7</f>
        <v>4.2857142857142856</v>
      </c>
      <c r="O619" s="712">
        <v>0</v>
      </c>
      <c r="P619" s="408">
        <f t="shared" si="28"/>
        <v>0</v>
      </c>
      <c r="Q619" s="713" t="str">
        <f>IF(ISNUMBER(P619),IF(P619=100%,"CUMPLIDA",IF(AND(ISNUMBER(M619),ISNUMBER([1]CONSOLIDADO!$Q$4)), IF(M619&lt;[1]CONSOLIDADO!$Q$4,"INCUMPLIDA","PROCESO"), "VERIFICAR FECHA")),"SIN VALOR AVANCE")</f>
        <v>PROCESO</v>
      </c>
      <c r="R619" s="404" t="s">
        <v>1006</v>
      </c>
    </row>
  </sheetData>
  <sheetProtection algorithmName="SHA-512" hashValue="zjupnZ6x7ekk8BMpbaNqThj0hP5XS+GiIh8kZjItaRcAUfzHRVsXQd02j8Tk/jXoBCBPbgSre8cO2PlKX+yxZw==" saltValue="53SrX7zGXRmc6TjoAootXQ==" spinCount="100000" sheet="1" formatCells="0" formatColumns="0" formatRows="0" autoFilter="0"/>
  <autoFilter ref="B10:R619" xr:uid="{35FC2B03-1EFD-4316-8774-A47678D157FC}"/>
  <mergeCells count="532">
    <mergeCell ref="D475:D486"/>
    <mergeCell ref="E475:E486"/>
    <mergeCell ref="F475:F486"/>
    <mergeCell ref="D271:D274"/>
    <mergeCell ref="E271:E274"/>
    <mergeCell ref="F271:F274"/>
    <mergeCell ref="H105:H106"/>
    <mergeCell ref="E107:E109"/>
    <mergeCell ref="F107:F109"/>
    <mergeCell ref="G271:G274"/>
    <mergeCell ref="H217:H222"/>
    <mergeCell ref="D288:D292"/>
    <mergeCell ref="E288:E292"/>
    <mergeCell ref="F288:F292"/>
    <mergeCell ref="G288:G292"/>
    <mergeCell ref="H288:H292"/>
    <mergeCell ref="D293:D297"/>
    <mergeCell ref="E293:E297"/>
    <mergeCell ref="F293:F297"/>
    <mergeCell ref="G293:G297"/>
    <mergeCell ref="H293:H297"/>
    <mergeCell ref="D298:D302"/>
    <mergeCell ref="E298:E302"/>
    <mergeCell ref="F298:F302"/>
    <mergeCell ref="D451:D457"/>
    <mergeCell ref="E451:E457"/>
    <mergeCell ref="F451:F457"/>
    <mergeCell ref="D458:D464"/>
    <mergeCell ref="E458:E464"/>
    <mergeCell ref="F458:F464"/>
    <mergeCell ref="D465:D474"/>
    <mergeCell ref="E465:E474"/>
    <mergeCell ref="F465:F474"/>
    <mergeCell ref="I424:I425"/>
    <mergeCell ref="D423:D426"/>
    <mergeCell ref="E423:E426"/>
    <mergeCell ref="F423:F426"/>
    <mergeCell ref="G423:G426"/>
    <mergeCell ref="H423:H426"/>
    <mergeCell ref="D427:D428"/>
    <mergeCell ref="E427:E428"/>
    <mergeCell ref="F427:F428"/>
    <mergeCell ref="G427:G428"/>
    <mergeCell ref="H427:H428"/>
    <mergeCell ref="D415:D418"/>
    <mergeCell ref="E415:E418"/>
    <mergeCell ref="F415:F418"/>
    <mergeCell ref="G415:G418"/>
    <mergeCell ref="H415:H418"/>
    <mergeCell ref="I416:I417"/>
    <mergeCell ref="D419:D422"/>
    <mergeCell ref="E419:E422"/>
    <mergeCell ref="F419:F422"/>
    <mergeCell ref="G419:G422"/>
    <mergeCell ref="H419:H422"/>
    <mergeCell ref="I420:I421"/>
    <mergeCell ref="F391:F394"/>
    <mergeCell ref="I400:I401"/>
    <mergeCell ref="G391:G394"/>
    <mergeCell ref="H391:H394"/>
    <mergeCell ref="I392:I393"/>
    <mergeCell ref="D395:D398"/>
    <mergeCell ref="E395:E398"/>
    <mergeCell ref="F395:F398"/>
    <mergeCell ref="G395:G398"/>
    <mergeCell ref="H395:H398"/>
    <mergeCell ref="I396:I397"/>
    <mergeCell ref="D399:D402"/>
    <mergeCell ref="E399:E402"/>
    <mergeCell ref="F399:F402"/>
    <mergeCell ref="D365:D369"/>
    <mergeCell ref="E365:E369"/>
    <mergeCell ref="F365:F369"/>
    <mergeCell ref="D377:D380"/>
    <mergeCell ref="E377:E380"/>
    <mergeCell ref="F377:F380"/>
    <mergeCell ref="G377:G380"/>
    <mergeCell ref="H377:H380"/>
    <mergeCell ref="G365:G369"/>
    <mergeCell ref="H365:H369"/>
    <mergeCell ref="D359:D364"/>
    <mergeCell ref="E359:E364"/>
    <mergeCell ref="F359:F364"/>
    <mergeCell ref="G359:G364"/>
    <mergeCell ref="H359:H364"/>
    <mergeCell ref="I290:I291"/>
    <mergeCell ref="I295:I296"/>
    <mergeCell ref="G298:G302"/>
    <mergeCell ref="H298:H302"/>
    <mergeCell ref="E311:E315"/>
    <mergeCell ref="F311:F315"/>
    <mergeCell ref="G311:G315"/>
    <mergeCell ref="H311:H315"/>
    <mergeCell ref="I313:I314"/>
    <mergeCell ref="I300:I301"/>
    <mergeCell ref="I356:I357"/>
    <mergeCell ref="D311:D315"/>
    <mergeCell ref="D354:D358"/>
    <mergeCell ref="E354:E358"/>
    <mergeCell ref="F354:F358"/>
    <mergeCell ref="I234:I235"/>
    <mergeCell ref="D237:D244"/>
    <mergeCell ref="E237:E244"/>
    <mergeCell ref="F237:F244"/>
    <mergeCell ref="G237:G244"/>
    <mergeCell ref="H238:H244"/>
    <mergeCell ref="F263:F266"/>
    <mergeCell ref="G263:G266"/>
    <mergeCell ref="H263:H266"/>
    <mergeCell ref="I264:I265"/>
    <mergeCell ref="D248:D251"/>
    <mergeCell ref="D259:D262"/>
    <mergeCell ref="E259:E262"/>
    <mergeCell ref="F259:F262"/>
    <mergeCell ref="G259:G262"/>
    <mergeCell ref="H259:H262"/>
    <mergeCell ref="F229:F236"/>
    <mergeCell ref="G229:G236"/>
    <mergeCell ref="H231:H236"/>
    <mergeCell ref="I260:I261"/>
    <mergeCell ref="D263:D266"/>
    <mergeCell ref="E263:E266"/>
    <mergeCell ref="F181:F189"/>
    <mergeCell ref="G181:G189"/>
    <mergeCell ref="H181:H183"/>
    <mergeCell ref="H186:H187"/>
    <mergeCell ref="H188:H189"/>
    <mergeCell ref="D229:D236"/>
    <mergeCell ref="E229:E236"/>
    <mergeCell ref="I208:I209"/>
    <mergeCell ref="I214:I215"/>
    <mergeCell ref="I220:I221"/>
    <mergeCell ref="I226:I227"/>
    <mergeCell ref="E248:E251"/>
    <mergeCell ref="F248:F251"/>
    <mergeCell ref="G248:G251"/>
    <mergeCell ref="H248:H249"/>
    <mergeCell ref="H250:H251"/>
    <mergeCell ref="D245:D247"/>
    <mergeCell ref="E245:E247"/>
    <mergeCell ref="F245:F247"/>
    <mergeCell ref="G245:G247"/>
    <mergeCell ref="H245:H246"/>
    <mergeCell ref="G354:G358"/>
    <mergeCell ref="H354:H358"/>
    <mergeCell ref="H200:H201"/>
    <mergeCell ref="H202:H203"/>
    <mergeCell ref="D205:D210"/>
    <mergeCell ref="E205:E210"/>
    <mergeCell ref="F205:F210"/>
    <mergeCell ref="G205:G210"/>
    <mergeCell ref="H205:H210"/>
    <mergeCell ref="D257:D258"/>
    <mergeCell ref="E257:E258"/>
    <mergeCell ref="F257:F258"/>
    <mergeCell ref="G257:G258"/>
    <mergeCell ref="D211:D216"/>
    <mergeCell ref="E211:E216"/>
    <mergeCell ref="F211:F216"/>
    <mergeCell ref="G211:G216"/>
    <mergeCell ref="H211:H216"/>
    <mergeCell ref="D252:D256"/>
    <mergeCell ref="E252:E256"/>
    <mergeCell ref="F252:F256"/>
    <mergeCell ref="G252:G256"/>
    <mergeCell ref="H252:H253"/>
    <mergeCell ref="H254:H255"/>
    <mergeCell ref="D122:D127"/>
    <mergeCell ref="E122:E127"/>
    <mergeCell ref="F122:F127"/>
    <mergeCell ref="G122:G127"/>
    <mergeCell ref="D223:D228"/>
    <mergeCell ref="E223:E228"/>
    <mergeCell ref="F223:F228"/>
    <mergeCell ref="D172:D180"/>
    <mergeCell ref="E172:E180"/>
    <mergeCell ref="F172:F180"/>
    <mergeCell ref="G172:G180"/>
    <mergeCell ref="D190:D198"/>
    <mergeCell ref="E190:E198"/>
    <mergeCell ref="F190:F198"/>
    <mergeCell ref="D138:D171"/>
    <mergeCell ref="E138:E171"/>
    <mergeCell ref="F138:F171"/>
    <mergeCell ref="G138:G171"/>
    <mergeCell ref="D199:D204"/>
    <mergeCell ref="E199:E204"/>
    <mergeCell ref="F199:F204"/>
    <mergeCell ref="G199:G204"/>
    <mergeCell ref="D181:D189"/>
    <mergeCell ref="E181:E189"/>
    <mergeCell ref="H57:H58"/>
    <mergeCell ref="H59:H60"/>
    <mergeCell ref="D61:D68"/>
    <mergeCell ref="E61:E68"/>
    <mergeCell ref="F61:F68"/>
    <mergeCell ref="G61:G68"/>
    <mergeCell ref="H64:H65"/>
    <mergeCell ref="D101:D102"/>
    <mergeCell ref="E101:E102"/>
    <mergeCell ref="F101:F102"/>
    <mergeCell ref="G101:G102"/>
    <mergeCell ref="H66:H67"/>
    <mergeCell ref="D93:D100"/>
    <mergeCell ref="E93:E100"/>
    <mergeCell ref="F93:F100"/>
    <mergeCell ref="G93:G100"/>
    <mergeCell ref="H94:H95"/>
    <mergeCell ref="H96:H97"/>
    <mergeCell ref="H99:H100"/>
    <mergeCell ref="H89:H90"/>
    <mergeCell ref="D83:D84"/>
    <mergeCell ref="E83:E84"/>
    <mergeCell ref="F83:F84"/>
    <mergeCell ref="G83:G84"/>
    <mergeCell ref="D89:D92"/>
    <mergeCell ref="E89:E92"/>
    <mergeCell ref="F89:F92"/>
    <mergeCell ref="G89:G92"/>
    <mergeCell ref="D69:D82"/>
    <mergeCell ref="E69:E82"/>
    <mergeCell ref="F69:F82"/>
    <mergeCell ref="G69:G82"/>
    <mergeCell ref="H71:H72"/>
    <mergeCell ref="H73:H74"/>
    <mergeCell ref="H77:H78"/>
    <mergeCell ref="H79:H80"/>
    <mergeCell ref="D35:D46"/>
    <mergeCell ref="E35:E46"/>
    <mergeCell ref="F35:F46"/>
    <mergeCell ref="G35:G46"/>
    <mergeCell ref="H36:H40"/>
    <mergeCell ref="H43:H44"/>
    <mergeCell ref="H45:H46"/>
    <mergeCell ref="D47:D54"/>
    <mergeCell ref="E47:E54"/>
    <mergeCell ref="F47:F54"/>
    <mergeCell ref="G47:G54"/>
    <mergeCell ref="H49:H54"/>
    <mergeCell ref="H11:H16"/>
    <mergeCell ref="H19:H20"/>
    <mergeCell ref="H21:H22"/>
    <mergeCell ref="D23:D34"/>
    <mergeCell ref="E23:E34"/>
    <mergeCell ref="F23:F34"/>
    <mergeCell ref="G23:G34"/>
    <mergeCell ref="H25:H26"/>
    <mergeCell ref="H27:H28"/>
    <mergeCell ref="H30:H34"/>
    <mergeCell ref="H110:H111"/>
    <mergeCell ref="H197:H198"/>
    <mergeCell ref="H112:H115"/>
    <mergeCell ref="E116:E117"/>
    <mergeCell ref="F116:F117"/>
    <mergeCell ref="G223:G228"/>
    <mergeCell ref="H223:H228"/>
    <mergeCell ref="B1:C3"/>
    <mergeCell ref="D1:R2"/>
    <mergeCell ref="D3:R3"/>
    <mergeCell ref="B4:J4"/>
    <mergeCell ref="L4:P4"/>
    <mergeCell ref="L5:P5"/>
    <mergeCell ref="L6:P6"/>
    <mergeCell ref="L7:P7"/>
    <mergeCell ref="L8:P8"/>
    <mergeCell ref="D55:D60"/>
    <mergeCell ref="E55:E60"/>
    <mergeCell ref="F55:F60"/>
    <mergeCell ref="G55:G60"/>
    <mergeCell ref="D11:D22"/>
    <mergeCell ref="E11:E22"/>
    <mergeCell ref="F11:F22"/>
    <mergeCell ref="G11:G22"/>
    <mergeCell ref="E105:E106"/>
    <mergeCell ref="F105:F106"/>
    <mergeCell ref="G105:G106"/>
    <mergeCell ref="D105:D106"/>
    <mergeCell ref="D107:D109"/>
    <mergeCell ref="D110:D111"/>
    <mergeCell ref="D112:D115"/>
    <mergeCell ref="D116:D117"/>
    <mergeCell ref="D119:D121"/>
    <mergeCell ref="G107:G109"/>
    <mergeCell ref="E110:E111"/>
    <mergeCell ref="F110:F111"/>
    <mergeCell ref="G110:G111"/>
    <mergeCell ref="G116:G117"/>
    <mergeCell ref="E119:E121"/>
    <mergeCell ref="F119:F121"/>
    <mergeCell ref="G119:G121"/>
    <mergeCell ref="G600:G604"/>
    <mergeCell ref="H601:H604"/>
    <mergeCell ref="D605:D607"/>
    <mergeCell ref="E605:E607"/>
    <mergeCell ref="E112:E115"/>
    <mergeCell ref="F112:F115"/>
    <mergeCell ref="G112:G115"/>
    <mergeCell ref="D217:D222"/>
    <mergeCell ref="F217:F222"/>
    <mergeCell ref="G217:G222"/>
    <mergeCell ref="H116:H117"/>
    <mergeCell ref="H120:H121"/>
    <mergeCell ref="H257:H258"/>
    <mergeCell ref="E217:E222"/>
    <mergeCell ref="H128:H130"/>
    <mergeCell ref="H133:H134"/>
    <mergeCell ref="H136:H137"/>
    <mergeCell ref="H139:H141"/>
    <mergeCell ref="H124:H125"/>
    <mergeCell ref="H126:H127"/>
    <mergeCell ref="D128:D137"/>
    <mergeCell ref="E128:E137"/>
    <mergeCell ref="F128:F137"/>
    <mergeCell ref="G128:G137"/>
    <mergeCell ref="H148:H170"/>
    <mergeCell ref="I157:I161"/>
    <mergeCell ref="I162:I163"/>
    <mergeCell ref="I164:I165"/>
    <mergeCell ref="I168:I169"/>
    <mergeCell ref="I152:I153"/>
    <mergeCell ref="I155:I156"/>
    <mergeCell ref="H142:H147"/>
    <mergeCell ref="G190:G198"/>
    <mergeCell ref="H190:H192"/>
    <mergeCell ref="H195:H196"/>
    <mergeCell ref="H172:H174"/>
    <mergeCell ref="H177:H178"/>
    <mergeCell ref="H179:H180"/>
    <mergeCell ref="D267:D270"/>
    <mergeCell ref="E267:E270"/>
    <mergeCell ref="F267:F270"/>
    <mergeCell ref="G267:G270"/>
    <mergeCell ref="H267:H270"/>
    <mergeCell ref="I268:I269"/>
    <mergeCell ref="H272:H274"/>
    <mergeCell ref="I273:I274"/>
    <mergeCell ref="D275:D279"/>
    <mergeCell ref="E275:E279"/>
    <mergeCell ref="F275:F279"/>
    <mergeCell ref="G275:G279"/>
    <mergeCell ref="H275:H279"/>
    <mergeCell ref="I277:I278"/>
    <mergeCell ref="D280:D284"/>
    <mergeCell ref="E280:E284"/>
    <mergeCell ref="F280:F284"/>
    <mergeCell ref="G280:G284"/>
    <mergeCell ref="H280:H284"/>
    <mergeCell ref="I282:I283"/>
    <mergeCell ref="D285:D287"/>
    <mergeCell ref="E285:E287"/>
    <mergeCell ref="F285:F287"/>
    <mergeCell ref="G285:G287"/>
    <mergeCell ref="H285:H287"/>
    <mergeCell ref="D303:D307"/>
    <mergeCell ref="E303:E307"/>
    <mergeCell ref="F303:F307"/>
    <mergeCell ref="G303:G307"/>
    <mergeCell ref="H303:H307"/>
    <mergeCell ref="I305:I306"/>
    <mergeCell ref="D308:D310"/>
    <mergeCell ref="E308:E310"/>
    <mergeCell ref="F308:F310"/>
    <mergeCell ref="G308:G310"/>
    <mergeCell ref="H308:H310"/>
    <mergeCell ref="D316:D320"/>
    <mergeCell ref="E316:E320"/>
    <mergeCell ref="F316:F320"/>
    <mergeCell ref="G316:G320"/>
    <mergeCell ref="H316:H320"/>
    <mergeCell ref="I318:I319"/>
    <mergeCell ref="D321:D325"/>
    <mergeCell ref="E321:E325"/>
    <mergeCell ref="F321:F325"/>
    <mergeCell ref="G321:G325"/>
    <mergeCell ref="H321:H325"/>
    <mergeCell ref="I323:I324"/>
    <mergeCell ref="D326:D330"/>
    <mergeCell ref="E326:E330"/>
    <mergeCell ref="F326:F330"/>
    <mergeCell ref="G326:G330"/>
    <mergeCell ref="H326:H330"/>
    <mergeCell ref="I328:I329"/>
    <mergeCell ref="D331:D334"/>
    <mergeCell ref="E331:E334"/>
    <mergeCell ref="F331:F334"/>
    <mergeCell ref="G331:G334"/>
    <mergeCell ref="H331:H334"/>
    <mergeCell ref="I332:I333"/>
    <mergeCell ref="D335:D338"/>
    <mergeCell ref="E335:E338"/>
    <mergeCell ref="F335:F338"/>
    <mergeCell ref="G335:G338"/>
    <mergeCell ref="H335:H338"/>
    <mergeCell ref="I336:I337"/>
    <mergeCell ref="D339:D343"/>
    <mergeCell ref="E339:E343"/>
    <mergeCell ref="F339:F343"/>
    <mergeCell ref="G339:G343"/>
    <mergeCell ref="H339:H343"/>
    <mergeCell ref="I341:I342"/>
    <mergeCell ref="D344:D348"/>
    <mergeCell ref="E344:E348"/>
    <mergeCell ref="F344:F348"/>
    <mergeCell ref="G344:G348"/>
    <mergeCell ref="H344:H348"/>
    <mergeCell ref="I346:I347"/>
    <mergeCell ref="D349:D353"/>
    <mergeCell ref="E349:E353"/>
    <mergeCell ref="F349:F353"/>
    <mergeCell ref="G349:G353"/>
    <mergeCell ref="H349:H353"/>
    <mergeCell ref="I351:I352"/>
    <mergeCell ref="I367:I368"/>
    <mergeCell ref="D370:D376"/>
    <mergeCell ref="E370:E376"/>
    <mergeCell ref="F370:F376"/>
    <mergeCell ref="G370:G376"/>
    <mergeCell ref="H372:H376"/>
    <mergeCell ref="I374:I375"/>
    <mergeCell ref="G399:G402"/>
    <mergeCell ref="H399:H402"/>
    <mergeCell ref="D381:D385"/>
    <mergeCell ref="E381:E385"/>
    <mergeCell ref="F381:F385"/>
    <mergeCell ref="G381:G385"/>
    <mergeCell ref="H381:H385"/>
    <mergeCell ref="I378:I379"/>
    <mergeCell ref="I383:I384"/>
    <mergeCell ref="D386:D390"/>
    <mergeCell ref="E386:E390"/>
    <mergeCell ref="F386:F390"/>
    <mergeCell ref="G386:G390"/>
    <mergeCell ref="H386:H390"/>
    <mergeCell ref="I388:I389"/>
    <mergeCell ref="D391:D394"/>
    <mergeCell ref="E391:E394"/>
    <mergeCell ref="D403:D408"/>
    <mergeCell ref="E403:E408"/>
    <mergeCell ref="F403:F408"/>
    <mergeCell ref="G403:G408"/>
    <mergeCell ref="H403:H408"/>
    <mergeCell ref="I406:I407"/>
    <mergeCell ref="D409:D414"/>
    <mergeCell ref="E409:E414"/>
    <mergeCell ref="F409:F414"/>
    <mergeCell ref="G409:G414"/>
    <mergeCell ref="H409:H414"/>
    <mergeCell ref="I412:I413"/>
    <mergeCell ref="G429:G432"/>
    <mergeCell ref="H429:H432"/>
    <mergeCell ref="I430:I431"/>
    <mergeCell ref="D433:D434"/>
    <mergeCell ref="E433:E434"/>
    <mergeCell ref="F433:F434"/>
    <mergeCell ref="G433:G434"/>
    <mergeCell ref="H433:H434"/>
    <mergeCell ref="D440:D450"/>
    <mergeCell ref="E440:E450"/>
    <mergeCell ref="F440:F450"/>
    <mergeCell ref="D429:D432"/>
    <mergeCell ref="E429:E432"/>
    <mergeCell ref="I436:I437"/>
    <mergeCell ref="D435:D438"/>
    <mergeCell ref="E435:E438"/>
    <mergeCell ref="F435:F438"/>
    <mergeCell ref="G435:G438"/>
    <mergeCell ref="H435:H438"/>
    <mergeCell ref="F429:F432"/>
    <mergeCell ref="D488:D497"/>
    <mergeCell ref="E488:E497"/>
    <mergeCell ref="F488:F497"/>
    <mergeCell ref="D498:D505"/>
    <mergeCell ref="E498:E505"/>
    <mergeCell ref="F498:F505"/>
    <mergeCell ref="D506:D513"/>
    <mergeCell ref="E506:E513"/>
    <mergeCell ref="F506:F513"/>
    <mergeCell ref="D515:D523"/>
    <mergeCell ref="E515:E523"/>
    <mergeCell ref="F515:F523"/>
    <mergeCell ref="D524:D531"/>
    <mergeCell ref="E524:E531"/>
    <mergeCell ref="F524:F531"/>
    <mergeCell ref="D532:D539"/>
    <mergeCell ref="E532:E539"/>
    <mergeCell ref="F532:F539"/>
    <mergeCell ref="D540:D548"/>
    <mergeCell ref="E540:E548"/>
    <mergeCell ref="F540:F548"/>
    <mergeCell ref="D549:D559"/>
    <mergeCell ref="E549:E559"/>
    <mergeCell ref="F549:F559"/>
    <mergeCell ref="D560:D563"/>
    <mergeCell ref="E560:E563"/>
    <mergeCell ref="F560:F563"/>
    <mergeCell ref="D564:D571"/>
    <mergeCell ref="E564:E571"/>
    <mergeCell ref="F564:F571"/>
    <mergeCell ref="D572:D581"/>
    <mergeCell ref="E572:E581"/>
    <mergeCell ref="F572:F581"/>
    <mergeCell ref="D582:D586"/>
    <mergeCell ref="E582:E586"/>
    <mergeCell ref="F582:F586"/>
    <mergeCell ref="D587:D594"/>
    <mergeCell ref="E587:E594"/>
    <mergeCell ref="F587:F594"/>
    <mergeCell ref="G587:G594"/>
    <mergeCell ref="H587:H590"/>
    <mergeCell ref="H591:H594"/>
    <mergeCell ref="D596:D599"/>
    <mergeCell ref="E596:E599"/>
    <mergeCell ref="F596:F599"/>
    <mergeCell ref="G596:G599"/>
    <mergeCell ref="H596:H597"/>
    <mergeCell ref="H598:H599"/>
    <mergeCell ref="D600:D604"/>
    <mergeCell ref="E600:E604"/>
    <mergeCell ref="D617:D619"/>
    <mergeCell ref="E617:E619"/>
    <mergeCell ref="F617:F619"/>
    <mergeCell ref="F605:F607"/>
    <mergeCell ref="D608:D610"/>
    <mergeCell ref="E608:E610"/>
    <mergeCell ref="F608:F610"/>
    <mergeCell ref="D611:D613"/>
    <mergeCell ref="E611:E613"/>
    <mergeCell ref="F611:F613"/>
    <mergeCell ref="D614:D616"/>
    <mergeCell ref="E614:E616"/>
    <mergeCell ref="F614:F616"/>
    <mergeCell ref="F600:F604"/>
  </mergeCells>
  <conditionalFormatting sqref="Q11:Q619">
    <cfRule type="cellIs" dxfId="75" priority="1" operator="equal">
      <formula>"INCUMPLIDA"</formula>
    </cfRule>
    <cfRule type="cellIs" dxfId="74" priority="2" operator="equal">
      <formula>"PROCESO"</formula>
    </cfRule>
    <cfRule type="cellIs" dxfId="73" priority="3" operator="equal">
      <formula>"CUMPLIDA"</formula>
    </cfRule>
    <cfRule type="cellIs" dxfId="72" priority="4" operator="equal">
      <formula>"VERIFICAR FECHA"</formula>
    </cfRule>
    <cfRule type="cellIs" dxfId="71" priority="5" operator="equal">
      <formula>"SIN VALOR AVANCE"</formula>
    </cfRule>
  </conditionalFormatting>
  <dataValidations xWindow="631" yWindow="719" count="10">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R103:R121 R263:R265 R267:R269 R271 R433 R245:R260" xr:uid="{D0601DD3-A24F-47E4-92DB-B8195A0F4ED3}">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103:G105 G107:G121 G245 G419:G433 G415:G417 G263 G267 G271 G248:G259 G587:G604" xr:uid="{EE2DE25D-23C9-4E49-BE92-47ED2D338DAC}">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116 F118:F119 F103:F105 F107 F110 F112 F245 F248 F252 F257 F263 F267 F271 F415:F417 F419:F433 F435 F259 F587 F595:F596 F600" xr:uid="{D5B0C547-687C-4422-8F07-3FF5B1D922CA}">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E103:E105 E107 E110 E112 E116 E118:E119 E245 E248 E252 E257 E415:E417 E419:E433 E435 E439 E259:E274 E587 E595:E596 E600" xr:uid="{B24B15D7-53AF-445F-9504-7216D99F92ED}">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595:H596 H103:H105 H107:H120 H598 H600:H601 H271:H272 H247:H248 H256:H258 H250 H245 H415:H417 H252 H254 H419:H432 H587 H591 H124 H126 H132" xr:uid="{4252379A-3386-4534-82AF-66EB7D9DD4B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542:I543 J541:J543 I551:I552 J550:J552 J565:J567 I566:I567 J245:J274 J57:J60 J77:J80 J64:J67 J25:J28 J103:J121 J19:J22 J71:J74 J43:J46 J587:J604 I562:I563 J561:J563 J533:J535 I534:I535 J573:J575 I574:I575 J582:J585 J435:J438 J207:J210 J213:J216 J219:J222 J225:J228 J233:J236 J276:J279 J281:J284 J289:J292 J294:J297 J299:J302 J304:J307 J312:J315 J317:J320 J322:J325 J327:J338 J340:J343 J345:J348 J350:J353 J355:J358 J366:J369 J373:J380 J382:J385 J387:J402 J405:J408 I443:I444 J442:J444 I453:I454 J452:J454 I459:I460 J458:J460 I467:I468 J466:J468 I477:I478 J476:J478 I490:I491 J489:J491 J411:J432 I500:I501 J499:J501 I517:I518 J516:J518 I508:I509 J507:J509 I526:I527 J525:J527 J124:J127 J132:J135 J167:J170 J177:J180 J186:J189 J195:J198 J200:J203 J151:J154" xr:uid="{178DE0F0-AF41-475E-B642-EADDBF9FBE3E}">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5:I28 I77:I80 I71:I74 I271:I273 I245:I258 I427:I428 I587:I604 I43:I46 I57:I60 I64:I67 I103:I121 I19:I22 I195:I198 I200:I203 I132:I135 I124:I127 I177:I180 I186:I189" xr:uid="{2E2CF2A5-802A-476E-98D1-DCCC2806B416}">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03:M121 M587:M604" xr:uid="{96FDAC07-9E0E-4EBD-B2EE-13A8E5AAFCDE}">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587:L589 L364 L619 L578 L609 L612 L615 L103:L121 L246 L253 L447 L471 L481 L494 L504 L512 L521 L530 L538 L546 L555 L570 L583 L591:L598 L133 L152 L158 L168 L208 L214 L220 L226 L234 L260 L264 L268 L277 L282 L290 L295 L300 L305 L313 L318 L323 L328 L332 L336 L341 L346 L351 L356 L367 L374 L378 L383 L388 L392 L396 L400 L406 L412 L416 L420 L424 L430 L436 L443 L453 L459 L467 L477 L490 L500 L508 L517 L526 L534 L542 L551 L562 L566 L574 L600:L604" xr:uid="{EBEDBCDE-3D87-4E0B-92FA-C66A59BE0849}">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03:K121 K587:K604" xr:uid="{7A30876A-968E-4506-894C-75925F7E6AF2}">
      <formula1>-9223372036854770000</formula1>
      <formula2>9223372036854770000</formula2>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958DE-B8A0-44FB-9911-4787F28552F0}">
  <dimension ref="A3:T481"/>
  <sheetViews>
    <sheetView topLeftCell="A135" zoomScale="63" zoomScaleNormal="63" workbookViewId="0">
      <selection activeCell="B165" sqref="B165"/>
    </sheetView>
  </sheetViews>
  <sheetFormatPr baseColWidth="10" defaultColWidth="11.44140625" defaultRowHeight="13.8" x14ac:dyDescent="0.3"/>
  <cols>
    <col min="1" max="1" width="28.109375" style="77" customWidth="1"/>
    <col min="2" max="2" width="62" style="77" bestFit="1" customWidth="1"/>
    <col min="3" max="3" width="22.109375" style="78" bestFit="1" customWidth="1"/>
    <col min="4" max="4" width="28.6640625" style="84" bestFit="1" customWidth="1"/>
    <col min="5" max="5" width="75.6640625" style="78" customWidth="1"/>
    <col min="6" max="6" width="79.33203125" style="78" customWidth="1"/>
    <col min="7" max="7" width="43.88671875" style="77" customWidth="1"/>
    <col min="8" max="8" width="22.44140625" style="77" bestFit="1" customWidth="1"/>
    <col min="9" max="9" width="57.44140625" style="77" customWidth="1"/>
    <col min="10" max="10" width="50.88671875" style="77" customWidth="1"/>
    <col min="11" max="11" width="18.6640625" style="77" bestFit="1" customWidth="1"/>
    <col min="12" max="12" width="16" style="77" customWidth="1"/>
    <col min="13" max="13" width="13.33203125" style="77" bestFit="1" customWidth="1"/>
    <col min="14" max="14" width="20.5546875" style="77" bestFit="1" customWidth="1"/>
    <col min="15" max="15" width="19.6640625" style="77" bestFit="1" customWidth="1"/>
    <col min="16" max="17" width="24.5546875" style="77" bestFit="1" customWidth="1"/>
    <col min="18" max="18" width="15" style="77" bestFit="1" customWidth="1"/>
    <col min="19" max="19" width="31.6640625" style="77" bestFit="1" customWidth="1"/>
    <col min="20" max="20" width="48.5546875" style="79" customWidth="1"/>
    <col min="21" max="21" width="28" style="77" customWidth="1"/>
    <col min="22" max="16384" width="11.44140625" style="77"/>
  </cols>
  <sheetData>
    <row r="3" spans="1:20" ht="14.4" thickBot="1" x14ac:dyDescent="0.35"/>
    <row r="4" spans="1:20" ht="53.4" thickBot="1" x14ac:dyDescent="0.35">
      <c r="A4" s="124" t="s">
        <v>2731</v>
      </c>
      <c r="B4" s="87" t="s">
        <v>25</v>
      </c>
      <c r="C4" s="88" t="s">
        <v>11</v>
      </c>
      <c r="D4" s="88" t="s">
        <v>2732</v>
      </c>
      <c r="E4" s="88" t="s">
        <v>52</v>
      </c>
      <c r="F4" s="88" t="s">
        <v>2733</v>
      </c>
      <c r="G4" s="89" t="s">
        <v>2734</v>
      </c>
      <c r="H4" s="88" t="s">
        <v>2735</v>
      </c>
      <c r="I4" s="88" t="s">
        <v>56</v>
      </c>
      <c r="J4" s="88" t="s">
        <v>57</v>
      </c>
      <c r="K4" s="90" t="s">
        <v>58</v>
      </c>
      <c r="L4" s="90" t="s">
        <v>59</v>
      </c>
      <c r="M4" s="91" t="s">
        <v>60</v>
      </c>
      <c r="N4" s="91" t="s">
        <v>61</v>
      </c>
      <c r="O4" s="92" t="s">
        <v>62</v>
      </c>
      <c r="P4" s="92" t="s">
        <v>63</v>
      </c>
      <c r="Q4" s="93" t="s">
        <v>64</v>
      </c>
      <c r="R4" s="90" t="s">
        <v>31</v>
      </c>
      <c r="S4" s="90" t="s">
        <v>65</v>
      </c>
      <c r="T4" s="94" t="s">
        <v>2736</v>
      </c>
    </row>
    <row r="5" spans="1:20" ht="145.19999999999999" x14ac:dyDescent="0.3">
      <c r="A5" s="1277" t="s">
        <v>2737</v>
      </c>
      <c r="B5" s="120" t="s">
        <v>18</v>
      </c>
      <c r="C5" s="81" t="s">
        <v>8</v>
      </c>
      <c r="D5" s="1285">
        <v>1</v>
      </c>
      <c r="E5" s="1285" t="s">
        <v>2738</v>
      </c>
      <c r="F5" s="1285" t="s">
        <v>494</v>
      </c>
      <c r="G5" s="1278" t="s">
        <v>2739</v>
      </c>
      <c r="H5" s="76" t="s">
        <v>2740</v>
      </c>
      <c r="I5" s="75" t="s">
        <v>2741</v>
      </c>
      <c r="J5" s="75" t="s">
        <v>2742</v>
      </c>
      <c r="K5" s="75" t="s">
        <v>2743</v>
      </c>
      <c r="L5" s="95">
        <v>1</v>
      </c>
      <c r="M5" s="96">
        <v>43831</v>
      </c>
      <c r="N5" s="96">
        <v>43889</v>
      </c>
      <c r="O5" s="97">
        <v>8.2857142857142865</v>
      </c>
      <c r="P5" s="95">
        <v>1</v>
      </c>
      <c r="Q5" s="98">
        <v>1</v>
      </c>
      <c r="R5" s="99" t="s">
        <v>33</v>
      </c>
      <c r="S5" s="82" t="s">
        <v>2744</v>
      </c>
      <c r="T5" s="1278" t="s">
        <v>2745</v>
      </c>
    </row>
    <row r="6" spans="1:20" ht="145.19999999999999" x14ac:dyDescent="0.3">
      <c r="A6" s="1277"/>
      <c r="B6" s="121" t="s">
        <v>18</v>
      </c>
      <c r="C6" s="39" t="s">
        <v>8</v>
      </c>
      <c r="D6" s="1284"/>
      <c r="E6" s="1284"/>
      <c r="F6" s="1284"/>
      <c r="G6" s="1276"/>
      <c r="H6" s="75"/>
      <c r="I6" s="42" t="s">
        <v>2746</v>
      </c>
      <c r="J6" s="42" t="s">
        <v>2747</v>
      </c>
      <c r="K6" s="42" t="s">
        <v>2748</v>
      </c>
      <c r="L6" s="100">
        <v>4</v>
      </c>
      <c r="M6" s="101">
        <v>44287</v>
      </c>
      <c r="N6" s="101">
        <v>44651</v>
      </c>
      <c r="O6" s="102">
        <v>52</v>
      </c>
      <c r="P6" s="100">
        <v>4</v>
      </c>
      <c r="Q6" s="103">
        <v>1</v>
      </c>
      <c r="R6" s="45" t="s">
        <v>33</v>
      </c>
      <c r="S6" s="44" t="s">
        <v>2744</v>
      </c>
      <c r="T6" s="1276"/>
    </row>
    <row r="7" spans="1:20" ht="316.8" x14ac:dyDescent="0.3">
      <c r="A7" s="1277" t="s">
        <v>2737</v>
      </c>
      <c r="B7" s="121" t="s">
        <v>18</v>
      </c>
      <c r="C7" s="39" t="s">
        <v>8</v>
      </c>
      <c r="D7" s="1283">
        <v>2</v>
      </c>
      <c r="E7" s="1283" t="s">
        <v>2749</v>
      </c>
      <c r="F7" s="1283" t="s">
        <v>139</v>
      </c>
      <c r="G7" s="1275" t="s">
        <v>2750</v>
      </c>
      <c r="H7" s="43" t="s">
        <v>2751</v>
      </c>
      <c r="I7" s="42" t="s">
        <v>2752</v>
      </c>
      <c r="J7" s="42" t="s">
        <v>2753</v>
      </c>
      <c r="K7" s="42" t="s">
        <v>2754</v>
      </c>
      <c r="L7" s="100">
        <v>1</v>
      </c>
      <c r="M7" s="101">
        <v>43831</v>
      </c>
      <c r="N7" s="101">
        <v>43889</v>
      </c>
      <c r="O7" s="102">
        <v>8.2857142857142865</v>
      </c>
      <c r="P7" s="100">
        <v>1</v>
      </c>
      <c r="Q7" s="103">
        <v>1</v>
      </c>
      <c r="R7" s="45" t="s">
        <v>33</v>
      </c>
      <c r="S7" s="44" t="s">
        <v>2755</v>
      </c>
      <c r="T7" s="1279" t="s">
        <v>2745</v>
      </c>
    </row>
    <row r="8" spans="1:20" ht="158.4" x14ac:dyDescent="0.3">
      <c r="A8" s="1277"/>
      <c r="B8" s="121" t="s">
        <v>18</v>
      </c>
      <c r="C8" s="39" t="s">
        <v>8</v>
      </c>
      <c r="D8" s="1287"/>
      <c r="E8" s="1287"/>
      <c r="F8" s="1287"/>
      <c r="G8" s="1286"/>
      <c r="H8" s="76"/>
      <c r="I8" s="42" t="s">
        <v>2756</v>
      </c>
      <c r="J8" s="42" t="s">
        <v>2757</v>
      </c>
      <c r="K8" s="42" t="s">
        <v>2132</v>
      </c>
      <c r="L8" s="100">
        <v>4</v>
      </c>
      <c r="M8" s="101">
        <v>44287</v>
      </c>
      <c r="N8" s="101">
        <v>44651</v>
      </c>
      <c r="O8" s="102">
        <v>52</v>
      </c>
      <c r="P8" s="100">
        <v>4</v>
      </c>
      <c r="Q8" s="103">
        <v>1</v>
      </c>
      <c r="R8" s="45" t="s">
        <v>33</v>
      </c>
      <c r="S8" s="44" t="s">
        <v>2758</v>
      </c>
      <c r="T8" s="1280"/>
    </row>
    <row r="9" spans="1:20" ht="145.19999999999999" x14ac:dyDescent="0.3">
      <c r="A9" s="1277"/>
      <c r="B9" s="121" t="s">
        <v>18</v>
      </c>
      <c r="C9" s="39" t="s">
        <v>8</v>
      </c>
      <c r="D9" s="1287"/>
      <c r="E9" s="1287"/>
      <c r="F9" s="1287"/>
      <c r="G9" s="1286"/>
      <c r="H9" s="76"/>
      <c r="I9" s="42" t="s">
        <v>2759</v>
      </c>
      <c r="J9" s="42" t="s">
        <v>2760</v>
      </c>
      <c r="K9" s="42" t="s">
        <v>499</v>
      </c>
      <c r="L9" s="100">
        <v>1</v>
      </c>
      <c r="M9" s="101">
        <v>43770</v>
      </c>
      <c r="N9" s="101">
        <v>43951</v>
      </c>
      <c r="O9" s="102">
        <v>25.857142857142858</v>
      </c>
      <c r="P9" s="100">
        <v>1</v>
      </c>
      <c r="Q9" s="103">
        <v>1</v>
      </c>
      <c r="R9" s="45" t="s">
        <v>33</v>
      </c>
      <c r="S9" s="44" t="s">
        <v>2744</v>
      </c>
      <c r="T9" s="1280"/>
    </row>
    <row r="10" spans="1:20" ht="145.19999999999999" x14ac:dyDescent="0.3">
      <c r="A10" s="1277"/>
      <c r="B10" s="121" t="s">
        <v>18</v>
      </c>
      <c r="C10" s="39" t="s">
        <v>8</v>
      </c>
      <c r="D10" s="1284"/>
      <c r="E10" s="1284"/>
      <c r="F10" s="1284"/>
      <c r="G10" s="1276"/>
      <c r="H10" s="75"/>
      <c r="I10" s="42" t="s">
        <v>2761</v>
      </c>
      <c r="J10" s="42" t="s">
        <v>2762</v>
      </c>
      <c r="K10" s="42" t="s">
        <v>499</v>
      </c>
      <c r="L10" s="100">
        <v>1</v>
      </c>
      <c r="M10" s="101">
        <v>43770</v>
      </c>
      <c r="N10" s="101">
        <v>43951</v>
      </c>
      <c r="O10" s="102">
        <v>25.857142857142858</v>
      </c>
      <c r="P10" s="100">
        <v>1</v>
      </c>
      <c r="Q10" s="103">
        <v>1</v>
      </c>
      <c r="R10" s="45" t="s">
        <v>33</v>
      </c>
      <c r="S10" s="44" t="s">
        <v>2744</v>
      </c>
      <c r="T10" s="1281"/>
    </row>
    <row r="11" spans="1:20" ht="145.19999999999999" x14ac:dyDescent="0.3">
      <c r="A11" s="1277" t="s">
        <v>2737</v>
      </c>
      <c r="B11" s="121" t="s">
        <v>18</v>
      </c>
      <c r="C11" s="39" t="s">
        <v>8</v>
      </c>
      <c r="D11" s="1283">
        <v>3</v>
      </c>
      <c r="E11" s="1283" t="s">
        <v>2763</v>
      </c>
      <c r="F11" s="1275" t="s">
        <v>139</v>
      </c>
      <c r="G11" s="1275" t="s">
        <v>2764</v>
      </c>
      <c r="H11" s="43" t="s">
        <v>2765</v>
      </c>
      <c r="I11" s="42" t="s">
        <v>2766</v>
      </c>
      <c r="J11" s="42" t="s">
        <v>2742</v>
      </c>
      <c r="K11" s="42" t="s">
        <v>2743</v>
      </c>
      <c r="L11" s="100">
        <v>1</v>
      </c>
      <c r="M11" s="101">
        <v>43831</v>
      </c>
      <c r="N11" s="101">
        <v>43889</v>
      </c>
      <c r="O11" s="102">
        <v>8.2857142857142865</v>
      </c>
      <c r="P11" s="100">
        <v>1</v>
      </c>
      <c r="Q11" s="103">
        <v>1</v>
      </c>
      <c r="R11" s="45" t="s">
        <v>33</v>
      </c>
      <c r="S11" s="44" t="s">
        <v>2744</v>
      </c>
      <c r="T11" s="1282" t="s">
        <v>2745</v>
      </c>
    </row>
    <row r="12" spans="1:20" ht="158.4" x14ac:dyDescent="0.3">
      <c r="A12" s="1277"/>
      <c r="B12" s="121" t="s">
        <v>18</v>
      </c>
      <c r="C12" s="39" t="s">
        <v>8</v>
      </c>
      <c r="D12" s="1284"/>
      <c r="E12" s="1284"/>
      <c r="F12" s="1276"/>
      <c r="G12" s="1276"/>
      <c r="H12" s="75"/>
      <c r="I12" s="42" t="s">
        <v>2767</v>
      </c>
      <c r="J12" s="42" t="s">
        <v>2768</v>
      </c>
      <c r="K12" s="42" t="s">
        <v>2132</v>
      </c>
      <c r="L12" s="100">
        <v>4</v>
      </c>
      <c r="M12" s="101">
        <v>44287</v>
      </c>
      <c r="N12" s="101">
        <v>44651</v>
      </c>
      <c r="O12" s="102">
        <v>52</v>
      </c>
      <c r="P12" s="100">
        <v>4</v>
      </c>
      <c r="Q12" s="103">
        <v>1</v>
      </c>
      <c r="R12" s="45" t="s">
        <v>33</v>
      </c>
      <c r="S12" s="44" t="s">
        <v>2758</v>
      </c>
      <c r="T12" s="1281"/>
    </row>
    <row r="13" spans="1:20" ht="264" x14ac:dyDescent="0.3">
      <c r="A13" s="1277" t="s">
        <v>2737</v>
      </c>
      <c r="B13" s="121" t="s">
        <v>18</v>
      </c>
      <c r="C13" s="39" t="s">
        <v>8</v>
      </c>
      <c r="D13" s="1283">
        <v>4</v>
      </c>
      <c r="E13" s="1283" t="s">
        <v>2769</v>
      </c>
      <c r="F13" s="1275" t="s">
        <v>494</v>
      </c>
      <c r="G13" s="1275" t="s">
        <v>2770</v>
      </c>
      <c r="H13" s="43" t="s">
        <v>2771</v>
      </c>
      <c r="I13" s="42" t="s">
        <v>2772</v>
      </c>
      <c r="J13" s="42" t="s">
        <v>2773</v>
      </c>
      <c r="K13" s="42" t="s">
        <v>2754</v>
      </c>
      <c r="L13" s="100">
        <v>1</v>
      </c>
      <c r="M13" s="101">
        <v>43831</v>
      </c>
      <c r="N13" s="101">
        <v>43889</v>
      </c>
      <c r="O13" s="102">
        <v>8.2857142857142865</v>
      </c>
      <c r="P13" s="100">
        <v>1</v>
      </c>
      <c r="Q13" s="103">
        <v>1</v>
      </c>
      <c r="R13" s="45" t="s">
        <v>33</v>
      </c>
      <c r="S13" s="44" t="s">
        <v>2744</v>
      </c>
      <c r="T13" s="1282" t="s">
        <v>2745</v>
      </c>
    </row>
    <row r="14" spans="1:20" ht="158.4" x14ac:dyDescent="0.3">
      <c r="A14" s="1277"/>
      <c r="B14" s="121" t="s">
        <v>18</v>
      </c>
      <c r="C14" s="39" t="s">
        <v>8</v>
      </c>
      <c r="D14" s="1284"/>
      <c r="E14" s="1284"/>
      <c r="F14" s="1276"/>
      <c r="G14" s="1276"/>
      <c r="H14" s="75"/>
      <c r="I14" s="42" t="s">
        <v>2774</v>
      </c>
      <c r="J14" s="42" t="s">
        <v>2775</v>
      </c>
      <c r="K14" s="42" t="s">
        <v>2132</v>
      </c>
      <c r="L14" s="100">
        <v>4</v>
      </c>
      <c r="M14" s="101">
        <v>44287</v>
      </c>
      <c r="N14" s="101">
        <v>44651</v>
      </c>
      <c r="O14" s="102">
        <v>52</v>
      </c>
      <c r="P14" s="100">
        <v>4</v>
      </c>
      <c r="Q14" s="103">
        <v>1</v>
      </c>
      <c r="R14" s="45" t="s">
        <v>33</v>
      </c>
      <c r="S14" s="44" t="s">
        <v>2758</v>
      </c>
      <c r="T14" s="1281"/>
    </row>
    <row r="15" spans="1:20" ht="184.8" x14ac:dyDescent="0.3">
      <c r="A15" s="1277" t="s">
        <v>2737</v>
      </c>
      <c r="B15" s="121" t="s">
        <v>18</v>
      </c>
      <c r="C15" s="39" t="s">
        <v>8</v>
      </c>
      <c r="D15" s="1283">
        <v>5</v>
      </c>
      <c r="E15" s="1283" t="s">
        <v>2776</v>
      </c>
      <c r="F15" s="1275" t="s">
        <v>494</v>
      </c>
      <c r="G15" s="1275" t="s">
        <v>2777</v>
      </c>
      <c r="H15" s="43" t="s">
        <v>2778</v>
      </c>
      <c r="I15" s="42" t="s">
        <v>2779</v>
      </c>
      <c r="J15" s="42" t="s">
        <v>2780</v>
      </c>
      <c r="K15" s="42" t="s">
        <v>2754</v>
      </c>
      <c r="L15" s="100">
        <v>1</v>
      </c>
      <c r="M15" s="101">
        <v>43831</v>
      </c>
      <c r="N15" s="101">
        <v>43889</v>
      </c>
      <c r="O15" s="102">
        <v>8.2857142857142865</v>
      </c>
      <c r="P15" s="100">
        <v>1</v>
      </c>
      <c r="Q15" s="103">
        <v>1</v>
      </c>
      <c r="R15" s="45" t="s">
        <v>33</v>
      </c>
      <c r="S15" s="44" t="s">
        <v>2744</v>
      </c>
      <c r="T15" s="1275" t="s">
        <v>2745</v>
      </c>
    </row>
    <row r="16" spans="1:20" ht="158.4" x14ac:dyDescent="0.3">
      <c r="A16" s="1277"/>
      <c r="B16" s="122" t="s">
        <v>18</v>
      </c>
      <c r="C16" s="373" t="s">
        <v>8</v>
      </c>
      <c r="D16" s="1284"/>
      <c r="E16" s="1284"/>
      <c r="F16" s="1276"/>
      <c r="G16" s="1276"/>
      <c r="H16" s="76"/>
      <c r="I16" s="43" t="s">
        <v>2781</v>
      </c>
      <c r="J16" s="43" t="s">
        <v>2782</v>
      </c>
      <c r="K16" s="43" t="s">
        <v>2132</v>
      </c>
      <c r="L16" s="104">
        <v>4</v>
      </c>
      <c r="M16" s="105">
        <v>44287</v>
      </c>
      <c r="N16" s="105">
        <v>44651</v>
      </c>
      <c r="O16" s="106">
        <v>52</v>
      </c>
      <c r="P16" s="104">
        <v>4</v>
      </c>
      <c r="Q16" s="107">
        <v>1</v>
      </c>
      <c r="R16" s="108" t="s">
        <v>33</v>
      </c>
      <c r="S16" s="80" t="s">
        <v>2758</v>
      </c>
      <c r="T16" s="1276"/>
    </row>
    <row r="17" spans="1:20" ht="317.39999999999998" thickBot="1" x14ac:dyDescent="0.35">
      <c r="A17" s="1277" t="s">
        <v>2737</v>
      </c>
      <c r="B17" s="123" t="s">
        <v>18</v>
      </c>
      <c r="C17" s="374" t="s">
        <v>8</v>
      </c>
      <c r="D17" s="1283">
        <v>6</v>
      </c>
      <c r="E17" s="1283" t="s">
        <v>2783</v>
      </c>
      <c r="F17" s="1275" t="s">
        <v>494</v>
      </c>
      <c r="G17" s="1275" t="s">
        <v>2784</v>
      </c>
      <c r="H17" s="85" t="s">
        <v>2785</v>
      </c>
      <c r="I17" s="85" t="s">
        <v>2786</v>
      </c>
      <c r="J17" s="85" t="s">
        <v>2787</v>
      </c>
      <c r="K17" s="85" t="s">
        <v>2754</v>
      </c>
      <c r="L17" s="109">
        <v>1</v>
      </c>
      <c r="M17" s="110">
        <v>43831</v>
      </c>
      <c r="N17" s="110">
        <v>43889</v>
      </c>
      <c r="O17" s="111">
        <v>8.2857142857142865</v>
      </c>
      <c r="P17" s="109">
        <v>1</v>
      </c>
      <c r="Q17" s="112">
        <v>1</v>
      </c>
      <c r="R17" s="113" t="s">
        <v>33</v>
      </c>
      <c r="S17" s="86" t="s">
        <v>2744</v>
      </c>
      <c r="T17" s="1275" t="s">
        <v>2745</v>
      </c>
    </row>
    <row r="18" spans="1:20" ht="158.4" x14ac:dyDescent="0.3">
      <c r="A18" s="1277"/>
      <c r="B18" s="120" t="s">
        <v>18</v>
      </c>
      <c r="C18" s="81" t="s">
        <v>8</v>
      </c>
      <c r="D18" s="1284"/>
      <c r="E18" s="1284"/>
      <c r="F18" s="1276"/>
      <c r="G18" s="1276"/>
      <c r="H18" s="75"/>
      <c r="I18" s="75" t="s">
        <v>2788</v>
      </c>
      <c r="J18" s="75" t="s">
        <v>2789</v>
      </c>
      <c r="K18" s="75" t="s">
        <v>2132</v>
      </c>
      <c r="L18" s="95">
        <v>4</v>
      </c>
      <c r="M18" s="96">
        <v>44287</v>
      </c>
      <c r="N18" s="96">
        <v>44651</v>
      </c>
      <c r="O18" s="97">
        <v>52</v>
      </c>
      <c r="P18" s="95">
        <v>4</v>
      </c>
      <c r="Q18" s="98">
        <v>1</v>
      </c>
      <c r="R18" s="99" t="s">
        <v>33</v>
      </c>
      <c r="S18" s="82" t="s">
        <v>2758</v>
      </c>
      <c r="T18" s="1276"/>
    </row>
    <row r="19" spans="1:20" x14ac:dyDescent="0.3">
      <c r="A19" s="1293" t="s">
        <v>2790</v>
      </c>
      <c r="B19" s="1294"/>
      <c r="C19" s="1295"/>
      <c r="D19" s="375">
        <v>6</v>
      </c>
      <c r="E19" s="376"/>
      <c r="F19" s="377"/>
      <c r="G19" s="377"/>
      <c r="H19" s="377"/>
      <c r="I19" s="377"/>
      <c r="J19" s="377"/>
      <c r="K19" s="125"/>
      <c r="L19" s="125"/>
      <c r="M19" s="125"/>
      <c r="N19" s="125"/>
      <c r="O19" s="125"/>
      <c r="P19" s="125"/>
      <c r="Q19" s="125"/>
      <c r="R19" s="125"/>
    </row>
    <row r="20" spans="1:20" ht="237.6" x14ac:dyDescent="0.3">
      <c r="A20" s="1305" t="s">
        <v>2737</v>
      </c>
      <c r="B20" s="378" t="s">
        <v>14</v>
      </c>
      <c r="C20" s="379" t="s">
        <v>8</v>
      </c>
      <c r="D20" s="1298">
        <v>1</v>
      </c>
      <c r="E20" s="1296" t="s">
        <v>227</v>
      </c>
      <c r="F20" s="1297" t="s">
        <v>228</v>
      </c>
      <c r="G20" s="1297" t="s">
        <v>229</v>
      </c>
      <c r="H20" s="1297" t="s">
        <v>230</v>
      </c>
      <c r="I20" s="371" t="s">
        <v>231</v>
      </c>
      <c r="J20" s="387" t="s">
        <v>232</v>
      </c>
      <c r="K20" s="197" t="s">
        <v>233</v>
      </c>
      <c r="L20" s="388">
        <v>1</v>
      </c>
      <c r="M20" s="140">
        <v>44136</v>
      </c>
      <c r="N20" s="140">
        <v>44865</v>
      </c>
      <c r="O20" s="114">
        <f>(N20-M20)/7</f>
        <v>104.14285714285714</v>
      </c>
      <c r="P20" s="115">
        <v>1</v>
      </c>
      <c r="Q20" s="116">
        <f>P20/L20</f>
        <v>1</v>
      </c>
      <c r="R20" s="117" t="str">
        <f>IF(ISNUMBER(Q20),IF(Q20=100%,"CUMPLIDA",IF(AND(ISNUMBER(N20),ISNUMBER(CGR!$Q$4)), IF(N20&lt;CGR!$Q$4,"INCUMPLIDA","PROCESO"), "VERIFICAR FECHA")),"SIN VALOR AVANCE")</f>
        <v>CUMPLIDA</v>
      </c>
      <c r="S20" s="118" t="s">
        <v>2729</v>
      </c>
      <c r="T20" s="1288"/>
    </row>
    <row r="21" spans="1:20" ht="224.4" x14ac:dyDescent="0.3">
      <c r="A21" s="1305"/>
      <c r="B21" s="378" t="s">
        <v>14</v>
      </c>
      <c r="C21" s="379" t="s">
        <v>8</v>
      </c>
      <c r="D21" s="1298"/>
      <c r="E21" s="1296"/>
      <c r="F21" s="1297"/>
      <c r="G21" s="1297"/>
      <c r="H21" s="1297"/>
      <c r="I21" s="387" t="s">
        <v>235</v>
      </c>
      <c r="J21" s="387" t="s">
        <v>232</v>
      </c>
      <c r="K21" s="197" t="s">
        <v>233</v>
      </c>
      <c r="L21" s="388">
        <v>1</v>
      </c>
      <c r="M21" s="140">
        <v>44866</v>
      </c>
      <c r="N21" s="140">
        <v>45230</v>
      </c>
      <c r="O21" s="114">
        <f>(N21-M21)/7</f>
        <v>52</v>
      </c>
      <c r="P21" s="115">
        <v>0</v>
      </c>
      <c r="Q21" s="116">
        <f>P21/L21</f>
        <v>0</v>
      </c>
      <c r="R21" s="117" t="str">
        <f>IF(ISNUMBER(Q21),IF(Q21=100%,"CUMPLIDA",IF(AND(ISNUMBER(N21),ISNUMBER(CGR!$Q$4)), IF(N21&lt;CGR!$Q$4,"INCUMPLIDA","PROCESO"), "VERIFICAR FECHA")),"SIN VALOR AVANCE")</f>
        <v>PROCESO</v>
      </c>
      <c r="S21" s="119" t="s">
        <v>2730</v>
      </c>
      <c r="T21" s="1289"/>
    </row>
    <row r="22" spans="1:20" x14ac:dyDescent="0.3">
      <c r="A22" s="1290" t="s">
        <v>2791</v>
      </c>
      <c r="B22" s="1291"/>
      <c r="C22" s="1292"/>
      <c r="D22" s="380">
        <v>1</v>
      </c>
      <c r="E22" s="376"/>
      <c r="F22" s="377"/>
      <c r="G22" s="377"/>
      <c r="H22" s="377"/>
      <c r="I22" s="377"/>
      <c r="J22" s="377"/>
      <c r="K22" s="125"/>
      <c r="L22" s="125"/>
      <c r="M22" s="125"/>
      <c r="N22" s="125"/>
      <c r="O22" s="125"/>
      <c r="P22" s="125"/>
      <c r="Q22" s="125"/>
      <c r="R22" s="125"/>
    </row>
    <row r="23" spans="1:20" x14ac:dyDescent="0.3">
      <c r="A23" s="339"/>
      <c r="B23" s="381"/>
      <c r="C23" s="381"/>
      <c r="D23" s="382"/>
      <c r="E23" s="376"/>
      <c r="F23" s="377"/>
      <c r="G23" s="377"/>
      <c r="H23" s="377"/>
      <c r="I23" s="377"/>
      <c r="J23" s="377"/>
      <c r="K23" s="125"/>
      <c r="L23" s="125"/>
      <c r="M23" s="125"/>
      <c r="N23" s="125"/>
      <c r="O23" s="125"/>
      <c r="P23" s="125"/>
      <c r="Q23" s="125"/>
      <c r="R23" s="125"/>
    </row>
    <row r="24" spans="1:20" ht="15.6" x14ac:dyDescent="0.3">
      <c r="A24" s="1303" t="s">
        <v>2792</v>
      </c>
      <c r="B24" s="1304"/>
      <c r="C24" s="389">
        <v>44904</v>
      </c>
      <c r="D24" s="232"/>
      <c r="E24" s="376"/>
      <c r="F24" s="377"/>
      <c r="G24" s="377"/>
      <c r="H24" s="377"/>
      <c r="I24" s="377"/>
      <c r="J24" s="377"/>
      <c r="K24" s="125"/>
      <c r="L24" s="125"/>
      <c r="M24" s="125"/>
      <c r="N24" s="125"/>
      <c r="O24" s="125"/>
      <c r="P24" s="125"/>
      <c r="Q24" s="125"/>
      <c r="R24" s="125"/>
    </row>
    <row r="25" spans="1:20" ht="15.6" x14ac:dyDescent="0.3">
      <c r="A25" s="355" t="s">
        <v>2793</v>
      </c>
      <c r="B25" s="383"/>
      <c r="C25" s="384">
        <v>12</v>
      </c>
      <c r="D25" s="232"/>
      <c r="E25" s="376"/>
      <c r="F25" s="377"/>
      <c r="G25" s="377"/>
      <c r="H25" s="377"/>
      <c r="I25" s="377"/>
      <c r="J25" s="377"/>
      <c r="K25" s="125"/>
      <c r="L25" s="125"/>
      <c r="M25" s="125"/>
      <c r="N25" s="125"/>
      <c r="O25" s="125"/>
      <c r="P25" s="125"/>
      <c r="Q25" s="125"/>
      <c r="R25" s="125"/>
    </row>
    <row r="26" spans="1:20" ht="15.6" x14ac:dyDescent="0.3">
      <c r="A26" s="355" t="s">
        <v>2794</v>
      </c>
      <c r="B26" s="383"/>
      <c r="C26" s="384">
        <v>1</v>
      </c>
      <c r="D26" s="232"/>
      <c r="E26" s="376"/>
      <c r="F26" s="377"/>
      <c r="G26" s="377"/>
      <c r="H26" s="377"/>
      <c r="I26" s="377"/>
      <c r="J26" s="377"/>
      <c r="K26" s="125"/>
      <c r="L26" s="125"/>
      <c r="M26" s="125"/>
      <c r="N26" s="125"/>
      <c r="O26" s="125"/>
      <c r="P26" s="125"/>
      <c r="Q26" s="125"/>
      <c r="R26" s="125"/>
    </row>
    <row r="27" spans="1:20" ht="15.6" x14ac:dyDescent="0.3">
      <c r="A27" s="355" t="s">
        <v>2795</v>
      </c>
      <c r="B27" s="383"/>
      <c r="C27" s="384">
        <v>176</v>
      </c>
      <c r="D27" s="232"/>
      <c r="E27" s="376"/>
      <c r="F27" s="377"/>
      <c r="G27" s="377"/>
      <c r="H27" s="377"/>
      <c r="I27" s="377"/>
      <c r="J27" s="377"/>
      <c r="K27" s="125"/>
      <c r="L27" s="125"/>
      <c r="M27" s="125"/>
      <c r="N27" s="125"/>
      <c r="O27" s="125"/>
      <c r="P27" s="125"/>
      <c r="Q27" s="125"/>
      <c r="R27" s="125"/>
    </row>
    <row r="28" spans="1:20" ht="15.6" x14ac:dyDescent="0.3">
      <c r="A28" s="354" t="s">
        <v>2796</v>
      </c>
      <c r="B28" s="384"/>
      <c r="C28" s="384">
        <v>13</v>
      </c>
      <c r="D28" s="232"/>
      <c r="E28" s="376"/>
      <c r="F28" s="377"/>
      <c r="G28" s="377"/>
      <c r="H28" s="377"/>
      <c r="I28" s="377"/>
      <c r="J28" s="377"/>
      <c r="K28" s="125"/>
      <c r="L28" s="125"/>
      <c r="M28" s="125"/>
      <c r="N28" s="125"/>
      <c r="O28" s="125"/>
      <c r="P28" s="125"/>
      <c r="Q28" s="125"/>
      <c r="R28" s="125"/>
    </row>
    <row r="29" spans="1:20" ht="15.6" x14ac:dyDescent="0.3">
      <c r="A29" s="356" t="s">
        <v>2797</v>
      </c>
      <c r="B29" s="385"/>
      <c r="C29" s="384">
        <v>0</v>
      </c>
      <c r="D29" s="232"/>
      <c r="E29" s="376"/>
      <c r="F29" s="377"/>
      <c r="G29" s="377"/>
      <c r="H29" s="377"/>
      <c r="I29" s="377"/>
      <c r="J29" s="377"/>
      <c r="K29" s="125"/>
      <c r="L29" s="125"/>
      <c r="M29" s="125"/>
      <c r="N29" s="125"/>
      <c r="O29" s="125"/>
      <c r="P29" s="125"/>
      <c r="Q29" s="125"/>
      <c r="R29" s="125"/>
    </row>
    <row r="30" spans="1:20" ht="15.6" x14ac:dyDescent="0.3">
      <c r="A30" s="353" t="s">
        <v>10</v>
      </c>
      <c r="B30" s="386"/>
      <c r="C30" s="390">
        <f>SUM(C25:C29)</f>
        <v>202</v>
      </c>
      <c r="D30" s="232"/>
      <c r="E30" s="376"/>
      <c r="F30" s="377"/>
      <c r="G30" s="377"/>
      <c r="H30" s="377"/>
      <c r="I30" s="377"/>
      <c r="J30" s="377"/>
      <c r="K30" s="125"/>
      <c r="L30" s="125"/>
      <c r="M30" s="125"/>
      <c r="N30" s="125"/>
      <c r="O30" s="125"/>
      <c r="P30" s="125"/>
      <c r="Q30" s="125"/>
      <c r="R30" s="125"/>
    </row>
    <row r="31" spans="1:20" ht="15.6" x14ac:dyDescent="0.3">
      <c r="A31" s="1"/>
      <c r="B31" s="125"/>
      <c r="C31" s="376"/>
      <c r="D31" s="232"/>
      <c r="E31" s="376"/>
      <c r="F31" s="377"/>
      <c r="G31" s="377"/>
      <c r="H31" s="377"/>
      <c r="I31" s="377"/>
      <c r="J31" s="377"/>
      <c r="K31" s="125"/>
      <c r="L31" s="125"/>
      <c r="M31" s="125"/>
      <c r="N31" s="125"/>
      <c r="O31" s="125"/>
      <c r="P31" s="125"/>
      <c r="Q31" s="125"/>
      <c r="R31" s="125"/>
    </row>
    <row r="32" spans="1:20" ht="31.2" x14ac:dyDescent="0.3">
      <c r="A32" s="391" t="s">
        <v>2734</v>
      </c>
      <c r="B32" s="398"/>
      <c r="C32" s="398"/>
      <c r="D32" s="398"/>
      <c r="F32" s="398"/>
      <c r="G32" s="377"/>
      <c r="H32" s="377"/>
      <c r="I32" s="377"/>
      <c r="J32" s="377"/>
      <c r="K32" s="125"/>
      <c r="L32" s="125"/>
      <c r="M32" s="125"/>
      <c r="N32" s="125"/>
      <c r="O32" s="125"/>
      <c r="P32" s="125"/>
      <c r="Q32" s="125"/>
      <c r="R32" s="125"/>
    </row>
    <row r="33" spans="1:18" ht="92.4" x14ac:dyDescent="0.3">
      <c r="A33" s="42" t="s">
        <v>2798</v>
      </c>
      <c r="B33" s="399"/>
      <c r="C33" s="400"/>
      <c r="D33" s="400"/>
      <c r="F33" s="397"/>
      <c r="G33" s="377"/>
      <c r="H33" s="377"/>
      <c r="I33" s="377"/>
      <c r="J33" s="377"/>
      <c r="K33" s="125"/>
      <c r="L33" s="125"/>
      <c r="M33" s="125"/>
      <c r="N33" s="125"/>
      <c r="O33" s="125"/>
      <c r="P33" s="125"/>
      <c r="Q33" s="125"/>
      <c r="R33" s="125"/>
    </row>
    <row r="34" spans="1:18" ht="66" x14ac:dyDescent="0.3">
      <c r="A34" s="396" t="s">
        <v>2799</v>
      </c>
      <c r="B34" s="399"/>
      <c r="C34" s="400"/>
      <c r="D34" s="400"/>
      <c r="F34" s="397"/>
      <c r="G34" s="377"/>
      <c r="H34" s="377"/>
      <c r="I34" s="377"/>
      <c r="J34" s="377"/>
      <c r="K34" s="125"/>
      <c r="L34" s="125"/>
      <c r="M34" s="125"/>
      <c r="N34" s="125"/>
      <c r="O34" s="125"/>
      <c r="P34" s="125"/>
      <c r="Q34" s="125"/>
      <c r="R34" s="125"/>
    </row>
    <row r="35" spans="1:18" ht="79.2" x14ac:dyDescent="0.3">
      <c r="A35" s="396" t="s">
        <v>2800</v>
      </c>
      <c r="B35" s="399"/>
      <c r="C35" s="400"/>
      <c r="D35" s="400"/>
      <c r="F35" s="397"/>
      <c r="G35" s="377"/>
      <c r="H35" s="377"/>
      <c r="I35" s="377"/>
      <c r="J35" s="377"/>
      <c r="K35" s="125"/>
      <c r="L35" s="125"/>
      <c r="M35" s="125"/>
      <c r="N35" s="125"/>
      <c r="O35" s="125"/>
      <c r="P35" s="125"/>
      <c r="Q35" s="125"/>
      <c r="R35" s="125"/>
    </row>
    <row r="36" spans="1:18" ht="39.6" x14ac:dyDescent="0.3">
      <c r="A36" s="396" t="s">
        <v>2801</v>
      </c>
      <c r="B36" s="399"/>
      <c r="C36" s="400"/>
      <c r="D36" s="400"/>
      <c r="F36" s="397"/>
      <c r="G36" s="377"/>
      <c r="H36" s="377"/>
      <c r="I36" s="377"/>
      <c r="J36" s="377"/>
      <c r="K36" s="125"/>
      <c r="L36" s="125"/>
      <c r="M36" s="125"/>
      <c r="N36" s="125"/>
      <c r="O36" s="125"/>
      <c r="P36" s="125"/>
      <c r="Q36" s="125"/>
      <c r="R36" s="125"/>
    </row>
    <row r="37" spans="1:18" ht="52.8" x14ac:dyDescent="0.3">
      <c r="A37" s="396" t="s">
        <v>2802</v>
      </c>
      <c r="B37" s="399"/>
      <c r="C37" s="400"/>
      <c r="D37" s="400"/>
      <c r="F37" s="397"/>
      <c r="G37" s="377"/>
      <c r="H37" s="377"/>
      <c r="I37" s="377"/>
      <c r="J37" s="377"/>
      <c r="K37" s="125"/>
      <c r="L37" s="125"/>
      <c r="M37" s="125"/>
      <c r="N37" s="125"/>
      <c r="O37" s="125"/>
      <c r="P37" s="125"/>
      <c r="Q37" s="125"/>
      <c r="R37" s="125"/>
    </row>
    <row r="38" spans="1:18" ht="26.4" x14ac:dyDescent="0.3">
      <c r="A38" s="396" t="s">
        <v>2803</v>
      </c>
      <c r="B38" s="399"/>
      <c r="C38" s="400"/>
      <c r="D38" s="400"/>
      <c r="F38" s="397"/>
      <c r="G38" s="377"/>
      <c r="H38" s="377"/>
      <c r="I38" s="377"/>
      <c r="J38" s="377"/>
      <c r="K38" s="125"/>
      <c r="L38" s="125"/>
      <c r="M38" s="125"/>
      <c r="N38" s="125"/>
      <c r="O38" s="125"/>
      <c r="P38" s="125"/>
      <c r="Q38" s="125"/>
      <c r="R38" s="125"/>
    </row>
    <row r="39" spans="1:18" ht="52.8" x14ac:dyDescent="0.3">
      <c r="A39" s="396" t="s">
        <v>2804</v>
      </c>
      <c r="B39" s="399"/>
      <c r="C39" s="400"/>
      <c r="D39" s="400"/>
      <c r="F39" s="397"/>
      <c r="G39" s="377"/>
      <c r="H39" s="377"/>
      <c r="I39" s="377"/>
      <c r="J39" s="377"/>
      <c r="K39" s="125"/>
      <c r="L39" s="125"/>
      <c r="M39" s="125"/>
      <c r="N39" s="125"/>
      <c r="O39" s="125"/>
      <c r="P39" s="125"/>
      <c r="Q39" s="125"/>
      <c r="R39" s="125"/>
    </row>
    <row r="40" spans="1:18" ht="66" x14ac:dyDescent="0.3">
      <c r="A40" s="396" t="s">
        <v>2805</v>
      </c>
      <c r="B40" s="399"/>
      <c r="C40" s="400"/>
      <c r="D40" s="400"/>
      <c r="F40" s="397"/>
      <c r="G40" s="377"/>
      <c r="H40" s="377"/>
      <c r="I40" s="377"/>
      <c r="J40" s="377"/>
      <c r="K40" s="125"/>
      <c r="L40" s="125"/>
      <c r="M40" s="125"/>
      <c r="N40" s="125"/>
      <c r="O40" s="125"/>
      <c r="P40" s="125"/>
      <c r="Q40" s="125"/>
      <c r="R40" s="125"/>
    </row>
    <row r="41" spans="1:18" ht="79.2" x14ac:dyDescent="0.3">
      <c r="A41" s="396" t="s">
        <v>2806</v>
      </c>
      <c r="B41" s="399"/>
      <c r="C41" s="400"/>
      <c r="D41" s="400"/>
      <c r="F41" s="397"/>
      <c r="G41" s="377"/>
      <c r="H41" s="377"/>
      <c r="I41" s="377"/>
      <c r="J41" s="377"/>
      <c r="K41" s="125"/>
      <c r="L41" s="125"/>
      <c r="M41" s="125"/>
      <c r="N41" s="125"/>
      <c r="O41" s="125"/>
      <c r="P41" s="125"/>
      <c r="Q41" s="125"/>
      <c r="R41" s="125"/>
    </row>
    <row r="42" spans="1:18" ht="52.8" x14ac:dyDescent="0.3">
      <c r="A42" s="396" t="s">
        <v>2807</v>
      </c>
      <c r="B42" s="399"/>
      <c r="C42" s="400"/>
      <c r="D42" s="400"/>
      <c r="F42" s="397"/>
      <c r="G42" s="377"/>
      <c r="H42" s="377"/>
      <c r="I42" s="377"/>
      <c r="J42" s="377"/>
      <c r="K42" s="125"/>
      <c r="L42" s="125"/>
      <c r="M42" s="125"/>
      <c r="N42" s="125"/>
      <c r="O42" s="125"/>
      <c r="P42" s="125"/>
      <c r="Q42" s="125"/>
      <c r="R42" s="125"/>
    </row>
    <row r="43" spans="1:18" ht="66" x14ac:dyDescent="0.3">
      <c r="A43" s="396" t="s">
        <v>2808</v>
      </c>
      <c r="B43" s="399"/>
      <c r="C43" s="400"/>
      <c r="D43" s="400"/>
      <c r="F43" s="397"/>
      <c r="G43" s="377"/>
      <c r="H43" s="377"/>
      <c r="I43" s="377"/>
      <c r="J43" s="377"/>
      <c r="K43" s="125"/>
      <c r="L43" s="125"/>
      <c r="M43" s="125"/>
      <c r="N43" s="125"/>
      <c r="O43" s="125"/>
      <c r="P43" s="125"/>
      <c r="Q43" s="125"/>
      <c r="R43" s="125"/>
    </row>
    <row r="44" spans="1:18" ht="39.6" x14ac:dyDescent="0.3">
      <c r="A44" s="396" t="s">
        <v>2809</v>
      </c>
      <c r="B44" s="399"/>
      <c r="C44" s="400"/>
      <c r="D44" s="400"/>
      <c r="F44" s="397"/>
      <c r="G44" s="377"/>
      <c r="H44" s="377"/>
      <c r="I44" s="377"/>
      <c r="J44" s="377"/>
      <c r="K44" s="125"/>
      <c r="L44" s="125"/>
      <c r="M44" s="125"/>
      <c r="N44" s="125"/>
      <c r="O44" s="125"/>
      <c r="P44" s="125"/>
      <c r="Q44" s="125"/>
      <c r="R44" s="125"/>
    </row>
    <row r="45" spans="1:18" ht="52.8" x14ac:dyDescent="0.3">
      <c r="A45" s="396" t="s">
        <v>2810</v>
      </c>
      <c r="B45" s="399"/>
      <c r="C45" s="400"/>
      <c r="D45" s="400"/>
      <c r="F45" s="397"/>
      <c r="G45" s="377"/>
      <c r="H45" s="377"/>
      <c r="I45" s="377"/>
      <c r="J45" s="377"/>
      <c r="K45" s="125"/>
      <c r="L45" s="125"/>
      <c r="M45" s="125"/>
      <c r="N45" s="125"/>
      <c r="O45" s="125"/>
      <c r="P45" s="125"/>
      <c r="Q45" s="125"/>
      <c r="R45" s="125"/>
    </row>
    <row r="46" spans="1:18" ht="52.8" x14ac:dyDescent="0.3">
      <c r="A46" s="396" t="s">
        <v>2811</v>
      </c>
      <c r="B46" s="399"/>
      <c r="C46" s="400"/>
      <c r="D46" s="400"/>
      <c r="F46" s="397"/>
      <c r="G46" s="377"/>
      <c r="H46" s="377"/>
      <c r="I46" s="377"/>
      <c r="J46" s="377"/>
      <c r="K46" s="125"/>
      <c r="L46" s="125"/>
      <c r="M46" s="125"/>
      <c r="N46" s="125"/>
      <c r="O46" s="125"/>
      <c r="P46" s="125"/>
      <c r="Q46" s="125"/>
      <c r="R46" s="125"/>
    </row>
    <row r="47" spans="1:18" ht="39.6" x14ac:dyDescent="0.3">
      <c r="A47" s="396" t="s">
        <v>2812</v>
      </c>
      <c r="B47" s="399"/>
      <c r="C47" s="400"/>
      <c r="D47" s="400"/>
      <c r="F47" s="397"/>
      <c r="G47" s="377"/>
      <c r="H47" s="377"/>
      <c r="I47" s="377"/>
      <c r="J47" s="377"/>
      <c r="K47" s="125"/>
      <c r="L47" s="125"/>
      <c r="M47" s="125"/>
      <c r="N47" s="125"/>
      <c r="O47" s="125"/>
      <c r="P47" s="125"/>
      <c r="Q47" s="125"/>
      <c r="R47" s="125"/>
    </row>
    <row r="48" spans="1:18" ht="26.4" x14ac:dyDescent="0.3">
      <c r="A48" s="396" t="s">
        <v>2813</v>
      </c>
      <c r="B48" s="399"/>
      <c r="C48" s="400"/>
      <c r="D48" s="400"/>
      <c r="F48" s="397"/>
      <c r="G48" s="377"/>
      <c r="H48" s="377"/>
      <c r="I48" s="377"/>
      <c r="J48" s="377"/>
      <c r="K48" s="125"/>
      <c r="L48" s="125"/>
      <c r="M48" s="125"/>
      <c r="N48" s="125"/>
      <c r="O48" s="125"/>
      <c r="P48" s="125"/>
      <c r="Q48" s="125"/>
      <c r="R48" s="125"/>
    </row>
    <row r="49" spans="1:18" ht="92.4" x14ac:dyDescent="0.3">
      <c r="A49" s="42" t="s">
        <v>2814</v>
      </c>
      <c r="B49" s="399"/>
      <c r="C49" s="400"/>
      <c r="D49" s="400"/>
      <c r="F49" s="397"/>
      <c r="G49" s="377"/>
      <c r="H49" s="377"/>
      <c r="I49" s="377"/>
      <c r="J49" s="377"/>
      <c r="K49" s="125"/>
      <c r="L49" s="125"/>
      <c r="M49" s="125"/>
      <c r="N49" s="125"/>
      <c r="O49" s="125"/>
      <c r="P49" s="125"/>
      <c r="Q49" s="125"/>
      <c r="R49" s="125"/>
    </row>
    <row r="50" spans="1:18" ht="39.6" x14ac:dyDescent="0.3">
      <c r="A50" s="401" t="s">
        <v>2815</v>
      </c>
      <c r="B50" s="399"/>
      <c r="C50" s="400"/>
      <c r="D50" s="400"/>
      <c r="F50" s="397"/>
      <c r="G50" s="377"/>
      <c r="H50" s="377"/>
      <c r="I50" s="377"/>
      <c r="J50" s="377"/>
      <c r="K50" s="125"/>
      <c r="L50" s="125"/>
      <c r="M50" s="125"/>
      <c r="N50" s="125"/>
      <c r="O50" s="125"/>
      <c r="P50" s="125"/>
      <c r="Q50" s="125"/>
      <c r="R50" s="125"/>
    </row>
    <row r="51" spans="1:18" ht="15.6" x14ac:dyDescent="0.3">
      <c r="A51" s="1302" t="s">
        <v>2816</v>
      </c>
      <c r="B51" s="1302"/>
      <c r="C51" s="392">
        <v>44937</v>
      </c>
      <c r="D51" s="232"/>
      <c r="E51" s="376"/>
      <c r="F51" s="377"/>
      <c r="G51" s="377"/>
      <c r="H51" s="377"/>
      <c r="I51" s="377"/>
      <c r="J51" s="377"/>
      <c r="K51" s="125"/>
      <c r="L51" s="125"/>
      <c r="M51" s="125"/>
      <c r="N51" s="125"/>
      <c r="O51" s="125"/>
      <c r="P51" s="125"/>
      <c r="Q51" s="125"/>
      <c r="R51" s="125"/>
    </row>
    <row r="52" spans="1:18" ht="15.6" x14ac:dyDescent="0.3">
      <c r="A52" s="393" t="s">
        <v>2795</v>
      </c>
      <c r="B52" s="230"/>
      <c r="C52" s="230">
        <v>18</v>
      </c>
      <c r="D52" s="232"/>
      <c r="E52" s="376"/>
      <c r="F52" s="377"/>
      <c r="G52" s="377"/>
      <c r="H52" s="377"/>
      <c r="I52" s="377"/>
      <c r="J52" s="377"/>
      <c r="K52" s="125"/>
      <c r="L52" s="125"/>
      <c r="M52" s="125"/>
      <c r="N52" s="125"/>
      <c r="O52" s="125"/>
      <c r="P52" s="125"/>
      <c r="Q52" s="125"/>
      <c r="R52" s="125"/>
    </row>
    <row r="53" spans="1:18" ht="15.6" x14ac:dyDescent="0.3">
      <c r="A53" s="394" t="s">
        <v>10</v>
      </c>
      <c r="B53" s="395"/>
      <c r="C53" s="395">
        <f>SUM(C52:C52)</f>
        <v>18</v>
      </c>
      <c r="D53" s="232"/>
      <c r="E53" s="376"/>
      <c r="F53" s="377"/>
      <c r="G53" s="377"/>
      <c r="H53" s="377"/>
      <c r="I53" s="377"/>
      <c r="J53" s="377"/>
      <c r="K53" s="125"/>
      <c r="L53" s="125"/>
      <c r="M53" s="125"/>
      <c r="N53" s="125"/>
      <c r="O53" s="125"/>
      <c r="P53" s="125"/>
      <c r="Q53" s="125"/>
      <c r="R53" s="125"/>
    </row>
    <row r="54" spans="1:18" x14ac:dyDescent="0.3">
      <c r="B54" s="125"/>
      <c r="C54" s="376"/>
      <c r="D54" s="232"/>
      <c r="E54" s="376"/>
      <c r="F54" s="377"/>
      <c r="G54" s="377"/>
      <c r="H54" s="377"/>
      <c r="I54" s="377"/>
      <c r="J54" s="377"/>
      <c r="K54" s="125"/>
      <c r="L54" s="125"/>
      <c r="M54" s="125"/>
      <c r="N54" s="125"/>
      <c r="O54" s="125"/>
      <c r="P54" s="125"/>
      <c r="Q54" s="125"/>
      <c r="R54" s="125"/>
    </row>
    <row r="55" spans="1:18" x14ac:dyDescent="0.3">
      <c r="B55" s="125"/>
      <c r="C55" s="376"/>
      <c r="D55" s="232"/>
      <c r="E55" s="376"/>
      <c r="F55" s="377"/>
      <c r="G55" s="377"/>
      <c r="H55" s="377"/>
      <c r="I55" s="377"/>
      <c r="J55" s="377"/>
      <c r="K55" s="125"/>
      <c r="L55" s="125"/>
      <c r="M55" s="125"/>
      <c r="N55" s="125"/>
      <c r="O55" s="125"/>
      <c r="P55" s="125"/>
      <c r="Q55" s="125"/>
      <c r="R55" s="125"/>
    </row>
    <row r="56" spans="1:18" ht="31.2" x14ac:dyDescent="0.3">
      <c r="A56" s="391" t="s">
        <v>2734</v>
      </c>
      <c r="B56" s="1"/>
      <c r="C56" s="402"/>
      <c r="D56" s="403"/>
      <c r="E56" s="376"/>
      <c r="F56" s="377"/>
      <c r="G56" s="377"/>
      <c r="H56" s="377"/>
      <c r="I56" s="377"/>
      <c r="J56" s="377"/>
      <c r="K56" s="125"/>
      <c r="L56" s="125"/>
      <c r="M56" s="125"/>
      <c r="N56" s="125"/>
      <c r="O56" s="125"/>
      <c r="P56" s="125"/>
      <c r="Q56" s="125"/>
      <c r="R56" s="125"/>
    </row>
    <row r="57" spans="1:18" ht="90" x14ac:dyDescent="0.3">
      <c r="A57" s="404" t="s">
        <v>2817</v>
      </c>
      <c r="B57" s="1"/>
      <c r="C57" s="402"/>
      <c r="D57" s="403"/>
      <c r="E57" s="376"/>
      <c r="F57" s="377"/>
      <c r="G57" s="377"/>
      <c r="H57" s="377"/>
      <c r="I57" s="377"/>
      <c r="J57" s="377"/>
      <c r="K57" s="125"/>
      <c r="L57" s="125"/>
      <c r="M57" s="125"/>
      <c r="N57" s="125"/>
      <c r="O57" s="125"/>
      <c r="P57" s="125"/>
      <c r="Q57" s="125"/>
      <c r="R57" s="125"/>
    </row>
    <row r="58" spans="1:18" ht="75" x14ac:dyDescent="0.3">
      <c r="A58" s="404" t="s">
        <v>2818</v>
      </c>
      <c r="B58" s="1"/>
      <c r="C58" s="402"/>
      <c r="D58" s="403"/>
      <c r="E58" s="376"/>
      <c r="F58" s="377"/>
      <c r="G58" s="377"/>
      <c r="H58" s="377"/>
      <c r="I58" s="377"/>
      <c r="J58" s="377"/>
      <c r="K58" s="125"/>
      <c r="L58" s="125"/>
      <c r="M58" s="125"/>
      <c r="N58" s="125"/>
      <c r="O58" s="125"/>
      <c r="P58" s="125"/>
      <c r="Q58" s="125"/>
      <c r="R58" s="125"/>
    </row>
    <row r="59" spans="1:18" ht="90" x14ac:dyDescent="0.3">
      <c r="A59" s="404" t="s">
        <v>2819</v>
      </c>
      <c r="B59" s="1"/>
      <c r="C59" s="402"/>
      <c r="D59" s="403"/>
      <c r="E59" s="376"/>
      <c r="F59" s="377"/>
      <c r="G59" s="377"/>
      <c r="H59" s="377"/>
      <c r="I59" s="377"/>
      <c r="J59" s="377"/>
      <c r="K59" s="125"/>
      <c r="L59" s="125"/>
      <c r="M59" s="125"/>
      <c r="N59" s="125"/>
      <c r="O59" s="125"/>
      <c r="P59" s="125"/>
      <c r="Q59" s="125"/>
      <c r="R59" s="125"/>
    </row>
    <row r="60" spans="1:18" ht="135" x14ac:dyDescent="0.3">
      <c r="A60" s="404" t="s">
        <v>2820</v>
      </c>
      <c r="B60" s="1"/>
      <c r="C60" s="402"/>
      <c r="D60" s="403"/>
      <c r="E60" s="376"/>
      <c r="F60" s="377"/>
      <c r="G60" s="377"/>
      <c r="H60" s="377"/>
      <c r="I60" s="377"/>
      <c r="J60" s="377"/>
      <c r="K60" s="125"/>
      <c r="L60" s="125"/>
      <c r="M60" s="125"/>
      <c r="N60" s="125"/>
      <c r="O60" s="125"/>
      <c r="P60" s="125"/>
      <c r="Q60" s="125"/>
      <c r="R60" s="125"/>
    </row>
    <row r="61" spans="1:18" ht="90" x14ac:dyDescent="0.3">
      <c r="A61" s="404" t="s">
        <v>2821</v>
      </c>
      <c r="B61" s="1"/>
      <c r="C61" s="402"/>
      <c r="D61" s="403"/>
      <c r="E61" s="376"/>
      <c r="F61" s="377"/>
      <c r="G61" s="377"/>
      <c r="H61" s="377"/>
      <c r="I61" s="377"/>
      <c r="J61" s="377"/>
      <c r="K61" s="125"/>
      <c r="L61" s="125"/>
      <c r="M61" s="125"/>
      <c r="N61" s="125"/>
      <c r="O61" s="125"/>
      <c r="P61" s="125"/>
      <c r="Q61" s="125"/>
      <c r="R61" s="125"/>
    </row>
    <row r="62" spans="1:18" ht="75" x14ac:dyDescent="0.3">
      <c r="A62" s="404" t="s">
        <v>2822</v>
      </c>
      <c r="B62" s="1"/>
      <c r="C62" s="402"/>
      <c r="D62" s="403"/>
      <c r="E62" s="376"/>
      <c r="F62" s="377"/>
      <c r="G62" s="377"/>
      <c r="H62" s="377"/>
      <c r="I62" s="377"/>
      <c r="J62" s="377"/>
      <c r="K62" s="125"/>
      <c r="L62" s="125"/>
      <c r="M62" s="125"/>
      <c r="N62" s="125"/>
      <c r="O62" s="125"/>
      <c r="P62" s="125"/>
      <c r="Q62" s="125"/>
      <c r="R62" s="125"/>
    </row>
    <row r="63" spans="1:18" ht="30.6" x14ac:dyDescent="0.3">
      <c r="A63" s="1301" t="s">
        <v>2823</v>
      </c>
      <c r="B63" s="1301"/>
      <c r="C63" s="405" t="s">
        <v>2824</v>
      </c>
      <c r="D63" s="405" t="s">
        <v>2825</v>
      </c>
      <c r="E63" s="376"/>
      <c r="F63" s="377"/>
      <c r="G63" s="377"/>
      <c r="H63" s="377"/>
      <c r="I63" s="377"/>
      <c r="J63" s="377"/>
      <c r="K63" s="125"/>
      <c r="L63" s="125"/>
      <c r="M63" s="125"/>
      <c r="N63" s="125"/>
      <c r="O63" s="125"/>
      <c r="P63" s="125"/>
      <c r="Q63" s="125"/>
      <c r="R63" s="125"/>
    </row>
    <row r="64" spans="1:18" ht="15.6" x14ac:dyDescent="0.3">
      <c r="A64" s="393" t="s">
        <v>2826</v>
      </c>
      <c r="B64" s="393">
        <v>5</v>
      </c>
      <c r="C64" s="402"/>
      <c r="D64" s="403"/>
      <c r="E64" s="376"/>
      <c r="F64" s="377"/>
      <c r="G64" s="377"/>
      <c r="H64" s="377"/>
      <c r="I64" s="377"/>
      <c r="J64" s="377"/>
      <c r="K64" s="125"/>
      <c r="L64" s="125"/>
      <c r="M64" s="125"/>
      <c r="N64" s="125"/>
      <c r="O64" s="125"/>
      <c r="P64" s="125"/>
      <c r="Q64" s="125"/>
      <c r="R64" s="125"/>
    </row>
    <row r="65" spans="1:18" ht="15.6" x14ac:dyDescent="0.3">
      <c r="A65" s="393" t="s">
        <v>2827</v>
      </c>
      <c r="B65" s="393">
        <v>1</v>
      </c>
      <c r="C65" s="402"/>
      <c r="D65" s="403"/>
      <c r="E65" s="376"/>
      <c r="F65" s="377"/>
      <c r="G65" s="377"/>
      <c r="H65" s="377"/>
      <c r="I65" s="377"/>
      <c r="J65" s="377"/>
      <c r="K65" s="125"/>
      <c r="L65" s="125"/>
      <c r="M65" s="125"/>
      <c r="N65" s="125"/>
      <c r="O65" s="125"/>
      <c r="P65" s="125"/>
      <c r="Q65" s="125"/>
      <c r="R65" s="125"/>
    </row>
    <row r="66" spans="1:18" ht="15.6" x14ac:dyDescent="0.3">
      <c r="A66" s="394" t="s">
        <v>10</v>
      </c>
      <c r="B66" s="394">
        <v>6</v>
      </c>
      <c r="C66" s="402"/>
      <c r="D66" s="403"/>
      <c r="E66" s="376"/>
      <c r="F66" s="377"/>
      <c r="G66" s="377"/>
      <c r="H66" s="377"/>
      <c r="I66" s="377"/>
      <c r="J66" s="377"/>
      <c r="K66" s="125"/>
      <c r="L66" s="125"/>
      <c r="M66" s="125"/>
      <c r="N66" s="125"/>
      <c r="O66" s="125"/>
      <c r="P66" s="125"/>
      <c r="Q66" s="125"/>
      <c r="R66" s="125"/>
    </row>
    <row r="67" spans="1:18" x14ac:dyDescent="0.3">
      <c r="B67" s="125"/>
      <c r="C67" s="376"/>
      <c r="D67" s="232"/>
      <c r="E67" s="376"/>
      <c r="F67" s="377"/>
      <c r="G67" s="377"/>
      <c r="H67" s="377"/>
      <c r="I67" s="377"/>
      <c r="J67" s="377"/>
      <c r="K67" s="125"/>
      <c r="L67" s="125"/>
      <c r="M67" s="125"/>
      <c r="N67" s="125"/>
      <c r="O67" s="125"/>
      <c r="P67" s="125"/>
      <c r="Q67" s="125"/>
      <c r="R67" s="125"/>
    </row>
    <row r="68" spans="1:18" ht="15.6" x14ac:dyDescent="0.3">
      <c r="A68" s="1299" t="s">
        <v>2828</v>
      </c>
      <c r="B68" s="1300"/>
      <c r="C68" s="414">
        <v>44926</v>
      </c>
      <c r="D68" s="232"/>
      <c r="E68" s="376"/>
      <c r="F68" s="377"/>
      <c r="G68" s="377"/>
      <c r="H68" s="377"/>
      <c r="I68" s="377"/>
      <c r="J68" s="377"/>
      <c r="K68" s="125"/>
      <c r="L68" s="125"/>
      <c r="M68" s="125"/>
      <c r="N68" s="125"/>
      <c r="O68" s="125"/>
      <c r="P68" s="125"/>
      <c r="Q68" s="125"/>
      <c r="R68" s="125"/>
    </row>
    <row r="69" spans="1:18" x14ac:dyDescent="0.3">
      <c r="A69" s="415" t="s">
        <v>2829</v>
      </c>
      <c r="B69" s="230"/>
      <c r="C69" s="416">
        <v>16</v>
      </c>
      <c r="D69" s="232"/>
      <c r="E69" s="376"/>
      <c r="F69" s="377"/>
      <c r="G69" s="377"/>
      <c r="H69" s="377"/>
      <c r="I69" s="377"/>
      <c r="J69" s="377"/>
      <c r="K69" s="125"/>
      <c r="L69" s="125"/>
      <c r="M69" s="125"/>
      <c r="N69" s="125"/>
      <c r="O69" s="125"/>
      <c r="P69" s="125"/>
      <c r="Q69" s="125"/>
      <c r="R69" s="125"/>
    </row>
    <row r="70" spans="1:18" x14ac:dyDescent="0.3">
      <c r="A70" s="415" t="s">
        <v>2830</v>
      </c>
      <c r="B70" s="230"/>
      <c r="C70" s="416">
        <v>7</v>
      </c>
      <c r="D70" s="232"/>
      <c r="E70" s="376"/>
      <c r="F70" s="377"/>
      <c r="G70" s="377"/>
      <c r="H70" s="377"/>
      <c r="I70" s="377"/>
      <c r="J70" s="377"/>
      <c r="K70" s="125"/>
      <c r="L70" s="125"/>
      <c r="M70" s="125"/>
      <c r="N70" s="125"/>
      <c r="O70" s="125"/>
      <c r="P70" s="125"/>
      <c r="Q70" s="125"/>
      <c r="R70" s="125"/>
    </row>
    <row r="71" spans="1:18" x14ac:dyDescent="0.3">
      <c r="A71" s="415" t="s">
        <v>2831</v>
      </c>
      <c r="B71" s="230"/>
      <c r="C71" s="416">
        <v>11</v>
      </c>
      <c r="D71" s="232"/>
      <c r="E71" s="376"/>
      <c r="F71" s="377"/>
      <c r="G71" s="377"/>
      <c r="H71" s="377"/>
      <c r="I71" s="377"/>
      <c r="J71" s="377"/>
      <c r="K71" s="125"/>
      <c r="L71" s="125"/>
      <c r="M71" s="125"/>
      <c r="N71" s="125"/>
      <c r="O71" s="125"/>
      <c r="P71" s="125"/>
      <c r="Q71" s="125"/>
      <c r="R71" s="125"/>
    </row>
    <row r="72" spans="1:18" x14ac:dyDescent="0.3">
      <c r="A72" s="415" t="s">
        <v>2832</v>
      </c>
      <c r="B72" s="230"/>
      <c r="C72" s="416">
        <v>10</v>
      </c>
      <c r="D72" s="232"/>
      <c r="E72" s="376"/>
      <c r="F72" s="377"/>
      <c r="G72" s="377"/>
      <c r="H72" s="377"/>
      <c r="I72" s="377"/>
      <c r="J72" s="377"/>
      <c r="K72" s="125"/>
      <c r="L72" s="125"/>
      <c r="M72" s="125"/>
      <c r="N72" s="125"/>
      <c r="O72" s="125"/>
      <c r="P72" s="125"/>
      <c r="Q72" s="125"/>
      <c r="R72" s="125"/>
    </row>
    <row r="73" spans="1:18" x14ac:dyDescent="0.3">
      <c r="A73" s="415" t="s">
        <v>2833</v>
      </c>
      <c r="B73" s="230"/>
      <c r="C73" s="416">
        <v>3</v>
      </c>
      <c r="D73" s="232"/>
      <c r="E73" s="376"/>
      <c r="F73" s="377"/>
      <c r="G73" s="377"/>
      <c r="H73" s="377"/>
      <c r="I73" s="377"/>
      <c r="J73" s="377"/>
      <c r="K73" s="125"/>
      <c r="L73" s="125"/>
      <c r="M73" s="125"/>
      <c r="N73" s="125"/>
      <c r="O73" s="125"/>
      <c r="P73" s="125"/>
      <c r="Q73" s="125"/>
      <c r="R73" s="125"/>
    </row>
    <row r="74" spans="1:18" x14ac:dyDescent="0.3">
      <c r="A74" s="417" t="s">
        <v>22</v>
      </c>
      <c r="B74" s="395"/>
      <c r="C74" s="418">
        <f>SUM(C69:C73)</f>
        <v>47</v>
      </c>
      <c r="D74" s="232"/>
      <c r="E74" s="376"/>
      <c r="F74" s="377"/>
      <c r="G74" s="377"/>
      <c r="H74" s="377"/>
      <c r="I74" s="377"/>
      <c r="J74" s="377"/>
      <c r="K74" s="125"/>
      <c r="L74" s="125"/>
      <c r="M74" s="125"/>
      <c r="N74" s="125"/>
      <c r="O74" s="125"/>
      <c r="P74" s="125"/>
      <c r="Q74" s="125"/>
      <c r="R74" s="125"/>
    </row>
    <row r="75" spans="1:18" x14ac:dyDescent="0.3">
      <c r="B75" s="125"/>
      <c r="C75" s="376"/>
      <c r="D75" s="232"/>
      <c r="E75" s="376"/>
      <c r="F75" s="377"/>
      <c r="G75" s="377"/>
      <c r="H75" s="377"/>
      <c r="I75" s="377"/>
      <c r="J75" s="377"/>
      <c r="K75" s="125"/>
      <c r="L75" s="125"/>
      <c r="M75" s="125"/>
      <c r="N75" s="125"/>
      <c r="O75" s="125"/>
      <c r="P75" s="125"/>
      <c r="Q75" s="125"/>
      <c r="R75" s="125"/>
    </row>
    <row r="76" spans="1:18" ht="23.4" x14ac:dyDescent="0.4">
      <c r="A76" s="1268" t="s">
        <v>3349</v>
      </c>
      <c r="B76" s="1268"/>
      <c r="C76" s="742"/>
      <c r="D76" s="743"/>
      <c r="E76" s="742"/>
      <c r="F76" s="377"/>
      <c r="G76" s="377"/>
      <c r="H76" s="377"/>
      <c r="I76" s="377"/>
      <c r="J76" s="377"/>
      <c r="K76" s="125"/>
      <c r="L76" s="125"/>
      <c r="M76" s="125"/>
      <c r="N76" s="125"/>
      <c r="O76" s="125"/>
      <c r="P76" s="125"/>
      <c r="Q76" s="125"/>
      <c r="R76" s="125"/>
    </row>
    <row r="77" spans="1:18" ht="23.4" x14ac:dyDescent="0.4">
      <c r="A77" s="1268" t="s">
        <v>3350</v>
      </c>
      <c r="B77" s="1268"/>
      <c r="C77" s="742"/>
      <c r="D77" s="743"/>
      <c r="E77" s="742"/>
      <c r="F77" s="377"/>
      <c r="G77" s="377"/>
      <c r="H77" s="377"/>
      <c r="I77" s="377"/>
      <c r="J77" s="377"/>
      <c r="K77" s="125"/>
      <c r="L77" s="125"/>
      <c r="M77" s="125"/>
      <c r="N77" s="125"/>
      <c r="O77" s="125"/>
      <c r="P77" s="125"/>
      <c r="Q77" s="125"/>
      <c r="R77" s="125"/>
    </row>
    <row r="78" spans="1:18" ht="23.4" x14ac:dyDescent="0.3">
      <c r="A78" s="740" t="s">
        <v>3317</v>
      </c>
      <c r="B78" s="740" t="s">
        <v>3318</v>
      </c>
      <c r="C78" s="740" t="s">
        <v>3319</v>
      </c>
      <c r="D78" s="740" t="s">
        <v>3320</v>
      </c>
      <c r="E78" s="741" t="s">
        <v>3321</v>
      </c>
      <c r="F78" s="377"/>
      <c r="G78" s="377"/>
      <c r="H78" s="377"/>
      <c r="I78" s="377"/>
      <c r="J78" s="377"/>
      <c r="K78" s="125"/>
      <c r="L78" s="125"/>
      <c r="M78" s="125"/>
      <c r="N78" s="125"/>
      <c r="O78" s="125"/>
      <c r="P78" s="125"/>
      <c r="Q78" s="125"/>
      <c r="R78" s="125"/>
    </row>
    <row r="79" spans="1:18" ht="43.2" x14ac:dyDescent="0.3">
      <c r="A79" s="1269" t="s">
        <v>3322</v>
      </c>
      <c r="B79" s="739" t="s">
        <v>3303</v>
      </c>
      <c r="C79" s="744">
        <v>48</v>
      </c>
      <c r="D79" s="1269" t="s">
        <v>3323</v>
      </c>
      <c r="E79" s="1269" t="s">
        <v>3324</v>
      </c>
      <c r="F79" s="377"/>
      <c r="G79" s="377"/>
      <c r="H79" s="377"/>
      <c r="I79" s="377"/>
      <c r="J79" s="377"/>
      <c r="K79" s="125"/>
      <c r="L79" s="125"/>
      <c r="M79" s="125"/>
      <c r="N79" s="125"/>
      <c r="O79" s="125"/>
      <c r="P79" s="125"/>
      <c r="Q79" s="125"/>
      <c r="R79" s="125"/>
    </row>
    <row r="80" spans="1:18" ht="43.2" x14ac:dyDescent="0.3">
      <c r="A80" s="1270"/>
      <c r="B80" s="739" t="s">
        <v>3306</v>
      </c>
      <c r="C80" s="744">
        <v>50</v>
      </c>
      <c r="D80" s="1270"/>
      <c r="E80" s="1270"/>
      <c r="F80" s="377"/>
      <c r="G80" s="377"/>
      <c r="H80" s="377"/>
      <c r="I80" s="377"/>
      <c r="J80" s="377"/>
      <c r="K80" s="125"/>
      <c r="L80" s="125"/>
      <c r="M80" s="125"/>
      <c r="N80" s="125"/>
      <c r="O80" s="125"/>
      <c r="P80" s="125"/>
      <c r="Q80" s="125"/>
      <c r="R80" s="125"/>
    </row>
    <row r="81" spans="1:18" ht="43.2" x14ac:dyDescent="0.3">
      <c r="A81" s="739" t="s">
        <v>3325</v>
      </c>
      <c r="B81" s="739" t="s">
        <v>546</v>
      </c>
      <c r="C81" s="744">
        <v>57</v>
      </c>
      <c r="D81" s="739" t="s">
        <v>3326</v>
      </c>
      <c r="E81" s="745" t="s">
        <v>3327</v>
      </c>
      <c r="F81" s="377"/>
      <c r="G81" s="377"/>
      <c r="H81" s="377"/>
      <c r="I81" s="377"/>
      <c r="J81" s="377"/>
      <c r="K81" s="125"/>
      <c r="L81" s="125"/>
      <c r="M81" s="125"/>
      <c r="N81" s="125"/>
      <c r="O81" s="125"/>
      <c r="P81" s="125"/>
      <c r="Q81" s="125"/>
      <c r="R81" s="125"/>
    </row>
    <row r="82" spans="1:18" ht="28.8" x14ac:dyDescent="0.3">
      <c r="A82" s="739" t="s">
        <v>3328</v>
      </c>
      <c r="B82" s="739" t="s">
        <v>546</v>
      </c>
      <c r="C82" s="744">
        <v>61</v>
      </c>
      <c r="D82" s="739" t="s">
        <v>3326</v>
      </c>
      <c r="E82" s="745" t="s">
        <v>3327</v>
      </c>
      <c r="F82" s="377"/>
      <c r="G82" s="377"/>
      <c r="H82" s="377"/>
      <c r="I82" s="377"/>
      <c r="J82" s="377"/>
      <c r="K82" s="125"/>
      <c r="L82" s="125"/>
      <c r="M82" s="125"/>
      <c r="N82" s="125"/>
      <c r="O82" s="125"/>
      <c r="P82" s="125"/>
      <c r="Q82" s="125"/>
      <c r="R82" s="125"/>
    </row>
    <row r="83" spans="1:18" ht="43.2" x14ac:dyDescent="0.3">
      <c r="A83" s="739" t="s">
        <v>3329</v>
      </c>
      <c r="B83" s="739" t="s">
        <v>3308</v>
      </c>
      <c r="C83" s="744">
        <v>64</v>
      </c>
      <c r="D83" s="739" t="s">
        <v>3330</v>
      </c>
      <c r="E83" s="745" t="s">
        <v>3331</v>
      </c>
      <c r="F83" s="377"/>
      <c r="G83" s="377"/>
      <c r="H83" s="377"/>
      <c r="I83" s="377"/>
      <c r="J83" s="377"/>
      <c r="K83" s="125"/>
      <c r="L83" s="125"/>
      <c r="M83" s="125"/>
      <c r="N83" s="125"/>
      <c r="O83" s="125"/>
      <c r="P83" s="125"/>
      <c r="Q83" s="125"/>
      <c r="R83" s="125"/>
    </row>
    <row r="84" spans="1:18" ht="28.8" x14ac:dyDescent="0.3">
      <c r="A84" s="1269" t="s">
        <v>3332</v>
      </c>
      <c r="B84" s="739" t="s">
        <v>3333</v>
      </c>
      <c r="C84" s="744">
        <v>91</v>
      </c>
      <c r="D84" s="1269" t="s">
        <v>3334</v>
      </c>
      <c r="E84" s="1272" t="s">
        <v>3331</v>
      </c>
      <c r="F84" s="377"/>
      <c r="G84" s="377"/>
      <c r="H84" s="377"/>
      <c r="I84" s="377"/>
      <c r="J84" s="377"/>
      <c r="K84" s="125"/>
      <c r="L84" s="125"/>
      <c r="M84" s="125"/>
      <c r="N84" s="125"/>
      <c r="O84" s="125"/>
      <c r="P84" s="125"/>
      <c r="Q84" s="125"/>
      <c r="R84" s="125"/>
    </row>
    <row r="85" spans="1:18" ht="28.8" x14ac:dyDescent="0.3">
      <c r="A85" s="1271"/>
      <c r="B85" s="739" t="s">
        <v>3335</v>
      </c>
      <c r="C85" s="744">
        <v>92</v>
      </c>
      <c r="D85" s="1271"/>
      <c r="E85" s="1273"/>
      <c r="F85" s="377"/>
      <c r="G85" s="377"/>
      <c r="H85" s="377"/>
      <c r="I85" s="377"/>
      <c r="J85" s="377"/>
      <c r="K85" s="125"/>
      <c r="L85" s="125"/>
      <c r="M85" s="125"/>
      <c r="N85" s="125"/>
      <c r="O85" s="125"/>
      <c r="P85" s="125"/>
      <c r="Q85" s="125"/>
      <c r="R85" s="125"/>
    </row>
    <row r="86" spans="1:18" ht="14.4" x14ac:dyDescent="0.3">
      <c r="A86" s="1270"/>
      <c r="B86" s="739" t="s">
        <v>3336</v>
      </c>
      <c r="C86" s="744">
        <v>93</v>
      </c>
      <c r="D86" s="1270"/>
      <c r="E86" s="1274"/>
      <c r="F86" s="377"/>
      <c r="G86" s="377"/>
      <c r="H86" s="377"/>
      <c r="I86" s="377"/>
      <c r="J86" s="377"/>
      <c r="K86" s="125"/>
      <c r="L86" s="125"/>
      <c r="M86" s="125"/>
      <c r="N86" s="125"/>
      <c r="O86" s="125"/>
      <c r="P86" s="125"/>
      <c r="Q86" s="125"/>
      <c r="R86" s="125"/>
    </row>
    <row r="87" spans="1:18" ht="28.8" x14ac:dyDescent="0.3">
      <c r="A87" s="1269" t="s">
        <v>3337</v>
      </c>
      <c r="B87" s="739" t="s">
        <v>3333</v>
      </c>
      <c r="C87" s="744">
        <v>114</v>
      </c>
      <c r="D87" s="1269" t="s">
        <v>3334</v>
      </c>
      <c r="E87" s="1272" t="s">
        <v>3331</v>
      </c>
      <c r="F87" s="377"/>
      <c r="G87" s="377"/>
      <c r="H87" s="377"/>
      <c r="I87" s="377"/>
      <c r="J87" s="377"/>
      <c r="K87" s="125"/>
      <c r="L87" s="125"/>
      <c r="M87" s="125"/>
      <c r="N87" s="125"/>
      <c r="O87" s="125"/>
      <c r="P87" s="125"/>
      <c r="Q87" s="125"/>
      <c r="R87" s="125"/>
    </row>
    <row r="88" spans="1:18" ht="28.8" x14ac:dyDescent="0.3">
      <c r="A88" s="1271"/>
      <c r="B88" s="739" t="s">
        <v>3335</v>
      </c>
      <c r="C88" s="744">
        <v>115</v>
      </c>
      <c r="D88" s="1271"/>
      <c r="E88" s="1273"/>
      <c r="F88" s="377"/>
      <c r="G88" s="377"/>
      <c r="H88" s="377"/>
      <c r="I88" s="377"/>
      <c r="J88" s="377"/>
      <c r="K88" s="125"/>
      <c r="L88" s="125"/>
      <c r="M88" s="125"/>
      <c r="N88" s="125"/>
      <c r="O88" s="125"/>
      <c r="P88" s="125"/>
      <c r="Q88" s="125"/>
      <c r="R88" s="125"/>
    </row>
    <row r="89" spans="1:18" ht="14.4" x14ac:dyDescent="0.3">
      <c r="A89" s="1270"/>
      <c r="B89" s="739" t="s">
        <v>3336</v>
      </c>
      <c r="C89" s="744">
        <v>116</v>
      </c>
      <c r="D89" s="1270"/>
      <c r="E89" s="1274"/>
      <c r="F89" s="377"/>
      <c r="G89" s="377"/>
      <c r="H89" s="377"/>
      <c r="I89" s="377"/>
      <c r="J89" s="377"/>
      <c r="K89" s="125"/>
      <c r="L89" s="125"/>
      <c r="M89" s="125"/>
      <c r="N89" s="125"/>
      <c r="O89" s="125"/>
      <c r="P89" s="125"/>
      <c r="Q89" s="125"/>
      <c r="R89" s="125"/>
    </row>
    <row r="90" spans="1:18" ht="43.2" x14ac:dyDescent="0.3">
      <c r="A90" s="739" t="s">
        <v>3338</v>
      </c>
      <c r="B90" s="739" t="s">
        <v>706</v>
      </c>
      <c r="C90" s="744">
        <v>170</v>
      </c>
      <c r="D90" s="739" t="s">
        <v>3334</v>
      </c>
      <c r="E90" s="745" t="s">
        <v>3339</v>
      </c>
      <c r="F90" s="377"/>
      <c r="G90" s="377"/>
      <c r="H90" s="377"/>
      <c r="I90" s="377"/>
      <c r="J90" s="377"/>
      <c r="K90" s="125"/>
      <c r="L90" s="125"/>
      <c r="M90" s="125"/>
      <c r="N90" s="125"/>
      <c r="O90" s="125"/>
      <c r="P90" s="125"/>
      <c r="Q90" s="125"/>
      <c r="R90" s="125"/>
    </row>
    <row r="91" spans="1:18" ht="28.8" x14ac:dyDescent="0.3">
      <c r="A91" s="739" t="s">
        <v>3340</v>
      </c>
      <c r="B91" s="739" t="s">
        <v>789</v>
      </c>
      <c r="C91" s="744">
        <v>234</v>
      </c>
      <c r="D91" s="739" t="s">
        <v>3330</v>
      </c>
      <c r="E91" s="745" t="s">
        <v>3327</v>
      </c>
      <c r="F91" s="377"/>
      <c r="G91" s="377"/>
      <c r="H91" s="377"/>
      <c r="I91" s="377"/>
      <c r="J91" s="377"/>
      <c r="K91" s="125"/>
      <c r="L91" s="125"/>
      <c r="M91" s="125"/>
      <c r="N91" s="125"/>
      <c r="O91" s="125"/>
      <c r="P91" s="125"/>
      <c r="Q91" s="125"/>
      <c r="R91" s="125"/>
    </row>
    <row r="92" spans="1:18" ht="43.2" x14ac:dyDescent="0.3">
      <c r="A92" s="739" t="s">
        <v>3341</v>
      </c>
      <c r="B92" s="739" t="s">
        <v>801</v>
      </c>
      <c r="C92" s="744">
        <v>240</v>
      </c>
      <c r="D92" s="739" t="s">
        <v>3323</v>
      </c>
      <c r="E92" s="745" t="s">
        <v>3339</v>
      </c>
      <c r="F92" s="377"/>
      <c r="G92" s="377"/>
      <c r="H92" s="377"/>
      <c r="I92" s="377"/>
      <c r="J92" s="377"/>
      <c r="K92" s="125"/>
      <c r="L92" s="125"/>
      <c r="M92" s="125"/>
      <c r="N92" s="125"/>
      <c r="O92" s="125"/>
      <c r="P92" s="125"/>
      <c r="Q92" s="125"/>
      <c r="R92" s="125"/>
    </row>
    <row r="93" spans="1:18" ht="57.6" x14ac:dyDescent="0.3">
      <c r="A93" s="739" t="s">
        <v>3342</v>
      </c>
      <c r="B93" s="739" t="s">
        <v>3343</v>
      </c>
      <c r="C93" s="744">
        <v>245</v>
      </c>
      <c r="D93" s="739" t="s">
        <v>3323</v>
      </c>
      <c r="E93" s="745" t="s">
        <v>3339</v>
      </c>
      <c r="F93" s="377"/>
      <c r="G93" s="377"/>
      <c r="H93" s="377"/>
      <c r="I93" s="377"/>
      <c r="J93" s="377"/>
      <c r="K93" s="125"/>
      <c r="L93" s="125"/>
      <c r="M93" s="125"/>
      <c r="N93" s="125"/>
      <c r="O93" s="125"/>
      <c r="P93" s="125"/>
      <c r="Q93" s="125"/>
      <c r="R93" s="125"/>
    </row>
    <row r="94" spans="1:18" ht="72" x14ac:dyDescent="0.3">
      <c r="A94" s="739" t="s">
        <v>3344</v>
      </c>
      <c r="B94" s="739" t="s">
        <v>830</v>
      </c>
      <c r="C94" s="744">
        <v>308</v>
      </c>
      <c r="D94" s="739" t="s">
        <v>3323</v>
      </c>
      <c r="E94" s="745" t="s">
        <v>3339</v>
      </c>
      <c r="F94" s="377"/>
      <c r="G94" s="377"/>
      <c r="H94" s="377"/>
      <c r="I94" s="377"/>
      <c r="J94" s="377"/>
      <c r="K94" s="125"/>
      <c r="L94" s="125"/>
      <c r="M94" s="125"/>
      <c r="N94" s="125"/>
      <c r="O94" s="125"/>
      <c r="P94" s="125"/>
      <c r="Q94" s="125"/>
      <c r="R94" s="125"/>
    </row>
    <row r="95" spans="1:18" ht="115.2" x14ac:dyDescent="0.3">
      <c r="A95" s="739" t="s">
        <v>3345</v>
      </c>
      <c r="B95" s="739" t="s">
        <v>830</v>
      </c>
      <c r="C95" s="744">
        <v>316</v>
      </c>
      <c r="D95" s="739" t="s">
        <v>3323</v>
      </c>
      <c r="E95" s="745" t="s">
        <v>3339</v>
      </c>
      <c r="F95" s="377"/>
      <c r="G95" s="377"/>
      <c r="H95" s="377"/>
      <c r="I95" s="377"/>
      <c r="J95" s="377"/>
      <c r="K95" s="125"/>
      <c r="L95" s="125"/>
      <c r="M95" s="125"/>
      <c r="N95" s="125"/>
      <c r="O95" s="125"/>
      <c r="P95" s="125"/>
      <c r="Q95" s="125"/>
      <c r="R95" s="125"/>
    </row>
    <row r="96" spans="1:18" ht="57.6" x14ac:dyDescent="0.3">
      <c r="A96" s="739" t="s">
        <v>3346</v>
      </c>
      <c r="B96" s="739" t="s">
        <v>830</v>
      </c>
      <c r="C96" s="744">
        <v>334</v>
      </c>
      <c r="D96" s="739" t="s">
        <v>3323</v>
      </c>
      <c r="E96" s="745" t="s">
        <v>3339</v>
      </c>
      <c r="F96" s="377"/>
      <c r="G96" s="377"/>
      <c r="H96" s="377"/>
      <c r="I96" s="377"/>
      <c r="J96" s="377"/>
      <c r="K96" s="125"/>
      <c r="L96" s="125"/>
      <c r="M96" s="125"/>
      <c r="N96" s="125"/>
      <c r="O96" s="125"/>
      <c r="P96" s="125"/>
      <c r="Q96" s="125"/>
      <c r="R96" s="125"/>
    </row>
    <row r="97" spans="1:18" ht="86.4" x14ac:dyDescent="0.3">
      <c r="A97" s="739" t="s">
        <v>3347</v>
      </c>
      <c r="B97" s="739" t="s">
        <v>830</v>
      </c>
      <c r="C97" s="744">
        <v>342</v>
      </c>
      <c r="D97" s="739" t="s">
        <v>3323</v>
      </c>
      <c r="E97" s="745" t="s">
        <v>3339</v>
      </c>
      <c r="F97" s="377"/>
      <c r="G97" s="377"/>
      <c r="H97" s="377"/>
      <c r="I97" s="377"/>
      <c r="J97" s="377"/>
      <c r="K97" s="125"/>
      <c r="L97" s="125"/>
      <c r="M97" s="125"/>
      <c r="N97" s="125"/>
      <c r="O97" s="125"/>
      <c r="P97" s="125"/>
      <c r="Q97" s="125"/>
      <c r="R97" s="125"/>
    </row>
    <row r="98" spans="1:18" ht="86.4" x14ac:dyDescent="0.3">
      <c r="A98" s="739" t="s">
        <v>3348</v>
      </c>
      <c r="B98" s="739" t="s">
        <v>830</v>
      </c>
      <c r="C98" s="744">
        <v>374</v>
      </c>
      <c r="D98" s="739" t="s">
        <v>3323</v>
      </c>
      <c r="E98" s="745" t="s">
        <v>3339</v>
      </c>
      <c r="F98" s="377"/>
      <c r="G98" s="377"/>
      <c r="H98" s="377"/>
      <c r="I98" s="377"/>
      <c r="J98" s="377"/>
      <c r="K98" s="125"/>
      <c r="L98" s="125"/>
      <c r="M98" s="125"/>
      <c r="N98" s="125"/>
      <c r="O98" s="125"/>
      <c r="P98" s="125"/>
      <c r="Q98" s="125"/>
      <c r="R98" s="125"/>
    </row>
    <row r="99" spans="1:18" x14ac:dyDescent="0.3">
      <c r="B99" s="125"/>
      <c r="C99" s="376"/>
      <c r="D99" s="232"/>
      <c r="E99" s="376"/>
      <c r="F99" s="377"/>
      <c r="G99" s="377"/>
      <c r="H99" s="377"/>
      <c r="I99" s="377"/>
      <c r="J99" s="377"/>
      <c r="K99" s="125"/>
      <c r="L99" s="125"/>
      <c r="M99" s="125"/>
      <c r="N99" s="125"/>
      <c r="O99" s="125"/>
      <c r="P99" s="125"/>
      <c r="Q99" s="125"/>
      <c r="R99" s="125"/>
    </row>
    <row r="100" spans="1:18" ht="23.4" x14ac:dyDescent="0.3">
      <c r="A100" s="1267" t="s">
        <v>3372</v>
      </c>
      <c r="B100" s="1267"/>
      <c r="C100" s="376"/>
      <c r="D100" s="232"/>
      <c r="E100" s="376"/>
      <c r="F100" s="377"/>
      <c r="G100" s="377"/>
      <c r="H100" s="377"/>
      <c r="I100" s="377"/>
      <c r="J100" s="377"/>
      <c r="K100" s="125"/>
      <c r="L100" s="125"/>
      <c r="M100" s="125"/>
      <c r="N100" s="125"/>
      <c r="O100" s="125"/>
      <c r="P100" s="125"/>
      <c r="Q100" s="125"/>
      <c r="R100" s="125"/>
    </row>
    <row r="101" spans="1:18" x14ac:dyDescent="0.3">
      <c r="B101" s="125"/>
      <c r="C101" s="376"/>
      <c r="D101" s="232"/>
      <c r="E101" s="376"/>
      <c r="F101" s="377"/>
      <c r="G101" s="377"/>
      <c r="H101" s="377"/>
      <c r="I101" s="377"/>
      <c r="J101" s="377"/>
      <c r="K101" s="125"/>
      <c r="L101" s="125"/>
      <c r="M101" s="125"/>
      <c r="N101" s="125"/>
      <c r="O101" s="125"/>
      <c r="P101" s="125"/>
      <c r="Q101" s="125"/>
      <c r="R101" s="125"/>
    </row>
    <row r="102" spans="1:18" ht="21" x14ac:dyDescent="0.3">
      <c r="A102" s="1266" t="s">
        <v>3352</v>
      </c>
      <c r="B102" s="1266"/>
      <c r="C102" s="748"/>
      <c r="F102" s="747"/>
      <c r="G102" s="748" t="s">
        <v>3353</v>
      </c>
      <c r="H102" s="749">
        <v>45070</v>
      </c>
      <c r="I102" s="377"/>
      <c r="J102" s="377"/>
      <c r="K102" s="125"/>
      <c r="L102" s="125"/>
      <c r="M102" s="125"/>
      <c r="N102" s="125"/>
      <c r="O102" s="125"/>
      <c r="P102" s="125"/>
      <c r="Q102" s="125"/>
      <c r="R102" s="125"/>
    </row>
    <row r="103" spans="1:18" ht="15" x14ac:dyDescent="0.3">
      <c r="A103" s="750"/>
      <c r="B103" s="751"/>
      <c r="C103" s="751"/>
      <c r="D103" s="751"/>
      <c r="E103" s="751"/>
      <c r="F103" s="751"/>
      <c r="G103" s="751"/>
      <c r="H103" s="752"/>
      <c r="I103" s="377"/>
      <c r="J103" s="377"/>
      <c r="K103" s="125"/>
      <c r="L103" s="125"/>
      <c r="M103" s="125"/>
      <c r="N103" s="125"/>
      <c r="O103" s="125"/>
      <c r="P103" s="125"/>
      <c r="Q103" s="125"/>
      <c r="R103" s="125"/>
    </row>
    <row r="104" spans="1:18" ht="31.2" x14ac:dyDescent="0.3">
      <c r="A104" s="753" t="s">
        <v>11</v>
      </c>
      <c r="B104" s="753" t="s">
        <v>3354</v>
      </c>
      <c r="C104" s="753" t="s">
        <v>3355</v>
      </c>
      <c r="D104" s="1257" t="s">
        <v>3356</v>
      </c>
      <c r="E104" s="1258"/>
      <c r="F104" s="1259"/>
      <c r="G104" s="1260" t="s">
        <v>3357</v>
      </c>
      <c r="H104" s="1260"/>
      <c r="I104" s="377"/>
      <c r="J104" s="377"/>
      <c r="K104" s="125"/>
      <c r="L104" s="125"/>
      <c r="M104" s="125"/>
      <c r="N104" s="125"/>
      <c r="O104" s="125"/>
      <c r="P104" s="125"/>
      <c r="Q104" s="125"/>
      <c r="R104" s="125"/>
    </row>
    <row r="105" spans="1:18" ht="60" x14ac:dyDescent="0.3">
      <c r="A105" s="754" t="s">
        <v>8</v>
      </c>
      <c r="B105" s="746" t="s">
        <v>3358</v>
      </c>
      <c r="C105" s="754" t="s">
        <v>225</v>
      </c>
      <c r="D105" s="1262" t="s">
        <v>226</v>
      </c>
      <c r="E105" s="1254"/>
      <c r="F105" s="1255"/>
      <c r="G105" s="1265" t="s">
        <v>3359</v>
      </c>
      <c r="H105" s="1256"/>
      <c r="I105" s="377"/>
      <c r="J105" s="377"/>
      <c r="K105" s="125"/>
      <c r="L105" s="125"/>
      <c r="M105" s="125"/>
      <c r="N105" s="125"/>
      <c r="O105" s="125"/>
      <c r="P105" s="125"/>
      <c r="Q105" s="125"/>
      <c r="R105" s="125"/>
    </row>
    <row r="106" spans="1:18" ht="30" x14ac:dyDescent="0.3">
      <c r="A106" s="754" t="s">
        <v>8</v>
      </c>
      <c r="B106" s="746" t="s">
        <v>322</v>
      </c>
      <c r="C106" s="754" t="s">
        <v>323</v>
      </c>
      <c r="D106" s="1262" t="s">
        <v>3360</v>
      </c>
      <c r="E106" s="1254"/>
      <c r="F106" s="1255"/>
      <c r="G106" s="1265" t="s">
        <v>3361</v>
      </c>
      <c r="H106" s="1256"/>
      <c r="I106" s="377"/>
      <c r="J106" s="377"/>
      <c r="K106" s="125"/>
      <c r="L106" s="125"/>
      <c r="M106" s="125"/>
      <c r="N106" s="125"/>
      <c r="O106" s="125"/>
      <c r="P106" s="125"/>
      <c r="Q106" s="125"/>
      <c r="R106" s="125"/>
    </row>
    <row r="107" spans="1:18" x14ac:dyDescent="0.3">
      <c r="B107" s="125"/>
      <c r="C107" s="376"/>
      <c r="D107" s="232"/>
      <c r="E107" s="376"/>
      <c r="F107" s="377"/>
      <c r="G107" s="377"/>
      <c r="H107" s="377"/>
      <c r="I107" s="377"/>
      <c r="J107" s="377"/>
      <c r="K107" s="125"/>
      <c r="L107" s="125"/>
      <c r="M107" s="125"/>
      <c r="N107" s="125"/>
      <c r="O107" s="125"/>
      <c r="P107" s="125"/>
      <c r="Q107" s="125"/>
      <c r="R107" s="125"/>
    </row>
    <row r="108" spans="1:18" ht="21" x14ac:dyDescent="0.3">
      <c r="A108" s="1266" t="s">
        <v>3366</v>
      </c>
      <c r="B108" s="1266"/>
      <c r="C108" s="748"/>
      <c r="F108" s="747"/>
      <c r="G108" s="748" t="s">
        <v>3353</v>
      </c>
      <c r="H108" s="756"/>
      <c r="I108" s="377"/>
      <c r="J108" s="377"/>
      <c r="K108" s="125"/>
      <c r="L108" s="125"/>
      <c r="M108" s="125"/>
      <c r="N108" s="125"/>
      <c r="O108" s="125"/>
      <c r="P108" s="125"/>
      <c r="Q108" s="125"/>
      <c r="R108" s="125"/>
    </row>
    <row r="109" spans="1:18" ht="15" x14ac:dyDescent="0.3">
      <c r="A109" s="750"/>
      <c r="B109" s="751"/>
      <c r="C109" s="751"/>
      <c r="D109" s="751"/>
      <c r="E109" s="751"/>
      <c r="F109" s="751"/>
      <c r="G109" s="751"/>
      <c r="H109" s="752"/>
      <c r="I109" s="377"/>
      <c r="J109" s="377"/>
      <c r="K109" s="125"/>
      <c r="L109" s="125"/>
      <c r="M109" s="125"/>
      <c r="N109" s="125"/>
      <c r="O109" s="125"/>
      <c r="P109" s="125"/>
      <c r="Q109" s="125"/>
      <c r="R109" s="125"/>
    </row>
    <row r="110" spans="1:18" ht="31.2" x14ac:dyDescent="0.3">
      <c r="A110" s="753" t="s">
        <v>11</v>
      </c>
      <c r="B110" s="753" t="s">
        <v>3354</v>
      </c>
      <c r="C110" s="753" t="s">
        <v>3355</v>
      </c>
      <c r="D110" s="1257" t="s">
        <v>3356</v>
      </c>
      <c r="E110" s="1258"/>
      <c r="F110" s="1259"/>
      <c r="G110" s="1260" t="s">
        <v>3357</v>
      </c>
      <c r="H110" s="1260"/>
      <c r="I110" s="377"/>
      <c r="J110" s="377"/>
      <c r="K110" s="125"/>
      <c r="L110" s="125"/>
      <c r="M110" s="125"/>
      <c r="N110" s="125"/>
      <c r="O110" s="125"/>
      <c r="P110" s="125"/>
      <c r="Q110" s="125"/>
      <c r="R110" s="125"/>
    </row>
    <row r="111" spans="1:18" ht="15" x14ac:dyDescent="0.3">
      <c r="A111" s="754" t="s">
        <v>8</v>
      </c>
      <c r="B111" s="755" t="s">
        <v>463</v>
      </c>
      <c r="C111" s="754" t="s">
        <v>464</v>
      </c>
      <c r="D111" s="1262" t="s">
        <v>3367</v>
      </c>
      <c r="E111" s="1254"/>
      <c r="F111" s="1255"/>
      <c r="G111" s="1256" t="s">
        <v>3368</v>
      </c>
      <c r="H111" s="1256"/>
      <c r="I111" s="377"/>
      <c r="J111" s="377"/>
      <c r="K111" s="125"/>
      <c r="L111" s="125"/>
      <c r="M111" s="125"/>
      <c r="N111" s="125"/>
      <c r="O111" s="125"/>
      <c r="P111" s="125"/>
      <c r="Q111" s="125"/>
      <c r="R111" s="125"/>
    </row>
    <row r="112" spans="1:18" ht="60" x14ac:dyDescent="0.3">
      <c r="A112" s="754" t="s">
        <v>8</v>
      </c>
      <c r="B112" s="746" t="s">
        <v>465</v>
      </c>
      <c r="C112" s="754" t="s">
        <v>466</v>
      </c>
      <c r="D112" s="1262" t="s">
        <v>3369</v>
      </c>
      <c r="E112" s="1254"/>
      <c r="F112" s="1255"/>
      <c r="G112" s="1256" t="s">
        <v>3370</v>
      </c>
      <c r="H112" s="1256"/>
      <c r="I112" s="377"/>
      <c r="J112" s="377"/>
      <c r="K112" s="125"/>
      <c r="L112" s="125"/>
      <c r="M112" s="125"/>
      <c r="N112" s="125"/>
      <c r="O112" s="125"/>
      <c r="P112" s="125"/>
      <c r="Q112" s="125"/>
      <c r="R112" s="125"/>
    </row>
    <row r="113" spans="1:18" ht="60" x14ac:dyDescent="0.3">
      <c r="A113" s="754" t="s">
        <v>8</v>
      </c>
      <c r="B113" s="746" t="s">
        <v>465</v>
      </c>
      <c r="C113" s="754" t="s">
        <v>466</v>
      </c>
      <c r="D113" s="1262" t="s">
        <v>3369</v>
      </c>
      <c r="E113" s="1254"/>
      <c r="F113" s="1255"/>
      <c r="G113" s="1256" t="s">
        <v>3371</v>
      </c>
      <c r="H113" s="1256"/>
      <c r="I113" s="377"/>
      <c r="J113" s="377"/>
      <c r="K113" s="125"/>
      <c r="L113" s="125"/>
      <c r="M113" s="125"/>
      <c r="N113" s="125"/>
      <c r="O113" s="125"/>
      <c r="P113" s="125"/>
      <c r="Q113" s="125"/>
      <c r="R113" s="125"/>
    </row>
    <row r="114" spans="1:18" x14ac:dyDescent="0.3">
      <c r="B114" s="125"/>
      <c r="C114" s="376"/>
      <c r="D114" s="232"/>
      <c r="E114" s="376"/>
      <c r="F114" s="377"/>
      <c r="G114" s="377"/>
      <c r="H114" s="377"/>
      <c r="I114" s="377"/>
      <c r="J114" s="377"/>
      <c r="K114" s="125"/>
      <c r="L114" s="125"/>
      <c r="M114" s="125"/>
      <c r="N114" s="125"/>
      <c r="O114" s="125"/>
      <c r="P114" s="125"/>
      <c r="Q114" s="125"/>
      <c r="R114" s="125"/>
    </row>
    <row r="115" spans="1:18" ht="21" x14ac:dyDescent="0.3">
      <c r="A115" s="1266" t="s">
        <v>3373</v>
      </c>
      <c r="B115" s="1266"/>
      <c r="C115" s="748"/>
      <c r="F115" s="747"/>
      <c r="G115" s="748" t="s">
        <v>3353</v>
      </c>
      <c r="H115" s="756" t="s">
        <v>3374</v>
      </c>
      <c r="I115" s="377"/>
      <c r="J115" s="377"/>
      <c r="K115" s="125"/>
      <c r="L115" s="125"/>
      <c r="M115" s="125"/>
      <c r="N115" s="125"/>
      <c r="O115" s="125"/>
      <c r="P115" s="125"/>
      <c r="Q115" s="125"/>
      <c r="R115" s="125"/>
    </row>
    <row r="116" spans="1:18" ht="15" x14ac:dyDescent="0.3">
      <c r="A116" s="750"/>
      <c r="B116" s="751"/>
      <c r="C116" s="751"/>
      <c r="D116" s="751"/>
      <c r="E116" s="751"/>
      <c r="F116" s="751"/>
      <c r="G116" s="751"/>
      <c r="H116" s="752"/>
      <c r="I116" s="377"/>
      <c r="J116" s="377"/>
      <c r="K116" s="125"/>
      <c r="L116" s="125"/>
      <c r="M116" s="125"/>
      <c r="N116" s="125"/>
      <c r="O116" s="125"/>
      <c r="P116" s="125"/>
      <c r="Q116" s="125"/>
      <c r="R116" s="125"/>
    </row>
    <row r="117" spans="1:18" ht="31.2" x14ac:dyDescent="0.3">
      <c r="A117" s="753" t="s">
        <v>11</v>
      </c>
      <c r="B117" s="753" t="s">
        <v>3354</v>
      </c>
      <c r="C117" s="753" t="s">
        <v>3355</v>
      </c>
      <c r="D117" s="1257" t="s">
        <v>3356</v>
      </c>
      <c r="E117" s="1258"/>
      <c r="F117" s="1259"/>
      <c r="G117" s="1260" t="s">
        <v>3357</v>
      </c>
      <c r="H117" s="1260"/>
      <c r="I117" s="377"/>
      <c r="J117" s="377"/>
      <c r="K117" s="125"/>
      <c r="L117" s="125"/>
      <c r="M117" s="125"/>
      <c r="N117" s="125"/>
      <c r="O117" s="125"/>
      <c r="P117" s="125"/>
      <c r="Q117" s="125"/>
      <c r="R117" s="125"/>
    </row>
    <row r="118" spans="1:18" ht="30" x14ac:dyDescent="0.3">
      <c r="A118" s="754" t="s">
        <v>8</v>
      </c>
      <c r="B118" s="757" t="s">
        <v>519</v>
      </c>
      <c r="C118" s="754" t="s">
        <v>561</v>
      </c>
      <c r="D118" s="1253" t="s">
        <v>562</v>
      </c>
      <c r="E118" s="1254"/>
      <c r="F118" s="1255"/>
      <c r="G118" s="1256" t="s">
        <v>3375</v>
      </c>
      <c r="H118" s="1256"/>
      <c r="I118" s="377"/>
      <c r="J118" s="377"/>
      <c r="K118" s="125"/>
      <c r="L118" s="125"/>
      <c r="M118" s="125"/>
      <c r="N118" s="125"/>
      <c r="O118" s="125"/>
      <c r="P118" s="125"/>
      <c r="Q118" s="125"/>
      <c r="R118" s="125"/>
    </row>
    <row r="119" spans="1:18" ht="30" x14ac:dyDescent="0.3">
      <c r="A119" s="746" t="s">
        <v>8</v>
      </c>
      <c r="B119" s="757" t="s">
        <v>519</v>
      </c>
      <c r="C119" s="746" t="s">
        <v>520</v>
      </c>
      <c r="D119" s="1262" t="s">
        <v>586</v>
      </c>
      <c r="E119" s="1263"/>
      <c r="F119" s="1264"/>
      <c r="G119" s="1265" t="s">
        <v>3376</v>
      </c>
      <c r="H119" s="1265"/>
      <c r="I119" s="377"/>
      <c r="J119" s="377"/>
      <c r="K119" s="125"/>
      <c r="L119" s="125"/>
      <c r="M119" s="125"/>
      <c r="N119" s="125"/>
      <c r="O119" s="125"/>
      <c r="P119" s="125"/>
      <c r="Q119" s="125"/>
      <c r="R119" s="125"/>
    </row>
    <row r="120" spans="1:18" ht="30" x14ac:dyDescent="0.3">
      <c r="A120" s="754" t="s">
        <v>8</v>
      </c>
      <c r="B120" s="746" t="s">
        <v>3377</v>
      </c>
      <c r="C120" s="754" t="s">
        <v>520</v>
      </c>
      <c r="D120" s="1253" t="s">
        <v>3378</v>
      </c>
      <c r="E120" s="1254"/>
      <c r="F120" s="1255"/>
      <c r="G120" s="1265" t="s">
        <v>3379</v>
      </c>
      <c r="H120" s="1256"/>
      <c r="I120" s="377"/>
      <c r="J120" s="377"/>
      <c r="K120" s="125"/>
      <c r="L120" s="125"/>
      <c r="M120" s="125"/>
      <c r="N120" s="125"/>
      <c r="O120" s="125"/>
      <c r="P120" s="125"/>
      <c r="Q120" s="125"/>
      <c r="R120" s="125"/>
    </row>
    <row r="121" spans="1:18" x14ac:dyDescent="0.3">
      <c r="B121" s="125"/>
      <c r="C121" s="376"/>
      <c r="D121" s="232"/>
      <c r="E121" s="376"/>
      <c r="F121" s="377"/>
      <c r="G121" s="377"/>
      <c r="H121" s="377"/>
      <c r="I121" s="377"/>
      <c r="J121" s="377"/>
      <c r="K121" s="125"/>
      <c r="L121" s="125"/>
      <c r="M121" s="125"/>
      <c r="N121" s="125"/>
      <c r="O121" s="125"/>
      <c r="P121" s="125"/>
      <c r="Q121" s="125"/>
      <c r="R121" s="125"/>
    </row>
    <row r="122" spans="1:18" x14ac:dyDescent="0.3">
      <c r="B122" s="125"/>
      <c r="C122" s="376"/>
      <c r="D122" s="232"/>
      <c r="E122" s="376"/>
      <c r="F122" s="377"/>
      <c r="G122" s="377"/>
      <c r="H122" s="377"/>
      <c r="I122" s="377"/>
      <c r="J122" s="377"/>
      <c r="K122" s="125"/>
      <c r="L122" s="125"/>
      <c r="M122" s="125"/>
      <c r="N122" s="125"/>
      <c r="O122" s="125"/>
      <c r="P122" s="125"/>
      <c r="Q122" s="125"/>
      <c r="R122" s="125"/>
    </row>
    <row r="123" spans="1:18" ht="39.6" customHeight="1" x14ac:dyDescent="0.3">
      <c r="A123" s="1261" t="s">
        <v>3648</v>
      </c>
      <c r="B123" s="1261"/>
      <c r="C123" s="1261"/>
      <c r="D123" s="875" t="s">
        <v>3650</v>
      </c>
      <c r="E123" s="874"/>
      <c r="F123" s="377"/>
      <c r="G123" s="377"/>
      <c r="H123" s="377"/>
      <c r="I123" s="377"/>
      <c r="J123" s="377"/>
      <c r="K123" s="125"/>
      <c r="L123" s="125"/>
      <c r="M123" s="125"/>
      <c r="N123" s="125"/>
      <c r="O123" s="125"/>
      <c r="P123" s="125"/>
      <c r="Q123" s="125"/>
      <c r="R123" s="125"/>
    </row>
    <row r="124" spans="1:18" ht="16.2" thickBot="1" x14ac:dyDescent="0.35">
      <c r="A124" s="1"/>
      <c r="B124" s="1"/>
      <c r="C124" s="402"/>
      <c r="D124" s="403"/>
      <c r="E124" s="376"/>
      <c r="F124" s="377"/>
      <c r="G124" s="377"/>
      <c r="H124" s="377"/>
      <c r="I124" s="377"/>
      <c r="J124" s="377"/>
      <c r="K124" s="125"/>
      <c r="L124" s="125"/>
      <c r="M124" s="125"/>
      <c r="N124" s="125"/>
      <c r="O124" s="125"/>
      <c r="P124" s="125"/>
      <c r="Q124" s="125"/>
      <c r="R124" s="125"/>
    </row>
    <row r="125" spans="1:18" ht="16.2" thickBot="1" x14ac:dyDescent="0.35">
      <c r="A125" s="876" t="s">
        <v>2836</v>
      </c>
      <c r="B125" s="877" t="s">
        <v>2926</v>
      </c>
      <c r="C125" s="878" t="s">
        <v>3629</v>
      </c>
      <c r="D125" s="879" t="s">
        <v>3649</v>
      </c>
      <c r="E125" s="376"/>
      <c r="F125" s="377"/>
      <c r="G125" s="377"/>
      <c r="H125" s="377"/>
      <c r="I125" s="377"/>
      <c r="J125" s="377"/>
      <c r="K125" s="125"/>
      <c r="L125" s="125"/>
      <c r="M125" s="125"/>
      <c r="N125" s="125"/>
      <c r="O125" s="125"/>
      <c r="P125" s="125"/>
      <c r="Q125" s="125"/>
      <c r="R125" s="125"/>
    </row>
    <row r="126" spans="1:18" ht="28.2" customHeight="1" x14ac:dyDescent="0.3">
      <c r="A126" s="880">
        <v>1</v>
      </c>
      <c r="B126" s="881" t="s">
        <v>3630</v>
      </c>
      <c r="C126" s="882" t="s">
        <v>3631</v>
      </c>
      <c r="D126" s="883" t="s">
        <v>2830</v>
      </c>
      <c r="E126" s="376"/>
      <c r="F126" s="377"/>
      <c r="G126" s="377"/>
      <c r="H126" s="377"/>
      <c r="I126" s="377"/>
      <c r="J126" s="377"/>
      <c r="K126" s="125"/>
      <c r="L126" s="125"/>
      <c r="M126" s="125"/>
      <c r="N126" s="125"/>
      <c r="O126" s="125"/>
      <c r="P126" s="125"/>
      <c r="Q126" s="125"/>
      <c r="R126" s="125"/>
    </row>
    <row r="127" spans="1:18" ht="28.2" customHeight="1" x14ac:dyDescent="0.3">
      <c r="A127" s="884">
        <v>2</v>
      </c>
      <c r="B127" s="885" t="s">
        <v>3632</v>
      </c>
      <c r="C127" s="886" t="s">
        <v>3631</v>
      </c>
      <c r="D127" s="887" t="s">
        <v>2830</v>
      </c>
      <c r="E127" s="376"/>
      <c r="F127" s="377"/>
      <c r="G127" s="377"/>
      <c r="H127" s="377"/>
      <c r="I127" s="377"/>
      <c r="J127" s="377"/>
      <c r="K127" s="125"/>
      <c r="L127" s="125"/>
      <c r="M127" s="125"/>
      <c r="N127" s="125"/>
      <c r="O127" s="125"/>
      <c r="P127" s="125"/>
      <c r="Q127" s="125"/>
      <c r="R127" s="125"/>
    </row>
    <row r="128" spans="1:18" ht="28.2" customHeight="1" x14ac:dyDescent="0.3">
      <c r="A128" s="884">
        <v>3</v>
      </c>
      <c r="B128" s="885" t="s">
        <v>3633</v>
      </c>
      <c r="C128" s="886"/>
      <c r="D128" s="887" t="s">
        <v>2830</v>
      </c>
      <c r="E128" s="376"/>
      <c r="F128" s="377"/>
      <c r="G128" s="377"/>
      <c r="H128" s="377"/>
      <c r="I128" s="377"/>
      <c r="J128" s="377"/>
      <c r="K128" s="125"/>
      <c r="L128" s="125"/>
      <c r="M128" s="125"/>
      <c r="N128" s="125"/>
      <c r="O128" s="125"/>
      <c r="P128" s="125"/>
      <c r="Q128" s="125"/>
      <c r="R128" s="125"/>
    </row>
    <row r="129" spans="1:18" ht="28.2" customHeight="1" x14ac:dyDescent="0.3">
      <c r="A129" s="884">
        <v>4</v>
      </c>
      <c r="B129" s="885" t="s">
        <v>3634</v>
      </c>
      <c r="C129" s="886" t="s">
        <v>3635</v>
      </c>
      <c r="D129" s="887" t="s">
        <v>2830</v>
      </c>
      <c r="E129" s="376"/>
      <c r="F129" s="377"/>
      <c r="G129" s="377"/>
      <c r="H129" s="377"/>
      <c r="I129" s="377"/>
      <c r="J129" s="377"/>
      <c r="K129" s="125"/>
      <c r="L129" s="125"/>
      <c r="M129" s="125"/>
      <c r="N129" s="125"/>
      <c r="O129" s="125"/>
      <c r="P129" s="125"/>
      <c r="Q129" s="125"/>
      <c r="R129" s="125"/>
    </row>
    <row r="130" spans="1:18" ht="28.2" customHeight="1" x14ac:dyDescent="0.3">
      <c r="A130" s="884">
        <v>5</v>
      </c>
      <c r="B130" s="885" t="s">
        <v>3636</v>
      </c>
      <c r="C130" s="886" t="s">
        <v>3631</v>
      </c>
      <c r="D130" s="887" t="s">
        <v>2831</v>
      </c>
      <c r="E130" s="376"/>
      <c r="F130" s="377"/>
      <c r="G130" s="377"/>
      <c r="H130" s="377"/>
      <c r="I130" s="377"/>
      <c r="J130" s="377"/>
      <c r="K130" s="125"/>
      <c r="L130" s="125"/>
      <c r="M130" s="125"/>
      <c r="N130" s="125"/>
      <c r="O130" s="125"/>
      <c r="P130" s="125"/>
      <c r="Q130" s="125"/>
      <c r="R130" s="125"/>
    </row>
    <row r="131" spans="1:18" ht="28.2" customHeight="1" x14ac:dyDescent="0.3">
      <c r="A131" s="884">
        <v>6</v>
      </c>
      <c r="B131" s="885" t="s">
        <v>3637</v>
      </c>
      <c r="C131" s="888" t="s">
        <v>3638</v>
      </c>
      <c r="D131" s="887" t="s">
        <v>2830</v>
      </c>
      <c r="E131" s="376"/>
      <c r="F131" s="377"/>
      <c r="G131" s="377"/>
      <c r="H131" s="377"/>
      <c r="I131" s="377"/>
      <c r="J131" s="377"/>
      <c r="K131" s="125"/>
      <c r="L131" s="125"/>
      <c r="M131" s="125"/>
      <c r="N131" s="125"/>
      <c r="O131" s="125"/>
      <c r="P131" s="125"/>
      <c r="Q131" s="125"/>
      <c r="R131" s="125"/>
    </row>
    <row r="132" spans="1:18" ht="28.2" customHeight="1" x14ac:dyDescent="0.3">
      <c r="A132" s="884">
        <v>7</v>
      </c>
      <c r="B132" s="885" t="s">
        <v>3639</v>
      </c>
      <c r="C132" s="886" t="s">
        <v>3640</v>
      </c>
      <c r="D132" s="887" t="s">
        <v>2831</v>
      </c>
      <c r="E132" s="376"/>
      <c r="F132" s="377"/>
      <c r="G132" s="377"/>
      <c r="H132" s="377"/>
      <c r="I132" s="377"/>
      <c r="J132" s="377"/>
      <c r="K132" s="125"/>
      <c r="L132" s="125"/>
      <c r="M132" s="125"/>
      <c r="N132" s="125"/>
      <c r="O132" s="125"/>
      <c r="P132" s="125"/>
      <c r="Q132" s="125"/>
      <c r="R132" s="125"/>
    </row>
    <row r="133" spans="1:18" ht="28.2" customHeight="1" x14ac:dyDescent="0.3">
      <c r="A133" s="884">
        <v>8</v>
      </c>
      <c r="B133" s="885" t="s">
        <v>3641</v>
      </c>
      <c r="C133" s="886" t="s">
        <v>3640</v>
      </c>
      <c r="D133" s="887" t="s">
        <v>2831</v>
      </c>
      <c r="E133" s="376"/>
      <c r="F133" s="377"/>
      <c r="G133" s="377"/>
      <c r="H133" s="377"/>
      <c r="I133" s="377"/>
      <c r="J133" s="377"/>
      <c r="K133" s="125"/>
      <c r="L133" s="125"/>
      <c r="M133" s="125"/>
      <c r="N133" s="125"/>
      <c r="O133" s="125"/>
      <c r="P133" s="125"/>
      <c r="Q133" s="125"/>
      <c r="R133" s="125"/>
    </row>
    <row r="134" spans="1:18" ht="28.2" customHeight="1" x14ac:dyDescent="0.3">
      <c r="A134" s="884">
        <v>9</v>
      </c>
      <c r="B134" s="885" t="s">
        <v>3642</v>
      </c>
      <c r="C134" s="886" t="s">
        <v>3640</v>
      </c>
      <c r="D134" s="887" t="s">
        <v>2831</v>
      </c>
      <c r="E134" s="376"/>
      <c r="F134" s="377"/>
      <c r="G134" s="377"/>
      <c r="H134" s="377"/>
      <c r="I134" s="377"/>
      <c r="J134" s="377"/>
      <c r="K134" s="125"/>
      <c r="L134" s="125"/>
      <c r="M134" s="125"/>
      <c r="N134" s="125"/>
      <c r="O134" s="125"/>
      <c r="P134" s="125"/>
      <c r="Q134" s="125"/>
      <c r="R134" s="125"/>
    </row>
    <row r="135" spans="1:18" ht="28.2" customHeight="1" x14ac:dyDescent="0.3">
      <c r="A135" s="884">
        <v>10</v>
      </c>
      <c r="B135" s="885" t="s">
        <v>3643</v>
      </c>
      <c r="C135" s="886" t="s">
        <v>3644</v>
      </c>
      <c r="D135" s="887" t="s">
        <v>2830</v>
      </c>
      <c r="E135" s="376"/>
      <c r="F135" s="377"/>
      <c r="G135" s="377"/>
      <c r="H135" s="377"/>
      <c r="I135" s="377"/>
      <c r="J135" s="377"/>
      <c r="K135" s="125"/>
      <c r="L135" s="125"/>
      <c r="M135" s="125"/>
      <c r="N135" s="125"/>
      <c r="O135" s="125"/>
      <c r="P135" s="125"/>
      <c r="Q135" s="125"/>
      <c r="R135" s="125"/>
    </row>
    <row r="136" spans="1:18" ht="28.2" customHeight="1" x14ac:dyDescent="0.3">
      <c r="A136" s="884">
        <v>11</v>
      </c>
      <c r="B136" s="885" t="s">
        <v>3645</v>
      </c>
      <c r="C136" s="886" t="s">
        <v>3644</v>
      </c>
      <c r="D136" s="887" t="s">
        <v>2830</v>
      </c>
      <c r="E136" s="376"/>
      <c r="F136" s="377"/>
      <c r="G136" s="377"/>
      <c r="H136" s="377"/>
      <c r="I136" s="377"/>
      <c r="J136" s="377"/>
      <c r="K136" s="125"/>
      <c r="L136" s="125"/>
      <c r="M136" s="125"/>
      <c r="N136" s="125"/>
      <c r="O136" s="125"/>
      <c r="P136" s="125"/>
      <c r="Q136" s="125"/>
      <c r="R136" s="125"/>
    </row>
    <row r="137" spans="1:18" ht="28.2" customHeight="1" x14ac:dyDescent="0.3">
      <c r="A137" s="884">
        <v>12</v>
      </c>
      <c r="B137" s="885" t="s">
        <v>3646</v>
      </c>
      <c r="C137" s="886" t="s">
        <v>3644</v>
      </c>
      <c r="D137" s="887" t="s">
        <v>2830</v>
      </c>
      <c r="E137" s="376"/>
      <c r="F137" s="377"/>
      <c r="G137" s="377"/>
      <c r="H137" s="377"/>
      <c r="I137" s="377"/>
      <c r="J137" s="377"/>
      <c r="K137" s="125"/>
      <c r="L137" s="125"/>
      <c r="M137" s="125"/>
      <c r="N137" s="125"/>
      <c r="O137" s="125"/>
      <c r="P137" s="125"/>
      <c r="Q137" s="125"/>
      <c r="R137" s="125"/>
    </row>
    <row r="138" spans="1:18" ht="28.2" customHeight="1" thickBot="1" x14ac:dyDescent="0.35">
      <c r="A138" s="889">
        <v>13</v>
      </c>
      <c r="B138" s="890" t="s">
        <v>3647</v>
      </c>
      <c r="C138" s="891" t="s">
        <v>3640</v>
      </c>
      <c r="D138" s="892" t="s">
        <v>2830</v>
      </c>
      <c r="E138" s="376"/>
      <c r="F138" s="377"/>
      <c r="G138" s="377"/>
      <c r="H138" s="377"/>
      <c r="I138" s="377"/>
      <c r="J138" s="377"/>
      <c r="K138" s="125"/>
      <c r="L138" s="125"/>
      <c r="M138" s="125"/>
      <c r="N138" s="125"/>
      <c r="O138" s="125"/>
      <c r="P138" s="125"/>
      <c r="Q138" s="125"/>
      <c r="R138" s="125"/>
    </row>
    <row r="139" spans="1:18" x14ac:dyDescent="0.3">
      <c r="B139" s="125"/>
      <c r="C139" s="376"/>
      <c r="D139" s="232"/>
      <c r="E139" s="376"/>
      <c r="F139" s="377"/>
      <c r="G139" s="377"/>
      <c r="H139" s="377"/>
      <c r="I139" s="377"/>
      <c r="J139" s="377"/>
      <c r="K139" s="125"/>
      <c r="L139" s="125"/>
      <c r="M139" s="125"/>
      <c r="N139" s="125"/>
      <c r="O139" s="125"/>
      <c r="P139" s="125"/>
      <c r="Q139" s="125"/>
      <c r="R139" s="125"/>
    </row>
    <row r="140" spans="1:18" ht="14.4" thickBot="1" x14ac:dyDescent="0.35">
      <c r="B140" s="125"/>
      <c r="C140" s="376"/>
      <c r="D140" s="232"/>
      <c r="E140" s="376"/>
      <c r="F140" s="377"/>
      <c r="G140" s="377"/>
      <c r="H140" s="377"/>
      <c r="I140" s="377"/>
      <c r="J140" s="377"/>
      <c r="K140" s="125"/>
      <c r="L140" s="125"/>
      <c r="M140" s="125"/>
      <c r="N140" s="125"/>
      <c r="O140" s="125"/>
      <c r="P140" s="125"/>
      <c r="Q140" s="125"/>
      <c r="R140" s="125"/>
    </row>
    <row r="141" spans="1:18" ht="15.6" customHeight="1" thickBot="1" x14ac:dyDescent="0.35">
      <c r="A141" s="1250" t="s">
        <v>3657</v>
      </c>
      <c r="B141" s="1251"/>
      <c r="C141" s="1251"/>
      <c r="D141" s="1251"/>
      <c r="E141" s="1252"/>
      <c r="F141" s="377"/>
      <c r="G141" s="377"/>
      <c r="H141" s="377"/>
      <c r="I141" s="377"/>
      <c r="J141" s="377"/>
      <c r="K141" s="125"/>
      <c r="L141" s="125"/>
      <c r="M141" s="125"/>
      <c r="N141" s="125"/>
      <c r="O141" s="125"/>
      <c r="P141" s="125"/>
      <c r="Q141" s="125"/>
      <c r="R141" s="125"/>
    </row>
    <row r="142" spans="1:18" ht="21.6" thickBot="1" x14ac:dyDescent="0.35">
      <c r="A142" s="927" t="s">
        <v>3658</v>
      </c>
      <c r="B142" s="928" t="s">
        <v>3047</v>
      </c>
      <c r="C142" s="928" t="s">
        <v>3659</v>
      </c>
      <c r="D142" s="928" t="s">
        <v>34</v>
      </c>
      <c r="E142" s="929" t="s">
        <v>3660</v>
      </c>
      <c r="F142" s="377"/>
      <c r="G142" s="377"/>
      <c r="H142" s="377"/>
      <c r="I142" s="377"/>
      <c r="J142" s="377"/>
      <c r="K142" s="125"/>
      <c r="L142" s="125"/>
      <c r="M142" s="125"/>
      <c r="N142" s="125"/>
      <c r="O142" s="125"/>
      <c r="P142" s="125"/>
      <c r="Q142" s="125"/>
      <c r="R142" s="125"/>
    </row>
    <row r="143" spans="1:18" ht="21.6" thickBot="1" x14ac:dyDescent="0.35">
      <c r="A143" s="930">
        <v>114</v>
      </c>
      <c r="B143" s="931">
        <v>342</v>
      </c>
      <c r="C143" s="932">
        <v>609</v>
      </c>
      <c r="D143" s="932">
        <v>396</v>
      </c>
      <c r="E143" s="933">
        <v>213</v>
      </c>
      <c r="F143" s="377"/>
      <c r="G143" s="377"/>
      <c r="H143" s="377"/>
      <c r="I143" s="377"/>
      <c r="J143" s="377"/>
      <c r="K143" s="125"/>
      <c r="L143" s="125"/>
      <c r="M143" s="125"/>
      <c r="N143" s="125"/>
      <c r="O143" s="125"/>
      <c r="P143" s="125"/>
      <c r="Q143" s="125"/>
      <c r="R143" s="125"/>
    </row>
    <row r="144" spans="1:18" x14ac:dyDescent="0.3">
      <c r="B144" s="125"/>
      <c r="C144" s="376"/>
      <c r="D144" s="232"/>
      <c r="E144" s="376"/>
      <c r="F144" s="377"/>
      <c r="G144" s="377"/>
      <c r="H144" s="377"/>
      <c r="I144" s="377"/>
      <c r="J144" s="377"/>
      <c r="K144" s="125"/>
      <c r="L144" s="125"/>
      <c r="M144" s="125"/>
      <c r="N144" s="125"/>
      <c r="O144" s="125"/>
      <c r="P144" s="125"/>
      <c r="Q144" s="125"/>
      <c r="R144" s="125"/>
    </row>
    <row r="145" spans="2:18" x14ac:dyDescent="0.3">
      <c r="B145" s="125"/>
      <c r="C145" s="376"/>
      <c r="D145" s="232"/>
      <c r="E145" s="376"/>
      <c r="F145" s="377"/>
      <c r="G145" s="377"/>
      <c r="H145" s="377"/>
      <c r="I145" s="377"/>
      <c r="J145" s="377"/>
      <c r="K145" s="125"/>
      <c r="L145" s="125"/>
      <c r="M145" s="125"/>
      <c r="N145" s="125"/>
      <c r="O145" s="125"/>
      <c r="P145" s="125"/>
      <c r="Q145" s="125"/>
      <c r="R145" s="125"/>
    </row>
    <row r="146" spans="2:18" x14ac:dyDescent="0.3">
      <c r="B146" s="125"/>
      <c r="C146" s="376"/>
      <c r="D146" s="232"/>
      <c r="E146" s="376"/>
      <c r="F146" s="377"/>
      <c r="G146" s="377"/>
      <c r="H146" s="377"/>
      <c r="I146" s="377"/>
      <c r="J146" s="377"/>
      <c r="K146" s="125"/>
      <c r="L146" s="125"/>
      <c r="M146" s="125"/>
      <c r="N146" s="125"/>
      <c r="O146" s="125"/>
      <c r="P146" s="125"/>
      <c r="Q146" s="125"/>
      <c r="R146" s="125"/>
    </row>
    <row r="147" spans="2:18" x14ac:dyDescent="0.3">
      <c r="B147" s="125"/>
      <c r="C147" s="376"/>
      <c r="D147" s="232"/>
      <c r="E147" s="376"/>
      <c r="F147" s="377"/>
      <c r="G147" s="377"/>
      <c r="H147" s="377"/>
      <c r="I147" s="377"/>
      <c r="J147" s="377"/>
      <c r="K147" s="125"/>
      <c r="L147" s="125"/>
      <c r="M147" s="125"/>
      <c r="N147" s="125"/>
      <c r="O147" s="125"/>
      <c r="P147" s="125"/>
      <c r="Q147" s="125"/>
      <c r="R147" s="125"/>
    </row>
    <row r="148" spans="2:18" x14ac:dyDescent="0.3">
      <c r="B148" s="125"/>
      <c r="C148" s="376"/>
      <c r="D148" s="232"/>
      <c r="E148" s="376"/>
      <c r="F148" s="377"/>
      <c r="G148" s="377"/>
      <c r="H148" s="377"/>
      <c r="I148" s="377"/>
      <c r="J148" s="377"/>
      <c r="K148" s="125"/>
      <c r="L148" s="125"/>
      <c r="M148" s="125"/>
      <c r="N148" s="125"/>
      <c r="O148" s="125"/>
      <c r="P148" s="125"/>
      <c r="Q148" s="125"/>
      <c r="R148" s="125"/>
    </row>
    <row r="149" spans="2:18" x14ac:dyDescent="0.3">
      <c r="B149" s="125"/>
      <c r="C149" s="376"/>
      <c r="D149" s="232"/>
      <c r="E149" s="376"/>
      <c r="F149" s="377"/>
      <c r="G149" s="377"/>
      <c r="H149" s="377"/>
      <c r="I149" s="377"/>
      <c r="J149" s="377"/>
      <c r="K149" s="125"/>
      <c r="L149" s="125"/>
      <c r="M149" s="125"/>
      <c r="N149" s="125"/>
      <c r="O149" s="125"/>
      <c r="P149" s="125"/>
      <c r="Q149" s="125"/>
      <c r="R149" s="125"/>
    </row>
    <row r="150" spans="2:18" x14ac:dyDescent="0.3">
      <c r="B150" s="125"/>
      <c r="C150" s="376"/>
      <c r="D150" s="232"/>
      <c r="E150" s="376"/>
      <c r="F150" s="377"/>
      <c r="G150" s="377"/>
      <c r="H150" s="377"/>
      <c r="I150" s="377"/>
      <c r="J150" s="377"/>
      <c r="K150" s="125"/>
      <c r="L150" s="125"/>
      <c r="M150" s="125"/>
      <c r="N150" s="125"/>
      <c r="O150" s="125"/>
      <c r="P150" s="125"/>
      <c r="Q150" s="125"/>
      <c r="R150" s="125"/>
    </row>
    <row r="151" spans="2:18" x14ac:dyDescent="0.3">
      <c r="B151" s="125"/>
      <c r="C151" s="376"/>
      <c r="D151" s="232"/>
      <c r="E151" s="376"/>
      <c r="F151" s="377"/>
      <c r="G151" s="377"/>
      <c r="H151" s="377"/>
      <c r="I151" s="377"/>
      <c r="J151" s="377"/>
      <c r="K151" s="125"/>
      <c r="L151" s="125"/>
      <c r="M151" s="125"/>
      <c r="N151" s="125"/>
      <c r="O151" s="125"/>
      <c r="P151" s="125"/>
      <c r="Q151" s="125"/>
      <c r="R151" s="125"/>
    </row>
    <row r="152" spans="2:18" x14ac:dyDescent="0.3">
      <c r="B152" s="125"/>
      <c r="C152" s="376"/>
      <c r="D152" s="232"/>
      <c r="E152" s="376"/>
      <c r="F152" s="377"/>
      <c r="G152" s="377"/>
      <c r="H152" s="377"/>
      <c r="I152" s="377"/>
      <c r="J152" s="377"/>
      <c r="K152" s="125"/>
      <c r="L152" s="125"/>
      <c r="M152" s="125"/>
      <c r="N152" s="125"/>
      <c r="O152" s="125"/>
      <c r="P152" s="125"/>
      <c r="Q152" s="125"/>
      <c r="R152" s="125"/>
    </row>
    <row r="153" spans="2:18" x14ac:dyDescent="0.3">
      <c r="B153" s="125"/>
      <c r="C153" s="376"/>
      <c r="D153" s="232"/>
      <c r="E153" s="376"/>
      <c r="F153" s="377"/>
      <c r="G153" s="377"/>
      <c r="H153" s="377"/>
      <c r="I153" s="377"/>
      <c r="J153" s="377"/>
      <c r="K153" s="125"/>
      <c r="L153" s="125"/>
      <c r="M153" s="125"/>
      <c r="N153" s="125"/>
      <c r="O153" s="125"/>
      <c r="P153" s="125"/>
      <c r="Q153" s="125"/>
      <c r="R153" s="125"/>
    </row>
    <row r="154" spans="2:18" x14ac:dyDescent="0.3">
      <c r="B154" s="125"/>
      <c r="C154" s="376"/>
      <c r="D154" s="232"/>
      <c r="E154" s="376"/>
      <c r="F154" s="377"/>
      <c r="G154" s="377"/>
      <c r="H154" s="377"/>
      <c r="I154" s="377"/>
      <c r="J154" s="377"/>
      <c r="K154" s="125"/>
      <c r="L154" s="125"/>
      <c r="M154" s="125"/>
      <c r="N154" s="125"/>
      <c r="O154" s="125"/>
      <c r="P154" s="125"/>
      <c r="Q154" s="125"/>
      <c r="R154" s="125"/>
    </row>
    <row r="155" spans="2:18" x14ac:dyDescent="0.3">
      <c r="B155" s="125"/>
      <c r="C155" s="376"/>
      <c r="D155" s="232"/>
      <c r="E155" s="376"/>
      <c r="F155" s="377"/>
      <c r="G155" s="377"/>
      <c r="H155" s="377"/>
      <c r="I155" s="377"/>
      <c r="J155" s="377"/>
      <c r="K155" s="125"/>
      <c r="L155" s="125"/>
      <c r="M155" s="125"/>
      <c r="N155" s="125"/>
      <c r="O155" s="125"/>
      <c r="P155" s="125"/>
      <c r="Q155" s="125"/>
      <c r="R155" s="125"/>
    </row>
    <row r="156" spans="2:18" x14ac:dyDescent="0.3">
      <c r="B156" s="125"/>
      <c r="C156" s="376"/>
      <c r="D156" s="232"/>
      <c r="E156" s="376"/>
      <c r="F156" s="377"/>
      <c r="G156" s="377"/>
      <c r="H156" s="377"/>
      <c r="I156" s="377"/>
      <c r="J156" s="377"/>
      <c r="K156" s="125"/>
      <c r="L156" s="125"/>
      <c r="M156" s="125"/>
      <c r="N156" s="125"/>
      <c r="O156" s="125"/>
      <c r="P156" s="125"/>
      <c r="Q156" s="125"/>
      <c r="R156" s="125"/>
    </row>
    <row r="157" spans="2:18" x14ac:dyDescent="0.3">
      <c r="B157" s="125"/>
      <c r="C157" s="376"/>
      <c r="D157" s="232"/>
      <c r="E157" s="376"/>
      <c r="F157" s="377"/>
      <c r="G157" s="377"/>
      <c r="H157" s="377"/>
      <c r="I157" s="377"/>
      <c r="J157" s="377"/>
      <c r="K157" s="125"/>
      <c r="L157" s="125"/>
      <c r="M157" s="125"/>
      <c r="N157" s="125"/>
      <c r="O157" s="125"/>
      <c r="P157" s="125"/>
      <c r="Q157" s="125"/>
      <c r="R157" s="125"/>
    </row>
    <row r="158" spans="2:18" x14ac:dyDescent="0.3">
      <c r="B158" s="125"/>
      <c r="C158" s="376"/>
      <c r="D158" s="232"/>
      <c r="E158" s="376"/>
      <c r="F158" s="377"/>
      <c r="G158" s="377"/>
      <c r="H158" s="377"/>
      <c r="I158" s="377"/>
      <c r="J158" s="377"/>
      <c r="K158" s="125"/>
      <c r="L158" s="125"/>
      <c r="M158" s="125"/>
      <c r="N158" s="125"/>
      <c r="O158" s="125"/>
      <c r="P158" s="125"/>
      <c r="Q158" s="125"/>
      <c r="R158" s="125"/>
    </row>
    <row r="159" spans="2:18" x14ac:dyDescent="0.3">
      <c r="B159" s="125"/>
      <c r="C159" s="376"/>
      <c r="D159" s="232"/>
      <c r="E159" s="376"/>
      <c r="F159" s="377"/>
      <c r="G159" s="377"/>
      <c r="H159" s="377"/>
      <c r="I159" s="377"/>
      <c r="J159" s="377"/>
      <c r="K159" s="125"/>
      <c r="L159" s="125"/>
      <c r="M159" s="125"/>
      <c r="N159" s="125"/>
      <c r="O159" s="125"/>
      <c r="P159" s="125"/>
      <c r="Q159" s="125"/>
      <c r="R159" s="125"/>
    </row>
    <row r="160" spans="2:18" x14ac:dyDescent="0.3">
      <c r="B160" s="125"/>
      <c r="C160" s="376"/>
      <c r="D160" s="232"/>
      <c r="E160" s="376"/>
      <c r="F160" s="377"/>
      <c r="G160" s="377"/>
      <c r="H160" s="377"/>
      <c r="I160" s="377"/>
      <c r="J160" s="377"/>
      <c r="K160" s="125"/>
      <c r="L160" s="125"/>
      <c r="M160" s="125"/>
      <c r="N160" s="125"/>
      <c r="O160" s="125"/>
      <c r="P160" s="125"/>
      <c r="Q160" s="125"/>
      <c r="R160" s="125"/>
    </row>
    <row r="161" spans="2:18" x14ac:dyDescent="0.3">
      <c r="B161" s="125"/>
      <c r="C161" s="376"/>
      <c r="D161" s="232"/>
      <c r="E161" s="376"/>
      <c r="F161" s="377"/>
      <c r="G161" s="377"/>
      <c r="H161" s="377"/>
      <c r="I161" s="377"/>
      <c r="J161" s="377"/>
      <c r="K161" s="125"/>
      <c r="L161" s="125"/>
      <c r="M161" s="125"/>
      <c r="N161" s="125"/>
      <c r="O161" s="125"/>
      <c r="P161" s="125"/>
      <c r="Q161" s="125"/>
      <c r="R161" s="125"/>
    </row>
    <row r="162" spans="2:18" x14ac:dyDescent="0.3">
      <c r="B162" s="125"/>
      <c r="C162" s="376"/>
      <c r="D162" s="232"/>
      <c r="E162" s="376"/>
      <c r="F162" s="377"/>
      <c r="G162" s="377"/>
      <c r="H162" s="377"/>
      <c r="I162" s="377"/>
      <c r="J162" s="377"/>
      <c r="K162" s="125"/>
      <c r="L162" s="125"/>
      <c r="M162" s="125"/>
      <c r="N162" s="125"/>
      <c r="O162" s="125"/>
      <c r="P162" s="125"/>
      <c r="Q162" s="125"/>
      <c r="R162" s="125"/>
    </row>
    <row r="163" spans="2:18" x14ac:dyDescent="0.3">
      <c r="B163" s="125"/>
      <c r="C163" s="376"/>
      <c r="D163" s="232"/>
      <c r="E163" s="376"/>
      <c r="F163" s="377"/>
      <c r="G163" s="377"/>
      <c r="H163" s="377"/>
      <c r="I163" s="377"/>
      <c r="J163" s="377"/>
      <c r="K163" s="125"/>
      <c r="L163" s="125"/>
      <c r="M163" s="125"/>
      <c r="N163" s="125"/>
      <c r="O163" s="125"/>
      <c r="P163" s="125"/>
      <c r="Q163" s="125"/>
      <c r="R163" s="125"/>
    </row>
    <row r="164" spans="2:18" x14ac:dyDescent="0.3">
      <c r="B164" s="125"/>
      <c r="C164" s="376"/>
      <c r="D164" s="232"/>
      <c r="E164" s="376"/>
      <c r="F164" s="377"/>
      <c r="G164" s="377"/>
      <c r="H164" s="377"/>
      <c r="I164" s="377"/>
      <c r="J164" s="377"/>
      <c r="K164" s="125"/>
      <c r="L164" s="125"/>
      <c r="M164" s="125"/>
      <c r="N164" s="125"/>
      <c r="O164" s="125"/>
      <c r="P164" s="125"/>
      <c r="Q164" s="125"/>
      <c r="R164" s="125"/>
    </row>
    <row r="165" spans="2:18" x14ac:dyDescent="0.3">
      <c r="B165" s="125"/>
      <c r="C165" s="376"/>
      <c r="D165" s="232"/>
      <c r="E165" s="376"/>
      <c r="F165" s="377"/>
      <c r="G165" s="377"/>
      <c r="H165" s="377"/>
      <c r="I165" s="377"/>
      <c r="J165" s="377"/>
      <c r="K165" s="125"/>
      <c r="L165" s="125"/>
      <c r="M165" s="125"/>
      <c r="N165" s="125"/>
      <c r="O165" s="125"/>
      <c r="P165" s="125"/>
      <c r="Q165" s="125"/>
      <c r="R165" s="125"/>
    </row>
    <row r="166" spans="2:18" x14ac:dyDescent="0.3">
      <c r="B166" s="125"/>
      <c r="C166" s="376"/>
      <c r="D166" s="232"/>
      <c r="E166" s="376"/>
      <c r="F166" s="377"/>
      <c r="G166" s="377"/>
      <c r="H166" s="377"/>
      <c r="I166" s="377"/>
      <c r="J166" s="377"/>
      <c r="K166" s="125"/>
      <c r="L166" s="125"/>
      <c r="M166" s="125"/>
      <c r="N166" s="125"/>
      <c r="O166" s="125"/>
      <c r="P166" s="125"/>
      <c r="Q166" s="125"/>
      <c r="R166" s="125"/>
    </row>
    <row r="167" spans="2:18" x14ac:dyDescent="0.3">
      <c r="B167" s="125"/>
      <c r="C167" s="376"/>
      <c r="D167" s="232"/>
      <c r="E167" s="376"/>
      <c r="F167" s="377"/>
      <c r="G167" s="377"/>
      <c r="H167" s="377"/>
      <c r="I167" s="377"/>
      <c r="J167" s="377"/>
      <c r="K167" s="125"/>
      <c r="L167" s="125"/>
      <c r="M167" s="125"/>
      <c r="N167" s="125"/>
      <c r="O167" s="125"/>
      <c r="P167" s="125"/>
      <c r="Q167" s="125"/>
      <c r="R167" s="125"/>
    </row>
    <row r="168" spans="2:18" x14ac:dyDescent="0.3">
      <c r="B168" s="125"/>
      <c r="C168" s="376"/>
      <c r="D168" s="232"/>
      <c r="E168" s="376"/>
      <c r="F168" s="377"/>
      <c r="G168" s="377"/>
      <c r="H168" s="377"/>
      <c r="I168" s="377"/>
      <c r="J168" s="377"/>
      <c r="K168" s="125"/>
      <c r="L168" s="125"/>
      <c r="M168" s="125"/>
      <c r="N168" s="125"/>
      <c r="O168" s="125"/>
      <c r="P168" s="125"/>
      <c r="Q168" s="125"/>
      <c r="R168" s="125"/>
    </row>
    <row r="169" spans="2:18" x14ac:dyDescent="0.3">
      <c r="B169" s="125"/>
      <c r="C169" s="376"/>
      <c r="D169" s="232"/>
      <c r="E169" s="376"/>
      <c r="F169" s="377"/>
      <c r="G169" s="377"/>
      <c r="H169" s="377"/>
      <c r="I169" s="377"/>
      <c r="J169" s="377"/>
      <c r="K169" s="125"/>
      <c r="L169" s="125"/>
      <c r="M169" s="125"/>
      <c r="N169" s="125"/>
      <c r="O169" s="125"/>
      <c r="P169" s="125"/>
      <c r="Q169" s="125"/>
      <c r="R169" s="125"/>
    </row>
    <row r="170" spans="2:18" x14ac:dyDescent="0.3">
      <c r="B170" s="125"/>
      <c r="C170" s="376"/>
      <c r="D170" s="232"/>
      <c r="E170" s="376"/>
      <c r="F170" s="377"/>
      <c r="G170" s="377"/>
      <c r="H170" s="377"/>
      <c r="I170" s="377"/>
      <c r="J170" s="377"/>
      <c r="K170" s="125"/>
      <c r="L170" s="125"/>
      <c r="M170" s="125"/>
      <c r="N170" s="125"/>
      <c r="O170" s="125"/>
      <c r="P170" s="125"/>
      <c r="Q170" s="125"/>
      <c r="R170" s="125"/>
    </row>
    <row r="171" spans="2:18" x14ac:dyDescent="0.3">
      <c r="B171" s="125"/>
      <c r="C171" s="376"/>
      <c r="D171" s="232"/>
      <c r="E171" s="376"/>
      <c r="F171" s="377"/>
      <c r="G171" s="377"/>
      <c r="H171" s="377"/>
      <c r="I171" s="377"/>
      <c r="J171" s="377"/>
      <c r="K171" s="125"/>
      <c r="L171" s="125"/>
      <c r="M171" s="125"/>
      <c r="N171" s="125"/>
      <c r="O171" s="125"/>
      <c r="P171" s="125"/>
      <c r="Q171" s="125"/>
      <c r="R171" s="125"/>
    </row>
    <row r="172" spans="2:18" x14ac:dyDescent="0.3">
      <c r="B172" s="125"/>
      <c r="C172" s="376"/>
      <c r="D172" s="232"/>
      <c r="E172" s="376"/>
      <c r="F172" s="377"/>
      <c r="G172" s="377"/>
      <c r="H172" s="377"/>
      <c r="I172" s="377"/>
      <c r="J172" s="377"/>
      <c r="K172" s="125"/>
      <c r="L172" s="125"/>
      <c r="M172" s="125"/>
      <c r="N172" s="125"/>
      <c r="O172" s="125"/>
      <c r="P172" s="125"/>
      <c r="Q172" s="125"/>
      <c r="R172" s="125"/>
    </row>
    <row r="173" spans="2:18" x14ac:dyDescent="0.3">
      <c r="B173" s="125"/>
      <c r="C173" s="376"/>
      <c r="D173" s="232"/>
      <c r="E173" s="376"/>
      <c r="F173" s="377"/>
      <c r="G173" s="377"/>
      <c r="H173" s="377"/>
      <c r="I173" s="377"/>
      <c r="J173" s="377"/>
      <c r="K173" s="125"/>
      <c r="L173" s="125"/>
      <c r="M173" s="125"/>
      <c r="N173" s="125"/>
      <c r="O173" s="125"/>
      <c r="P173" s="125"/>
      <c r="Q173" s="125"/>
      <c r="R173" s="125"/>
    </row>
    <row r="174" spans="2:18" x14ac:dyDescent="0.3">
      <c r="B174" s="125"/>
      <c r="C174" s="376"/>
      <c r="D174" s="232"/>
      <c r="E174" s="376"/>
      <c r="F174" s="377"/>
      <c r="G174" s="377"/>
      <c r="H174" s="377"/>
      <c r="I174" s="377"/>
      <c r="J174" s="377"/>
      <c r="K174" s="125"/>
      <c r="L174" s="125"/>
      <c r="M174" s="125"/>
      <c r="N174" s="125"/>
      <c r="O174" s="125"/>
      <c r="P174" s="125"/>
      <c r="Q174" s="125"/>
      <c r="R174" s="125"/>
    </row>
    <row r="175" spans="2:18" x14ac:dyDescent="0.3">
      <c r="B175" s="125"/>
      <c r="C175" s="376"/>
      <c r="D175" s="232"/>
      <c r="E175" s="376"/>
      <c r="F175" s="377"/>
      <c r="G175" s="377"/>
      <c r="H175" s="377"/>
      <c r="I175" s="377"/>
      <c r="J175" s="377"/>
      <c r="K175" s="125"/>
      <c r="L175" s="125"/>
      <c r="M175" s="125"/>
      <c r="N175" s="125"/>
      <c r="O175" s="125"/>
      <c r="P175" s="125"/>
      <c r="Q175" s="125"/>
      <c r="R175" s="125"/>
    </row>
    <row r="176" spans="2:18" x14ac:dyDescent="0.3">
      <c r="B176" s="125"/>
      <c r="C176" s="376"/>
      <c r="D176" s="232"/>
      <c r="E176" s="376"/>
      <c r="F176" s="377"/>
      <c r="G176" s="377"/>
      <c r="H176" s="377"/>
      <c r="I176" s="377"/>
      <c r="J176" s="377"/>
      <c r="K176" s="125"/>
      <c r="L176" s="125"/>
      <c r="M176" s="125"/>
      <c r="N176" s="125"/>
      <c r="O176" s="125"/>
      <c r="P176" s="125"/>
      <c r="Q176" s="125"/>
      <c r="R176" s="125"/>
    </row>
    <row r="177" spans="2:18" x14ac:dyDescent="0.3">
      <c r="B177" s="125"/>
      <c r="C177" s="376"/>
      <c r="D177" s="232"/>
      <c r="E177" s="376"/>
      <c r="F177" s="377"/>
      <c r="G177" s="377"/>
      <c r="H177" s="377"/>
      <c r="I177" s="377"/>
      <c r="J177" s="377"/>
      <c r="K177" s="125"/>
      <c r="L177" s="125"/>
      <c r="M177" s="125"/>
      <c r="N177" s="125"/>
      <c r="O177" s="125"/>
      <c r="P177" s="125"/>
      <c r="Q177" s="125"/>
      <c r="R177" s="125"/>
    </row>
    <row r="178" spans="2:18" x14ac:dyDescent="0.3">
      <c r="B178" s="125"/>
      <c r="C178" s="376"/>
      <c r="D178" s="232"/>
      <c r="E178" s="376"/>
      <c r="F178" s="377"/>
      <c r="G178" s="377"/>
      <c r="H178" s="377"/>
      <c r="I178" s="377"/>
      <c r="J178" s="377"/>
      <c r="K178" s="125"/>
      <c r="L178" s="125"/>
      <c r="M178" s="125"/>
      <c r="N178" s="125"/>
      <c r="O178" s="125"/>
      <c r="P178" s="125"/>
      <c r="Q178" s="125"/>
      <c r="R178" s="125"/>
    </row>
    <row r="179" spans="2:18" x14ac:dyDescent="0.3">
      <c r="B179" s="125"/>
      <c r="C179" s="376"/>
      <c r="D179" s="232"/>
      <c r="E179" s="376"/>
      <c r="F179" s="377"/>
      <c r="G179" s="377"/>
      <c r="H179" s="377"/>
      <c r="I179" s="377"/>
      <c r="J179" s="377"/>
      <c r="K179" s="125"/>
      <c r="L179" s="125"/>
      <c r="M179" s="125"/>
      <c r="N179" s="125"/>
      <c r="O179" s="125"/>
      <c r="P179" s="125"/>
      <c r="Q179" s="125"/>
      <c r="R179" s="125"/>
    </row>
    <row r="180" spans="2:18" x14ac:dyDescent="0.3">
      <c r="B180" s="125"/>
      <c r="C180" s="376"/>
      <c r="D180" s="232"/>
      <c r="E180" s="376"/>
      <c r="F180" s="377"/>
      <c r="G180" s="377"/>
      <c r="H180" s="377"/>
      <c r="I180" s="377"/>
      <c r="J180" s="377"/>
      <c r="K180" s="125"/>
      <c r="L180" s="125"/>
      <c r="M180" s="125"/>
      <c r="N180" s="125"/>
      <c r="O180" s="125"/>
      <c r="P180" s="125"/>
      <c r="Q180" s="125"/>
      <c r="R180" s="125"/>
    </row>
    <row r="181" spans="2:18" x14ac:dyDescent="0.3">
      <c r="B181" s="125"/>
      <c r="C181" s="376"/>
      <c r="D181" s="232"/>
      <c r="E181" s="376"/>
      <c r="F181" s="377"/>
      <c r="G181" s="377"/>
      <c r="H181" s="377"/>
      <c r="I181" s="377"/>
      <c r="J181" s="377"/>
      <c r="K181" s="125"/>
      <c r="L181" s="125"/>
      <c r="M181" s="125"/>
      <c r="N181" s="125"/>
      <c r="O181" s="125"/>
      <c r="P181" s="125"/>
      <c r="Q181" s="125"/>
      <c r="R181" s="125"/>
    </row>
    <row r="182" spans="2:18" x14ac:dyDescent="0.3">
      <c r="B182" s="125"/>
      <c r="C182" s="376"/>
      <c r="D182" s="232"/>
      <c r="E182" s="376"/>
      <c r="F182" s="377"/>
      <c r="G182" s="377"/>
      <c r="H182" s="377"/>
      <c r="I182" s="377"/>
      <c r="J182" s="377"/>
      <c r="K182" s="125"/>
      <c r="L182" s="125"/>
      <c r="M182" s="125"/>
      <c r="N182" s="125"/>
      <c r="O182" s="125"/>
      <c r="P182" s="125"/>
      <c r="Q182" s="125"/>
      <c r="R182" s="125"/>
    </row>
    <row r="183" spans="2:18" x14ac:dyDescent="0.3">
      <c r="B183" s="125"/>
      <c r="C183" s="376"/>
      <c r="D183" s="232"/>
      <c r="E183" s="376"/>
      <c r="F183" s="377"/>
      <c r="G183" s="377"/>
      <c r="H183" s="377"/>
      <c r="I183" s="377"/>
      <c r="J183" s="377"/>
      <c r="K183" s="125"/>
      <c r="L183" s="125"/>
      <c r="M183" s="125"/>
      <c r="N183" s="125"/>
      <c r="O183" s="125"/>
      <c r="P183" s="125"/>
      <c r="Q183" s="125"/>
      <c r="R183" s="125"/>
    </row>
    <row r="184" spans="2:18" x14ac:dyDescent="0.3">
      <c r="B184" s="125"/>
      <c r="C184" s="376"/>
      <c r="D184" s="232"/>
      <c r="E184" s="376"/>
      <c r="F184" s="377"/>
      <c r="G184" s="377"/>
      <c r="H184" s="377"/>
      <c r="I184" s="377"/>
      <c r="J184" s="377"/>
      <c r="K184" s="125"/>
      <c r="L184" s="125"/>
      <c r="M184" s="125"/>
      <c r="N184" s="125"/>
      <c r="O184" s="125"/>
      <c r="P184" s="125"/>
      <c r="Q184" s="125"/>
      <c r="R184" s="125"/>
    </row>
    <row r="185" spans="2:18" x14ac:dyDescent="0.3">
      <c r="B185" s="125"/>
      <c r="C185" s="376"/>
      <c r="D185" s="232"/>
      <c r="E185" s="376"/>
      <c r="F185" s="377"/>
      <c r="G185" s="377"/>
      <c r="H185" s="377"/>
      <c r="I185" s="377"/>
      <c r="J185" s="377"/>
      <c r="K185" s="125"/>
      <c r="L185" s="125"/>
      <c r="M185" s="125"/>
      <c r="N185" s="125"/>
      <c r="O185" s="125"/>
      <c r="P185" s="125"/>
      <c r="Q185" s="125"/>
      <c r="R185" s="125"/>
    </row>
    <row r="186" spans="2:18" x14ac:dyDescent="0.3">
      <c r="B186" s="125"/>
      <c r="C186" s="376"/>
      <c r="D186" s="232"/>
      <c r="E186" s="376"/>
      <c r="F186" s="377"/>
      <c r="G186" s="377"/>
      <c r="H186" s="377"/>
      <c r="I186" s="377"/>
      <c r="J186" s="377"/>
      <c r="K186" s="125"/>
      <c r="L186" s="125"/>
      <c r="M186" s="125"/>
      <c r="N186" s="125"/>
      <c r="O186" s="125"/>
      <c r="P186" s="125"/>
      <c r="Q186" s="125"/>
      <c r="R186" s="125"/>
    </row>
    <row r="187" spans="2:18" x14ac:dyDescent="0.3">
      <c r="B187" s="125"/>
      <c r="C187" s="376"/>
      <c r="D187" s="232"/>
      <c r="E187" s="376"/>
      <c r="F187" s="377"/>
      <c r="G187" s="377"/>
      <c r="H187" s="377"/>
      <c r="I187" s="377"/>
      <c r="J187" s="377"/>
      <c r="K187" s="125"/>
      <c r="L187" s="125"/>
      <c r="M187" s="125"/>
      <c r="N187" s="125"/>
      <c r="O187" s="125"/>
      <c r="P187" s="125"/>
      <c r="Q187" s="125"/>
      <c r="R187" s="125"/>
    </row>
    <row r="188" spans="2:18" x14ac:dyDescent="0.3">
      <c r="B188" s="125"/>
      <c r="C188" s="376"/>
      <c r="D188" s="232"/>
      <c r="E188" s="376"/>
      <c r="F188" s="377"/>
      <c r="G188" s="377"/>
      <c r="H188" s="377"/>
      <c r="I188" s="377"/>
      <c r="J188" s="377"/>
      <c r="K188" s="125"/>
      <c r="L188" s="125"/>
      <c r="M188" s="125"/>
      <c r="N188" s="125"/>
      <c r="O188" s="125"/>
      <c r="P188" s="125"/>
      <c r="Q188" s="125"/>
      <c r="R188" s="125"/>
    </row>
    <row r="189" spans="2:18" x14ac:dyDescent="0.3">
      <c r="B189" s="125"/>
      <c r="C189" s="376"/>
      <c r="D189" s="232"/>
      <c r="E189" s="376"/>
      <c r="F189" s="377"/>
      <c r="G189" s="377"/>
      <c r="H189" s="377"/>
      <c r="I189" s="377"/>
      <c r="J189" s="377"/>
      <c r="K189" s="125"/>
      <c r="L189" s="125"/>
      <c r="M189" s="125"/>
      <c r="N189" s="125"/>
      <c r="O189" s="125"/>
      <c r="P189" s="125"/>
      <c r="Q189" s="125"/>
      <c r="R189" s="125"/>
    </row>
    <row r="190" spans="2:18" x14ac:dyDescent="0.3">
      <c r="B190" s="125"/>
      <c r="C190" s="376"/>
      <c r="D190" s="232"/>
      <c r="E190" s="376"/>
      <c r="F190" s="377"/>
      <c r="G190" s="377"/>
      <c r="H190" s="377"/>
      <c r="I190" s="377"/>
      <c r="J190" s="377"/>
      <c r="K190" s="125"/>
      <c r="L190" s="125"/>
      <c r="M190" s="125"/>
      <c r="N190" s="125"/>
      <c r="O190" s="125"/>
      <c r="P190" s="125"/>
      <c r="Q190" s="125"/>
      <c r="R190" s="125"/>
    </row>
    <row r="191" spans="2:18" x14ac:dyDescent="0.3">
      <c r="B191" s="125"/>
      <c r="C191" s="376"/>
      <c r="D191" s="232"/>
      <c r="E191" s="376"/>
      <c r="F191" s="377"/>
      <c r="G191" s="377"/>
      <c r="H191" s="377"/>
      <c r="I191" s="377"/>
      <c r="J191" s="377"/>
      <c r="K191" s="125"/>
      <c r="L191" s="125"/>
      <c r="M191" s="125"/>
      <c r="N191" s="125"/>
      <c r="O191" s="125"/>
      <c r="P191" s="125"/>
      <c r="Q191" s="125"/>
      <c r="R191" s="125"/>
    </row>
    <row r="192" spans="2:18" x14ac:dyDescent="0.3">
      <c r="B192" s="125"/>
      <c r="C192" s="376"/>
      <c r="D192" s="232"/>
      <c r="E192" s="376"/>
      <c r="F192" s="377"/>
      <c r="G192" s="377"/>
      <c r="H192" s="377"/>
      <c r="I192" s="377"/>
      <c r="J192" s="377"/>
      <c r="K192" s="125"/>
      <c r="L192" s="125"/>
      <c r="M192" s="125"/>
      <c r="N192" s="125"/>
      <c r="O192" s="125"/>
      <c r="P192" s="125"/>
      <c r="Q192" s="125"/>
      <c r="R192" s="125"/>
    </row>
    <row r="193" spans="2:18" x14ac:dyDescent="0.3">
      <c r="B193" s="125"/>
      <c r="C193" s="376"/>
      <c r="D193" s="232"/>
      <c r="E193" s="376"/>
      <c r="F193" s="377"/>
      <c r="G193" s="377"/>
      <c r="H193" s="377"/>
      <c r="I193" s="377"/>
      <c r="J193" s="377"/>
      <c r="K193" s="125"/>
      <c r="L193" s="125"/>
      <c r="M193" s="125"/>
      <c r="N193" s="125"/>
      <c r="O193" s="125"/>
      <c r="P193" s="125"/>
      <c r="Q193" s="125"/>
      <c r="R193" s="125"/>
    </row>
    <row r="194" spans="2:18" x14ac:dyDescent="0.3">
      <c r="B194" s="125"/>
      <c r="C194" s="376"/>
      <c r="D194" s="232"/>
      <c r="E194" s="376"/>
      <c r="F194" s="377"/>
      <c r="G194" s="377"/>
      <c r="H194" s="377"/>
      <c r="I194" s="377"/>
      <c r="J194" s="377"/>
      <c r="K194" s="125"/>
      <c r="L194" s="125"/>
      <c r="M194" s="125"/>
      <c r="N194" s="125"/>
      <c r="O194" s="125"/>
      <c r="P194" s="125"/>
      <c r="Q194" s="125"/>
      <c r="R194" s="125"/>
    </row>
    <row r="195" spans="2:18" x14ac:dyDescent="0.3">
      <c r="B195" s="125"/>
      <c r="C195" s="376"/>
      <c r="D195" s="232"/>
      <c r="E195" s="376"/>
      <c r="F195" s="377"/>
      <c r="G195" s="377"/>
      <c r="H195" s="377"/>
      <c r="I195" s="377"/>
      <c r="J195" s="377"/>
      <c r="K195" s="125"/>
      <c r="L195" s="125"/>
      <c r="M195" s="125"/>
      <c r="N195" s="125"/>
      <c r="O195" s="125"/>
      <c r="P195" s="125"/>
      <c r="Q195" s="125"/>
      <c r="R195" s="125"/>
    </row>
    <row r="196" spans="2:18" x14ac:dyDescent="0.3">
      <c r="B196" s="125"/>
      <c r="C196" s="376"/>
      <c r="D196" s="232"/>
      <c r="E196" s="376"/>
      <c r="F196" s="377"/>
      <c r="G196" s="377"/>
      <c r="H196" s="377"/>
      <c r="I196" s="377"/>
      <c r="J196" s="377"/>
      <c r="K196" s="125"/>
      <c r="L196" s="125"/>
      <c r="M196" s="125"/>
      <c r="N196" s="125"/>
      <c r="O196" s="125"/>
      <c r="P196" s="125"/>
      <c r="Q196" s="125"/>
      <c r="R196" s="125"/>
    </row>
    <row r="197" spans="2:18" x14ac:dyDescent="0.3">
      <c r="B197" s="125"/>
      <c r="C197" s="376"/>
      <c r="D197" s="232"/>
      <c r="E197" s="376"/>
      <c r="F197" s="377"/>
      <c r="G197" s="377"/>
      <c r="H197" s="377"/>
      <c r="I197" s="377"/>
      <c r="J197" s="377"/>
      <c r="K197" s="125"/>
      <c r="L197" s="125"/>
      <c r="M197" s="125"/>
      <c r="N197" s="125"/>
      <c r="O197" s="125"/>
      <c r="P197" s="125"/>
      <c r="Q197" s="125"/>
      <c r="R197" s="125"/>
    </row>
    <row r="198" spans="2:18" x14ac:dyDescent="0.3">
      <c r="B198" s="125"/>
      <c r="C198" s="376"/>
      <c r="D198" s="232"/>
      <c r="E198" s="376"/>
      <c r="F198" s="377"/>
      <c r="G198" s="377"/>
      <c r="H198" s="377"/>
      <c r="I198" s="377"/>
      <c r="J198" s="377"/>
      <c r="K198" s="125"/>
      <c r="L198" s="125"/>
      <c r="M198" s="125"/>
      <c r="N198" s="125"/>
      <c r="O198" s="125"/>
      <c r="P198" s="125"/>
      <c r="Q198" s="125"/>
      <c r="R198" s="125"/>
    </row>
    <row r="199" spans="2:18" x14ac:dyDescent="0.3">
      <c r="B199" s="125"/>
      <c r="C199" s="376"/>
      <c r="D199" s="232"/>
      <c r="E199" s="376"/>
      <c r="F199" s="377"/>
      <c r="G199" s="377"/>
      <c r="H199" s="377"/>
      <c r="I199" s="377"/>
      <c r="J199" s="377"/>
      <c r="K199" s="125"/>
      <c r="L199" s="125"/>
      <c r="M199" s="125"/>
      <c r="N199" s="125"/>
      <c r="O199" s="125"/>
      <c r="P199" s="125"/>
      <c r="Q199" s="125"/>
      <c r="R199" s="125"/>
    </row>
    <row r="200" spans="2:18" x14ac:dyDescent="0.3">
      <c r="B200" s="125"/>
      <c r="C200" s="376"/>
      <c r="D200" s="232"/>
      <c r="E200" s="376"/>
      <c r="F200" s="377"/>
      <c r="G200" s="377"/>
      <c r="H200" s="377"/>
      <c r="I200" s="377"/>
      <c r="J200" s="377"/>
      <c r="K200" s="125"/>
      <c r="L200" s="125"/>
      <c r="M200" s="125"/>
      <c r="N200" s="125"/>
      <c r="O200" s="125"/>
      <c r="P200" s="125"/>
      <c r="Q200" s="125"/>
      <c r="R200" s="125"/>
    </row>
    <row r="201" spans="2:18" x14ac:dyDescent="0.3">
      <c r="B201" s="125"/>
      <c r="C201" s="376"/>
      <c r="D201" s="232"/>
      <c r="E201" s="376"/>
      <c r="F201" s="377"/>
      <c r="G201" s="377"/>
      <c r="H201" s="377"/>
      <c r="I201" s="377"/>
      <c r="J201" s="377"/>
      <c r="K201" s="125"/>
      <c r="L201" s="125"/>
      <c r="M201" s="125"/>
      <c r="N201" s="125"/>
      <c r="O201" s="125"/>
      <c r="P201" s="125"/>
      <c r="Q201" s="125"/>
      <c r="R201" s="125"/>
    </row>
    <row r="202" spans="2:18" x14ac:dyDescent="0.3">
      <c r="B202" s="125"/>
      <c r="C202" s="376"/>
      <c r="D202" s="232"/>
      <c r="E202" s="376"/>
      <c r="F202" s="377"/>
      <c r="G202" s="377"/>
      <c r="H202" s="377"/>
      <c r="I202" s="377"/>
      <c r="J202" s="377"/>
      <c r="K202" s="125"/>
      <c r="L202" s="125"/>
      <c r="M202" s="125"/>
      <c r="N202" s="125"/>
      <c r="O202" s="125"/>
      <c r="P202" s="125"/>
      <c r="Q202" s="125"/>
      <c r="R202" s="125"/>
    </row>
    <row r="203" spans="2:18" x14ac:dyDescent="0.3">
      <c r="B203" s="125"/>
      <c r="C203" s="376"/>
      <c r="D203" s="232"/>
      <c r="E203" s="376"/>
      <c r="F203" s="377"/>
      <c r="G203" s="377"/>
      <c r="H203" s="377"/>
      <c r="I203" s="377"/>
      <c r="J203" s="377"/>
      <c r="K203" s="125"/>
      <c r="L203" s="125"/>
      <c r="M203" s="125"/>
      <c r="N203" s="125"/>
      <c r="O203" s="125"/>
      <c r="P203" s="125"/>
      <c r="Q203" s="125"/>
      <c r="R203" s="125"/>
    </row>
    <row r="204" spans="2:18" x14ac:dyDescent="0.3">
      <c r="B204" s="125"/>
      <c r="C204" s="376"/>
      <c r="D204" s="232"/>
      <c r="E204" s="376"/>
      <c r="F204" s="377"/>
      <c r="G204" s="377"/>
      <c r="H204" s="377"/>
      <c r="I204" s="377"/>
      <c r="J204" s="377"/>
      <c r="K204" s="125"/>
      <c r="L204" s="125"/>
      <c r="M204" s="125"/>
      <c r="N204" s="125"/>
      <c r="O204" s="125"/>
      <c r="P204" s="125"/>
      <c r="Q204" s="125"/>
      <c r="R204" s="125"/>
    </row>
    <row r="205" spans="2:18" x14ac:dyDescent="0.3">
      <c r="B205" s="125"/>
      <c r="C205" s="376"/>
      <c r="D205" s="232"/>
      <c r="E205" s="376"/>
      <c r="F205" s="377"/>
      <c r="G205" s="377"/>
      <c r="H205" s="377"/>
      <c r="I205" s="377"/>
      <c r="J205" s="377"/>
      <c r="K205" s="125"/>
      <c r="L205" s="125"/>
      <c r="M205" s="125"/>
      <c r="N205" s="125"/>
      <c r="O205" s="125"/>
      <c r="P205" s="125"/>
      <c r="Q205" s="125"/>
      <c r="R205" s="125"/>
    </row>
    <row r="206" spans="2:18" x14ac:dyDescent="0.3">
      <c r="B206" s="125"/>
      <c r="C206" s="376"/>
      <c r="D206" s="232"/>
      <c r="E206" s="376"/>
      <c r="F206" s="377"/>
      <c r="G206" s="377"/>
      <c r="H206" s="377"/>
      <c r="I206" s="377"/>
      <c r="J206" s="377"/>
      <c r="K206" s="125"/>
      <c r="L206" s="125"/>
      <c r="M206" s="125"/>
      <c r="N206" s="125"/>
      <c r="O206" s="125"/>
      <c r="P206" s="125"/>
      <c r="Q206" s="125"/>
      <c r="R206" s="125"/>
    </row>
    <row r="207" spans="2:18" x14ac:dyDescent="0.3">
      <c r="B207" s="125"/>
      <c r="C207" s="376"/>
      <c r="D207" s="232"/>
      <c r="E207" s="376"/>
      <c r="F207" s="377"/>
      <c r="G207" s="377"/>
      <c r="H207" s="377"/>
      <c r="I207" s="377"/>
      <c r="J207" s="377"/>
      <c r="K207" s="125"/>
      <c r="L207" s="125"/>
      <c r="M207" s="125"/>
      <c r="N207" s="125"/>
      <c r="O207" s="125"/>
      <c r="P207" s="125"/>
      <c r="Q207" s="125"/>
      <c r="R207" s="125"/>
    </row>
    <row r="208" spans="2:18" x14ac:dyDescent="0.3">
      <c r="B208" s="125"/>
      <c r="C208" s="376"/>
      <c r="D208" s="232"/>
      <c r="E208" s="376"/>
      <c r="F208" s="377"/>
      <c r="G208" s="377"/>
      <c r="H208" s="377"/>
      <c r="I208" s="377"/>
      <c r="J208" s="377"/>
      <c r="K208" s="125"/>
      <c r="L208" s="125"/>
      <c r="M208" s="125"/>
      <c r="N208" s="125"/>
      <c r="O208" s="125"/>
      <c r="P208" s="125"/>
      <c r="Q208" s="125"/>
      <c r="R208" s="125"/>
    </row>
    <row r="209" spans="2:18" x14ac:dyDescent="0.3">
      <c r="B209" s="125"/>
      <c r="C209" s="376"/>
      <c r="D209" s="232"/>
      <c r="E209" s="376"/>
      <c r="F209" s="377"/>
      <c r="G209" s="377"/>
      <c r="H209" s="377"/>
      <c r="I209" s="377"/>
      <c r="J209" s="377"/>
      <c r="K209" s="125"/>
      <c r="L209" s="125"/>
      <c r="M209" s="125"/>
      <c r="N209" s="125"/>
      <c r="O209" s="125"/>
      <c r="P209" s="125"/>
      <c r="Q209" s="125"/>
      <c r="R209" s="125"/>
    </row>
    <row r="210" spans="2:18" x14ac:dyDescent="0.3">
      <c r="B210" s="125"/>
      <c r="C210" s="376"/>
      <c r="D210" s="232"/>
      <c r="E210" s="376"/>
      <c r="F210" s="377"/>
      <c r="G210" s="377"/>
      <c r="H210" s="377"/>
      <c r="I210" s="377"/>
      <c r="J210" s="377"/>
      <c r="K210" s="125"/>
      <c r="L210" s="125"/>
      <c r="M210" s="125"/>
      <c r="N210" s="125"/>
      <c r="O210" s="125"/>
      <c r="P210" s="125"/>
      <c r="Q210" s="125"/>
      <c r="R210" s="125"/>
    </row>
    <row r="211" spans="2:18" x14ac:dyDescent="0.3">
      <c r="B211" s="125"/>
      <c r="C211" s="376"/>
      <c r="D211" s="232"/>
      <c r="E211" s="376"/>
      <c r="F211" s="377"/>
      <c r="G211" s="377"/>
      <c r="H211" s="377"/>
      <c r="I211" s="377"/>
      <c r="J211" s="377"/>
      <c r="K211" s="125"/>
      <c r="L211" s="125"/>
      <c r="M211" s="125"/>
      <c r="N211" s="125"/>
      <c r="O211" s="125"/>
      <c r="P211" s="125"/>
      <c r="Q211" s="125"/>
      <c r="R211" s="125"/>
    </row>
    <row r="212" spans="2:18" x14ac:dyDescent="0.3">
      <c r="B212" s="125"/>
      <c r="C212" s="376"/>
      <c r="D212" s="232"/>
      <c r="E212" s="376"/>
      <c r="F212" s="377"/>
      <c r="G212" s="377"/>
      <c r="H212" s="377"/>
      <c r="I212" s="377"/>
      <c r="J212" s="377"/>
      <c r="K212" s="125"/>
      <c r="L212" s="125"/>
      <c r="M212" s="125"/>
      <c r="N212" s="125"/>
      <c r="O212" s="125"/>
      <c r="P212" s="125"/>
      <c r="Q212" s="125"/>
      <c r="R212" s="125"/>
    </row>
    <row r="213" spans="2:18" x14ac:dyDescent="0.3">
      <c r="B213" s="125"/>
      <c r="C213" s="376"/>
      <c r="D213" s="232"/>
      <c r="E213" s="376"/>
      <c r="F213" s="377"/>
      <c r="G213" s="377"/>
      <c r="H213" s="377"/>
      <c r="I213" s="377"/>
      <c r="J213" s="377"/>
      <c r="K213" s="125"/>
      <c r="L213" s="125"/>
      <c r="M213" s="125"/>
      <c r="N213" s="125"/>
      <c r="O213" s="125"/>
      <c r="P213" s="125"/>
      <c r="Q213" s="125"/>
      <c r="R213" s="125"/>
    </row>
    <row r="214" spans="2:18" x14ac:dyDescent="0.3">
      <c r="B214" s="125"/>
      <c r="C214" s="376"/>
      <c r="D214" s="232"/>
      <c r="E214" s="376"/>
      <c r="F214" s="377"/>
      <c r="G214" s="377"/>
      <c r="H214" s="377"/>
      <c r="I214" s="377"/>
      <c r="J214" s="377"/>
      <c r="K214" s="125"/>
      <c r="L214" s="125"/>
      <c r="M214" s="125"/>
      <c r="N214" s="125"/>
      <c r="O214" s="125"/>
      <c r="P214" s="125"/>
      <c r="Q214" s="125"/>
      <c r="R214" s="125"/>
    </row>
    <row r="215" spans="2:18" x14ac:dyDescent="0.3">
      <c r="B215" s="125"/>
      <c r="C215" s="376"/>
      <c r="D215" s="232"/>
      <c r="E215" s="376"/>
      <c r="F215" s="377"/>
      <c r="G215" s="377"/>
      <c r="H215" s="377"/>
      <c r="I215" s="377"/>
      <c r="J215" s="377"/>
      <c r="K215" s="125"/>
      <c r="L215" s="125"/>
      <c r="M215" s="125"/>
      <c r="N215" s="125"/>
      <c r="O215" s="125"/>
      <c r="P215" s="125"/>
      <c r="Q215" s="125"/>
      <c r="R215" s="125"/>
    </row>
    <row r="216" spans="2:18" x14ac:dyDescent="0.3">
      <c r="B216" s="125"/>
      <c r="C216" s="376"/>
      <c r="D216" s="232"/>
      <c r="E216" s="376"/>
      <c r="F216" s="377"/>
      <c r="G216" s="377"/>
      <c r="H216" s="377"/>
      <c r="I216" s="377"/>
      <c r="J216" s="377"/>
      <c r="K216" s="125"/>
      <c r="L216" s="125"/>
      <c r="M216" s="125"/>
      <c r="N216" s="125"/>
      <c r="O216" s="125"/>
      <c r="P216" s="125"/>
      <c r="Q216" s="125"/>
      <c r="R216" s="125"/>
    </row>
    <row r="217" spans="2:18" x14ac:dyDescent="0.3">
      <c r="B217" s="125"/>
      <c r="C217" s="376"/>
      <c r="D217" s="232"/>
      <c r="E217" s="376"/>
      <c r="F217" s="377"/>
      <c r="G217" s="377"/>
      <c r="H217" s="377"/>
      <c r="I217" s="377"/>
      <c r="J217" s="377"/>
      <c r="K217" s="125"/>
      <c r="L217" s="125"/>
      <c r="M217" s="125"/>
      <c r="N217" s="125"/>
      <c r="O217" s="125"/>
      <c r="P217" s="125"/>
      <c r="Q217" s="125"/>
      <c r="R217" s="125"/>
    </row>
    <row r="218" spans="2:18" x14ac:dyDescent="0.3">
      <c r="B218" s="125"/>
      <c r="C218" s="376"/>
      <c r="D218" s="232"/>
      <c r="E218" s="376"/>
      <c r="F218" s="377"/>
      <c r="G218" s="377"/>
      <c r="H218" s="377"/>
      <c r="I218" s="377"/>
      <c r="J218" s="377"/>
      <c r="K218" s="125"/>
      <c r="L218" s="125"/>
      <c r="M218" s="125"/>
      <c r="N218" s="125"/>
      <c r="O218" s="125"/>
      <c r="P218" s="125"/>
      <c r="Q218" s="125"/>
      <c r="R218" s="125"/>
    </row>
    <row r="219" spans="2:18" x14ac:dyDescent="0.3">
      <c r="B219" s="125"/>
      <c r="C219" s="376"/>
      <c r="D219" s="232"/>
      <c r="E219" s="376"/>
      <c r="F219" s="377"/>
      <c r="G219" s="377"/>
      <c r="H219" s="377"/>
      <c r="I219" s="377"/>
      <c r="J219" s="377"/>
      <c r="K219" s="125"/>
      <c r="L219" s="125"/>
      <c r="M219" s="125"/>
      <c r="N219" s="125"/>
      <c r="O219" s="125"/>
      <c r="P219" s="125"/>
      <c r="Q219" s="125"/>
      <c r="R219" s="125"/>
    </row>
    <row r="220" spans="2:18" x14ac:dyDescent="0.3">
      <c r="B220" s="125"/>
      <c r="C220" s="376"/>
      <c r="D220" s="232"/>
      <c r="E220" s="376"/>
      <c r="F220" s="377"/>
      <c r="G220" s="377"/>
      <c r="H220" s="377"/>
      <c r="I220" s="377"/>
      <c r="J220" s="377"/>
      <c r="K220" s="125"/>
      <c r="L220" s="125"/>
      <c r="M220" s="125"/>
      <c r="N220" s="125"/>
      <c r="O220" s="125"/>
      <c r="P220" s="125"/>
      <c r="Q220" s="125"/>
      <c r="R220" s="125"/>
    </row>
    <row r="221" spans="2:18" x14ac:dyDescent="0.3">
      <c r="B221" s="125"/>
      <c r="C221" s="376"/>
      <c r="D221" s="232"/>
      <c r="E221" s="376"/>
      <c r="F221" s="377"/>
      <c r="G221" s="377"/>
      <c r="H221" s="377"/>
      <c r="I221" s="377"/>
      <c r="J221" s="377"/>
      <c r="K221" s="125"/>
      <c r="L221" s="125"/>
      <c r="M221" s="125"/>
      <c r="N221" s="125"/>
      <c r="O221" s="125"/>
      <c r="P221" s="125"/>
      <c r="Q221" s="125"/>
      <c r="R221" s="125"/>
    </row>
    <row r="222" spans="2:18" x14ac:dyDescent="0.3">
      <c r="B222" s="125"/>
      <c r="C222" s="376"/>
      <c r="D222" s="232"/>
      <c r="E222" s="376"/>
      <c r="F222" s="377"/>
      <c r="G222" s="377"/>
      <c r="H222" s="377"/>
      <c r="I222" s="377"/>
      <c r="J222" s="377"/>
      <c r="K222" s="125"/>
      <c r="L222" s="125"/>
      <c r="M222" s="125"/>
      <c r="N222" s="125"/>
      <c r="O222" s="125"/>
      <c r="P222" s="125"/>
      <c r="Q222" s="125"/>
      <c r="R222" s="125"/>
    </row>
    <row r="223" spans="2:18" x14ac:dyDescent="0.3">
      <c r="B223" s="125"/>
      <c r="C223" s="376"/>
      <c r="D223" s="232"/>
      <c r="E223" s="376"/>
      <c r="F223" s="377"/>
      <c r="G223" s="377"/>
      <c r="H223" s="377"/>
      <c r="I223" s="377"/>
      <c r="J223" s="377"/>
      <c r="K223" s="125"/>
      <c r="L223" s="125"/>
      <c r="M223" s="125"/>
      <c r="N223" s="125"/>
      <c r="O223" s="125"/>
      <c r="P223" s="125"/>
      <c r="Q223" s="125"/>
      <c r="R223" s="125"/>
    </row>
    <row r="224" spans="2:18" x14ac:dyDescent="0.3">
      <c r="B224" s="125"/>
      <c r="C224" s="376"/>
      <c r="D224" s="232"/>
      <c r="E224" s="376"/>
      <c r="F224" s="377"/>
      <c r="G224" s="377"/>
      <c r="H224" s="377"/>
      <c r="I224" s="377"/>
      <c r="J224" s="377"/>
      <c r="K224" s="125"/>
      <c r="L224" s="125"/>
      <c r="M224" s="125"/>
      <c r="N224" s="125"/>
      <c r="O224" s="125"/>
      <c r="P224" s="125"/>
      <c r="Q224" s="125"/>
      <c r="R224" s="125"/>
    </row>
    <row r="225" spans="2:18" x14ac:dyDescent="0.3">
      <c r="B225" s="125"/>
      <c r="C225" s="376"/>
      <c r="D225" s="232"/>
      <c r="E225" s="376"/>
      <c r="F225" s="377"/>
      <c r="G225" s="377"/>
      <c r="H225" s="377"/>
      <c r="I225" s="377"/>
      <c r="J225" s="377"/>
      <c r="K225" s="125"/>
      <c r="L225" s="125"/>
      <c r="M225" s="125"/>
      <c r="N225" s="125"/>
      <c r="O225" s="125"/>
      <c r="P225" s="125"/>
      <c r="Q225" s="125"/>
      <c r="R225" s="125"/>
    </row>
    <row r="226" spans="2:18" x14ac:dyDescent="0.3">
      <c r="B226" s="125"/>
      <c r="C226" s="376"/>
      <c r="D226" s="232"/>
      <c r="E226" s="376"/>
      <c r="F226" s="377"/>
      <c r="G226" s="377"/>
      <c r="H226" s="377"/>
      <c r="I226" s="377"/>
      <c r="J226" s="377"/>
      <c r="K226" s="125"/>
      <c r="L226" s="125"/>
      <c r="M226" s="125"/>
      <c r="N226" s="125"/>
      <c r="O226" s="125"/>
      <c r="P226" s="125"/>
      <c r="Q226" s="125"/>
      <c r="R226" s="125"/>
    </row>
    <row r="227" spans="2:18" x14ac:dyDescent="0.3">
      <c r="B227" s="125"/>
      <c r="C227" s="376"/>
      <c r="D227" s="232"/>
      <c r="E227" s="376"/>
      <c r="F227" s="377"/>
      <c r="G227" s="377"/>
      <c r="H227" s="377"/>
      <c r="I227" s="377"/>
      <c r="J227" s="377"/>
      <c r="K227" s="125"/>
      <c r="L227" s="125"/>
      <c r="M227" s="125"/>
      <c r="N227" s="125"/>
      <c r="O227" s="125"/>
      <c r="P227" s="125"/>
      <c r="Q227" s="125"/>
      <c r="R227" s="125"/>
    </row>
    <row r="228" spans="2:18" x14ac:dyDescent="0.3">
      <c r="B228" s="125"/>
      <c r="C228" s="376"/>
      <c r="D228" s="232"/>
      <c r="E228" s="376"/>
      <c r="F228" s="377"/>
      <c r="G228" s="377"/>
      <c r="H228" s="377"/>
      <c r="I228" s="377"/>
      <c r="J228" s="377"/>
      <c r="K228" s="125"/>
      <c r="L228" s="125"/>
      <c r="M228" s="125"/>
      <c r="N228" s="125"/>
      <c r="O228" s="125"/>
      <c r="P228" s="125"/>
      <c r="Q228" s="125"/>
      <c r="R228" s="125"/>
    </row>
    <row r="229" spans="2:18" x14ac:dyDescent="0.3">
      <c r="B229" s="125"/>
      <c r="C229" s="376"/>
      <c r="D229" s="232"/>
      <c r="E229" s="376"/>
      <c r="F229" s="377"/>
      <c r="G229" s="377"/>
      <c r="H229" s="377"/>
      <c r="I229" s="377"/>
      <c r="J229" s="377"/>
      <c r="K229" s="125"/>
      <c r="L229" s="125"/>
      <c r="M229" s="125"/>
      <c r="N229" s="125"/>
      <c r="O229" s="125"/>
      <c r="P229" s="125"/>
      <c r="Q229" s="125"/>
      <c r="R229" s="125"/>
    </row>
    <row r="230" spans="2:18" x14ac:dyDescent="0.3">
      <c r="B230" s="125"/>
      <c r="C230" s="376"/>
      <c r="D230" s="232"/>
      <c r="E230" s="376"/>
      <c r="F230" s="377"/>
      <c r="G230" s="377"/>
      <c r="H230" s="377"/>
      <c r="I230" s="377"/>
      <c r="J230" s="377"/>
      <c r="K230" s="125"/>
      <c r="L230" s="125"/>
      <c r="M230" s="125"/>
      <c r="N230" s="125"/>
      <c r="O230" s="125"/>
      <c r="P230" s="125"/>
      <c r="Q230" s="125"/>
      <c r="R230" s="125"/>
    </row>
    <row r="231" spans="2:18" x14ac:dyDescent="0.3">
      <c r="B231" s="125"/>
      <c r="C231" s="376"/>
      <c r="D231" s="232"/>
      <c r="E231" s="376"/>
      <c r="F231" s="377"/>
      <c r="G231" s="377"/>
      <c r="H231" s="377"/>
      <c r="I231" s="377"/>
      <c r="J231" s="377"/>
      <c r="K231" s="125"/>
      <c r="L231" s="125"/>
      <c r="M231" s="125"/>
      <c r="N231" s="125"/>
      <c r="O231" s="125"/>
      <c r="P231" s="125"/>
      <c r="Q231" s="125"/>
      <c r="R231" s="125"/>
    </row>
    <row r="232" spans="2:18" x14ac:dyDescent="0.3">
      <c r="B232" s="125"/>
      <c r="C232" s="376"/>
      <c r="D232" s="232"/>
      <c r="E232" s="376"/>
      <c r="F232" s="377"/>
      <c r="G232" s="377"/>
      <c r="H232" s="377"/>
      <c r="I232" s="377"/>
      <c r="J232" s="377"/>
      <c r="K232" s="125"/>
      <c r="L232" s="125"/>
      <c r="M232" s="125"/>
      <c r="N232" s="125"/>
      <c r="O232" s="125"/>
      <c r="P232" s="125"/>
      <c r="Q232" s="125"/>
      <c r="R232" s="125"/>
    </row>
    <row r="233" spans="2:18" x14ac:dyDescent="0.3">
      <c r="B233" s="125"/>
      <c r="C233" s="376"/>
      <c r="D233" s="232"/>
      <c r="E233" s="376"/>
      <c r="F233" s="377"/>
      <c r="G233" s="377"/>
      <c r="H233" s="377"/>
      <c r="I233" s="377"/>
      <c r="J233" s="377"/>
      <c r="K233" s="125"/>
      <c r="L233" s="125"/>
      <c r="M233" s="125"/>
      <c r="N233" s="125"/>
      <c r="O233" s="125"/>
      <c r="P233" s="125"/>
      <c r="Q233" s="125"/>
      <c r="R233" s="125"/>
    </row>
    <row r="234" spans="2:18" x14ac:dyDescent="0.3">
      <c r="B234" s="125"/>
      <c r="C234" s="376"/>
      <c r="D234" s="232"/>
      <c r="E234" s="376"/>
      <c r="F234" s="377"/>
      <c r="G234" s="377"/>
      <c r="H234" s="377"/>
      <c r="I234" s="377"/>
      <c r="J234" s="377"/>
      <c r="K234" s="125"/>
      <c r="L234" s="125"/>
      <c r="M234" s="125"/>
      <c r="N234" s="125"/>
      <c r="O234" s="125"/>
      <c r="P234" s="125"/>
      <c r="Q234" s="125"/>
      <c r="R234" s="125"/>
    </row>
    <row r="235" spans="2:18" x14ac:dyDescent="0.3">
      <c r="B235" s="125"/>
      <c r="C235" s="376"/>
      <c r="D235" s="232"/>
      <c r="E235" s="376"/>
      <c r="F235" s="377"/>
      <c r="G235" s="377"/>
      <c r="H235" s="377"/>
      <c r="I235" s="377"/>
      <c r="J235" s="377"/>
      <c r="K235" s="125"/>
      <c r="L235" s="125"/>
      <c r="M235" s="125"/>
      <c r="N235" s="125"/>
      <c r="O235" s="125"/>
      <c r="P235" s="125"/>
      <c r="Q235" s="125"/>
      <c r="R235" s="125"/>
    </row>
    <row r="236" spans="2:18" x14ac:dyDescent="0.3">
      <c r="B236" s="125"/>
      <c r="C236" s="376"/>
      <c r="D236" s="232"/>
      <c r="E236" s="376"/>
      <c r="F236" s="377"/>
      <c r="G236" s="377"/>
      <c r="H236" s="377"/>
      <c r="I236" s="377"/>
      <c r="J236" s="377"/>
      <c r="K236" s="125"/>
      <c r="L236" s="125"/>
      <c r="M236" s="125"/>
      <c r="N236" s="125"/>
      <c r="O236" s="125"/>
      <c r="P236" s="125"/>
      <c r="Q236" s="125"/>
      <c r="R236" s="125"/>
    </row>
    <row r="237" spans="2:18" x14ac:dyDescent="0.3">
      <c r="B237" s="125"/>
      <c r="C237" s="376"/>
      <c r="D237" s="232"/>
      <c r="E237" s="376"/>
      <c r="F237" s="377"/>
      <c r="G237" s="377"/>
      <c r="H237" s="377"/>
      <c r="I237" s="377"/>
      <c r="J237" s="377"/>
      <c r="K237" s="125"/>
      <c r="L237" s="125"/>
      <c r="M237" s="125"/>
      <c r="N237" s="125"/>
      <c r="O237" s="125"/>
      <c r="P237" s="125"/>
      <c r="Q237" s="125"/>
      <c r="R237" s="125"/>
    </row>
    <row r="238" spans="2:18" x14ac:dyDescent="0.3">
      <c r="B238" s="125"/>
      <c r="C238" s="376"/>
      <c r="D238" s="232"/>
      <c r="E238" s="376"/>
      <c r="F238" s="377"/>
      <c r="G238" s="377"/>
      <c r="H238" s="377"/>
      <c r="I238" s="377"/>
      <c r="J238" s="377"/>
      <c r="K238" s="125"/>
      <c r="L238" s="125"/>
      <c r="M238" s="125"/>
      <c r="N238" s="125"/>
      <c r="O238" s="125"/>
      <c r="P238" s="125"/>
      <c r="Q238" s="125"/>
      <c r="R238" s="125"/>
    </row>
    <row r="239" spans="2:18" x14ac:dyDescent="0.3">
      <c r="B239" s="125"/>
      <c r="C239" s="376"/>
      <c r="D239" s="232"/>
      <c r="E239" s="376"/>
      <c r="F239" s="377"/>
      <c r="G239" s="377"/>
      <c r="H239" s="377"/>
      <c r="I239" s="377"/>
      <c r="J239" s="377"/>
      <c r="K239" s="125"/>
      <c r="L239" s="125"/>
      <c r="M239" s="125"/>
      <c r="N239" s="125"/>
      <c r="O239" s="125"/>
      <c r="P239" s="125"/>
      <c r="Q239" s="125"/>
      <c r="R239" s="125"/>
    </row>
    <row r="240" spans="2:18" x14ac:dyDescent="0.3">
      <c r="B240" s="125"/>
      <c r="C240" s="376"/>
      <c r="D240" s="232"/>
      <c r="E240" s="376"/>
      <c r="F240" s="377"/>
      <c r="G240" s="377"/>
      <c r="H240" s="377"/>
      <c r="I240" s="377"/>
      <c r="J240" s="377"/>
      <c r="K240" s="125"/>
      <c r="L240" s="125"/>
      <c r="M240" s="125"/>
      <c r="N240" s="125"/>
      <c r="O240" s="125"/>
      <c r="P240" s="125"/>
      <c r="Q240" s="125"/>
      <c r="R240" s="125"/>
    </row>
    <row r="241" spans="2:18" x14ac:dyDescent="0.3">
      <c r="B241" s="125"/>
      <c r="C241" s="376"/>
      <c r="D241" s="232"/>
      <c r="E241" s="376"/>
      <c r="F241" s="377"/>
      <c r="G241" s="377"/>
      <c r="H241" s="377"/>
      <c r="I241" s="377"/>
      <c r="J241" s="377"/>
      <c r="K241" s="125"/>
      <c r="L241" s="125"/>
      <c r="M241" s="125"/>
      <c r="N241" s="125"/>
      <c r="O241" s="125"/>
      <c r="P241" s="125"/>
      <c r="Q241" s="125"/>
      <c r="R241" s="125"/>
    </row>
    <row r="242" spans="2:18" x14ac:dyDescent="0.3">
      <c r="B242" s="125"/>
      <c r="C242" s="376"/>
      <c r="D242" s="232"/>
      <c r="E242" s="376"/>
      <c r="F242" s="377"/>
      <c r="G242" s="377"/>
      <c r="H242" s="377"/>
      <c r="I242" s="377"/>
      <c r="J242" s="377"/>
      <c r="K242" s="125"/>
      <c r="L242" s="125"/>
      <c r="M242" s="125"/>
      <c r="N242" s="125"/>
      <c r="O242" s="125"/>
      <c r="P242" s="125"/>
      <c r="Q242" s="125"/>
      <c r="R242" s="125"/>
    </row>
    <row r="243" spans="2:18" x14ac:dyDescent="0.3">
      <c r="B243" s="125"/>
      <c r="C243" s="376"/>
      <c r="D243" s="232"/>
      <c r="E243" s="376"/>
      <c r="F243" s="377"/>
      <c r="G243" s="377"/>
      <c r="H243" s="377"/>
      <c r="I243" s="377"/>
      <c r="J243" s="377"/>
      <c r="K243" s="125"/>
      <c r="L243" s="125"/>
      <c r="M243" s="125"/>
      <c r="N243" s="125"/>
      <c r="O243" s="125"/>
      <c r="P243" s="125"/>
      <c r="Q243" s="125"/>
      <c r="R243" s="125"/>
    </row>
    <row r="244" spans="2:18" x14ac:dyDescent="0.3">
      <c r="B244" s="125"/>
      <c r="C244" s="376"/>
      <c r="D244" s="232"/>
      <c r="E244" s="376"/>
      <c r="F244" s="377"/>
      <c r="G244" s="377"/>
      <c r="H244" s="377"/>
      <c r="I244" s="377"/>
      <c r="J244" s="377"/>
      <c r="K244" s="125"/>
      <c r="L244" s="125"/>
      <c r="M244" s="125"/>
      <c r="N244" s="125"/>
      <c r="O244" s="125"/>
      <c r="P244" s="125"/>
      <c r="Q244" s="125"/>
      <c r="R244" s="125"/>
    </row>
    <row r="245" spans="2:18" x14ac:dyDescent="0.3">
      <c r="B245" s="125"/>
      <c r="C245" s="376"/>
      <c r="D245" s="232"/>
      <c r="E245" s="376"/>
      <c r="F245" s="377"/>
      <c r="G245" s="377"/>
      <c r="H245" s="377"/>
      <c r="I245" s="377"/>
      <c r="J245" s="377"/>
      <c r="K245" s="125"/>
      <c r="L245" s="125"/>
      <c r="M245" s="125"/>
      <c r="N245" s="125"/>
      <c r="O245" s="125"/>
      <c r="P245" s="125"/>
      <c r="Q245" s="125"/>
      <c r="R245" s="125"/>
    </row>
    <row r="246" spans="2:18" x14ac:dyDescent="0.3">
      <c r="B246" s="125"/>
      <c r="C246" s="376"/>
      <c r="D246" s="232"/>
      <c r="E246" s="376"/>
      <c r="F246" s="377"/>
      <c r="G246" s="377"/>
      <c r="H246" s="377"/>
      <c r="I246" s="377"/>
      <c r="J246" s="377"/>
      <c r="K246" s="125"/>
      <c r="L246" s="125"/>
      <c r="M246" s="125"/>
      <c r="N246" s="125"/>
      <c r="O246" s="125"/>
      <c r="P246" s="125"/>
      <c r="Q246" s="125"/>
      <c r="R246" s="125"/>
    </row>
    <row r="247" spans="2:18" x14ac:dyDescent="0.3">
      <c r="B247" s="125"/>
      <c r="C247" s="376"/>
      <c r="D247" s="232"/>
      <c r="E247" s="376"/>
      <c r="F247" s="377"/>
      <c r="G247" s="377"/>
      <c r="H247" s="377"/>
      <c r="I247" s="377"/>
      <c r="J247" s="377"/>
      <c r="K247" s="125"/>
      <c r="L247" s="125"/>
      <c r="M247" s="125"/>
      <c r="N247" s="125"/>
      <c r="O247" s="125"/>
      <c r="P247" s="125"/>
      <c r="Q247" s="125"/>
      <c r="R247" s="125"/>
    </row>
    <row r="248" spans="2:18" x14ac:dyDescent="0.3">
      <c r="B248" s="125"/>
      <c r="C248" s="376"/>
      <c r="D248" s="232"/>
      <c r="E248" s="376"/>
      <c r="F248" s="377"/>
      <c r="G248" s="377"/>
      <c r="H248" s="377"/>
      <c r="I248" s="377"/>
      <c r="J248" s="377"/>
      <c r="K248" s="125"/>
      <c r="L248" s="125"/>
      <c r="M248" s="125"/>
      <c r="N248" s="125"/>
      <c r="O248" s="125"/>
      <c r="P248" s="125"/>
      <c r="Q248" s="125"/>
      <c r="R248" s="125"/>
    </row>
    <row r="249" spans="2:18" x14ac:dyDescent="0.3">
      <c r="B249" s="125"/>
      <c r="C249" s="376"/>
      <c r="D249" s="232"/>
      <c r="E249" s="376"/>
      <c r="F249" s="377"/>
      <c r="G249" s="377"/>
      <c r="H249" s="377"/>
      <c r="I249" s="377"/>
      <c r="J249" s="377"/>
      <c r="K249" s="125"/>
      <c r="L249" s="125"/>
      <c r="M249" s="125"/>
      <c r="N249" s="125"/>
      <c r="O249" s="125"/>
      <c r="P249" s="125"/>
      <c r="Q249" s="125"/>
      <c r="R249" s="125"/>
    </row>
    <row r="250" spans="2:18" x14ac:dyDescent="0.3">
      <c r="B250" s="125"/>
      <c r="C250" s="376"/>
      <c r="D250" s="232"/>
      <c r="E250" s="376"/>
      <c r="F250" s="377"/>
      <c r="G250" s="377"/>
      <c r="H250" s="377"/>
      <c r="I250" s="377"/>
      <c r="J250" s="377"/>
      <c r="K250" s="125"/>
      <c r="L250" s="125"/>
      <c r="M250" s="125"/>
      <c r="N250" s="125"/>
      <c r="O250" s="125"/>
      <c r="P250" s="125"/>
      <c r="Q250" s="125"/>
      <c r="R250" s="125"/>
    </row>
    <row r="251" spans="2:18" x14ac:dyDescent="0.3">
      <c r="B251" s="125"/>
      <c r="C251" s="376"/>
      <c r="D251" s="232"/>
      <c r="E251" s="376"/>
      <c r="F251" s="377"/>
      <c r="G251" s="377"/>
      <c r="H251" s="377"/>
      <c r="I251" s="377"/>
      <c r="J251" s="377"/>
      <c r="K251" s="125"/>
      <c r="L251" s="125"/>
      <c r="M251" s="125"/>
      <c r="N251" s="125"/>
      <c r="O251" s="125"/>
      <c r="P251" s="125"/>
      <c r="Q251" s="125"/>
      <c r="R251" s="125"/>
    </row>
    <row r="252" spans="2:18" x14ac:dyDescent="0.3">
      <c r="B252" s="125"/>
      <c r="C252" s="376"/>
      <c r="D252" s="232"/>
      <c r="E252" s="376"/>
      <c r="F252" s="377"/>
      <c r="G252" s="377"/>
      <c r="H252" s="377"/>
      <c r="I252" s="377"/>
      <c r="J252" s="377"/>
      <c r="K252" s="125"/>
      <c r="L252" s="125"/>
      <c r="M252" s="125"/>
      <c r="N252" s="125"/>
      <c r="O252" s="125"/>
      <c r="P252" s="125"/>
      <c r="Q252" s="125"/>
      <c r="R252" s="125"/>
    </row>
    <row r="253" spans="2:18" x14ac:dyDescent="0.3">
      <c r="B253" s="125"/>
      <c r="C253" s="376"/>
      <c r="D253" s="232"/>
      <c r="E253" s="376"/>
      <c r="F253" s="377"/>
      <c r="G253" s="377"/>
      <c r="H253" s="377"/>
      <c r="I253" s="377"/>
      <c r="J253" s="377"/>
      <c r="K253" s="125"/>
      <c r="L253" s="125"/>
      <c r="M253" s="125"/>
      <c r="N253" s="125"/>
      <c r="O253" s="125"/>
      <c r="P253" s="125"/>
      <c r="Q253" s="125"/>
      <c r="R253" s="125"/>
    </row>
    <row r="254" spans="2:18" x14ac:dyDescent="0.3">
      <c r="B254" s="125"/>
      <c r="C254" s="376"/>
      <c r="D254" s="232"/>
      <c r="E254" s="376"/>
      <c r="F254" s="377"/>
      <c r="G254" s="377"/>
      <c r="H254" s="377"/>
      <c r="I254" s="377"/>
      <c r="J254" s="377"/>
      <c r="K254" s="125"/>
      <c r="L254" s="125"/>
      <c r="M254" s="125"/>
      <c r="N254" s="125"/>
      <c r="O254" s="125"/>
      <c r="P254" s="125"/>
      <c r="Q254" s="125"/>
      <c r="R254" s="125"/>
    </row>
    <row r="255" spans="2:18" x14ac:dyDescent="0.3">
      <c r="B255" s="125"/>
      <c r="C255" s="376"/>
      <c r="D255" s="232"/>
      <c r="E255" s="376"/>
      <c r="F255" s="377"/>
      <c r="G255" s="377"/>
      <c r="H255" s="377"/>
      <c r="I255" s="377"/>
      <c r="J255" s="377"/>
      <c r="K255" s="125"/>
      <c r="L255" s="125"/>
      <c r="M255" s="125"/>
      <c r="N255" s="125"/>
      <c r="O255" s="125"/>
      <c r="P255" s="125"/>
      <c r="Q255" s="125"/>
      <c r="R255" s="125"/>
    </row>
    <row r="256" spans="2:18" x14ac:dyDescent="0.3">
      <c r="B256" s="125"/>
      <c r="C256" s="376"/>
      <c r="D256" s="232"/>
      <c r="E256" s="376"/>
      <c r="F256" s="377"/>
      <c r="G256" s="377"/>
      <c r="H256" s="377"/>
      <c r="I256" s="377"/>
      <c r="J256" s="377"/>
      <c r="K256" s="125"/>
      <c r="L256" s="125"/>
      <c r="M256" s="125"/>
      <c r="N256" s="125"/>
      <c r="O256" s="125"/>
      <c r="P256" s="125"/>
      <c r="Q256" s="125"/>
      <c r="R256" s="125"/>
    </row>
    <row r="257" spans="2:18" x14ac:dyDescent="0.3">
      <c r="B257" s="125"/>
      <c r="C257" s="376"/>
      <c r="D257" s="232"/>
      <c r="E257" s="376"/>
      <c r="F257" s="377"/>
      <c r="G257" s="377"/>
      <c r="H257" s="377"/>
      <c r="I257" s="377"/>
      <c r="J257" s="377"/>
      <c r="K257" s="125"/>
      <c r="L257" s="125"/>
      <c r="M257" s="125"/>
      <c r="N257" s="125"/>
      <c r="O257" s="125"/>
      <c r="P257" s="125"/>
      <c r="Q257" s="125"/>
      <c r="R257" s="125"/>
    </row>
    <row r="258" spans="2:18" x14ac:dyDescent="0.3">
      <c r="B258" s="125"/>
      <c r="C258" s="376"/>
      <c r="D258" s="232"/>
      <c r="E258" s="376"/>
      <c r="F258" s="377"/>
      <c r="G258" s="377"/>
      <c r="H258" s="377"/>
      <c r="I258" s="377"/>
      <c r="J258" s="377"/>
      <c r="K258" s="125"/>
      <c r="L258" s="125"/>
      <c r="M258" s="125"/>
      <c r="N258" s="125"/>
      <c r="O258" s="125"/>
      <c r="P258" s="125"/>
      <c r="Q258" s="125"/>
      <c r="R258" s="125"/>
    </row>
    <row r="259" spans="2:18" x14ac:dyDescent="0.3">
      <c r="B259" s="125"/>
      <c r="C259" s="376"/>
      <c r="D259" s="232"/>
      <c r="E259" s="376"/>
      <c r="F259" s="377"/>
      <c r="G259" s="377"/>
      <c r="H259" s="377"/>
      <c r="I259" s="377"/>
      <c r="J259" s="377"/>
      <c r="K259" s="125"/>
      <c r="L259" s="125"/>
      <c r="M259" s="125"/>
      <c r="N259" s="125"/>
      <c r="O259" s="125"/>
      <c r="P259" s="125"/>
      <c r="Q259" s="125"/>
      <c r="R259" s="125"/>
    </row>
    <row r="260" spans="2:18" x14ac:dyDescent="0.3">
      <c r="B260" s="125"/>
      <c r="C260" s="376"/>
      <c r="D260" s="232"/>
      <c r="E260" s="376"/>
      <c r="F260" s="377"/>
      <c r="G260" s="377"/>
      <c r="H260" s="377"/>
      <c r="I260" s="377"/>
      <c r="J260" s="377"/>
      <c r="K260" s="125"/>
      <c r="L260" s="125"/>
      <c r="M260" s="125"/>
      <c r="N260" s="125"/>
      <c r="O260" s="125"/>
      <c r="P260" s="125"/>
      <c r="Q260" s="125"/>
      <c r="R260" s="125"/>
    </row>
    <row r="261" spans="2:18" x14ac:dyDescent="0.3">
      <c r="B261" s="125"/>
      <c r="C261" s="376"/>
      <c r="D261" s="232"/>
      <c r="E261" s="376"/>
      <c r="F261" s="377"/>
      <c r="G261" s="377"/>
      <c r="H261" s="377"/>
      <c r="I261" s="377"/>
      <c r="J261" s="377"/>
      <c r="K261" s="125"/>
      <c r="L261" s="125"/>
      <c r="M261" s="125"/>
      <c r="N261" s="125"/>
      <c r="O261" s="125"/>
      <c r="P261" s="125"/>
      <c r="Q261" s="125"/>
      <c r="R261" s="125"/>
    </row>
    <row r="262" spans="2:18" x14ac:dyDescent="0.3">
      <c r="B262" s="125"/>
      <c r="C262" s="376"/>
      <c r="D262" s="232"/>
      <c r="E262" s="376"/>
      <c r="F262" s="377"/>
      <c r="G262" s="377"/>
      <c r="H262" s="377"/>
      <c r="I262" s="377"/>
      <c r="J262" s="377"/>
      <c r="K262" s="125"/>
      <c r="L262" s="125"/>
      <c r="M262" s="125"/>
      <c r="N262" s="125"/>
      <c r="O262" s="125"/>
      <c r="P262" s="125"/>
      <c r="Q262" s="125"/>
      <c r="R262" s="125"/>
    </row>
    <row r="263" spans="2:18" x14ac:dyDescent="0.3">
      <c r="B263" s="125"/>
      <c r="C263" s="376"/>
      <c r="D263" s="232"/>
      <c r="E263" s="376"/>
      <c r="F263" s="377"/>
      <c r="G263" s="377"/>
      <c r="H263" s="377"/>
      <c r="I263" s="377"/>
      <c r="J263" s="377"/>
      <c r="K263" s="125"/>
      <c r="L263" s="125"/>
      <c r="M263" s="125"/>
      <c r="N263" s="125"/>
      <c r="O263" s="125"/>
      <c r="P263" s="125"/>
      <c r="Q263" s="125"/>
      <c r="R263" s="125"/>
    </row>
    <row r="264" spans="2:18" x14ac:dyDescent="0.3">
      <c r="B264" s="125"/>
      <c r="C264" s="376"/>
      <c r="D264" s="232"/>
      <c r="E264" s="376"/>
      <c r="F264" s="377"/>
      <c r="G264" s="377"/>
      <c r="H264" s="377"/>
      <c r="I264" s="377"/>
      <c r="J264" s="377"/>
      <c r="K264" s="125"/>
      <c r="L264" s="125"/>
      <c r="M264" s="125"/>
      <c r="N264" s="125"/>
      <c r="O264" s="125"/>
      <c r="P264" s="125"/>
      <c r="Q264" s="125"/>
      <c r="R264" s="125"/>
    </row>
    <row r="265" spans="2:18" x14ac:dyDescent="0.3">
      <c r="B265" s="125"/>
      <c r="C265" s="376"/>
      <c r="D265" s="232"/>
      <c r="E265" s="376"/>
      <c r="F265" s="377"/>
      <c r="G265" s="377"/>
      <c r="H265" s="377"/>
      <c r="I265" s="377"/>
      <c r="J265" s="377"/>
      <c r="K265" s="125"/>
      <c r="L265" s="125"/>
      <c r="M265" s="125"/>
      <c r="N265" s="125"/>
      <c r="O265" s="125"/>
      <c r="P265" s="125"/>
      <c r="Q265" s="125"/>
      <c r="R265" s="125"/>
    </row>
    <row r="266" spans="2:18" x14ac:dyDescent="0.3">
      <c r="B266" s="125"/>
      <c r="C266" s="376"/>
      <c r="D266" s="232"/>
      <c r="E266" s="376"/>
      <c r="F266" s="377"/>
      <c r="G266" s="377"/>
      <c r="H266" s="377"/>
      <c r="I266" s="377"/>
      <c r="J266" s="377"/>
      <c r="K266" s="125"/>
      <c r="L266" s="125"/>
      <c r="M266" s="125"/>
      <c r="N266" s="125"/>
      <c r="O266" s="125"/>
      <c r="P266" s="125"/>
      <c r="Q266" s="125"/>
      <c r="R266" s="125"/>
    </row>
    <row r="267" spans="2:18" x14ac:dyDescent="0.3">
      <c r="B267" s="125"/>
      <c r="C267" s="376"/>
      <c r="D267" s="232"/>
      <c r="E267" s="376"/>
      <c r="F267" s="377"/>
      <c r="G267" s="377"/>
      <c r="H267" s="377"/>
      <c r="I267" s="377"/>
      <c r="J267" s="377"/>
      <c r="K267" s="125"/>
      <c r="L267" s="125"/>
      <c r="M267" s="125"/>
      <c r="N267" s="125"/>
      <c r="O267" s="125"/>
      <c r="P267" s="125"/>
      <c r="Q267" s="125"/>
      <c r="R267" s="125"/>
    </row>
    <row r="268" spans="2:18" x14ac:dyDescent="0.3">
      <c r="B268" s="125"/>
      <c r="C268" s="376"/>
      <c r="D268" s="232"/>
      <c r="E268" s="376"/>
      <c r="F268" s="377"/>
      <c r="G268" s="377"/>
      <c r="H268" s="377"/>
      <c r="I268" s="377"/>
      <c r="J268" s="377"/>
      <c r="K268" s="125"/>
      <c r="L268" s="125"/>
      <c r="M268" s="125"/>
      <c r="N268" s="125"/>
      <c r="O268" s="125"/>
      <c r="P268" s="125"/>
      <c r="Q268" s="125"/>
      <c r="R268" s="125"/>
    </row>
    <row r="269" spans="2:18" x14ac:dyDescent="0.3">
      <c r="B269" s="125"/>
      <c r="C269" s="376"/>
      <c r="D269" s="232"/>
      <c r="E269" s="376"/>
      <c r="F269" s="377"/>
      <c r="G269" s="377"/>
      <c r="H269" s="377"/>
      <c r="I269" s="377"/>
      <c r="J269" s="377"/>
      <c r="K269" s="125"/>
      <c r="L269" s="125"/>
      <c r="M269" s="125"/>
      <c r="N269" s="125"/>
      <c r="O269" s="125"/>
      <c r="P269" s="125"/>
      <c r="Q269" s="125"/>
      <c r="R269" s="125"/>
    </row>
    <row r="270" spans="2:18" x14ac:dyDescent="0.3">
      <c r="B270" s="125"/>
      <c r="C270" s="376"/>
      <c r="D270" s="232"/>
      <c r="E270" s="376"/>
      <c r="F270" s="377"/>
      <c r="G270" s="377"/>
      <c r="H270" s="377"/>
      <c r="I270" s="377"/>
      <c r="J270" s="377"/>
      <c r="K270" s="125"/>
      <c r="L270" s="125"/>
      <c r="M270" s="125"/>
      <c r="N270" s="125"/>
      <c r="O270" s="125"/>
      <c r="P270" s="125"/>
      <c r="Q270" s="125"/>
      <c r="R270" s="125"/>
    </row>
    <row r="271" spans="2:18" x14ac:dyDescent="0.3">
      <c r="B271" s="125"/>
      <c r="C271" s="376"/>
      <c r="D271" s="232"/>
      <c r="E271" s="376"/>
      <c r="F271" s="377"/>
      <c r="G271" s="377"/>
      <c r="H271" s="377"/>
      <c r="I271" s="377"/>
      <c r="J271" s="377"/>
      <c r="K271" s="125"/>
      <c r="L271" s="125"/>
      <c r="M271" s="125"/>
      <c r="N271" s="125"/>
      <c r="O271" s="125"/>
      <c r="P271" s="125"/>
      <c r="Q271" s="125"/>
      <c r="R271" s="125"/>
    </row>
    <row r="272" spans="2:18" x14ac:dyDescent="0.3">
      <c r="B272" s="125"/>
      <c r="C272" s="376"/>
      <c r="D272" s="232"/>
      <c r="E272" s="376"/>
      <c r="F272" s="377"/>
      <c r="G272" s="377"/>
      <c r="H272" s="377"/>
      <c r="I272" s="377"/>
      <c r="J272" s="377"/>
      <c r="K272" s="125"/>
      <c r="L272" s="125"/>
      <c r="M272" s="125"/>
      <c r="N272" s="125"/>
      <c r="O272" s="125"/>
      <c r="P272" s="125"/>
      <c r="Q272" s="125"/>
      <c r="R272" s="125"/>
    </row>
    <row r="273" spans="2:18" x14ac:dyDescent="0.3">
      <c r="B273" s="125"/>
      <c r="C273" s="376"/>
      <c r="D273" s="232"/>
      <c r="E273" s="376"/>
      <c r="F273" s="377"/>
      <c r="G273" s="377"/>
      <c r="H273" s="377"/>
      <c r="I273" s="377"/>
      <c r="J273" s="377"/>
      <c r="K273" s="125"/>
      <c r="L273" s="125"/>
      <c r="M273" s="125"/>
      <c r="N273" s="125"/>
      <c r="O273" s="125"/>
      <c r="P273" s="125"/>
      <c r="Q273" s="125"/>
      <c r="R273" s="125"/>
    </row>
    <row r="274" spans="2:18" x14ac:dyDescent="0.3">
      <c r="B274" s="125"/>
      <c r="C274" s="376"/>
      <c r="D274" s="232"/>
      <c r="E274" s="376"/>
      <c r="F274" s="377"/>
      <c r="G274" s="377"/>
      <c r="H274" s="377"/>
      <c r="I274" s="377"/>
      <c r="J274" s="377"/>
      <c r="K274" s="125"/>
      <c r="L274" s="125"/>
      <c r="M274" s="125"/>
      <c r="N274" s="125"/>
      <c r="O274" s="125"/>
      <c r="P274" s="125"/>
      <c r="Q274" s="125"/>
      <c r="R274" s="125"/>
    </row>
    <row r="275" spans="2:18" x14ac:dyDescent="0.3">
      <c r="B275" s="125"/>
      <c r="C275" s="376"/>
      <c r="D275" s="232"/>
      <c r="E275" s="376"/>
      <c r="F275" s="377"/>
      <c r="G275" s="377"/>
      <c r="H275" s="377"/>
      <c r="I275" s="377"/>
      <c r="J275" s="377"/>
      <c r="K275" s="125"/>
      <c r="L275" s="125"/>
      <c r="M275" s="125"/>
      <c r="N275" s="125"/>
      <c r="O275" s="125"/>
      <c r="P275" s="125"/>
      <c r="Q275" s="125"/>
      <c r="R275" s="125"/>
    </row>
    <row r="276" spans="2:18" x14ac:dyDescent="0.3">
      <c r="B276" s="125"/>
      <c r="C276" s="376"/>
      <c r="D276" s="232"/>
      <c r="E276" s="376"/>
      <c r="F276" s="377"/>
      <c r="G276" s="377"/>
      <c r="H276" s="377"/>
      <c r="I276" s="377"/>
      <c r="J276" s="377"/>
      <c r="K276" s="125"/>
      <c r="L276" s="125"/>
      <c r="M276" s="125"/>
      <c r="N276" s="125"/>
      <c r="O276" s="125"/>
      <c r="P276" s="125"/>
      <c r="Q276" s="125"/>
      <c r="R276" s="125"/>
    </row>
    <row r="277" spans="2:18" x14ac:dyDescent="0.3">
      <c r="B277" s="125"/>
      <c r="C277" s="376"/>
      <c r="D277" s="232"/>
      <c r="E277" s="376"/>
      <c r="F277" s="377"/>
      <c r="G277" s="377"/>
      <c r="H277" s="377"/>
      <c r="I277" s="377"/>
      <c r="J277" s="377"/>
      <c r="K277" s="125"/>
      <c r="L277" s="125"/>
      <c r="M277" s="125"/>
      <c r="N277" s="125"/>
      <c r="O277" s="125"/>
      <c r="P277" s="125"/>
      <c r="Q277" s="125"/>
      <c r="R277" s="125"/>
    </row>
    <row r="278" spans="2:18" x14ac:dyDescent="0.3">
      <c r="B278" s="125"/>
      <c r="C278" s="376"/>
      <c r="D278" s="232"/>
      <c r="E278" s="376"/>
      <c r="F278" s="377"/>
      <c r="G278" s="377"/>
      <c r="H278" s="377"/>
      <c r="I278" s="377"/>
      <c r="J278" s="377"/>
      <c r="K278" s="125"/>
      <c r="L278" s="125"/>
      <c r="M278" s="125"/>
      <c r="N278" s="125"/>
      <c r="O278" s="125"/>
      <c r="P278" s="125"/>
      <c r="Q278" s="125"/>
      <c r="R278" s="125"/>
    </row>
    <row r="279" spans="2:18" x14ac:dyDescent="0.3">
      <c r="B279" s="125"/>
      <c r="C279" s="376"/>
      <c r="D279" s="232"/>
      <c r="E279" s="376"/>
      <c r="F279" s="377"/>
      <c r="G279" s="377"/>
      <c r="H279" s="377"/>
      <c r="I279" s="377"/>
      <c r="J279" s="377"/>
      <c r="K279" s="125"/>
      <c r="L279" s="125"/>
      <c r="M279" s="125"/>
      <c r="N279" s="125"/>
      <c r="O279" s="125"/>
      <c r="P279" s="125"/>
      <c r="Q279" s="125"/>
      <c r="R279" s="125"/>
    </row>
    <row r="280" spans="2:18" x14ac:dyDescent="0.3">
      <c r="B280" s="125"/>
      <c r="C280" s="376"/>
      <c r="D280" s="232"/>
      <c r="E280" s="376"/>
      <c r="F280" s="377"/>
      <c r="G280" s="377"/>
      <c r="H280" s="377"/>
      <c r="I280" s="377"/>
      <c r="J280" s="377"/>
      <c r="K280" s="125"/>
      <c r="L280" s="125"/>
      <c r="M280" s="125"/>
      <c r="N280" s="125"/>
      <c r="O280" s="125"/>
      <c r="P280" s="125"/>
      <c r="Q280" s="125"/>
      <c r="R280" s="125"/>
    </row>
    <row r="281" spans="2:18" x14ac:dyDescent="0.3">
      <c r="B281" s="125"/>
      <c r="C281" s="376"/>
      <c r="D281" s="232"/>
      <c r="E281" s="376"/>
      <c r="F281" s="377"/>
      <c r="G281" s="377"/>
      <c r="H281" s="377"/>
      <c r="I281" s="377"/>
      <c r="J281" s="377"/>
      <c r="K281" s="125"/>
      <c r="L281" s="125"/>
      <c r="M281" s="125"/>
      <c r="N281" s="125"/>
      <c r="O281" s="125"/>
      <c r="P281" s="125"/>
      <c r="Q281" s="125"/>
      <c r="R281" s="125"/>
    </row>
    <row r="282" spans="2:18" x14ac:dyDescent="0.3">
      <c r="B282" s="125"/>
      <c r="C282" s="376"/>
      <c r="D282" s="232"/>
      <c r="E282" s="376"/>
      <c r="F282" s="377"/>
      <c r="G282" s="377"/>
      <c r="H282" s="377"/>
      <c r="I282" s="377"/>
      <c r="J282" s="377"/>
      <c r="K282" s="125"/>
      <c r="L282" s="125"/>
      <c r="M282" s="125"/>
      <c r="N282" s="125"/>
      <c r="O282" s="125"/>
      <c r="P282" s="125"/>
      <c r="Q282" s="125"/>
      <c r="R282" s="125"/>
    </row>
    <row r="283" spans="2:18" x14ac:dyDescent="0.3">
      <c r="B283" s="125"/>
      <c r="C283" s="376"/>
      <c r="D283" s="232"/>
      <c r="E283" s="376"/>
      <c r="F283" s="377"/>
      <c r="G283" s="377"/>
      <c r="H283" s="377"/>
      <c r="I283" s="377"/>
      <c r="J283" s="377"/>
      <c r="K283" s="125"/>
      <c r="L283" s="125"/>
      <c r="M283" s="125"/>
      <c r="N283" s="125"/>
      <c r="O283" s="125"/>
      <c r="P283" s="125"/>
      <c r="Q283" s="125"/>
      <c r="R283" s="125"/>
    </row>
    <row r="284" spans="2:18" x14ac:dyDescent="0.3">
      <c r="B284" s="125"/>
      <c r="C284" s="376"/>
      <c r="D284" s="232"/>
      <c r="E284" s="376"/>
      <c r="F284" s="377"/>
      <c r="G284" s="377"/>
      <c r="H284" s="377"/>
      <c r="I284" s="377"/>
      <c r="J284" s="377"/>
      <c r="K284" s="125"/>
      <c r="L284" s="125"/>
      <c r="M284" s="125"/>
      <c r="N284" s="125"/>
      <c r="O284" s="125"/>
      <c r="P284" s="125"/>
      <c r="Q284" s="125"/>
      <c r="R284" s="125"/>
    </row>
    <row r="285" spans="2:18" x14ac:dyDescent="0.3">
      <c r="B285" s="125"/>
      <c r="C285" s="376"/>
      <c r="D285" s="232"/>
      <c r="E285" s="376"/>
      <c r="F285" s="377"/>
      <c r="G285" s="377"/>
      <c r="H285" s="377"/>
      <c r="I285" s="377"/>
      <c r="J285" s="377"/>
      <c r="K285" s="125"/>
      <c r="L285" s="125"/>
      <c r="M285" s="125"/>
      <c r="N285" s="125"/>
      <c r="O285" s="125"/>
      <c r="P285" s="125"/>
      <c r="Q285" s="125"/>
      <c r="R285" s="125"/>
    </row>
    <row r="286" spans="2:18" x14ac:dyDescent="0.3">
      <c r="B286" s="125"/>
      <c r="C286" s="376"/>
      <c r="D286" s="232"/>
      <c r="E286" s="376"/>
      <c r="F286" s="377"/>
      <c r="G286" s="377"/>
      <c r="H286" s="377"/>
      <c r="I286" s="377"/>
      <c r="J286" s="377"/>
      <c r="K286" s="125"/>
      <c r="L286" s="125"/>
      <c r="M286" s="125"/>
      <c r="N286" s="125"/>
      <c r="O286" s="125"/>
      <c r="P286" s="125"/>
      <c r="Q286" s="125"/>
      <c r="R286" s="125"/>
    </row>
    <row r="287" spans="2:18" x14ac:dyDescent="0.3">
      <c r="B287" s="125"/>
      <c r="C287" s="376"/>
      <c r="D287" s="232"/>
      <c r="E287" s="376"/>
      <c r="F287" s="377"/>
      <c r="G287" s="377"/>
      <c r="H287" s="377"/>
      <c r="I287" s="377"/>
      <c r="J287" s="377"/>
      <c r="K287" s="125"/>
      <c r="L287" s="125"/>
      <c r="M287" s="125"/>
      <c r="N287" s="125"/>
      <c r="O287" s="125"/>
      <c r="P287" s="125"/>
      <c r="Q287" s="125"/>
      <c r="R287" s="125"/>
    </row>
    <row r="288" spans="2:18" x14ac:dyDescent="0.3">
      <c r="B288" s="125"/>
      <c r="C288" s="376"/>
      <c r="D288" s="232"/>
      <c r="E288" s="376"/>
      <c r="F288" s="377"/>
      <c r="G288" s="377"/>
      <c r="H288" s="377"/>
      <c r="I288" s="377"/>
      <c r="J288" s="377"/>
      <c r="K288" s="125"/>
      <c r="L288" s="125"/>
      <c r="M288" s="125"/>
      <c r="N288" s="125"/>
      <c r="O288" s="125"/>
      <c r="P288" s="125"/>
      <c r="Q288" s="125"/>
      <c r="R288" s="125"/>
    </row>
    <row r="289" spans="2:18" x14ac:dyDescent="0.3">
      <c r="B289" s="125"/>
      <c r="C289" s="376"/>
      <c r="D289" s="232"/>
      <c r="E289" s="376"/>
      <c r="F289" s="377"/>
      <c r="G289" s="377"/>
      <c r="H289" s="377"/>
      <c r="I289" s="377"/>
      <c r="J289" s="377"/>
      <c r="K289" s="125"/>
      <c r="L289" s="125"/>
      <c r="M289" s="125"/>
      <c r="N289" s="125"/>
      <c r="O289" s="125"/>
      <c r="P289" s="125"/>
      <c r="Q289" s="125"/>
      <c r="R289" s="125"/>
    </row>
    <row r="290" spans="2:18" x14ac:dyDescent="0.3">
      <c r="B290" s="125"/>
      <c r="C290" s="376"/>
      <c r="D290" s="232"/>
      <c r="E290" s="376"/>
      <c r="F290" s="377"/>
      <c r="G290" s="377"/>
      <c r="H290" s="377"/>
      <c r="I290" s="377"/>
      <c r="J290" s="377"/>
      <c r="K290" s="125"/>
      <c r="L290" s="125"/>
      <c r="M290" s="125"/>
      <c r="N290" s="125"/>
      <c r="O290" s="125"/>
      <c r="P290" s="125"/>
      <c r="Q290" s="125"/>
      <c r="R290" s="125"/>
    </row>
    <row r="291" spans="2:18" x14ac:dyDescent="0.3">
      <c r="B291" s="125"/>
      <c r="C291" s="376"/>
      <c r="D291" s="232"/>
      <c r="E291" s="376"/>
      <c r="F291" s="377"/>
      <c r="G291" s="377"/>
      <c r="H291" s="377"/>
      <c r="I291" s="377"/>
      <c r="J291" s="377"/>
      <c r="K291" s="125"/>
      <c r="L291" s="125"/>
      <c r="M291" s="125"/>
      <c r="N291" s="125"/>
      <c r="O291" s="125"/>
      <c r="P291" s="125"/>
      <c r="Q291" s="125"/>
      <c r="R291" s="125"/>
    </row>
    <row r="292" spans="2:18" x14ac:dyDescent="0.3">
      <c r="B292" s="125"/>
      <c r="C292" s="376"/>
      <c r="D292" s="232"/>
      <c r="E292" s="376"/>
      <c r="F292" s="377"/>
      <c r="G292" s="377"/>
      <c r="H292" s="377"/>
      <c r="I292" s="377"/>
      <c r="J292" s="377"/>
      <c r="K292" s="125"/>
      <c r="L292" s="125"/>
      <c r="M292" s="125"/>
      <c r="N292" s="125"/>
      <c r="O292" s="125"/>
      <c r="P292" s="125"/>
      <c r="Q292" s="125"/>
      <c r="R292" s="125"/>
    </row>
    <row r="293" spans="2:18" x14ac:dyDescent="0.3">
      <c r="B293" s="125"/>
      <c r="C293" s="376"/>
      <c r="D293" s="232"/>
      <c r="E293" s="376"/>
      <c r="F293" s="377"/>
      <c r="G293" s="377"/>
      <c r="H293" s="377"/>
      <c r="I293" s="377"/>
      <c r="J293" s="377"/>
      <c r="K293" s="125"/>
      <c r="L293" s="125"/>
      <c r="M293" s="125"/>
      <c r="N293" s="125"/>
      <c r="O293" s="125"/>
      <c r="P293" s="125"/>
      <c r="Q293" s="125"/>
      <c r="R293" s="125"/>
    </row>
    <row r="294" spans="2:18" x14ac:dyDescent="0.3">
      <c r="B294" s="125"/>
      <c r="C294" s="376"/>
      <c r="D294" s="232"/>
      <c r="E294" s="376"/>
      <c r="F294" s="377"/>
      <c r="G294" s="377"/>
      <c r="H294" s="377"/>
      <c r="I294" s="377"/>
      <c r="J294" s="377"/>
      <c r="K294" s="125"/>
      <c r="L294" s="125"/>
      <c r="M294" s="125"/>
      <c r="N294" s="125"/>
      <c r="O294" s="125"/>
      <c r="P294" s="125"/>
      <c r="Q294" s="125"/>
      <c r="R294" s="125"/>
    </row>
    <row r="295" spans="2:18" x14ac:dyDescent="0.3">
      <c r="B295" s="125"/>
      <c r="C295" s="376"/>
      <c r="D295" s="232"/>
      <c r="E295" s="376"/>
      <c r="F295" s="377"/>
      <c r="G295" s="377"/>
      <c r="H295" s="377"/>
      <c r="I295" s="377"/>
      <c r="J295" s="377"/>
      <c r="K295" s="125"/>
      <c r="L295" s="125"/>
      <c r="M295" s="125"/>
      <c r="N295" s="125"/>
      <c r="O295" s="125"/>
      <c r="P295" s="125"/>
      <c r="Q295" s="125"/>
      <c r="R295" s="125"/>
    </row>
    <row r="296" spans="2:18" x14ac:dyDescent="0.3">
      <c r="B296" s="125"/>
      <c r="C296" s="376"/>
      <c r="D296" s="232"/>
      <c r="E296" s="376"/>
      <c r="F296" s="377"/>
      <c r="G296" s="377"/>
      <c r="H296" s="377"/>
      <c r="I296" s="377"/>
      <c r="J296" s="377"/>
      <c r="K296" s="125"/>
      <c r="L296" s="125"/>
      <c r="M296" s="125"/>
      <c r="N296" s="125"/>
      <c r="O296" s="125"/>
      <c r="P296" s="125"/>
      <c r="Q296" s="125"/>
      <c r="R296" s="125"/>
    </row>
    <row r="297" spans="2:18" x14ac:dyDescent="0.3">
      <c r="B297" s="125"/>
      <c r="C297" s="376"/>
      <c r="D297" s="232"/>
      <c r="E297" s="376"/>
      <c r="F297" s="377"/>
      <c r="G297" s="377"/>
      <c r="H297" s="377"/>
      <c r="I297" s="377"/>
      <c r="J297" s="377"/>
      <c r="K297" s="125"/>
      <c r="L297" s="125"/>
      <c r="M297" s="125"/>
      <c r="N297" s="125"/>
      <c r="O297" s="125"/>
      <c r="P297" s="125"/>
      <c r="Q297" s="125"/>
      <c r="R297" s="125"/>
    </row>
    <row r="298" spans="2:18" x14ac:dyDescent="0.3">
      <c r="B298" s="125"/>
      <c r="C298" s="376"/>
      <c r="D298" s="232"/>
      <c r="E298" s="376"/>
      <c r="F298" s="377"/>
      <c r="G298" s="377"/>
      <c r="H298" s="377"/>
      <c r="I298" s="377"/>
      <c r="J298" s="377"/>
      <c r="K298" s="125"/>
      <c r="L298" s="125"/>
      <c r="M298" s="125"/>
      <c r="N298" s="125"/>
      <c r="O298" s="125"/>
      <c r="P298" s="125"/>
      <c r="Q298" s="125"/>
      <c r="R298" s="125"/>
    </row>
    <row r="299" spans="2:18" x14ac:dyDescent="0.3">
      <c r="B299" s="125"/>
      <c r="C299" s="376"/>
      <c r="D299" s="232"/>
      <c r="E299" s="376"/>
      <c r="F299" s="377"/>
      <c r="G299" s="377"/>
      <c r="H299" s="377"/>
      <c r="I299" s="377"/>
      <c r="J299" s="377"/>
      <c r="K299" s="125"/>
      <c r="L299" s="125"/>
      <c r="M299" s="125"/>
      <c r="N299" s="125"/>
      <c r="O299" s="125"/>
      <c r="P299" s="125"/>
      <c r="Q299" s="125"/>
      <c r="R299" s="125"/>
    </row>
    <row r="300" spans="2:18" x14ac:dyDescent="0.3">
      <c r="B300" s="125"/>
      <c r="C300" s="376"/>
      <c r="D300" s="232"/>
      <c r="E300" s="376"/>
      <c r="F300" s="377"/>
      <c r="G300" s="377"/>
      <c r="H300" s="377"/>
      <c r="I300" s="377"/>
      <c r="J300" s="377"/>
      <c r="K300" s="125"/>
      <c r="L300" s="125"/>
      <c r="M300" s="125"/>
      <c r="N300" s="125"/>
      <c r="O300" s="125"/>
      <c r="P300" s="125"/>
      <c r="Q300" s="125"/>
      <c r="R300" s="125"/>
    </row>
    <row r="301" spans="2:18" x14ac:dyDescent="0.3">
      <c r="B301" s="125"/>
      <c r="C301" s="376"/>
      <c r="D301" s="232"/>
      <c r="E301" s="376"/>
      <c r="F301" s="377"/>
      <c r="G301" s="377"/>
      <c r="H301" s="377"/>
      <c r="I301" s="377"/>
      <c r="J301" s="377"/>
      <c r="K301" s="125"/>
      <c r="L301" s="125"/>
      <c r="M301" s="125"/>
      <c r="N301" s="125"/>
      <c r="O301" s="125"/>
      <c r="P301" s="125"/>
      <c r="Q301" s="125"/>
      <c r="R301" s="125"/>
    </row>
    <row r="302" spans="2:18" x14ac:dyDescent="0.3">
      <c r="B302" s="125"/>
      <c r="C302" s="376"/>
      <c r="D302" s="232"/>
      <c r="E302" s="376"/>
      <c r="F302" s="377"/>
      <c r="G302" s="377"/>
      <c r="H302" s="377"/>
      <c r="I302" s="377"/>
      <c r="J302" s="377"/>
      <c r="K302" s="125"/>
      <c r="L302" s="125"/>
      <c r="M302" s="125"/>
      <c r="N302" s="125"/>
      <c r="O302" s="125"/>
      <c r="P302" s="125"/>
      <c r="Q302" s="125"/>
      <c r="R302" s="125"/>
    </row>
    <row r="303" spans="2:18" x14ac:dyDescent="0.3">
      <c r="B303" s="125"/>
      <c r="C303" s="376"/>
      <c r="D303" s="232"/>
      <c r="E303" s="376"/>
      <c r="F303" s="377"/>
      <c r="G303" s="377"/>
      <c r="H303" s="377"/>
      <c r="I303" s="377"/>
      <c r="J303" s="377"/>
      <c r="K303" s="125"/>
      <c r="L303" s="125"/>
      <c r="M303" s="125"/>
      <c r="N303" s="125"/>
      <c r="O303" s="125"/>
      <c r="P303" s="125"/>
      <c r="Q303" s="125"/>
      <c r="R303" s="125"/>
    </row>
    <row r="304" spans="2:18" x14ac:dyDescent="0.3">
      <c r="B304" s="125"/>
      <c r="C304" s="376"/>
      <c r="D304" s="232"/>
      <c r="E304" s="376"/>
      <c r="F304" s="377"/>
      <c r="G304" s="377"/>
      <c r="H304" s="377"/>
      <c r="I304" s="377"/>
      <c r="J304" s="377"/>
      <c r="K304" s="125"/>
      <c r="L304" s="125"/>
      <c r="M304" s="125"/>
      <c r="N304" s="125"/>
      <c r="O304" s="125"/>
      <c r="P304" s="125"/>
      <c r="Q304" s="125"/>
      <c r="R304" s="125"/>
    </row>
    <row r="305" spans="2:18" x14ac:dyDescent="0.3">
      <c r="B305" s="125"/>
      <c r="C305" s="376"/>
      <c r="D305" s="232"/>
      <c r="E305" s="376"/>
      <c r="F305" s="377"/>
      <c r="G305" s="377"/>
      <c r="H305" s="377"/>
      <c r="I305" s="377"/>
      <c r="J305" s="377"/>
      <c r="K305" s="125"/>
      <c r="L305" s="125"/>
      <c r="M305" s="125"/>
      <c r="N305" s="125"/>
      <c r="O305" s="125"/>
      <c r="P305" s="125"/>
      <c r="Q305" s="125"/>
      <c r="R305" s="125"/>
    </row>
    <row r="306" spans="2:18" x14ac:dyDescent="0.3">
      <c r="B306" s="125"/>
      <c r="C306" s="376"/>
      <c r="D306" s="232"/>
      <c r="E306" s="376"/>
      <c r="F306" s="377"/>
      <c r="G306" s="377"/>
      <c r="H306" s="377"/>
      <c r="I306" s="377"/>
      <c r="J306" s="377"/>
      <c r="K306" s="125"/>
      <c r="L306" s="125"/>
      <c r="M306" s="125"/>
      <c r="N306" s="125"/>
      <c r="O306" s="125"/>
      <c r="P306" s="125"/>
      <c r="Q306" s="125"/>
      <c r="R306" s="125"/>
    </row>
    <row r="307" spans="2:18" x14ac:dyDescent="0.3">
      <c r="B307" s="125"/>
      <c r="C307" s="376"/>
      <c r="D307" s="232"/>
      <c r="E307" s="376"/>
      <c r="F307" s="377"/>
      <c r="G307" s="377"/>
      <c r="H307" s="377"/>
      <c r="I307" s="377"/>
      <c r="J307" s="377"/>
      <c r="K307" s="125"/>
      <c r="L307" s="125"/>
      <c r="M307" s="125"/>
      <c r="N307" s="125"/>
      <c r="O307" s="125"/>
      <c r="P307" s="125"/>
      <c r="Q307" s="125"/>
      <c r="R307" s="125"/>
    </row>
    <row r="308" spans="2:18" x14ac:dyDescent="0.3">
      <c r="B308" s="125"/>
      <c r="C308" s="376"/>
      <c r="D308" s="232"/>
      <c r="E308" s="376"/>
      <c r="F308" s="377"/>
      <c r="G308" s="377"/>
      <c r="H308" s="377"/>
      <c r="I308" s="377"/>
      <c r="J308" s="377"/>
      <c r="K308" s="125"/>
      <c r="L308" s="125"/>
      <c r="M308" s="125"/>
      <c r="N308" s="125"/>
      <c r="O308" s="125"/>
      <c r="P308" s="125"/>
      <c r="Q308" s="125"/>
      <c r="R308" s="125"/>
    </row>
    <row r="309" spans="2:18" x14ac:dyDescent="0.3">
      <c r="B309" s="125"/>
      <c r="C309" s="376"/>
      <c r="D309" s="232"/>
      <c r="E309" s="376"/>
      <c r="F309" s="377"/>
      <c r="G309" s="377"/>
      <c r="H309" s="377"/>
      <c r="I309" s="377"/>
      <c r="J309" s="377"/>
      <c r="K309" s="125"/>
      <c r="L309" s="125"/>
      <c r="M309" s="125"/>
      <c r="N309" s="125"/>
      <c r="O309" s="125"/>
      <c r="P309" s="125"/>
      <c r="Q309" s="125"/>
      <c r="R309" s="125"/>
    </row>
    <row r="310" spans="2:18" x14ac:dyDescent="0.3">
      <c r="B310" s="125"/>
      <c r="C310" s="376"/>
      <c r="D310" s="232"/>
      <c r="E310" s="376"/>
      <c r="F310" s="377"/>
      <c r="G310" s="377"/>
      <c r="H310" s="377"/>
      <c r="I310" s="377"/>
      <c r="J310" s="377"/>
      <c r="K310" s="125"/>
      <c r="L310" s="125"/>
      <c r="M310" s="125"/>
      <c r="N310" s="125"/>
      <c r="O310" s="125"/>
      <c r="P310" s="125"/>
      <c r="Q310" s="125"/>
      <c r="R310" s="125"/>
    </row>
    <row r="311" spans="2:18" x14ac:dyDescent="0.3">
      <c r="B311" s="125"/>
      <c r="C311" s="376"/>
      <c r="D311" s="232"/>
      <c r="E311" s="376"/>
      <c r="F311" s="377"/>
      <c r="G311" s="377"/>
      <c r="H311" s="377"/>
      <c r="I311" s="377"/>
      <c r="J311" s="377"/>
      <c r="K311" s="125"/>
      <c r="L311" s="125"/>
      <c r="M311" s="125"/>
      <c r="N311" s="125"/>
      <c r="O311" s="125"/>
      <c r="P311" s="125"/>
      <c r="Q311" s="125"/>
      <c r="R311" s="125"/>
    </row>
    <row r="312" spans="2:18" x14ac:dyDescent="0.3">
      <c r="B312" s="125"/>
      <c r="C312" s="376"/>
      <c r="D312" s="232"/>
      <c r="E312" s="376"/>
      <c r="F312" s="377"/>
      <c r="G312" s="377"/>
      <c r="H312" s="377"/>
      <c r="I312" s="377"/>
      <c r="J312" s="377"/>
      <c r="K312" s="125"/>
      <c r="L312" s="125"/>
      <c r="M312" s="125"/>
      <c r="N312" s="125"/>
      <c r="O312" s="125"/>
      <c r="P312" s="125"/>
      <c r="Q312" s="125"/>
      <c r="R312" s="125"/>
    </row>
    <row r="313" spans="2:18" x14ac:dyDescent="0.3">
      <c r="B313" s="125"/>
      <c r="C313" s="376"/>
      <c r="D313" s="232"/>
      <c r="E313" s="376"/>
      <c r="F313" s="377"/>
      <c r="G313" s="377"/>
      <c r="H313" s="377"/>
      <c r="I313" s="377"/>
      <c r="J313" s="377"/>
      <c r="K313" s="125"/>
      <c r="L313" s="125"/>
      <c r="M313" s="125"/>
      <c r="N313" s="125"/>
      <c r="O313" s="125"/>
      <c r="P313" s="125"/>
      <c r="Q313" s="125"/>
      <c r="R313" s="125"/>
    </row>
    <row r="314" spans="2:18" x14ac:dyDescent="0.3">
      <c r="B314" s="125"/>
      <c r="C314" s="376"/>
      <c r="D314" s="232"/>
      <c r="E314" s="376"/>
      <c r="F314" s="377"/>
      <c r="G314" s="377"/>
      <c r="H314" s="377"/>
      <c r="I314" s="377"/>
      <c r="J314" s="377"/>
      <c r="K314" s="125"/>
      <c r="L314" s="125"/>
      <c r="M314" s="125"/>
      <c r="N314" s="125"/>
      <c r="O314" s="125"/>
      <c r="P314" s="125"/>
      <c r="Q314" s="125"/>
      <c r="R314" s="125"/>
    </row>
    <row r="315" spans="2:18" x14ac:dyDescent="0.3">
      <c r="B315" s="125"/>
      <c r="C315" s="376"/>
      <c r="D315" s="232"/>
      <c r="E315" s="376"/>
      <c r="F315" s="377"/>
      <c r="G315" s="377"/>
      <c r="H315" s="377"/>
      <c r="I315" s="377"/>
      <c r="J315" s="377"/>
      <c r="K315" s="125"/>
      <c r="L315" s="125"/>
      <c r="M315" s="125"/>
      <c r="N315" s="125"/>
      <c r="O315" s="125"/>
      <c r="P315" s="125"/>
      <c r="Q315" s="125"/>
      <c r="R315" s="125"/>
    </row>
    <row r="316" spans="2:18" x14ac:dyDescent="0.3">
      <c r="B316" s="125"/>
      <c r="C316" s="376"/>
      <c r="D316" s="232"/>
      <c r="E316" s="376"/>
      <c r="F316" s="377"/>
      <c r="G316" s="377"/>
      <c r="H316" s="377"/>
      <c r="I316" s="377"/>
      <c r="J316" s="377"/>
      <c r="K316" s="125"/>
      <c r="L316" s="125"/>
      <c r="M316" s="125"/>
      <c r="N316" s="125"/>
      <c r="O316" s="125"/>
      <c r="P316" s="125"/>
      <c r="Q316" s="125"/>
      <c r="R316" s="125"/>
    </row>
    <row r="317" spans="2:18" x14ac:dyDescent="0.3">
      <c r="B317" s="125"/>
      <c r="C317" s="376"/>
      <c r="D317" s="232"/>
      <c r="E317" s="376"/>
      <c r="F317" s="377"/>
      <c r="G317" s="377"/>
      <c r="H317" s="377"/>
      <c r="I317" s="377"/>
      <c r="J317" s="377"/>
      <c r="K317" s="125"/>
      <c r="L317" s="125"/>
      <c r="M317" s="125"/>
      <c r="N317" s="125"/>
      <c r="O317" s="125"/>
      <c r="P317" s="125"/>
      <c r="Q317" s="125"/>
      <c r="R317" s="125"/>
    </row>
    <row r="318" spans="2:18" x14ac:dyDescent="0.3">
      <c r="B318" s="125"/>
      <c r="C318" s="376"/>
      <c r="D318" s="232"/>
      <c r="E318" s="376"/>
      <c r="F318" s="377"/>
      <c r="G318" s="377"/>
      <c r="H318" s="377"/>
      <c r="I318" s="377"/>
      <c r="J318" s="377"/>
      <c r="K318" s="125"/>
      <c r="L318" s="125"/>
      <c r="M318" s="125"/>
      <c r="N318" s="125"/>
      <c r="O318" s="125"/>
      <c r="P318" s="125"/>
      <c r="Q318" s="125"/>
      <c r="R318" s="125"/>
    </row>
    <row r="319" spans="2:18" x14ac:dyDescent="0.3">
      <c r="B319" s="125"/>
      <c r="C319" s="376"/>
      <c r="D319" s="232"/>
      <c r="E319" s="376"/>
      <c r="F319" s="377"/>
      <c r="G319" s="377"/>
      <c r="H319" s="377"/>
      <c r="I319" s="377"/>
      <c r="J319" s="377"/>
      <c r="K319" s="125"/>
      <c r="L319" s="125"/>
      <c r="M319" s="125"/>
      <c r="N319" s="125"/>
      <c r="O319" s="125"/>
      <c r="P319" s="125"/>
      <c r="Q319" s="125"/>
      <c r="R319" s="125"/>
    </row>
    <row r="320" spans="2:18" x14ac:dyDescent="0.3">
      <c r="B320" s="125"/>
      <c r="C320" s="376"/>
      <c r="D320" s="232"/>
      <c r="E320" s="376"/>
      <c r="F320" s="377"/>
      <c r="G320" s="377"/>
      <c r="H320" s="377"/>
      <c r="I320" s="377"/>
      <c r="J320" s="377"/>
      <c r="K320" s="125"/>
      <c r="L320" s="125"/>
      <c r="M320" s="125"/>
      <c r="N320" s="125"/>
      <c r="O320" s="125"/>
      <c r="P320" s="125"/>
      <c r="Q320" s="125"/>
      <c r="R320" s="125"/>
    </row>
    <row r="321" spans="2:18" x14ac:dyDescent="0.3">
      <c r="B321" s="125"/>
      <c r="C321" s="376"/>
      <c r="D321" s="232"/>
      <c r="E321" s="376"/>
      <c r="F321" s="377"/>
      <c r="G321" s="377"/>
      <c r="H321" s="377"/>
      <c r="I321" s="377"/>
      <c r="J321" s="377"/>
      <c r="K321" s="125"/>
      <c r="L321" s="125"/>
      <c r="M321" s="125"/>
      <c r="N321" s="125"/>
      <c r="O321" s="125"/>
      <c r="P321" s="125"/>
      <c r="Q321" s="125"/>
      <c r="R321" s="125"/>
    </row>
    <row r="322" spans="2:18" x14ac:dyDescent="0.3">
      <c r="B322" s="125"/>
      <c r="C322" s="376"/>
      <c r="D322" s="232"/>
      <c r="E322" s="376"/>
      <c r="F322" s="377"/>
      <c r="G322" s="377"/>
      <c r="H322" s="377"/>
      <c r="I322" s="377"/>
      <c r="J322" s="377"/>
      <c r="K322" s="125"/>
      <c r="L322" s="125"/>
      <c r="M322" s="125"/>
      <c r="N322" s="125"/>
      <c r="O322" s="125"/>
      <c r="P322" s="125"/>
      <c r="Q322" s="125"/>
      <c r="R322" s="125"/>
    </row>
    <row r="323" spans="2:18" x14ac:dyDescent="0.3">
      <c r="B323" s="125"/>
      <c r="C323" s="376"/>
      <c r="D323" s="232"/>
      <c r="E323" s="376"/>
      <c r="F323" s="377"/>
      <c r="G323" s="377"/>
      <c r="H323" s="377"/>
      <c r="I323" s="377"/>
      <c r="J323" s="377"/>
      <c r="K323" s="125"/>
      <c r="L323" s="125"/>
      <c r="M323" s="125"/>
      <c r="N323" s="125"/>
      <c r="O323" s="125"/>
      <c r="P323" s="125"/>
      <c r="Q323" s="125"/>
      <c r="R323" s="125"/>
    </row>
    <row r="324" spans="2:18" x14ac:dyDescent="0.3">
      <c r="B324" s="125"/>
      <c r="C324" s="376"/>
      <c r="D324" s="232"/>
      <c r="E324" s="376"/>
      <c r="F324" s="377"/>
      <c r="G324" s="377"/>
      <c r="H324" s="377"/>
      <c r="I324" s="377"/>
      <c r="J324" s="377"/>
      <c r="K324" s="125"/>
      <c r="L324" s="125"/>
      <c r="M324" s="125"/>
      <c r="N324" s="125"/>
      <c r="O324" s="125"/>
      <c r="P324" s="125"/>
      <c r="Q324" s="125"/>
      <c r="R324" s="125"/>
    </row>
    <row r="325" spans="2:18" x14ac:dyDescent="0.3">
      <c r="B325" s="125"/>
      <c r="C325" s="376"/>
      <c r="D325" s="232"/>
      <c r="E325" s="376"/>
      <c r="F325" s="377"/>
      <c r="G325" s="377"/>
      <c r="H325" s="377"/>
      <c r="I325" s="377"/>
      <c r="J325" s="377"/>
      <c r="K325" s="125"/>
      <c r="L325" s="125"/>
      <c r="M325" s="125"/>
      <c r="N325" s="125"/>
      <c r="O325" s="125"/>
      <c r="P325" s="125"/>
      <c r="Q325" s="125"/>
      <c r="R325" s="125"/>
    </row>
    <row r="326" spans="2:18" x14ac:dyDescent="0.3">
      <c r="B326" s="125"/>
      <c r="C326" s="376"/>
      <c r="D326" s="232"/>
      <c r="E326" s="376"/>
      <c r="F326" s="377"/>
      <c r="G326" s="377"/>
      <c r="H326" s="377"/>
      <c r="I326" s="377"/>
      <c r="J326" s="377"/>
      <c r="K326" s="125"/>
      <c r="L326" s="125"/>
      <c r="M326" s="125"/>
      <c r="N326" s="125"/>
      <c r="O326" s="125"/>
      <c r="P326" s="125"/>
      <c r="Q326" s="125"/>
      <c r="R326" s="125"/>
    </row>
    <row r="327" spans="2:18" x14ac:dyDescent="0.3">
      <c r="B327" s="125"/>
      <c r="C327" s="376"/>
      <c r="D327" s="232"/>
      <c r="E327" s="376"/>
      <c r="F327" s="377"/>
      <c r="G327" s="377"/>
      <c r="H327" s="377"/>
      <c r="I327" s="377"/>
      <c r="J327" s="377"/>
      <c r="K327" s="125"/>
      <c r="L327" s="125"/>
      <c r="M327" s="125"/>
      <c r="N327" s="125"/>
      <c r="O327" s="125"/>
      <c r="P327" s="125"/>
      <c r="Q327" s="125"/>
      <c r="R327" s="125"/>
    </row>
    <row r="328" spans="2:18" x14ac:dyDescent="0.3">
      <c r="B328" s="125"/>
      <c r="C328" s="376"/>
      <c r="D328" s="232"/>
      <c r="E328" s="376"/>
      <c r="F328" s="377"/>
      <c r="G328" s="377"/>
      <c r="H328" s="377"/>
      <c r="I328" s="377"/>
      <c r="J328" s="377"/>
      <c r="K328" s="125"/>
      <c r="L328" s="125"/>
      <c r="M328" s="125"/>
      <c r="N328" s="125"/>
      <c r="O328" s="125"/>
      <c r="P328" s="125"/>
      <c r="Q328" s="125"/>
      <c r="R328" s="125"/>
    </row>
    <row r="329" spans="2:18" x14ac:dyDescent="0.3">
      <c r="B329" s="125"/>
      <c r="C329" s="376"/>
      <c r="D329" s="232"/>
      <c r="E329" s="376"/>
      <c r="F329" s="377"/>
      <c r="G329" s="377"/>
      <c r="H329" s="377"/>
      <c r="I329" s="377"/>
      <c r="J329" s="377"/>
      <c r="K329" s="125"/>
      <c r="L329" s="125"/>
      <c r="M329" s="125"/>
      <c r="N329" s="125"/>
      <c r="O329" s="125"/>
      <c r="P329" s="125"/>
      <c r="Q329" s="125"/>
      <c r="R329" s="125"/>
    </row>
    <row r="330" spans="2:18" x14ac:dyDescent="0.3">
      <c r="B330" s="125"/>
      <c r="C330" s="376"/>
      <c r="D330" s="232"/>
      <c r="E330" s="376"/>
      <c r="F330" s="377"/>
      <c r="G330" s="377"/>
      <c r="H330" s="377"/>
      <c r="I330" s="377"/>
      <c r="J330" s="377"/>
      <c r="K330" s="125"/>
      <c r="L330" s="125"/>
      <c r="M330" s="125"/>
      <c r="N330" s="125"/>
      <c r="O330" s="125"/>
      <c r="P330" s="125"/>
      <c r="Q330" s="125"/>
      <c r="R330" s="125"/>
    </row>
    <row r="331" spans="2:18" x14ac:dyDescent="0.3">
      <c r="B331" s="125"/>
      <c r="C331" s="376"/>
      <c r="D331" s="232"/>
      <c r="E331" s="376"/>
      <c r="F331" s="377"/>
      <c r="G331" s="377"/>
      <c r="H331" s="377"/>
      <c r="I331" s="377"/>
      <c r="J331" s="377"/>
      <c r="K331" s="125"/>
      <c r="L331" s="125"/>
      <c r="M331" s="125"/>
      <c r="N331" s="125"/>
      <c r="O331" s="125"/>
      <c r="P331" s="125"/>
      <c r="Q331" s="125"/>
      <c r="R331" s="125"/>
    </row>
    <row r="332" spans="2:18" x14ac:dyDescent="0.3">
      <c r="B332" s="125"/>
      <c r="C332" s="376"/>
      <c r="D332" s="232"/>
      <c r="E332" s="376"/>
      <c r="F332" s="377"/>
      <c r="G332" s="377"/>
      <c r="H332" s="377"/>
      <c r="I332" s="377"/>
      <c r="J332" s="377"/>
      <c r="K332" s="125"/>
      <c r="L332" s="125"/>
      <c r="M332" s="125"/>
      <c r="N332" s="125"/>
      <c r="O332" s="125"/>
      <c r="P332" s="125"/>
      <c r="Q332" s="125"/>
      <c r="R332" s="125"/>
    </row>
    <row r="333" spans="2:18" x14ac:dyDescent="0.3">
      <c r="B333" s="125"/>
      <c r="C333" s="376"/>
      <c r="D333" s="232"/>
      <c r="E333" s="376"/>
      <c r="F333" s="377"/>
      <c r="G333" s="377"/>
      <c r="H333" s="377"/>
      <c r="I333" s="377"/>
      <c r="J333" s="377"/>
      <c r="K333" s="125"/>
      <c r="L333" s="125"/>
      <c r="M333" s="125"/>
      <c r="N333" s="125"/>
      <c r="O333" s="125"/>
      <c r="P333" s="125"/>
      <c r="Q333" s="125"/>
      <c r="R333" s="125"/>
    </row>
    <row r="334" spans="2:18" x14ac:dyDescent="0.3">
      <c r="B334" s="125"/>
      <c r="C334" s="376"/>
      <c r="D334" s="232"/>
      <c r="E334" s="376"/>
      <c r="F334" s="377"/>
      <c r="G334" s="377"/>
      <c r="H334" s="377"/>
      <c r="I334" s="377"/>
      <c r="J334" s="377"/>
      <c r="K334" s="125"/>
      <c r="L334" s="125"/>
      <c r="M334" s="125"/>
      <c r="N334" s="125"/>
      <c r="O334" s="125"/>
      <c r="P334" s="125"/>
      <c r="Q334" s="125"/>
      <c r="R334" s="125"/>
    </row>
    <row r="335" spans="2:18" x14ac:dyDescent="0.3">
      <c r="B335" s="125"/>
      <c r="C335" s="376"/>
      <c r="D335" s="232"/>
      <c r="E335" s="376"/>
      <c r="F335" s="377"/>
      <c r="G335" s="377"/>
      <c r="H335" s="377"/>
      <c r="I335" s="377"/>
      <c r="J335" s="377"/>
      <c r="K335" s="125"/>
      <c r="L335" s="125"/>
      <c r="M335" s="125"/>
      <c r="N335" s="125"/>
      <c r="O335" s="125"/>
      <c r="P335" s="125"/>
      <c r="Q335" s="125"/>
      <c r="R335" s="125"/>
    </row>
    <row r="336" spans="2:18" x14ac:dyDescent="0.3">
      <c r="B336" s="125"/>
      <c r="C336" s="376"/>
      <c r="D336" s="232"/>
      <c r="E336" s="376"/>
      <c r="F336" s="377"/>
      <c r="G336" s="377"/>
      <c r="H336" s="377"/>
      <c r="I336" s="377"/>
      <c r="J336" s="377"/>
      <c r="K336" s="125"/>
      <c r="L336" s="125"/>
      <c r="M336" s="125"/>
      <c r="N336" s="125"/>
      <c r="O336" s="125"/>
      <c r="P336" s="125"/>
      <c r="Q336" s="125"/>
      <c r="R336" s="125"/>
    </row>
    <row r="337" spans="2:18" x14ac:dyDescent="0.3">
      <c r="B337" s="125"/>
      <c r="C337" s="376"/>
      <c r="D337" s="232"/>
      <c r="E337" s="376"/>
      <c r="F337" s="377"/>
      <c r="G337" s="377"/>
      <c r="H337" s="377"/>
      <c r="I337" s="377"/>
      <c r="J337" s="377"/>
      <c r="K337" s="125"/>
      <c r="L337" s="125"/>
      <c r="M337" s="125"/>
      <c r="N337" s="125"/>
      <c r="O337" s="125"/>
      <c r="P337" s="125"/>
      <c r="Q337" s="125"/>
      <c r="R337" s="125"/>
    </row>
    <row r="338" spans="2:18" x14ac:dyDescent="0.3">
      <c r="B338" s="125"/>
      <c r="C338" s="376"/>
      <c r="D338" s="232"/>
      <c r="E338" s="376"/>
      <c r="F338" s="377"/>
      <c r="G338" s="377"/>
      <c r="H338" s="377"/>
      <c r="I338" s="377"/>
      <c r="J338" s="377"/>
      <c r="K338" s="125"/>
      <c r="L338" s="125"/>
      <c r="M338" s="125"/>
      <c r="N338" s="125"/>
      <c r="O338" s="125"/>
      <c r="P338" s="125"/>
      <c r="Q338" s="125"/>
      <c r="R338" s="125"/>
    </row>
    <row r="339" spans="2:18" x14ac:dyDescent="0.3">
      <c r="B339" s="125"/>
      <c r="C339" s="376"/>
      <c r="D339" s="232"/>
      <c r="E339" s="376"/>
      <c r="F339" s="377"/>
      <c r="G339" s="377"/>
      <c r="H339" s="377"/>
      <c r="I339" s="377"/>
      <c r="J339" s="377"/>
      <c r="K339" s="125"/>
      <c r="L339" s="125"/>
      <c r="M339" s="125"/>
      <c r="N339" s="125"/>
      <c r="O339" s="125"/>
      <c r="P339" s="125"/>
      <c r="Q339" s="125"/>
      <c r="R339" s="125"/>
    </row>
    <row r="340" spans="2:18" x14ac:dyDescent="0.3">
      <c r="B340" s="125"/>
      <c r="C340" s="376"/>
      <c r="D340" s="232"/>
      <c r="E340" s="376"/>
      <c r="F340" s="377"/>
      <c r="G340" s="377"/>
      <c r="H340" s="377"/>
      <c r="I340" s="377"/>
      <c r="J340" s="377"/>
      <c r="K340" s="125"/>
      <c r="L340" s="125"/>
      <c r="M340" s="125"/>
      <c r="N340" s="125"/>
      <c r="O340" s="125"/>
      <c r="P340" s="125"/>
      <c r="Q340" s="125"/>
      <c r="R340" s="125"/>
    </row>
    <row r="341" spans="2:18" x14ac:dyDescent="0.3">
      <c r="B341" s="125"/>
      <c r="C341" s="376"/>
      <c r="D341" s="232"/>
      <c r="E341" s="376"/>
      <c r="F341" s="377"/>
      <c r="G341" s="377"/>
      <c r="H341" s="377"/>
      <c r="I341" s="377"/>
      <c r="J341" s="377"/>
      <c r="K341" s="125"/>
      <c r="L341" s="125"/>
      <c r="M341" s="125"/>
      <c r="N341" s="125"/>
      <c r="O341" s="125"/>
      <c r="P341" s="125"/>
      <c r="Q341" s="125"/>
      <c r="R341" s="125"/>
    </row>
    <row r="342" spans="2:18" x14ac:dyDescent="0.3">
      <c r="B342" s="125"/>
      <c r="C342" s="376"/>
      <c r="D342" s="232"/>
      <c r="E342" s="376"/>
      <c r="F342" s="377"/>
      <c r="G342" s="377"/>
      <c r="H342" s="377"/>
      <c r="I342" s="377"/>
      <c r="J342" s="377"/>
      <c r="K342" s="125"/>
      <c r="L342" s="125"/>
      <c r="M342" s="125"/>
      <c r="N342" s="125"/>
      <c r="O342" s="125"/>
      <c r="P342" s="125"/>
      <c r="Q342" s="125"/>
      <c r="R342" s="125"/>
    </row>
    <row r="343" spans="2:18" x14ac:dyDescent="0.3">
      <c r="B343" s="125"/>
      <c r="C343" s="376"/>
      <c r="D343" s="232"/>
      <c r="E343" s="376"/>
      <c r="F343" s="377"/>
      <c r="G343" s="377"/>
      <c r="H343" s="377"/>
      <c r="I343" s="377"/>
      <c r="J343" s="377"/>
      <c r="K343" s="125"/>
      <c r="L343" s="125"/>
      <c r="M343" s="125"/>
      <c r="N343" s="125"/>
      <c r="O343" s="125"/>
      <c r="P343" s="125"/>
      <c r="Q343" s="125"/>
      <c r="R343" s="125"/>
    </row>
    <row r="344" spans="2:18" x14ac:dyDescent="0.3">
      <c r="B344" s="125"/>
      <c r="C344" s="376"/>
      <c r="D344" s="232"/>
      <c r="E344" s="376"/>
      <c r="F344" s="377"/>
      <c r="G344" s="377"/>
      <c r="H344" s="377"/>
      <c r="I344" s="377"/>
      <c r="J344" s="377"/>
      <c r="K344" s="125"/>
      <c r="L344" s="125"/>
      <c r="M344" s="125"/>
      <c r="N344" s="125"/>
      <c r="O344" s="125"/>
      <c r="P344" s="125"/>
      <c r="Q344" s="125"/>
      <c r="R344" s="125"/>
    </row>
    <row r="345" spans="2:18" x14ac:dyDescent="0.3">
      <c r="B345" s="125"/>
      <c r="C345" s="376"/>
      <c r="D345" s="232"/>
      <c r="E345" s="376"/>
      <c r="F345" s="377"/>
      <c r="G345" s="377"/>
      <c r="H345" s="377"/>
      <c r="I345" s="377"/>
      <c r="J345" s="377"/>
      <c r="K345" s="125"/>
      <c r="L345" s="125"/>
      <c r="M345" s="125"/>
      <c r="N345" s="125"/>
      <c r="O345" s="125"/>
      <c r="P345" s="125"/>
      <c r="Q345" s="125"/>
      <c r="R345" s="125"/>
    </row>
    <row r="346" spans="2:18" x14ac:dyDescent="0.3">
      <c r="B346" s="125"/>
      <c r="C346" s="376"/>
      <c r="D346" s="232"/>
      <c r="E346" s="376"/>
      <c r="F346" s="377"/>
      <c r="G346" s="377"/>
      <c r="H346" s="377"/>
      <c r="I346" s="377"/>
      <c r="J346" s="377"/>
      <c r="K346" s="125"/>
      <c r="L346" s="125"/>
      <c r="M346" s="125"/>
      <c r="N346" s="125"/>
      <c r="O346" s="125"/>
      <c r="P346" s="125"/>
      <c r="Q346" s="125"/>
      <c r="R346" s="125"/>
    </row>
    <row r="347" spans="2:18" x14ac:dyDescent="0.3">
      <c r="B347" s="125"/>
      <c r="C347" s="376"/>
      <c r="D347" s="232"/>
      <c r="E347" s="376"/>
      <c r="F347" s="377"/>
      <c r="G347" s="377"/>
      <c r="H347" s="377"/>
      <c r="I347" s="377"/>
      <c r="J347" s="377"/>
      <c r="K347" s="125"/>
      <c r="L347" s="125"/>
      <c r="M347" s="125"/>
      <c r="N347" s="125"/>
      <c r="O347" s="125"/>
      <c r="P347" s="125"/>
      <c r="Q347" s="125"/>
      <c r="R347" s="125"/>
    </row>
    <row r="348" spans="2:18" x14ac:dyDescent="0.3">
      <c r="B348" s="125"/>
      <c r="C348" s="376"/>
      <c r="D348" s="232"/>
      <c r="E348" s="376"/>
      <c r="F348" s="377"/>
      <c r="G348" s="377"/>
      <c r="H348" s="377"/>
      <c r="I348" s="377"/>
      <c r="J348" s="377"/>
      <c r="K348" s="125"/>
      <c r="L348" s="125"/>
      <c r="M348" s="125"/>
      <c r="N348" s="125"/>
      <c r="O348" s="125"/>
      <c r="P348" s="125"/>
      <c r="Q348" s="125"/>
      <c r="R348" s="125"/>
    </row>
    <row r="349" spans="2:18" x14ac:dyDescent="0.3">
      <c r="B349" s="125"/>
      <c r="C349" s="376"/>
      <c r="D349" s="232"/>
      <c r="E349" s="376"/>
      <c r="F349" s="377"/>
      <c r="G349" s="377"/>
      <c r="H349" s="377"/>
      <c r="I349" s="377"/>
      <c r="J349" s="377"/>
      <c r="K349" s="125"/>
      <c r="L349" s="125"/>
      <c r="M349" s="125"/>
      <c r="N349" s="125"/>
      <c r="O349" s="125"/>
      <c r="P349" s="125"/>
      <c r="Q349" s="125"/>
      <c r="R349" s="125"/>
    </row>
    <row r="350" spans="2:18" x14ac:dyDescent="0.3">
      <c r="B350" s="125"/>
      <c r="C350" s="376"/>
      <c r="D350" s="232"/>
      <c r="E350" s="376"/>
      <c r="F350" s="377"/>
      <c r="G350" s="377"/>
      <c r="H350" s="377"/>
      <c r="I350" s="377"/>
      <c r="J350" s="377"/>
      <c r="K350" s="125"/>
      <c r="L350" s="125"/>
      <c r="M350" s="125"/>
      <c r="N350" s="125"/>
      <c r="O350" s="125"/>
      <c r="P350" s="125"/>
      <c r="Q350" s="125"/>
      <c r="R350" s="125"/>
    </row>
    <row r="351" spans="2:18" x14ac:dyDescent="0.3">
      <c r="B351" s="125"/>
      <c r="C351" s="376"/>
      <c r="D351" s="232"/>
      <c r="E351" s="376"/>
      <c r="F351" s="377"/>
      <c r="G351" s="377"/>
      <c r="H351" s="377"/>
      <c r="I351" s="377"/>
      <c r="J351" s="377"/>
      <c r="K351" s="125"/>
      <c r="L351" s="125"/>
      <c r="M351" s="125"/>
      <c r="N351" s="125"/>
      <c r="O351" s="125"/>
      <c r="P351" s="125"/>
      <c r="Q351" s="125"/>
      <c r="R351" s="125"/>
    </row>
    <row r="352" spans="2:18" x14ac:dyDescent="0.3">
      <c r="B352" s="125"/>
      <c r="C352" s="376"/>
      <c r="D352" s="232"/>
      <c r="E352" s="376"/>
      <c r="F352" s="377"/>
      <c r="G352" s="377"/>
      <c r="H352" s="377"/>
      <c r="I352" s="377"/>
      <c r="J352" s="377"/>
      <c r="K352" s="125"/>
      <c r="L352" s="125"/>
      <c r="M352" s="125"/>
      <c r="N352" s="125"/>
      <c r="O352" s="125"/>
      <c r="P352" s="125"/>
      <c r="Q352" s="125"/>
      <c r="R352" s="125"/>
    </row>
    <row r="353" spans="2:18" x14ac:dyDescent="0.3">
      <c r="B353" s="125"/>
      <c r="C353" s="376"/>
      <c r="D353" s="232"/>
      <c r="E353" s="376"/>
      <c r="F353" s="377"/>
      <c r="G353" s="377"/>
      <c r="H353" s="377"/>
      <c r="I353" s="377"/>
      <c r="J353" s="377"/>
      <c r="K353" s="125"/>
      <c r="L353" s="125"/>
      <c r="M353" s="125"/>
      <c r="N353" s="125"/>
      <c r="O353" s="125"/>
      <c r="P353" s="125"/>
      <c r="Q353" s="125"/>
      <c r="R353" s="125"/>
    </row>
    <row r="354" spans="2:18" x14ac:dyDescent="0.3">
      <c r="B354" s="125"/>
      <c r="C354" s="376"/>
      <c r="D354" s="232"/>
      <c r="E354" s="376"/>
      <c r="F354" s="377"/>
      <c r="G354" s="377"/>
      <c r="H354" s="377"/>
      <c r="I354" s="377"/>
      <c r="J354" s="377"/>
      <c r="K354" s="125"/>
      <c r="L354" s="125"/>
      <c r="M354" s="125"/>
      <c r="N354" s="125"/>
      <c r="O354" s="125"/>
      <c r="P354" s="125"/>
      <c r="Q354" s="125"/>
      <c r="R354" s="125"/>
    </row>
    <row r="355" spans="2:18" x14ac:dyDescent="0.3">
      <c r="B355" s="125"/>
      <c r="C355" s="376"/>
      <c r="D355" s="232"/>
      <c r="E355" s="376"/>
      <c r="F355" s="377"/>
      <c r="G355" s="377"/>
      <c r="H355" s="377"/>
      <c r="I355" s="377"/>
      <c r="J355" s="377"/>
      <c r="K355" s="125"/>
      <c r="L355" s="125"/>
      <c r="M355" s="125"/>
      <c r="N355" s="125"/>
      <c r="O355" s="125"/>
      <c r="P355" s="125"/>
      <c r="Q355" s="125"/>
      <c r="R355" s="125"/>
    </row>
    <row r="356" spans="2:18" x14ac:dyDescent="0.3">
      <c r="B356" s="125"/>
      <c r="C356" s="376"/>
      <c r="D356" s="232"/>
      <c r="E356" s="376"/>
      <c r="F356" s="377"/>
      <c r="G356" s="377"/>
      <c r="H356" s="377"/>
      <c r="I356" s="377"/>
      <c r="J356" s="377"/>
      <c r="K356" s="125"/>
      <c r="L356" s="125"/>
      <c r="M356" s="125"/>
      <c r="N356" s="125"/>
      <c r="O356" s="125"/>
      <c r="P356" s="125"/>
      <c r="Q356" s="125"/>
      <c r="R356" s="125"/>
    </row>
    <row r="357" spans="2:18" x14ac:dyDescent="0.3">
      <c r="B357" s="125"/>
      <c r="C357" s="376"/>
      <c r="D357" s="232"/>
      <c r="E357" s="376"/>
      <c r="F357" s="377"/>
      <c r="G357" s="377"/>
      <c r="H357" s="377"/>
      <c r="I357" s="377"/>
      <c r="J357" s="377"/>
      <c r="K357" s="125"/>
      <c r="L357" s="125"/>
      <c r="M357" s="125"/>
      <c r="N357" s="125"/>
      <c r="O357" s="125"/>
      <c r="P357" s="125"/>
      <c r="Q357" s="125"/>
      <c r="R357" s="125"/>
    </row>
    <row r="358" spans="2:18" x14ac:dyDescent="0.3">
      <c r="B358" s="125"/>
      <c r="C358" s="376"/>
      <c r="D358" s="232"/>
      <c r="E358" s="376"/>
      <c r="F358" s="377"/>
      <c r="G358" s="377"/>
      <c r="H358" s="377"/>
      <c r="I358" s="377"/>
      <c r="J358" s="377"/>
      <c r="K358" s="125"/>
      <c r="L358" s="125"/>
      <c r="M358" s="125"/>
      <c r="N358" s="125"/>
      <c r="O358" s="125"/>
      <c r="P358" s="125"/>
      <c r="Q358" s="125"/>
      <c r="R358" s="125"/>
    </row>
    <row r="359" spans="2:18" x14ac:dyDescent="0.3">
      <c r="B359" s="125"/>
      <c r="C359" s="376"/>
      <c r="D359" s="232"/>
      <c r="E359" s="376"/>
      <c r="F359" s="377"/>
      <c r="G359" s="377"/>
      <c r="H359" s="377"/>
      <c r="I359" s="377"/>
      <c r="J359" s="377"/>
      <c r="K359" s="125"/>
      <c r="L359" s="125"/>
      <c r="M359" s="125"/>
      <c r="N359" s="125"/>
      <c r="O359" s="125"/>
      <c r="P359" s="125"/>
      <c r="Q359" s="125"/>
      <c r="R359" s="125"/>
    </row>
    <row r="360" spans="2:18" x14ac:dyDescent="0.3">
      <c r="B360" s="125"/>
      <c r="C360" s="376"/>
      <c r="D360" s="232"/>
      <c r="E360" s="376"/>
      <c r="F360" s="377"/>
      <c r="G360" s="377"/>
      <c r="H360" s="377"/>
      <c r="I360" s="377"/>
      <c r="J360" s="377"/>
      <c r="K360" s="125"/>
      <c r="L360" s="125"/>
      <c r="M360" s="125"/>
      <c r="N360" s="125"/>
      <c r="O360" s="125"/>
      <c r="P360" s="125"/>
      <c r="Q360" s="125"/>
      <c r="R360" s="125"/>
    </row>
    <row r="361" spans="2:18" x14ac:dyDescent="0.3">
      <c r="B361" s="125"/>
      <c r="C361" s="376"/>
      <c r="D361" s="232"/>
      <c r="E361" s="376"/>
      <c r="F361" s="377"/>
      <c r="G361" s="377"/>
      <c r="H361" s="377"/>
      <c r="I361" s="377"/>
      <c r="J361" s="377"/>
      <c r="K361" s="125"/>
      <c r="L361" s="125"/>
      <c r="M361" s="125"/>
      <c r="N361" s="125"/>
      <c r="O361" s="125"/>
      <c r="P361" s="125"/>
      <c r="Q361" s="125"/>
      <c r="R361" s="125"/>
    </row>
    <row r="362" spans="2:18" x14ac:dyDescent="0.3">
      <c r="B362" s="125"/>
      <c r="C362" s="376"/>
      <c r="D362" s="232"/>
      <c r="E362" s="376"/>
      <c r="F362" s="377"/>
      <c r="G362" s="377"/>
      <c r="H362" s="377"/>
      <c r="I362" s="377"/>
      <c r="J362" s="377"/>
      <c r="K362" s="125"/>
      <c r="L362" s="125"/>
      <c r="M362" s="125"/>
      <c r="N362" s="125"/>
      <c r="O362" s="125"/>
      <c r="P362" s="125"/>
      <c r="Q362" s="125"/>
      <c r="R362" s="125"/>
    </row>
    <row r="363" spans="2:18" x14ac:dyDescent="0.3">
      <c r="B363" s="125"/>
      <c r="C363" s="376"/>
      <c r="D363" s="232"/>
      <c r="E363" s="376"/>
      <c r="F363" s="377"/>
      <c r="G363" s="377"/>
      <c r="H363" s="377"/>
      <c r="I363" s="377"/>
      <c r="J363" s="377"/>
      <c r="K363" s="125"/>
      <c r="L363" s="125"/>
      <c r="M363" s="125"/>
      <c r="N363" s="125"/>
      <c r="O363" s="125"/>
      <c r="P363" s="125"/>
      <c r="Q363" s="125"/>
      <c r="R363" s="125"/>
    </row>
    <row r="364" spans="2:18" x14ac:dyDescent="0.3">
      <c r="B364" s="125"/>
      <c r="C364" s="376"/>
      <c r="D364" s="232"/>
      <c r="E364" s="376"/>
      <c r="F364" s="377"/>
      <c r="G364" s="377"/>
      <c r="H364" s="377"/>
      <c r="I364" s="377"/>
      <c r="J364" s="377"/>
      <c r="K364" s="125"/>
      <c r="L364" s="125"/>
      <c r="M364" s="125"/>
      <c r="N364" s="125"/>
      <c r="O364" s="125"/>
      <c r="P364" s="125"/>
      <c r="Q364" s="125"/>
      <c r="R364" s="125"/>
    </row>
    <row r="365" spans="2:18" x14ac:dyDescent="0.3">
      <c r="B365" s="125"/>
      <c r="C365" s="376"/>
      <c r="D365" s="232"/>
      <c r="E365" s="376"/>
      <c r="F365" s="377"/>
      <c r="G365" s="377"/>
      <c r="H365" s="377"/>
      <c r="I365" s="377"/>
      <c r="J365" s="377"/>
      <c r="K365" s="125"/>
      <c r="L365" s="125"/>
      <c r="M365" s="125"/>
      <c r="N365" s="125"/>
      <c r="O365" s="125"/>
      <c r="P365" s="125"/>
      <c r="Q365" s="125"/>
      <c r="R365" s="125"/>
    </row>
    <row r="366" spans="2:18" x14ac:dyDescent="0.3">
      <c r="B366" s="125"/>
      <c r="C366" s="376"/>
      <c r="D366" s="232"/>
      <c r="E366" s="376"/>
      <c r="F366" s="377"/>
      <c r="G366" s="377"/>
      <c r="H366" s="377"/>
      <c r="I366" s="377"/>
      <c r="J366" s="377"/>
      <c r="K366" s="125"/>
      <c r="L366" s="125"/>
      <c r="M366" s="125"/>
      <c r="N366" s="125"/>
      <c r="O366" s="125"/>
      <c r="P366" s="125"/>
      <c r="Q366" s="125"/>
      <c r="R366" s="125"/>
    </row>
    <row r="367" spans="2:18" x14ac:dyDescent="0.3">
      <c r="B367" s="125"/>
      <c r="C367" s="376"/>
      <c r="D367" s="232"/>
      <c r="E367" s="376"/>
      <c r="F367" s="377"/>
      <c r="G367" s="377"/>
      <c r="H367" s="377"/>
      <c r="I367" s="377"/>
      <c r="J367" s="377"/>
      <c r="K367" s="125"/>
      <c r="L367" s="125"/>
      <c r="M367" s="125"/>
      <c r="N367" s="125"/>
      <c r="O367" s="125"/>
      <c r="P367" s="125"/>
      <c r="Q367" s="125"/>
      <c r="R367" s="125"/>
    </row>
    <row r="368" spans="2:18" x14ac:dyDescent="0.3">
      <c r="B368" s="125"/>
      <c r="C368" s="376"/>
      <c r="D368" s="232"/>
      <c r="E368" s="376"/>
      <c r="F368" s="377"/>
      <c r="G368" s="377"/>
      <c r="H368" s="377"/>
      <c r="I368" s="377"/>
      <c r="J368" s="377"/>
      <c r="K368" s="125"/>
      <c r="L368" s="125"/>
      <c r="M368" s="125"/>
      <c r="N368" s="125"/>
      <c r="O368" s="125"/>
      <c r="P368" s="125"/>
      <c r="Q368" s="125"/>
      <c r="R368" s="125"/>
    </row>
    <row r="369" spans="2:18" x14ac:dyDescent="0.3">
      <c r="B369" s="125"/>
      <c r="C369" s="376"/>
      <c r="D369" s="232"/>
      <c r="E369" s="376"/>
      <c r="F369" s="377"/>
      <c r="G369" s="377"/>
      <c r="H369" s="377"/>
      <c r="I369" s="377"/>
      <c r="J369" s="377"/>
      <c r="K369" s="125"/>
      <c r="L369" s="125"/>
      <c r="M369" s="125"/>
      <c r="N369" s="125"/>
      <c r="O369" s="125"/>
      <c r="P369" s="125"/>
      <c r="Q369" s="125"/>
      <c r="R369" s="125"/>
    </row>
    <row r="370" spans="2:18" x14ac:dyDescent="0.3">
      <c r="B370" s="125"/>
      <c r="C370" s="376"/>
      <c r="D370" s="232"/>
      <c r="E370" s="376"/>
      <c r="F370" s="377"/>
      <c r="G370" s="377"/>
      <c r="H370" s="377"/>
      <c r="I370" s="377"/>
      <c r="J370" s="377"/>
      <c r="K370" s="125"/>
      <c r="L370" s="125"/>
      <c r="M370" s="125"/>
      <c r="N370" s="125"/>
      <c r="O370" s="125"/>
      <c r="P370" s="125"/>
      <c r="Q370" s="125"/>
      <c r="R370" s="125"/>
    </row>
    <row r="371" spans="2:18" x14ac:dyDescent="0.3">
      <c r="B371" s="125"/>
      <c r="C371" s="376"/>
      <c r="D371" s="232"/>
      <c r="E371" s="376"/>
      <c r="F371" s="377"/>
      <c r="G371" s="377"/>
      <c r="H371" s="377"/>
      <c r="I371" s="377"/>
      <c r="J371" s="377"/>
      <c r="K371" s="125"/>
      <c r="L371" s="125"/>
      <c r="M371" s="125"/>
      <c r="N371" s="125"/>
      <c r="O371" s="125"/>
      <c r="P371" s="125"/>
      <c r="Q371" s="125"/>
      <c r="R371" s="125"/>
    </row>
    <row r="372" spans="2:18" x14ac:dyDescent="0.3">
      <c r="B372" s="125"/>
      <c r="C372" s="376"/>
      <c r="D372" s="232"/>
      <c r="E372" s="376"/>
      <c r="F372" s="377"/>
      <c r="G372" s="377"/>
      <c r="H372" s="377"/>
      <c r="I372" s="377"/>
      <c r="J372" s="377"/>
      <c r="K372" s="125"/>
      <c r="L372" s="125"/>
      <c r="M372" s="125"/>
      <c r="N372" s="125"/>
      <c r="O372" s="125"/>
      <c r="P372" s="125"/>
      <c r="Q372" s="125"/>
      <c r="R372" s="125"/>
    </row>
    <row r="373" spans="2:18" x14ac:dyDescent="0.3">
      <c r="B373" s="125"/>
      <c r="C373" s="376"/>
      <c r="D373" s="232"/>
      <c r="E373" s="376"/>
      <c r="F373" s="377"/>
      <c r="G373" s="377"/>
      <c r="H373" s="377"/>
      <c r="I373" s="377"/>
      <c r="J373" s="377"/>
      <c r="K373" s="125"/>
      <c r="L373" s="125"/>
      <c r="M373" s="125"/>
      <c r="N373" s="125"/>
      <c r="O373" s="125"/>
      <c r="P373" s="125"/>
      <c r="Q373" s="125"/>
      <c r="R373" s="125"/>
    </row>
    <row r="374" spans="2:18" x14ac:dyDescent="0.3">
      <c r="B374" s="125"/>
      <c r="C374" s="376"/>
      <c r="D374" s="232"/>
      <c r="E374" s="376"/>
      <c r="F374" s="377"/>
      <c r="G374" s="377"/>
      <c r="H374" s="377"/>
      <c r="I374" s="377"/>
      <c r="J374" s="377"/>
      <c r="K374" s="125"/>
      <c r="L374" s="125"/>
      <c r="M374" s="125"/>
      <c r="N374" s="125"/>
      <c r="O374" s="125"/>
      <c r="P374" s="125"/>
      <c r="Q374" s="125"/>
      <c r="R374" s="125"/>
    </row>
    <row r="375" spans="2:18" x14ac:dyDescent="0.3">
      <c r="B375" s="125"/>
      <c r="C375" s="376"/>
      <c r="D375" s="232"/>
      <c r="E375" s="376"/>
      <c r="F375" s="377"/>
      <c r="G375" s="377"/>
      <c r="H375" s="377"/>
      <c r="I375" s="377"/>
      <c r="J375" s="377"/>
      <c r="K375" s="125"/>
      <c r="L375" s="125"/>
      <c r="M375" s="125"/>
      <c r="N375" s="125"/>
      <c r="O375" s="125"/>
      <c r="P375" s="125"/>
      <c r="Q375" s="125"/>
      <c r="R375" s="125"/>
    </row>
    <row r="376" spans="2:18" x14ac:dyDescent="0.3">
      <c r="B376" s="125"/>
      <c r="C376" s="376"/>
      <c r="D376" s="232"/>
      <c r="E376" s="376"/>
      <c r="F376" s="377"/>
      <c r="G376" s="377"/>
      <c r="H376" s="377"/>
      <c r="I376" s="377"/>
      <c r="J376" s="377"/>
      <c r="K376" s="125"/>
      <c r="L376" s="125"/>
      <c r="M376" s="125"/>
      <c r="N376" s="125"/>
      <c r="O376" s="125"/>
      <c r="P376" s="125"/>
      <c r="Q376" s="125"/>
      <c r="R376" s="125"/>
    </row>
    <row r="377" spans="2:18" x14ac:dyDescent="0.3">
      <c r="B377" s="125"/>
      <c r="C377" s="376"/>
      <c r="D377" s="232"/>
      <c r="E377" s="376"/>
      <c r="F377" s="377"/>
      <c r="G377" s="377"/>
      <c r="H377" s="377"/>
      <c r="I377" s="377"/>
      <c r="J377" s="377"/>
      <c r="K377" s="125"/>
      <c r="L377" s="125"/>
      <c r="M377" s="125"/>
      <c r="N377" s="125"/>
      <c r="O377" s="125"/>
      <c r="P377" s="125"/>
      <c r="Q377" s="125"/>
      <c r="R377" s="125"/>
    </row>
    <row r="378" spans="2:18" x14ac:dyDescent="0.3">
      <c r="B378" s="125"/>
      <c r="C378" s="376"/>
      <c r="D378" s="232"/>
      <c r="E378" s="376"/>
      <c r="F378" s="377"/>
      <c r="G378" s="377"/>
      <c r="H378" s="377"/>
      <c r="I378" s="377"/>
      <c r="J378" s="377"/>
      <c r="K378" s="125"/>
      <c r="L378" s="125"/>
      <c r="M378" s="125"/>
      <c r="N378" s="125"/>
      <c r="O378" s="125"/>
      <c r="P378" s="125"/>
      <c r="Q378" s="125"/>
      <c r="R378" s="125"/>
    </row>
    <row r="379" spans="2:18" x14ac:dyDescent="0.3">
      <c r="B379" s="125"/>
      <c r="C379" s="376"/>
      <c r="D379" s="232"/>
      <c r="E379" s="376"/>
      <c r="F379" s="377"/>
      <c r="G379" s="377"/>
      <c r="H379" s="377"/>
      <c r="I379" s="377"/>
      <c r="J379" s="377"/>
      <c r="K379" s="125"/>
      <c r="L379" s="125"/>
      <c r="M379" s="125"/>
      <c r="N379" s="125"/>
      <c r="O379" s="125"/>
      <c r="P379" s="125"/>
      <c r="Q379" s="125"/>
      <c r="R379" s="125"/>
    </row>
    <row r="380" spans="2:18" x14ac:dyDescent="0.3">
      <c r="B380" s="125"/>
      <c r="C380" s="376"/>
      <c r="D380" s="232"/>
      <c r="E380" s="376"/>
      <c r="F380" s="377"/>
      <c r="G380" s="377"/>
      <c r="H380" s="377"/>
      <c r="I380" s="377"/>
      <c r="J380" s="377"/>
      <c r="K380" s="125"/>
      <c r="L380" s="125"/>
      <c r="M380" s="125"/>
      <c r="N380" s="125"/>
      <c r="O380" s="125"/>
      <c r="P380" s="125"/>
      <c r="Q380" s="125"/>
      <c r="R380" s="125"/>
    </row>
    <row r="381" spans="2:18" x14ac:dyDescent="0.3">
      <c r="B381" s="125"/>
      <c r="C381" s="376"/>
      <c r="D381" s="232"/>
      <c r="E381" s="376"/>
      <c r="F381" s="377"/>
      <c r="G381" s="377"/>
      <c r="H381" s="377"/>
      <c r="I381" s="377"/>
      <c r="J381" s="377"/>
      <c r="K381" s="125"/>
      <c r="L381" s="125"/>
      <c r="M381" s="125"/>
      <c r="N381" s="125"/>
      <c r="O381" s="125"/>
      <c r="P381" s="125"/>
      <c r="Q381" s="125"/>
      <c r="R381" s="125"/>
    </row>
    <row r="382" spans="2:18" x14ac:dyDescent="0.3">
      <c r="B382" s="125"/>
      <c r="C382" s="376"/>
      <c r="D382" s="232"/>
      <c r="E382" s="376"/>
      <c r="F382" s="377"/>
      <c r="G382" s="377"/>
      <c r="H382" s="377"/>
      <c r="I382" s="377"/>
      <c r="J382" s="377"/>
      <c r="K382" s="125"/>
      <c r="L382" s="125"/>
      <c r="M382" s="125"/>
      <c r="N382" s="125"/>
      <c r="O382" s="125"/>
      <c r="P382" s="125"/>
      <c r="Q382" s="125"/>
      <c r="R382" s="125"/>
    </row>
    <row r="383" spans="2:18" x14ac:dyDescent="0.3">
      <c r="B383" s="125"/>
      <c r="C383" s="376"/>
      <c r="D383" s="232"/>
      <c r="E383" s="376"/>
      <c r="F383" s="377"/>
      <c r="G383" s="377"/>
      <c r="H383" s="377"/>
      <c r="I383" s="377"/>
      <c r="J383" s="377"/>
      <c r="K383" s="125"/>
      <c r="L383" s="125"/>
      <c r="M383" s="125"/>
      <c r="N383" s="125"/>
      <c r="O383" s="125"/>
      <c r="P383" s="125"/>
      <c r="Q383" s="125"/>
      <c r="R383" s="125"/>
    </row>
    <row r="384" spans="2:18" x14ac:dyDescent="0.3">
      <c r="B384" s="125"/>
      <c r="C384" s="376"/>
      <c r="D384" s="232"/>
      <c r="E384" s="376"/>
      <c r="F384" s="377"/>
      <c r="G384" s="377"/>
      <c r="H384" s="377"/>
      <c r="I384" s="377"/>
      <c r="J384" s="377"/>
      <c r="K384" s="125"/>
      <c r="L384" s="125"/>
      <c r="M384" s="125"/>
      <c r="N384" s="125"/>
      <c r="O384" s="125"/>
      <c r="P384" s="125"/>
      <c r="Q384" s="125"/>
      <c r="R384" s="125"/>
    </row>
    <row r="385" spans="2:18" x14ac:dyDescent="0.3">
      <c r="B385" s="125"/>
      <c r="C385" s="376"/>
      <c r="D385" s="232"/>
      <c r="E385" s="376"/>
      <c r="F385" s="377"/>
      <c r="G385" s="377"/>
      <c r="H385" s="377"/>
      <c r="I385" s="377"/>
      <c r="J385" s="377"/>
      <c r="K385" s="125"/>
      <c r="L385" s="125"/>
      <c r="M385" s="125"/>
      <c r="N385" s="125"/>
      <c r="O385" s="125"/>
      <c r="P385" s="125"/>
      <c r="Q385" s="125"/>
      <c r="R385" s="125"/>
    </row>
    <row r="386" spans="2:18" x14ac:dyDescent="0.3">
      <c r="B386" s="125"/>
      <c r="C386" s="376"/>
      <c r="D386" s="232"/>
      <c r="E386" s="376"/>
      <c r="F386" s="377"/>
      <c r="G386" s="377"/>
      <c r="H386" s="377"/>
      <c r="I386" s="377"/>
      <c r="J386" s="377"/>
      <c r="K386" s="125"/>
      <c r="L386" s="125"/>
      <c r="M386" s="125"/>
      <c r="N386" s="125"/>
      <c r="O386" s="125"/>
      <c r="P386" s="125"/>
      <c r="Q386" s="125"/>
      <c r="R386" s="125"/>
    </row>
    <row r="387" spans="2:18" x14ac:dyDescent="0.3">
      <c r="B387" s="125"/>
      <c r="C387" s="376"/>
      <c r="D387" s="232"/>
      <c r="E387" s="376"/>
      <c r="F387" s="377"/>
      <c r="G387" s="377"/>
      <c r="H387" s="377"/>
      <c r="I387" s="377"/>
      <c r="J387" s="377"/>
      <c r="K387" s="125"/>
      <c r="L387" s="125"/>
      <c r="M387" s="125"/>
      <c r="N387" s="125"/>
      <c r="O387" s="125"/>
      <c r="P387" s="125"/>
      <c r="Q387" s="125"/>
      <c r="R387" s="125"/>
    </row>
    <row r="388" spans="2:18" x14ac:dyDescent="0.3">
      <c r="B388" s="125"/>
      <c r="C388" s="376"/>
      <c r="D388" s="232"/>
      <c r="E388" s="376"/>
      <c r="F388" s="377"/>
      <c r="G388" s="377"/>
      <c r="H388" s="377"/>
      <c r="I388" s="377"/>
      <c r="J388" s="377"/>
      <c r="K388" s="125"/>
      <c r="L388" s="125"/>
      <c r="M388" s="125"/>
      <c r="N388" s="125"/>
      <c r="O388" s="125"/>
      <c r="P388" s="125"/>
      <c r="Q388" s="125"/>
      <c r="R388" s="125"/>
    </row>
    <row r="389" spans="2:18" x14ac:dyDescent="0.3">
      <c r="B389" s="125"/>
      <c r="C389" s="376"/>
      <c r="D389" s="232"/>
      <c r="E389" s="376"/>
      <c r="F389" s="377"/>
      <c r="G389" s="377"/>
      <c r="H389" s="377"/>
      <c r="I389" s="377"/>
      <c r="J389" s="377"/>
      <c r="K389" s="125"/>
      <c r="L389" s="125"/>
      <c r="M389" s="125"/>
      <c r="N389" s="125"/>
      <c r="O389" s="125"/>
      <c r="P389" s="125"/>
      <c r="Q389" s="125"/>
      <c r="R389" s="125"/>
    </row>
    <row r="390" spans="2:18" x14ac:dyDescent="0.3">
      <c r="B390" s="125"/>
      <c r="C390" s="376"/>
      <c r="D390" s="232"/>
      <c r="E390" s="376"/>
      <c r="F390" s="377"/>
      <c r="G390" s="377"/>
      <c r="H390" s="377"/>
      <c r="I390" s="377"/>
      <c r="J390" s="377"/>
      <c r="K390" s="125"/>
      <c r="L390" s="125"/>
      <c r="M390" s="125"/>
      <c r="N390" s="125"/>
      <c r="O390" s="125"/>
      <c r="P390" s="125"/>
      <c r="Q390" s="125"/>
      <c r="R390" s="125"/>
    </row>
    <row r="391" spans="2:18" x14ac:dyDescent="0.3">
      <c r="B391" s="125"/>
      <c r="C391" s="376"/>
      <c r="D391" s="232"/>
      <c r="E391" s="376"/>
      <c r="F391" s="377"/>
      <c r="G391" s="377"/>
      <c r="H391" s="377"/>
      <c r="I391" s="377"/>
      <c r="J391" s="377"/>
      <c r="K391" s="125"/>
      <c r="L391" s="125"/>
      <c r="M391" s="125"/>
      <c r="N391" s="125"/>
      <c r="O391" s="125"/>
      <c r="P391" s="125"/>
      <c r="Q391" s="125"/>
      <c r="R391" s="125"/>
    </row>
    <row r="392" spans="2:18" x14ac:dyDescent="0.3">
      <c r="B392" s="125"/>
      <c r="C392" s="376"/>
      <c r="D392" s="232"/>
      <c r="E392" s="376"/>
      <c r="F392" s="377"/>
      <c r="G392" s="377"/>
      <c r="H392" s="377"/>
      <c r="I392" s="377"/>
      <c r="J392" s="377"/>
      <c r="K392" s="125"/>
      <c r="L392" s="125"/>
      <c r="M392" s="125"/>
      <c r="N392" s="125"/>
      <c r="O392" s="125"/>
      <c r="P392" s="125"/>
      <c r="Q392" s="125"/>
      <c r="R392" s="125"/>
    </row>
    <row r="393" spans="2:18" x14ac:dyDescent="0.3">
      <c r="B393" s="125"/>
      <c r="C393" s="376"/>
      <c r="D393" s="232"/>
      <c r="E393" s="376"/>
      <c r="F393" s="377"/>
      <c r="G393" s="377"/>
      <c r="H393" s="377"/>
      <c r="I393" s="377"/>
      <c r="J393" s="377"/>
      <c r="K393" s="125"/>
      <c r="L393" s="125"/>
      <c r="M393" s="125"/>
      <c r="N393" s="125"/>
      <c r="O393" s="125"/>
      <c r="P393" s="125"/>
      <c r="Q393" s="125"/>
      <c r="R393" s="125"/>
    </row>
    <row r="394" spans="2:18" x14ac:dyDescent="0.3">
      <c r="B394" s="125"/>
      <c r="C394" s="376"/>
      <c r="D394" s="232"/>
      <c r="E394" s="376"/>
      <c r="F394" s="377"/>
      <c r="G394" s="377"/>
      <c r="H394" s="377"/>
      <c r="I394" s="377"/>
      <c r="J394" s="377"/>
      <c r="K394" s="125"/>
      <c r="L394" s="125"/>
      <c r="M394" s="125"/>
      <c r="N394" s="125"/>
      <c r="O394" s="125"/>
      <c r="P394" s="125"/>
      <c r="Q394" s="125"/>
      <c r="R394" s="125"/>
    </row>
    <row r="395" spans="2:18" x14ac:dyDescent="0.3">
      <c r="B395" s="125"/>
      <c r="C395" s="376"/>
      <c r="D395" s="232"/>
      <c r="E395" s="376"/>
      <c r="F395" s="377"/>
      <c r="G395" s="377"/>
      <c r="H395" s="377"/>
      <c r="I395" s="377"/>
      <c r="J395" s="377"/>
      <c r="K395" s="125"/>
      <c r="L395" s="125"/>
      <c r="M395" s="125"/>
      <c r="N395" s="125"/>
      <c r="O395" s="125"/>
      <c r="P395" s="125"/>
      <c r="Q395" s="125"/>
      <c r="R395" s="125"/>
    </row>
    <row r="396" spans="2:18" x14ac:dyDescent="0.3">
      <c r="B396" s="125"/>
      <c r="C396" s="376"/>
      <c r="D396" s="232"/>
      <c r="E396" s="376"/>
      <c r="F396" s="377"/>
      <c r="G396" s="377"/>
      <c r="H396" s="377"/>
      <c r="I396" s="377"/>
      <c r="J396" s="377"/>
      <c r="K396" s="125"/>
      <c r="L396" s="125"/>
      <c r="M396" s="125"/>
      <c r="N396" s="125"/>
      <c r="O396" s="125"/>
      <c r="P396" s="125"/>
      <c r="Q396" s="125"/>
      <c r="R396" s="125"/>
    </row>
    <row r="397" spans="2:18" x14ac:dyDescent="0.3">
      <c r="B397" s="125"/>
      <c r="C397" s="376"/>
      <c r="D397" s="232"/>
      <c r="E397" s="376"/>
      <c r="F397" s="377"/>
      <c r="G397" s="377"/>
      <c r="H397" s="377"/>
      <c r="I397" s="377"/>
      <c r="J397" s="377"/>
      <c r="K397" s="125"/>
      <c r="L397" s="125"/>
      <c r="M397" s="125"/>
      <c r="N397" s="125"/>
      <c r="O397" s="125"/>
      <c r="P397" s="125"/>
      <c r="Q397" s="125"/>
      <c r="R397" s="125"/>
    </row>
    <row r="398" spans="2:18" x14ac:dyDescent="0.3">
      <c r="B398" s="125"/>
      <c r="C398" s="376"/>
      <c r="D398" s="232"/>
      <c r="E398" s="376"/>
      <c r="F398" s="377"/>
      <c r="G398" s="377"/>
      <c r="H398" s="377"/>
      <c r="I398" s="377"/>
      <c r="J398" s="377"/>
      <c r="K398" s="125"/>
      <c r="L398" s="125"/>
      <c r="M398" s="125"/>
      <c r="N398" s="125"/>
      <c r="O398" s="125"/>
      <c r="P398" s="125"/>
      <c r="Q398" s="125"/>
      <c r="R398" s="125"/>
    </row>
    <row r="399" spans="2:18" x14ac:dyDescent="0.3">
      <c r="B399" s="125"/>
      <c r="C399" s="376"/>
      <c r="D399" s="232"/>
      <c r="E399" s="376"/>
      <c r="F399" s="377"/>
      <c r="G399" s="377"/>
      <c r="H399" s="377"/>
      <c r="I399" s="377"/>
      <c r="J399" s="377"/>
      <c r="K399" s="125"/>
      <c r="L399" s="125"/>
      <c r="M399" s="125"/>
      <c r="N399" s="125"/>
      <c r="O399" s="125"/>
      <c r="P399" s="125"/>
      <c r="Q399" s="125"/>
      <c r="R399" s="125"/>
    </row>
    <row r="400" spans="2:18" x14ac:dyDescent="0.3">
      <c r="B400" s="125"/>
      <c r="C400" s="376"/>
      <c r="D400" s="232"/>
      <c r="E400" s="376"/>
      <c r="F400" s="377"/>
      <c r="G400" s="377"/>
      <c r="H400" s="377"/>
      <c r="I400" s="377"/>
      <c r="J400" s="377"/>
      <c r="K400" s="125"/>
      <c r="L400" s="125"/>
      <c r="M400" s="125"/>
      <c r="N400" s="125"/>
      <c r="O400" s="125"/>
      <c r="P400" s="125"/>
      <c r="Q400" s="125"/>
      <c r="R400" s="125"/>
    </row>
    <row r="401" spans="2:18" x14ac:dyDescent="0.3">
      <c r="B401" s="125"/>
      <c r="C401" s="376"/>
      <c r="D401" s="232"/>
      <c r="E401" s="376"/>
      <c r="F401" s="377"/>
      <c r="G401" s="377"/>
      <c r="H401" s="377"/>
      <c r="I401" s="377"/>
      <c r="J401" s="377"/>
      <c r="K401" s="125"/>
      <c r="L401" s="125"/>
      <c r="M401" s="125"/>
      <c r="N401" s="125"/>
      <c r="O401" s="125"/>
      <c r="P401" s="125"/>
      <c r="Q401" s="125"/>
      <c r="R401" s="125"/>
    </row>
    <row r="402" spans="2:18" x14ac:dyDescent="0.3">
      <c r="B402" s="125"/>
      <c r="C402" s="376"/>
      <c r="D402" s="232"/>
      <c r="E402" s="376"/>
      <c r="F402" s="377"/>
      <c r="G402" s="377"/>
      <c r="H402" s="377"/>
      <c r="I402" s="377"/>
      <c r="J402" s="377"/>
      <c r="K402" s="125"/>
      <c r="L402" s="125"/>
      <c r="M402" s="125"/>
      <c r="N402" s="125"/>
      <c r="O402" s="125"/>
      <c r="P402" s="125"/>
      <c r="Q402" s="125"/>
      <c r="R402" s="125"/>
    </row>
    <row r="403" spans="2:18" x14ac:dyDescent="0.3">
      <c r="B403" s="125"/>
      <c r="C403" s="376"/>
      <c r="D403" s="232"/>
      <c r="E403" s="376"/>
      <c r="F403" s="377"/>
      <c r="G403" s="377"/>
      <c r="H403" s="377"/>
      <c r="I403" s="377"/>
      <c r="J403" s="377"/>
      <c r="K403" s="125"/>
      <c r="L403" s="125"/>
      <c r="M403" s="125"/>
      <c r="N403" s="125"/>
      <c r="O403" s="125"/>
      <c r="P403" s="125"/>
      <c r="Q403" s="125"/>
      <c r="R403" s="125"/>
    </row>
    <row r="404" spans="2:18" x14ac:dyDescent="0.3">
      <c r="B404" s="125"/>
      <c r="C404" s="376"/>
      <c r="D404" s="232"/>
      <c r="E404" s="376"/>
      <c r="F404" s="377"/>
      <c r="G404" s="377"/>
      <c r="H404" s="377"/>
      <c r="I404" s="377"/>
      <c r="J404" s="377"/>
      <c r="K404" s="125"/>
      <c r="L404" s="125"/>
      <c r="M404" s="125"/>
      <c r="N404" s="125"/>
      <c r="O404" s="125"/>
      <c r="P404" s="125"/>
      <c r="Q404" s="125"/>
      <c r="R404" s="125"/>
    </row>
    <row r="405" spans="2:18" x14ac:dyDescent="0.3">
      <c r="B405" s="125"/>
      <c r="C405" s="376"/>
      <c r="D405" s="232"/>
      <c r="E405" s="376"/>
      <c r="F405" s="377"/>
      <c r="G405" s="377"/>
      <c r="H405" s="377"/>
      <c r="I405" s="377"/>
      <c r="J405" s="377"/>
      <c r="K405" s="125"/>
      <c r="L405" s="125"/>
      <c r="M405" s="125"/>
      <c r="N405" s="125"/>
      <c r="O405" s="125"/>
      <c r="P405" s="125"/>
      <c r="Q405" s="125"/>
      <c r="R405" s="125"/>
    </row>
    <row r="406" spans="2:18" x14ac:dyDescent="0.3">
      <c r="B406" s="125"/>
      <c r="C406" s="376"/>
      <c r="D406" s="232"/>
      <c r="E406" s="376"/>
      <c r="F406" s="377"/>
      <c r="G406" s="377"/>
      <c r="H406" s="377"/>
      <c r="I406" s="377"/>
      <c r="J406" s="377"/>
      <c r="K406" s="125"/>
      <c r="L406" s="125"/>
      <c r="M406" s="125"/>
      <c r="N406" s="125"/>
      <c r="O406" s="125"/>
      <c r="P406" s="125"/>
      <c r="Q406" s="125"/>
      <c r="R406" s="125"/>
    </row>
    <row r="407" spans="2:18" x14ac:dyDescent="0.3">
      <c r="B407" s="125"/>
      <c r="C407" s="376"/>
      <c r="D407" s="232"/>
      <c r="E407" s="376"/>
      <c r="F407" s="377"/>
      <c r="G407" s="377"/>
      <c r="H407" s="377"/>
      <c r="I407" s="377"/>
      <c r="J407" s="377"/>
      <c r="K407" s="125"/>
      <c r="L407" s="125"/>
      <c r="M407" s="125"/>
      <c r="N407" s="125"/>
      <c r="O407" s="125"/>
      <c r="P407" s="125"/>
      <c r="Q407" s="125"/>
      <c r="R407" s="125"/>
    </row>
    <row r="408" spans="2:18" x14ac:dyDescent="0.3">
      <c r="B408" s="125"/>
      <c r="C408" s="376"/>
      <c r="D408" s="232"/>
      <c r="E408" s="376"/>
      <c r="F408" s="377"/>
      <c r="G408" s="377"/>
      <c r="H408" s="377"/>
      <c r="I408" s="377"/>
      <c r="J408" s="377"/>
      <c r="K408" s="125"/>
      <c r="L408" s="125"/>
      <c r="M408" s="125"/>
      <c r="N408" s="125"/>
      <c r="O408" s="125"/>
      <c r="P408" s="125"/>
      <c r="Q408" s="125"/>
      <c r="R408" s="125"/>
    </row>
    <row r="409" spans="2:18" x14ac:dyDescent="0.3">
      <c r="B409" s="125"/>
      <c r="C409" s="376"/>
      <c r="D409" s="232"/>
      <c r="E409" s="376"/>
      <c r="F409" s="377"/>
      <c r="G409" s="377"/>
      <c r="H409" s="377"/>
      <c r="I409" s="377"/>
      <c r="J409" s="377"/>
      <c r="K409" s="125"/>
      <c r="L409" s="125"/>
      <c r="M409" s="125"/>
      <c r="N409" s="125"/>
      <c r="O409" s="125"/>
      <c r="P409" s="125"/>
      <c r="Q409" s="125"/>
      <c r="R409" s="125"/>
    </row>
    <row r="410" spans="2:18" x14ac:dyDescent="0.3">
      <c r="B410" s="125"/>
      <c r="C410" s="376"/>
      <c r="D410" s="232"/>
      <c r="E410" s="376"/>
      <c r="F410" s="377"/>
      <c r="G410" s="377"/>
      <c r="H410" s="377"/>
      <c r="I410" s="377"/>
      <c r="J410" s="377"/>
      <c r="K410" s="125"/>
      <c r="L410" s="125"/>
      <c r="M410" s="125"/>
      <c r="N410" s="125"/>
      <c r="O410" s="125"/>
      <c r="P410" s="125"/>
      <c r="Q410" s="125"/>
      <c r="R410" s="125"/>
    </row>
    <row r="411" spans="2:18" x14ac:dyDescent="0.3">
      <c r="B411" s="125"/>
      <c r="C411" s="376"/>
      <c r="D411" s="232"/>
      <c r="E411" s="376"/>
      <c r="F411" s="377"/>
      <c r="G411" s="377"/>
      <c r="H411" s="377"/>
      <c r="I411" s="377"/>
      <c r="J411" s="377"/>
      <c r="K411" s="125"/>
      <c r="L411" s="125"/>
      <c r="M411" s="125"/>
      <c r="N411" s="125"/>
      <c r="O411" s="125"/>
      <c r="P411" s="125"/>
      <c r="Q411" s="125"/>
      <c r="R411" s="125"/>
    </row>
    <row r="412" spans="2:18" x14ac:dyDescent="0.3">
      <c r="B412" s="125"/>
      <c r="C412" s="376"/>
      <c r="D412" s="232"/>
      <c r="E412" s="376"/>
      <c r="F412" s="377"/>
      <c r="G412" s="377"/>
      <c r="H412" s="377"/>
      <c r="I412" s="377"/>
      <c r="J412" s="377"/>
      <c r="K412" s="125"/>
      <c r="L412" s="125"/>
      <c r="M412" s="125"/>
      <c r="N412" s="125"/>
      <c r="O412" s="125"/>
      <c r="P412" s="125"/>
      <c r="Q412" s="125"/>
      <c r="R412" s="125"/>
    </row>
    <row r="413" spans="2:18" x14ac:dyDescent="0.3">
      <c r="B413" s="125"/>
      <c r="C413" s="376"/>
      <c r="D413" s="232"/>
      <c r="E413" s="376"/>
      <c r="F413" s="377"/>
      <c r="G413" s="377"/>
      <c r="H413" s="377"/>
      <c r="I413" s="377"/>
      <c r="J413" s="377"/>
      <c r="K413" s="125"/>
      <c r="L413" s="125"/>
      <c r="M413" s="125"/>
      <c r="N413" s="125"/>
      <c r="O413" s="125"/>
      <c r="P413" s="125"/>
      <c r="Q413" s="125"/>
      <c r="R413" s="125"/>
    </row>
    <row r="414" spans="2:18" x14ac:dyDescent="0.3">
      <c r="B414" s="125"/>
      <c r="C414" s="376"/>
      <c r="D414" s="232"/>
      <c r="E414" s="376"/>
      <c r="F414" s="377"/>
      <c r="G414" s="377"/>
      <c r="H414" s="377"/>
      <c r="I414" s="377"/>
      <c r="J414" s="377"/>
      <c r="K414" s="125"/>
      <c r="L414" s="125"/>
      <c r="M414" s="125"/>
      <c r="N414" s="125"/>
      <c r="O414" s="125"/>
      <c r="P414" s="125"/>
      <c r="Q414" s="125"/>
      <c r="R414" s="125"/>
    </row>
    <row r="415" spans="2:18" x14ac:dyDescent="0.3">
      <c r="B415" s="125"/>
      <c r="C415" s="376"/>
      <c r="D415" s="232"/>
      <c r="E415" s="376"/>
      <c r="F415" s="377"/>
      <c r="G415" s="377"/>
      <c r="H415" s="377"/>
      <c r="I415" s="377"/>
      <c r="J415" s="377"/>
      <c r="K415" s="125"/>
      <c r="L415" s="125"/>
      <c r="M415" s="125"/>
      <c r="N415" s="125"/>
      <c r="O415" s="125"/>
      <c r="P415" s="125"/>
      <c r="Q415" s="125"/>
      <c r="R415" s="125"/>
    </row>
    <row r="416" spans="2:18" x14ac:dyDescent="0.3">
      <c r="B416" s="125"/>
      <c r="C416" s="376"/>
      <c r="D416" s="232"/>
      <c r="E416" s="376"/>
      <c r="F416" s="377"/>
      <c r="G416" s="377"/>
      <c r="H416" s="377"/>
      <c r="I416" s="377"/>
      <c r="J416" s="377"/>
      <c r="K416" s="125"/>
      <c r="L416" s="125"/>
      <c r="M416" s="125"/>
      <c r="N416" s="125"/>
      <c r="O416" s="125"/>
      <c r="P416" s="125"/>
      <c r="Q416" s="125"/>
      <c r="R416" s="125"/>
    </row>
    <row r="417" spans="2:18" x14ac:dyDescent="0.3">
      <c r="B417" s="125"/>
      <c r="C417" s="376"/>
      <c r="D417" s="232"/>
      <c r="E417" s="376"/>
      <c r="F417" s="377"/>
      <c r="G417" s="377"/>
      <c r="H417" s="377"/>
      <c r="I417" s="377"/>
      <c r="J417" s="377"/>
      <c r="K417" s="125"/>
      <c r="L417" s="125"/>
      <c r="M417" s="125"/>
      <c r="N417" s="125"/>
      <c r="O417" s="125"/>
      <c r="P417" s="125"/>
      <c r="Q417" s="125"/>
      <c r="R417" s="125"/>
    </row>
    <row r="418" spans="2:18" x14ac:dyDescent="0.3">
      <c r="B418" s="125"/>
      <c r="C418" s="376"/>
      <c r="D418" s="232"/>
      <c r="E418" s="376"/>
      <c r="F418" s="377"/>
      <c r="G418" s="377"/>
      <c r="H418" s="377"/>
      <c r="I418" s="377"/>
      <c r="J418" s="377"/>
      <c r="K418" s="125"/>
      <c r="L418" s="125"/>
      <c r="M418" s="125"/>
      <c r="N418" s="125"/>
      <c r="O418" s="125"/>
      <c r="P418" s="125"/>
      <c r="Q418" s="125"/>
      <c r="R418" s="125"/>
    </row>
    <row r="419" spans="2:18" x14ac:dyDescent="0.3">
      <c r="B419" s="125"/>
      <c r="C419" s="376"/>
      <c r="D419" s="232"/>
      <c r="E419" s="376"/>
      <c r="F419" s="377"/>
      <c r="G419" s="377"/>
      <c r="H419" s="377"/>
      <c r="I419" s="377"/>
      <c r="J419" s="377"/>
      <c r="K419" s="125"/>
      <c r="L419" s="125"/>
      <c r="M419" s="125"/>
      <c r="N419" s="125"/>
      <c r="O419" s="125"/>
      <c r="P419" s="125"/>
      <c r="Q419" s="125"/>
      <c r="R419" s="125"/>
    </row>
    <row r="420" spans="2:18" x14ac:dyDescent="0.3">
      <c r="B420" s="125"/>
      <c r="C420" s="376"/>
      <c r="D420" s="232"/>
      <c r="E420" s="376"/>
      <c r="F420" s="377"/>
      <c r="G420" s="377"/>
      <c r="H420" s="377"/>
      <c r="I420" s="377"/>
      <c r="J420" s="377"/>
      <c r="K420" s="125"/>
      <c r="L420" s="125"/>
      <c r="M420" s="125"/>
      <c r="N420" s="125"/>
      <c r="O420" s="125"/>
      <c r="P420" s="125"/>
      <c r="Q420" s="125"/>
      <c r="R420" s="125"/>
    </row>
    <row r="421" spans="2:18" x14ac:dyDescent="0.3">
      <c r="B421" s="125"/>
      <c r="C421" s="376"/>
      <c r="D421" s="232"/>
      <c r="E421" s="376"/>
      <c r="F421" s="377"/>
      <c r="G421" s="377"/>
      <c r="H421" s="377"/>
      <c r="I421" s="377"/>
      <c r="J421" s="377"/>
      <c r="K421" s="125"/>
      <c r="L421" s="125"/>
      <c r="M421" s="125"/>
      <c r="N421" s="125"/>
      <c r="O421" s="125"/>
      <c r="P421" s="125"/>
      <c r="Q421" s="125"/>
      <c r="R421" s="125"/>
    </row>
    <row r="422" spans="2:18" x14ac:dyDescent="0.3">
      <c r="B422" s="125"/>
      <c r="C422" s="376"/>
      <c r="D422" s="232"/>
      <c r="E422" s="376"/>
      <c r="F422" s="377"/>
      <c r="G422" s="377"/>
      <c r="H422" s="377"/>
      <c r="I422" s="377"/>
      <c r="J422" s="377"/>
      <c r="K422" s="125"/>
      <c r="L422" s="125"/>
      <c r="M422" s="125"/>
      <c r="N422" s="125"/>
      <c r="O422" s="125"/>
      <c r="P422" s="125"/>
      <c r="Q422" s="125"/>
      <c r="R422" s="125"/>
    </row>
    <row r="423" spans="2:18" x14ac:dyDescent="0.3">
      <c r="B423" s="125"/>
      <c r="C423" s="376"/>
      <c r="D423" s="232"/>
      <c r="E423" s="376"/>
      <c r="F423" s="377"/>
      <c r="G423" s="377"/>
      <c r="H423" s="377"/>
      <c r="I423" s="377"/>
      <c r="J423" s="377"/>
      <c r="K423" s="125"/>
      <c r="L423" s="125"/>
      <c r="M423" s="125"/>
      <c r="N423" s="125"/>
      <c r="O423" s="125"/>
      <c r="P423" s="125"/>
      <c r="Q423" s="125"/>
      <c r="R423" s="125"/>
    </row>
    <row r="424" spans="2:18" x14ac:dyDescent="0.3">
      <c r="B424" s="125"/>
      <c r="C424" s="376"/>
      <c r="D424" s="232"/>
      <c r="E424" s="376"/>
      <c r="F424" s="377"/>
      <c r="G424" s="377"/>
      <c r="H424" s="377"/>
      <c r="I424" s="377"/>
      <c r="J424" s="377"/>
      <c r="K424" s="125"/>
      <c r="L424" s="125"/>
      <c r="M424" s="125"/>
      <c r="N424" s="125"/>
      <c r="O424" s="125"/>
      <c r="P424" s="125"/>
      <c r="Q424" s="125"/>
      <c r="R424" s="125"/>
    </row>
    <row r="425" spans="2:18" x14ac:dyDescent="0.3">
      <c r="B425" s="125"/>
      <c r="C425" s="376"/>
      <c r="D425" s="232"/>
      <c r="E425" s="376"/>
      <c r="F425" s="377"/>
      <c r="G425" s="377"/>
      <c r="H425" s="377"/>
      <c r="I425" s="377"/>
      <c r="J425" s="377"/>
      <c r="K425" s="125"/>
      <c r="L425" s="125"/>
      <c r="M425" s="125"/>
      <c r="N425" s="125"/>
      <c r="O425" s="125"/>
      <c r="P425" s="125"/>
      <c r="Q425" s="125"/>
      <c r="R425" s="125"/>
    </row>
    <row r="426" spans="2:18" x14ac:dyDescent="0.3">
      <c r="B426" s="125"/>
      <c r="C426" s="376"/>
      <c r="D426" s="232"/>
      <c r="E426" s="376"/>
      <c r="F426" s="377"/>
      <c r="G426" s="377"/>
      <c r="H426" s="377"/>
      <c r="I426" s="377"/>
      <c r="J426" s="377"/>
      <c r="K426" s="125"/>
      <c r="L426" s="125"/>
      <c r="M426" s="125"/>
      <c r="N426" s="125"/>
      <c r="O426" s="125"/>
      <c r="P426" s="125"/>
      <c r="Q426" s="125"/>
      <c r="R426" s="125"/>
    </row>
    <row r="427" spans="2:18" x14ac:dyDescent="0.3">
      <c r="B427" s="125"/>
      <c r="C427" s="376"/>
      <c r="D427" s="232"/>
      <c r="E427" s="376"/>
      <c r="F427" s="377"/>
      <c r="G427" s="377"/>
      <c r="H427" s="377"/>
      <c r="I427" s="377"/>
      <c r="J427" s="377"/>
      <c r="K427" s="125"/>
      <c r="L427" s="125"/>
      <c r="M427" s="125"/>
      <c r="N427" s="125"/>
      <c r="O427" s="125"/>
      <c r="P427" s="125"/>
      <c r="Q427" s="125"/>
      <c r="R427" s="125"/>
    </row>
    <row r="428" spans="2:18" x14ac:dyDescent="0.3">
      <c r="B428" s="125"/>
      <c r="C428" s="376"/>
      <c r="D428" s="232"/>
      <c r="E428" s="376"/>
      <c r="F428" s="377"/>
      <c r="G428" s="377"/>
      <c r="H428" s="377"/>
      <c r="I428" s="377"/>
      <c r="J428" s="377"/>
      <c r="K428" s="125"/>
      <c r="L428" s="125"/>
      <c r="M428" s="125"/>
      <c r="N428" s="125"/>
      <c r="O428" s="125"/>
      <c r="P428" s="125"/>
      <c r="Q428" s="125"/>
      <c r="R428" s="125"/>
    </row>
    <row r="429" spans="2:18" x14ac:dyDescent="0.3">
      <c r="B429" s="125"/>
      <c r="C429" s="376"/>
      <c r="D429" s="232"/>
      <c r="E429" s="376"/>
      <c r="F429" s="377"/>
      <c r="G429" s="377"/>
      <c r="H429" s="377"/>
      <c r="I429" s="377"/>
      <c r="J429" s="377"/>
      <c r="K429" s="125"/>
      <c r="L429" s="125"/>
      <c r="M429" s="125"/>
      <c r="N429" s="125"/>
      <c r="O429" s="125"/>
      <c r="P429" s="125"/>
      <c r="Q429" s="125"/>
      <c r="R429" s="125"/>
    </row>
    <row r="430" spans="2:18" x14ac:dyDescent="0.3">
      <c r="B430" s="125"/>
      <c r="C430" s="376"/>
      <c r="D430" s="232"/>
      <c r="E430" s="376"/>
      <c r="F430" s="377"/>
      <c r="G430" s="377"/>
      <c r="H430" s="377"/>
      <c r="I430" s="377"/>
      <c r="J430" s="377"/>
      <c r="K430" s="125"/>
      <c r="L430" s="125"/>
      <c r="M430" s="125"/>
      <c r="N430" s="125"/>
      <c r="O430" s="125"/>
      <c r="P430" s="125"/>
      <c r="Q430" s="125"/>
      <c r="R430" s="125"/>
    </row>
    <row r="431" spans="2:18" x14ac:dyDescent="0.3">
      <c r="B431" s="125"/>
      <c r="C431" s="376"/>
      <c r="D431" s="232"/>
      <c r="E431" s="376"/>
      <c r="F431" s="377"/>
      <c r="G431" s="377"/>
      <c r="H431" s="377"/>
      <c r="I431" s="377"/>
      <c r="J431" s="377"/>
      <c r="K431" s="125"/>
      <c r="L431" s="125"/>
      <c r="M431" s="125"/>
      <c r="N431" s="125"/>
      <c r="O431" s="125"/>
      <c r="P431" s="125"/>
      <c r="Q431" s="125"/>
      <c r="R431" s="125"/>
    </row>
    <row r="432" spans="2:18" x14ac:dyDescent="0.3">
      <c r="B432" s="125"/>
      <c r="C432" s="376"/>
      <c r="D432" s="232"/>
      <c r="E432" s="376"/>
      <c r="F432" s="377"/>
      <c r="G432" s="377"/>
      <c r="H432" s="377"/>
      <c r="I432" s="377"/>
      <c r="J432" s="377"/>
      <c r="K432" s="125"/>
      <c r="L432" s="125"/>
      <c r="M432" s="125"/>
      <c r="N432" s="125"/>
      <c r="O432" s="125"/>
      <c r="P432" s="125"/>
      <c r="Q432" s="125"/>
      <c r="R432" s="125"/>
    </row>
    <row r="433" spans="2:18" x14ac:dyDescent="0.3">
      <c r="B433" s="125"/>
      <c r="C433" s="376"/>
      <c r="D433" s="232"/>
      <c r="E433" s="376"/>
      <c r="F433" s="377"/>
      <c r="G433" s="377"/>
      <c r="H433" s="377"/>
      <c r="I433" s="377"/>
      <c r="J433" s="377"/>
      <c r="K433" s="125"/>
      <c r="L433" s="125"/>
      <c r="M433" s="125"/>
      <c r="N433" s="125"/>
      <c r="O433" s="125"/>
      <c r="P433" s="125"/>
      <c r="Q433" s="125"/>
      <c r="R433" s="125"/>
    </row>
    <row r="434" spans="2:18" x14ac:dyDescent="0.3">
      <c r="B434" s="125"/>
      <c r="C434" s="376"/>
      <c r="D434" s="232"/>
      <c r="E434" s="376"/>
      <c r="F434" s="377"/>
      <c r="G434" s="377"/>
      <c r="H434" s="377"/>
      <c r="I434" s="377"/>
      <c r="J434" s="377"/>
      <c r="K434" s="125"/>
      <c r="L434" s="125"/>
      <c r="M434" s="125"/>
      <c r="N434" s="125"/>
      <c r="O434" s="125"/>
      <c r="P434" s="125"/>
      <c r="Q434" s="125"/>
      <c r="R434" s="125"/>
    </row>
    <row r="435" spans="2:18" x14ac:dyDescent="0.3">
      <c r="B435" s="125"/>
      <c r="C435" s="376"/>
      <c r="D435" s="232"/>
      <c r="E435" s="376"/>
      <c r="F435" s="377"/>
      <c r="G435" s="377"/>
      <c r="H435" s="377"/>
      <c r="I435" s="377"/>
      <c r="J435" s="377"/>
      <c r="K435" s="125"/>
      <c r="L435" s="125"/>
      <c r="M435" s="125"/>
      <c r="N435" s="125"/>
      <c r="O435" s="125"/>
      <c r="P435" s="125"/>
      <c r="Q435" s="125"/>
      <c r="R435" s="125"/>
    </row>
    <row r="436" spans="2:18" x14ac:dyDescent="0.3">
      <c r="B436" s="125"/>
      <c r="C436" s="376"/>
      <c r="D436" s="232"/>
      <c r="E436" s="376"/>
      <c r="F436" s="377"/>
      <c r="G436" s="377"/>
      <c r="H436" s="377"/>
      <c r="I436" s="377"/>
      <c r="J436" s="377"/>
      <c r="K436" s="125"/>
      <c r="L436" s="125"/>
      <c r="M436" s="125"/>
      <c r="N436" s="125"/>
      <c r="O436" s="125"/>
      <c r="P436" s="125"/>
      <c r="Q436" s="125"/>
      <c r="R436" s="125"/>
    </row>
    <row r="437" spans="2:18" x14ac:dyDescent="0.3">
      <c r="B437" s="125"/>
      <c r="C437" s="376"/>
      <c r="D437" s="232"/>
      <c r="E437" s="376"/>
      <c r="F437" s="377"/>
      <c r="G437" s="377"/>
      <c r="H437" s="377"/>
      <c r="I437" s="377"/>
      <c r="J437" s="377"/>
      <c r="K437" s="125"/>
      <c r="L437" s="125"/>
      <c r="M437" s="125"/>
      <c r="N437" s="125"/>
      <c r="O437" s="125"/>
      <c r="P437" s="125"/>
      <c r="Q437" s="125"/>
      <c r="R437" s="125"/>
    </row>
    <row r="438" spans="2:18" x14ac:dyDescent="0.3">
      <c r="B438" s="125"/>
      <c r="C438" s="376"/>
      <c r="D438" s="232"/>
      <c r="E438" s="376"/>
      <c r="F438" s="377"/>
      <c r="G438" s="377"/>
      <c r="H438" s="377"/>
      <c r="I438" s="377"/>
      <c r="J438" s="377"/>
      <c r="K438" s="125"/>
      <c r="L438" s="125"/>
      <c r="M438" s="125"/>
      <c r="N438" s="125"/>
      <c r="O438" s="125"/>
      <c r="P438" s="125"/>
      <c r="Q438" s="125"/>
      <c r="R438" s="125"/>
    </row>
    <row r="439" spans="2:18" x14ac:dyDescent="0.3">
      <c r="B439" s="125"/>
      <c r="C439" s="376"/>
      <c r="D439" s="232"/>
      <c r="E439" s="376"/>
      <c r="F439" s="377"/>
      <c r="G439" s="377"/>
      <c r="H439" s="377"/>
      <c r="I439" s="377"/>
      <c r="J439" s="377"/>
      <c r="K439" s="125"/>
      <c r="L439" s="125"/>
      <c r="M439" s="125"/>
      <c r="N439" s="125"/>
      <c r="O439" s="125"/>
      <c r="P439" s="125"/>
      <c r="Q439" s="125"/>
      <c r="R439" s="125"/>
    </row>
    <row r="440" spans="2:18" x14ac:dyDescent="0.3">
      <c r="B440" s="125"/>
      <c r="C440" s="376"/>
      <c r="D440" s="232"/>
      <c r="E440" s="376"/>
      <c r="F440" s="377"/>
      <c r="G440" s="377"/>
      <c r="H440" s="377"/>
      <c r="I440" s="377"/>
      <c r="J440" s="377"/>
      <c r="K440" s="125"/>
      <c r="L440" s="125"/>
      <c r="M440" s="125"/>
      <c r="N440" s="125"/>
      <c r="O440" s="125"/>
      <c r="P440" s="125"/>
      <c r="Q440" s="125"/>
      <c r="R440" s="125"/>
    </row>
    <row r="441" spans="2:18" x14ac:dyDescent="0.3">
      <c r="B441" s="125"/>
      <c r="C441" s="376"/>
      <c r="D441" s="232"/>
      <c r="E441" s="376"/>
      <c r="F441" s="377"/>
      <c r="G441" s="377"/>
      <c r="H441" s="377"/>
      <c r="I441" s="377"/>
      <c r="J441" s="377"/>
      <c r="K441" s="125"/>
      <c r="L441" s="125"/>
      <c r="M441" s="125"/>
      <c r="N441" s="125"/>
      <c r="O441" s="125"/>
      <c r="P441" s="125"/>
      <c r="Q441" s="125"/>
      <c r="R441" s="125"/>
    </row>
    <row r="442" spans="2:18" x14ac:dyDescent="0.3">
      <c r="B442" s="125"/>
      <c r="C442" s="376"/>
      <c r="D442" s="232"/>
      <c r="E442" s="376"/>
      <c r="F442" s="377"/>
      <c r="G442" s="377"/>
      <c r="H442" s="377"/>
      <c r="I442" s="377"/>
      <c r="J442" s="377"/>
      <c r="K442" s="125"/>
      <c r="L442" s="125"/>
      <c r="M442" s="125"/>
      <c r="N442" s="125"/>
      <c r="O442" s="125"/>
      <c r="P442" s="125"/>
      <c r="Q442" s="125"/>
      <c r="R442" s="125"/>
    </row>
    <row r="443" spans="2:18" x14ac:dyDescent="0.3">
      <c r="B443" s="125"/>
      <c r="C443" s="376"/>
      <c r="D443" s="232"/>
      <c r="E443" s="376"/>
      <c r="F443" s="377"/>
      <c r="G443" s="377"/>
      <c r="H443" s="377"/>
      <c r="I443" s="377"/>
      <c r="J443" s="377"/>
      <c r="K443" s="125"/>
      <c r="L443" s="125"/>
      <c r="M443" s="125"/>
      <c r="N443" s="125"/>
      <c r="O443" s="125"/>
      <c r="P443" s="125"/>
      <c r="Q443" s="125"/>
      <c r="R443" s="125"/>
    </row>
    <row r="444" spans="2:18" x14ac:dyDescent="0.3">
      <c r="B444" s="125"/>
      <c r="C444" s="376"/>
      <c r="D444" s="232"/>
      <c r="E444" s="376"/>
      <c r="F444" s="377"/>
      <c r="G444" s="377"/>
      <c r="H444" s="377"/>
      <c r="I444" s="377"/>
      <c r="J444" s="377"/>
      <c r="K444" s="125"/>
      <c r="L444" s="125"/>
      <c r="M444" s="125"/>
      <c r="N444" s="125"/>
      <c r="O444" s="125"/>
      <c r="P444" s="125"/>
      <c r="Q444" s="125"/>
      <c r="R444" s="125"/>
    </row>
    <row r="445" spans="2:18" x14ac:dyDescent="0.3">
      <c r="B445" s="125"/>
      <c r="C445" s="376"/>
      <c r="D445" s="232"/>
      <c r="E445" s="376"/>
      <c r="F445" s="377"/>
      <c r="G445" s="377"/>
      <c r="H445" s="377"/>
      <c r="I445" s="377"/>
      <c r="J445" s="377"/>
      <c r="K445" s="125"/>
      <c r="L445" s="125"/>
      <c r="M445" s="125"/>
      <c r="N445" s="125"/>
      <c r="O445" s="125"/>
      <c r="P445" s="125"/>
      <c r="Q445" s="125"/>
      <c r="R445" s="125"/>
    </row>
    <row r="446" spans="2:18" x14ac:dyDescent="0.3">
      <c r="B446" s="125"/>
      <c r="C446" s="376"/>
      <c r="D446" s="232"/>
      <c r="E446" s="376"/>
      <c r="F446" s="377"/>
      <c r="G446" s="377"/>
      <c r="H446" s="377"/>
      <c r="I446" s="377"/>
      <c r="J446" s="377"/>
      <c r="K446" s="125"/>
      <c r="L446" s="125"/>
      <c r="M446" s="125"/>
      <c r="N446" s="125"/>
      <c r="O446" s="125"/>
      <c r="P446" s="125"/>
      <c r="Q446" s="125"/>
      <c r="R446" s="125"/>
    </row>
    <row r="447" spans="2:18" x14ac:dyDescent="0.3">
      <c r="B447" s="125"/>
      <c r="C447" s="376"/>
      <c r="D447" s="232"/>
      <c r="E447" s="376"/>
      <c r="F447" s="377"/>
      <c r="G447" s="377"/>
      <c r="H447" s="377"/>
      <c r="I447" s="377"/>
      <c r="J447" s="377"/>
      <c r="K447" s="125"/>
      <c r="L447" s="125"/>
      <c r="M447" s="125"/>
      <c r="N447" s="125"/>
      <c r="O447" s="125"/>
      <c r="P447" s="125"/>
      <c r="Q447" s="125"/>
      <c r="R447" s="125"/>
    </row>
    <row r="448" spans="2:18" x14ac:dyDescent="0.3">
      <c r="B448" s="125"/>
      <c r="C448" s="376"/>
      <c r="D448" s="232"/>
      <c r="E448" s="376"/>
      <c r="F448" s="377"/>
      <c r="G448" s="377"/>
      <c r="H448" s="377"/>
      <c r="I448" s="377"/>
      <c r="J448" s="377"/>
      <c r="K448" s="125"/>
      <c r="L448" s="125"/>
      <c r="M448" s="125"/>
      <c r="N448" s="125"/>
      <c r="O448" s="125"/>
      <c r="P448" s="125"/>
      <c r="Q448" s="125"/>
      <c r="R448" s="125"/>
    </row>
    <row r="449" spans="2:18" x14ac:dyDescent="0.3">
      <c r="B449" s="125"/>
      <c r="C449" s="376"/>
      <c r="D449" s="232"/>
      <c r="E449" s="376"/>
      <c r="F449" s="377"/>
      <c r="G449" s="377"/>
      <c r="H449" s="377"/>
      <c r="I449" s="377"/>
      <c r="J449" s="377"/>
      <c r="K449" s="125"/>
      <c r="L449" s="125"/>
      <c r="M449" s="125"/>
      <c r="N449" s="125"/>
      <c r="O449" s="125"/>
      <c r="P449" s="125"/>
      <c r="Q449" s="125"/>
      <c r="R449" s="125"/>
    </row>
    <row r="450" spans="2:18" x14ac:dyDescent="0.3">
      <c r="B450" s="125"/>
      <c r="C450" s="376"/>
      <c r="D450" s="232"/>
      <c r="E450" s="376"/>
      <c r="F450" s="377"/>
      <c r="G450" s="377"/>
      <c r="H450" s="377"/>
      <c r="I450" s="377"/>
      <c r="J450" s="377"/>
      <c r="K450" s="125"/>
      <c r="L450" s="125"/>
      <c r="M450" s="125"/>
      <c r="N450" s="125"/>
      <c r="O450" s="125"/>
      <c r="P450" s="125"/>
      <c r="Q450" s="125"/>
      <c r="R450" s="125"/>
    </row>
    <row r="451" spans="2:18" x14ac:dyDescent="0.3">
      <c r="B451" s="125"/>
      <c r="C451" s="376"/>
      <c r="D451" s="232"/>
      <c r="E451" s="376"/>
      <c r="F451" s="377"/>
      <c r="G451" s="377"/>
      <c r="H451" s="377"/>
      <c r="I451" s="377"/>
      <c r="J451" s="377"/>
      <c r="K451" s="125"/>
      <c r="L451" s="125"/>
      <c r="M451" s="125"/>
      <c r="N451" s="125"/>
      <c r="O451" s="125"/>
      <c r="P451" s="125"/>
      <c r="Q451" s="125"/>
      <c r="R451" s="125"/>
    </row>
    <row r="452" spans="2:18" x14ac:dyDescent="0.3">
      <c r="B452" s="125"/>
      <c r="C452" s="376"/>
      <c r="D452" s="232"/>
      <c r="E452" s="376"/>
      <c r="F452" s="377"/>
      <c r="G452" s="377"/>
      <c r="H452" s="377"/>
      <c r="I452" s="377"/>
      <c r="J452" s="377"/>
      <c r="K452" s="125"/>
      <c r="L452" s="125"/>
      <c r="M452" s="125"/>
      <c r="N452" s="125"/>
      <c r="O452" s="125"/>
      <c r="P452" s="125"/>
      <c r="Q452" s="125"/>
      <c r="R452" s="125"/>
    </row>
    <row r="453" spans="2:18" x14ac:dyDescent="0.3">
      <c r="B453" s="125"/>
      <c r="C453" s="376"/>
      <c r="D453" s="232"/>
      <c r="E453" s="376"/>
      <c r="F453" s="377"/>
      <c r="G453" s="377"/>
      <c r="H453" s="377"/>
      <c r="I453" s="377"/>
      <c r="J453" s="377"/>
      <c r="K453" s="125"/>
      <c r="L453" s="125"/>
      <c r="M453" s="125"/>
      <c r="N453" s="125"/>
      <c r="O453" s="125"/>
      <c r="P453" s="125"/>
      <c r="Q453" s="125"/>
      <c r="R453" s="125"/>
    </row>
    <row r="454" spans="2:18" x14ac:dyDescent="0.3">
      <c r="B454" s="125"/>
      <c r="C454" s="376"/>
      <c r="D454" s="232"/>
      <c r="E454" s="376"/>
      <c r="F454" s="377"/>
      <c r="G454" s="377"/>
      <c r="H454" s="377"/>
      <c r="I454" s="377"/>
      <c r="J454" s="377"/>
      <c r="K454" s="125"/>
      <c r="L454" s="125"/>
      <c r="M454" s="125"/>
      <c r="N454" s="125"/>
      <c r="O454" s="125"/>
      <c r="P454" s="125"/>
      <c r="Q454" s="125"/>
      <c r="R454" s="125"/>
    </row>
    <row r="455" spans="2:18" x14ac:dyDescent="0.3">
      <c r="B455" s="125"/>
      <c r="C455" s="376"/>
      <c r="D455" s="232"/>
      <c r="E455" s="376"/>
      <c r="F455" s="377"/>
      <c r="G455" s="377"/>
      <c r="H455" s="377"/>
      <c r="I455" s="377"/>
      <c r="J455" s="377"/>
      <c r="K455" s="125"/>
      <c r="L455" s="125"/>
      <c r="M455" s="125"/>
      <c r="N455" s="125"/>
      <c r="O455" s="125"/>
      <c r="P455" s="125"/>
      <c r="Q455" s="125"/>
      <c r="R455" s="125"/>
    </row>
    <row r="456" spans="2:18" x14ac:dyDescent="0.3">
      <c r="B456" s="125"/>
      <c r="C456" s="376"/>
      <c r="D456" s="232"/>
      <c r="E456" s="376"/>
      <c r="F456" s="377"/>
      <c r="G456" s="377"/>
      <c r="H456" s="377"/>
      <c r="I456" s="377"/>
      <c r="J456" s="377"/>
      <c r="K456" s="125"/>
      <c r="L456" s="125"/>
      <c r="M456" s="125"/>
      <c r="N456" s="125"/>
      <c r="O456" s="125"/>
      <c r="P456" s="125"/>
      <c r="Q456" s="125"/>
      <c r="R456" s="125"/>
    </row>
    <row r="457" spans="2:18" x14ac:dyDescent="0.3">
      <c r="B457" s="125"/>
      <c r="C457" s="376"/>
      <c r="D457" s="232"/>
      <c r="E457" s="376"/>
      <c r="F457" s="377"/>
      <c r="G457" s="377"/>
      <c r="H457" s="377"/>
      <c r="I457" s="377"/>
      <c r="J457" s="377"/>
      <c r="K457" s="125"/>
      <c r="L457" s="125"/>
      <c r="M457" s="125"/>
      <c r="N457" s="125"/>
      <c r="O457" s="125"/>
      <c r="P457" s="125"/>
      <c r="Q457" s="125"/>
      <c r="R457" s="125"/>
    </row>
    <row r="458" spans="2:18" x14ac:dyDescent="0.3">
      <c r="B458" s="125"/>
      <c r="C458" s="376"/>
      <c r="D458" s="232"/>
      <c r="E458" s="376"/>
      <c r="F458" s="377"/>
      <c r="G458" s="377"/>
      <c r="H458" s="377"/>
      <c r="I458" s="377"/>
      <c r="J458" s="377"/>
      <c r="K458" s="125"/>
      <c r="L458" s="125"/>
      <c r="M458" s="125"/>
      <c r="N458" s="125"/>
      <c r="O458" s="125"/>
      <c r="P458" s="125"/>
      <c r="Q458" s="125"/>
      <c r="R458" s="125"/>
    </row>
    <row r="459" spans="2:18" x14ac:dyDescent="0.3">
      <c r="B459" s="125"/>
      <c r="C459" s="376"/>
      <c r="D459" s="232"/>
      <c r="E459" s="376"/>
      <c r="F459" s="377"/>
      <c r="G459" s="377"/>
      <c r="H459" s="377"/>
      <c r="I459" s="377"/>
      <c r="J459" s="377"/>
      <c r="K459" s="125"/>
      <c r="L459" s="125"/>
      <c r="M459" s="125"/>
      <c r="N459" s="125"/>
      <c r="O459" s="125"/>
      <c r="P459" s="125"/>
      <c r="Q459" s="125"/>
      <c r="R459" s="125"/>
    </row>
    <row r="460" spans="2:18" x14ac:dyDescent="0.3">
      <c r="B460" s="125"/>
      <c r="C460" s="376"/>
      <c r="D460" s="232"/>
      <c r="E460" s="376"/>
      <c r="F460" s="377"/>
      <c r="G460" s="377"/>
      <c r="H460" s="377"/>
      <c r="I460" s="377"/>
      <c r="J460" s="377"/>
      <c r="K460" s="125"/>
      <c r="L460" s="125"/>
      <c r="M460" s="125"/>
      <c r="N460" s="125"/>
      <c r="O460" s="125"/>
      <c r="P460" s="125"/>
      <c r="Q460" s="125"/>
      <c r="R460" s="125"/>
    </row>
    <row r="461" spans="2:18" x14ac:dyDescent="0.3">
      <c r="B461" s="125"/>
      <c r="C461" s="376"/>
      <c r="D461" s="232"/>
      <c r="E461" s="376"/>
      <c r="F461" s="377"/>
      <c r="G461" s="377"/>
      <c r="H461" s="377"/>
      <c r="I461" s="377"/>
      <c r="J461" s="377"/>
      <c r="K461" s="125"/>
      <c r="L461" s="125"/>
      <c r="M461" s="125"/>
      <c r="N461" s="125"/>
      <c r="O461" s="125"/>
      <c r="P461" s="125"/>
      <c r="Q461" s="125"/>
      <c r="R461" s="125"/>
    </row>
    <row r="462" spans="2:18" x14ac:dyDescent="0.3">
      <c r="B462" s="125"/>
      <c r="C462" s="376"/>
      <c r="D462" s="232"/>
      <c r="E462" s="376"/>
      <c r="F462" s="377"/>
      <c r="G462" s="377"/>
      <c r="H462" s="377"/>
      <c r="I462" s="377"/>
      <c r="J462" s="377"/>
      <c r="K462" s="125"/>
      <c r="L462" s="125"/>
      <c r="M462" s="125"/>
      <c r="N462" s="125"/>
      <c r="O462" s="125"/>
      <c r="P462" s="125"/>
      <c r="Q462" s="125"/>
      <c r="R462" s="125"/>
    </row>
    <row r="463" spans="2:18" x14ac:dyDescent="0.3">
      <c r="B463" s="125"/>
      <c r="C463" s="376"/>
      <c r="D463" s="232"/>
      <c r="E463" s="376"/>
      <c r="F463" s="377"/>
      <c r="G463" s="377"/>
      <c r="H463" s="377"/>
      <c r="I463" s="377"/>
      <c r="J463" s="377"/>
      <c r="K463" s="125"/>
      <c r="L463" s="125"/>
      <c r="M463" s="125"/>
      <c r="N463" s="125"/>
      <c r="O463" s="125"/>
      <c r="P463" s="125"/>
      <c r="Q463" s="125"/>
      <c r="R463" s="125"/>
    </row>
    <row r="464" spans="2:18" x14ac:dyDescent="0.3">
      <c r="B464" s="125"/>
      <c r="C464" s="376"/>
      <c r="D464" s="232"/>
      <c r="E464" s="376"/>
      <c r="F464" s="377"/>
      <c r="G464" s="377"/>
      <c r="H464" s="377"/>
      <c r="I464" s="377"/>
      <c r="J464" s="377"/>
      <c r="K464" s="125"/>
      <c r="L464" s="125"/>
      <c r="M464" s="125"/>
      <c r="N464" s="125"/>
      <c r="O464" s="125"/>
      <c r="P464" s="125"/>
      <c r="Q464" s="125"/>
      <c r="R464" s="125"/>
    </row>
    <row r="465" spans="2:18" x14ac:dyDescent="0.3">
      <c r="B465" s="125"/>
      <c r="C465" s="376"/>
      <c r="D465" s="232"/>
      <c r="E465" s="376"/>
      <c r="F465" s="377"/>
      <c r="G465" s="377"/>
      <c r="H465" s="377"/>
      <c r="I465" s="377"/>
      <c r="J465" s="377"/>
      <c r="K465" s="125"/>
      <c r="L465" s="125"/>
      <c r="M465" s="125"/>
      <c r="N465" s="125"/>
      <c r="O465" s="125"/>
      <c r="P465" s="125"/>
      <c r="Q465" s="125"/>
      <c r="R465" s="125"/>
    </row>
    <row r="466" spans="2:18" x14ac:dyDescent="0.3">
      <c r="B466" s="125"/>
      <c r="C466" s="376"/>
      <c r="D466" s="232"/>
      <c r="E466" s="376"/>
      <c r="F466" s="377"/>
      <c r="G466" s="377"/>
      <c r="H466" s="377"/>
      <c r="I466" s="377"/>
      <c r="J466" s="377"/>
      <c r="K466" s="125"/>
      <c r="L466" s="125"/>
      <c r="M466" s="125"/>
      <c r="N466" s="125"/>
      <c r="O466" s="125"/>
      <c r="P466" s="125"/>
      <c r="Q466" s="125"/>
      <c r="R466" s="125"/>
    </row>
    <row r="467" spans="2:18" x14ac:dyDescent="0.3">
      <c r="B467" s="125"/>
      <c r="C467" s="376"/>
      <c r="D467" s="232"/>
      <c r="E467" s="376"/>
      <c r="F467" s="377"/>
      <c r="G467" s="377"/>
      <c r="H467" s="377"/>
      <c r="I467" s="377"/>
      <c r="J467" s="377"/>
      <c r="K467" s="125"/>
      <c r="L467" s="125"/>
      <c r="M467" s="125"/>
      <c r="N467" s="125"/>
      <c r="O467" s="125"/>
      <c r="P467" s="125"/>
      <c r="Q467" s="125"/>
      <c r="R467" s="125"/>
    </row>
    <row r="468" spans="2:18" x14ac:dyDescent="0.3">
      <c r="B468" s="125"/>
      <c r="C468" s="376"/>
      <c r="D468" s="232"/>
      <c r="E468" s="376"/>
      <c r="F468" s="377"/>
      <c r="G468" s="377"/>
      <c r="H468" s="377"/>
      <c r="I468" s="377"/>
      <c r="J468" s="377"/>
      <c r="K468" s="125"/>
      <c r="L468" s="125"/>
      <c r="M468" s="125"/>
      <c r="N468" s="125"/>
      <c r="O468" s="125"/>
      <c r="P468" s="125"/>
      <c r="Q468" s="125"/>
      <c r="R468" s="125"/>
    </row>
    <row r="469" spans="2:18" x14ac:dyDescent="0.3">
      <c r="B469" s="125"/>
      <c r="C469" s="376"/>
      <c r="D469" s="232"/>
      <c r="E469" s="376"/>
      <c r="F469" s="377"/>
      <c r="G469" s="377"/>
      <c r="H469" s="377"/>
      <c r="I469" s="377"/>
      <c r="J469" s="377"/>
      <c r="K469" s="125"/>
      <c r="L469" s="125"/>
      <c r="M469" s="125"/>
      <c r="N469" s="125"/>
      <c r="O469" s="125"/>
      <c r="P469" s="125"/>
      <c r="Q469" s="125"/>
      <c r="R469" s="125"/>
    </row>
    <row r="470" spans="2:18" x14ac:dyDescent="0.3">
      <c r="B470" s="125"/>
      <c r="C470" s="376"/>
      <c r="D470" s="232"/>
      <c r="E470" s="376"/>
      <c r="F470" s="377"/>
      <c r="G470" s="377"/>
      <c r="H470" s="377"/>
      <c r="I470" s="377"/>
      <c r="J470" s="377"/>
      <c r="K470" s="125"/>
      <c r="L470" s="125"/>
      <c r="M470" s="125"/>
      <c r="N470" s="125"/>
      <c r="O470" s="125"/>
      <c r="P470" s="125"/>
      <c r="Q470" s="125"/>
      <c r="R470" s="125"/>
    </row>
    <row r="471" spans="2:18" x14ac:dyDescent="0.3">
      <c r="B471" s="125"/>
      <c r="C471" s="376"/>
      <c r="D471" s="232"/>
      <c r="E471" s="376"/>
      <c r="F471" s="377"/>
      <c r="G471" s="377"/>
      <c r="H471" s="377"/>
      <c r="I471" s="377"/>
      <c r="J471" s="377"/>
      <c r="K471" s="125"/>
      <c r="L471" s="125"/>
      <c r="M471" s="125"/>
      <c r="N471" s="125"/>
      <c r="O471" s="125"/>
      <c r="P471" s="125"/>
      <c r="Q471" s="125"/>
      <c r="R471" s="125"/>
    </row>
    <row r="472" spans="2:18" x14ac:dyDescent="0.3">
      <c r="B472" s="125"/>
      <c r="C472" s="376"/>
      <c r="D472" s="232"/>
      <c r="E472" s="376"/>
      <c r="F472" s="377"/>
      <c r="G472" s="377"/>
      <c r="H472" s="377"/>
      <c r="I472" s="377"/>
      <c r="J472" s="377"/>
      <c r="K472" s="125"/>
      <c r="L472" s="125"/>
      <c r="M472" s="125"/>
      <c r="N472" s="125"/>
      <c r="O472" s="125"/>
      <c r="P472" s="125"/>
      <c r="Q472" s="125"/>
      <c r="R472" s="125"/>
    </row>
    <row r="473" spans="2:18" x14ac:dyDescent="0.3">
      <c r="B473" s="125"/>
      <c r="C473" s="376"/>
      <c r="D473" s="232"/>
      <c r="E473" s="376"/>
      <c r="F473" s="377"/>
      <c r="G473" s="377"/>
      <c r="H473" s="377"/>
      <c r="I473" s="377"/>
      <c r="J473" s="377"/>
      <c r="K473" s="125"/>
      <c r="L473" s="125"/>
      <c r="M473" s="125"/>
      <c r="N473" s="125"/>
      <c r="O473" s="125"/>
      <c r="P473" s="125"/>
      <c r="Q473" s="125"/>
      <c r="R473" s="125"/>
    </row>
    <row r="474" spans="2:18" x14ac:dyDescent="0.3">
      <c r="B474" s="125"/>
      <c r="C474" s="376"/>
      <c r="D474" s="232"/>
      <c r="E474" s="376"/>
      <c r="F474" s="377"/>
      <c r="G474" s="377"/>
      <c r="H474" s="377"/>
      <c r="I474" s="377"/>
      <c r="J474" s="377"/>
      <c r="K474" s="125"/>
      <c r="L474" s="125"/>
      <c r="M474" s="125"/>
      <c r="N474" s="125"/>
      <c r="O474" s="125"/>
      <c r="P474" s="125"/>
      <c r="Q474" s="125"/>
      <c r="R474" s="125"/>
    </row>
    <row r="475" spans="2:18" x14ac:dyDescent="0.3">
      <c r="B475" s="125"/>
      <c r="C475" s="376"/>
      <c r="D475" s="232"/>
      <c r="E475" s="376"/>
      <c r="F475" s="377"/>
      <c r="G475" s="377"/>
      <c r="H475" s="377"/>
      <c r="I475" s="377"/>
      <c r="J475" s="377"/>
      <c r="K475" s="125"/>
      <c r="L475" s="125"/>
      <c r="M475" s="125"/>
      <c r="N475" s="125"/>
      <c r="O475" s="125"/>
      <c r="P475" s="125"/>
      <c r="Q475" s="125"/>
      <c r="R475" s="125"/>
    </row>
    <row r="476" spans="2:18" x14ac:dyDescent="0.3">
      <c r="B476" s="125"/>
      <c r="C476" s="376"/>
      <c r="D476" s="232"/>
      <c r="E476" s="376"/>
      <c r="F476" s="377"/>
      <c r="G476" s="377"/>
      <c r="H476" s="377"/>
      <c r="I476" s="377"/>
      <c r="J476" s="377"/>
      <c r="K476" s="125"/>
      <c r="L476" s="125"/>
      <c r="M476" s="125"/>
      <c r="N476" s="125"/>
      <c r="O476" s="125"/>
      <c r="P476" s="125"/>
      <c r="Q476" s="125"/>
      <c r="R476" s="125"/>
    </row>
    <row r="477" spans="2:18" x14ac:dyDescent="0.3">
      <c r="B477" s="125"/>
      <c r="C477" s="376"/>
      <c r="D477" s="232"/>
      <c r="E477" s="376"/>
      <c r="F477" s="377"/>
      <c r="G477" s="377"/>
      <c r="H477" s="377"/>
      <c r="I477" s="377"/>
      <c r="J477" s="377"/>
      <c r="K477" s="125"/>
      <c r="L477" s="125"/>
      <c r="M477" s="125"/>
      <c r="N477" s="125"/>
      <c r="O477" s="125"/>
      <c r="P477" s="125"/>
      <c r="Q477" s="125"/>
      <c r="R477" s="125"/>
    </row>
    <row r="478" spans="2:18" x14ac:dyDescent="0.3">
      <c r="B478" s="125"/>
      <c r="C478" s="376"/>
      <c r="D478" s="232"/>
      <c r="E478" s="376"/>
      <c r="F478" s="377"/>
      <c r="G478" s="377"/>
      <c r="H478" s="377"/>
      <c r="I478" s="377"/>
      <c r="J478" s="377"/>
      <c r="K478" s="125"/>
      <c r="L478" s="125"/>
      <c r="M478" s="125"/>
      <c r="N478" s="125"/>
      <c r="O478" s="125"/>
      <c r="P478" s="125"/>
      <c r="Q478" s="125"/>
      <c r="R478" s="125"/>
    </row>
    <row r="479" spans="2:18" x14ac:dyDescent="0.3">
      <c r="B479" s="125"/>
      <c r="C479" s="376"/>
      <c r="D479" s="232"/>
      <c r="E479" s="376"/>
      <c r="F479" s="377"/>
      <c r="G479" s="377"/>
      <c r="H479" s="377"/>
      <c r="I479" s="377"/>
      <c r="J479" s="377"/>
      <c r="K479" s="125"/>
      <c r="L479" s="125"/>
      <c r="M479" s="125"/>
      <c r="N479" s="125"/>
      <c r="O479" s="125"/>
      <c r="P479" s="125"/>
      <c r="Q479" s="125"/>
      <c r="R479" s="125"/>
    </row>
    <row r="480" spans="2:18" x14ac:dyDescent="0.3">
      <c r="B480" s="125"/>
      <c r="C480" s="376"/>
      <c r="D480" s="232"/>
      <c r="E480" s="376"/>
      <c r="F480" s="377"/>
      <c r="G480" s="377"/>
      <c r="H480" s="377"/>
      <c r="I480" s="377"/>
      <c r="J480" s="377"/>
      <c r="K480" s="125"/>
      <c r="L480" s="125"/>
      <c r="M480" s="125"/>
      <c r="N480" s="125"/>
      <c r="O480" s="125"/>
      <c r="P480" s="125"/>
      <c r="Q480" s="125"/>
      <c r="R480" s="125"/>
    </row>
    <row r="481" spans="2:18" x14ac:dyDescent="0.3">
      <c r="B481" s="125"/>
      <c r="C481" s="376"/>
      <c r="D481" s="232"/>
      <c r="E481" s="376"/>
      <c r="F481" s="377"/>
      <c r="G481" s="377"/>
      <c r="H481" s="377"/>
      <c r="I481" s="377"/>
      <c r="J481" s="377"/>
      <c r="K481" s="125"/>
      <c r="L481" s="125"/>
      <c r="M481" s="125"/>
      <c r="N481" s="125"/>
      <c r="O481" s="125"/>
      <c r="P481" s="125"/>
      <c r="Q481" s="125"/>
      <c r="R481" s="125"/>
    </row>
  </sheetData>
  <sheetProtection algorithmName="SHA-512" hashValue="xmI7QJeC36EKTwtU/Ll4q1zCyiCapYzI+vtjzctx1qAQIw2jV4jYX5WGcO7qeC5g++tVUqZaq7a+KYxOnrXLgg==" saltValue="8e1wkAsK8CzhTS2OwqnfbQ==" spinCount="100000" sheet="1" formatCells="0" formatColumns="0" formatRows="0" autoFilter="0"/>
  <mergeCells count="88">
    <mergeCell ref="A68:B68"/>
    <mergeCell ref="A63:B63"/>
    <mergeCell ref="A51:B51"/>
    <mergeCell ref="A24:B24"/>
    <mergeCell ref="A20:A21"/>
    <mergeCell ref="T20:T21"/>
    <mergeCell ref="A22:C22"/>
    <mergeCell ref="A19:C19"/>
    <mergeCell ref="E20:E21"/>
    <mergeCell ref="F20:F21"/>
    <mergeCell ref="G20:G21"/>
    <mergeCell ref="H20:H21"/>
    <mergeCell ref="D20:D21"/>
    <mergeCell ref="A5:A6"/>
    <mergeCell ref="G5:G6"/>
    <mergeCell ref="F5:F6"/>
    <mergeCell ref="E5:E6"/>
    <mergeCell ref="A7:A10"/>
    <mergeCell ref="G7:G10"/>
    <mergeCell ref="F7:F10"/>
    <mergeCell ref="E7:E10"/>
    <mergeCell ref="D5:D6"/>
    <mergeCell ref="D7:D10"/>
    <mergeCell ref="D17:D18"/>
    <mergeCell ref="A15:A16"/>
    <mergeCell ref="A13:A14"/>
    <mergeCell ref="A11:A12"/>
    <mergeCell ref="G11:G12"/>
    <mergeCell ref="F11:F12"/>
    <mergeCell ref="E11:E12"/>
    <mergeCell ref="D11:D12"/>
    <mergeCell ref="D13:D14"/>
    <mergeCell ref="D15:D16"/>
    <mergeCell ref="T17:T18"/>
    <mergeCell ref="A17:A18"/>
    <mergeCell ref="T5:T6"/>
    <mergeCell ref="T7:T10"/>
    <mergeCell ref="T11:T12"/>
    <mergeCell ref="T13:T14"/>
    <mergeCell ref="T15:T16"/>
    <mergeCell ref="E17:E18"/>
    <mergeCell ref="F17:F18"/>
    <mergeCell ref="G17:G18"/>
    <mergeCell ref="E13:E14"/>
    <mergeCell ref="F13:F14"/>
    <mergeCell ref="G13:G14"/>
    <mergeCell ref="E15:E16"/>
    <mergeCell ref="F15:F16"/>
    <mergeCell ref="G15:G16"/>
    <mergeCell ref="A100:B100"/>
    <mergeCell ref="D104:F104"/>
    <mergeCell ref="G104:H104"/>
    <mergeCell ref="A102:B102"/>
    <mergeCell ref="A76:B76"/>
    <mergeCell ref="A77:B77"/>
    <mergeCell ref="A79:A80"/>
    <mergeCell ref="D79:D80"/>
    <mergeCell ref="E79:E80"/>
    <mergeCell ref="A84:A86"/>
    <mergeCell ref="D84:D86"/>
    <mergeCell ref="E84:E86"/>
    <mergeCell ref="A87:A89"/>
    <mergeCell ref="D87:D89"/>
    <mergeCell ref="E87:E89"/>
    <mergeCell ref="D105:F105"/>
    <mergeCell ref="G105:H105"/>
    <mergeCell ref="D106:F106"/>
    <mergeCell ref="G106:H106"/>
    <mergeCell ref="A115:B115"/>
    <mergeCell ref="D110:F110"/>
    <mergeCell ref="G110:H110"/>
    <mergeCell ref="D111:F111"/>
    <mergeCell ref="G111:H111"/>
    <mergeCell ref="D112:F112"/>
    <mergeCell ref="G112:H112"/>
    <mergeCell ref="D113:F113"/>
    <mergeCell ref="G113:H113"/>
    <mergeCell ref="A108:B108"/>
    <mergeCell ref="A141:E141"/>
    <mergeCell ref="D118:F118"/>
    <mergeCell ref="G118:H118"/>
    <mergeCell ref="D117:F117"/>
    <mergeCell ref="G117:H117"/>
    <mergeCell ref="A123:C123"/>
    <mergeCell ref="D119:F119"/>
    <mergeCell ref="G119:H119"/>
    <mergeCell ref="D120:F120"/>
    <mergeCell ref="G120:H120"/>
  </mergeCells>
  <conditionalFormatting sqref="R20:R21">
    <cfRule type="cellIs" dxfId="70" priority="1" operator="equal">
      <formula>"INCUMPLIDA"</formula>
    </cfRule>
    <cfRule type="cellIs" dxfId="69" priority="2" operator="equal">
      <formula>"PROCESO"</formula>
    </cfRule>
    <cfRule type="cellIs" dxfId="68" priority="3" operator="equal">
      <formula>"CUMPLIDA"</formula>
    </cfRule>
    <cfRule type="cellIs" dxfId="67" priority="4" operator="equal">
      <formula>"VERIFICAR FECHA"</formula>
    </cfRule>
    <cfRule type="cellIs" dxfId="66" priority="5" operator="equal">
      <formula>"SIN VALOR AVANCE"</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DA82-E208-4FAF-A40E-E2F32279F220}">
  <dimension ref="A1:R244"/>
  <sheetViews>
    <sheetView topLeftCell="A230" zoomScale="40" zoomScaleNormal="40" workbookViewId="0">
      <selection activeCell="L240" sqref="L240"/>
    </sheetView>
  </sheetViews>
  <sheetFormatPr baseColWidth="10" defaultColWidth="11.44140625" defaultRowHeight="15" x14ac:dyDescent="0.25"/>
  <cols>
    <col min="1" max="1" width="11.44140625" style="1080"/>
    <col min="2" max="2" width="24.33203125" style="1" customWidth="1"/>
    <col min="3" max="3" width="16.6640625" style="1057" customWidth="1"/>
    <col min="4" max="4" width="25.21875" style="1057" customWidth="1"/>
    <col min="5" max="5" width="29.109375" style="403" customWidth="1"/>
    <col min="6" max="6" width="123" style="1081" customWidth="1"/>
    <col min="7" max="7" width="43.5546875" style="1081" customWidth="1"/>
    <col min="8" max="8" width="61.33203125" style="349" customWidth="1"/>
    <col min="9" max="9" width="47.6640625" style="349" customWidth="1"/>
    <col min="10" max="10" width="34.44140625" style="349" customWidth="1"/>
    <col min="11" max="11" width="39.6640625" style="1060" customWidth="1"/>
    <col min="12" max="12" width="21.6640625" style="1060" customWidth="1"/>
    <col min="13" max="13" width="31.33203125" style="1060" customWidth="1"/>
    <col min="14" max="14" width="34.6640625" style="1060" customWidth="1"/>
    <col min="15" max="15" width="33" style="1060" customWidth="1"/>
    <col min="16" max="16" width="30.33203125" style="1060" customWidth="1"/>
    <col min="17" max="17" width="27" style="1060" customWidth="1"/>
    <col min="18" max="18" width="88.33203125" style="366" customWidth="1"/>
    <col min="19" max="16384" width="11.44140625" style="1"/>
  </cols>
  <sheetData>
    <row r="1" spans="1:18" x14ac:dyDescent="0.25">
      <c r="B1" s="1306"/>
      <c r="C1" s="1307"/>
      <c r="D1" s="1310" t="s">
        <v>41</v>
      </c>
      <c r="E1" s="1310"/>
      <c r="F1" s="1310"/>
      <c r="G1" s="1310"/>
      <c r="H1" s="1310"/>
      <c r="I1" s="1311"/>
      <c r="J1" s="1310"/>
      <c r="K1" s="1310"/>
      <c r="L1" s="1310"/>
      <c r="M1" s="1310"/>
      <c r="N1" s="1310"/>
      <c r="O1" s="1310"/>
      <c r="P1" s="1310"/>
      <c r="Q1" s="1310"/>
      <c r="R1" s="1312"/>
    </row>
    <row r="2" spans="1:18" x14ac:dyDescent="0.25">
      <c r="B2" s="1308"/>
      <c r="C2" s="1309"/>
      <c r="D2" s="1313"/>
      <c r="E2" s="1313"/>
      <c r="F2" s="1313"/>
      <c r="G2" s="1313"/>
      <c r="H2" s="1313"/>
      <c r="I2" s="1314"/>
      <c r="J2" s="1313"/>
      <c r="K2" s="1313"/>
      <c r="L2" s="1313"/>
      <c r="M2" s="1313"/>
      <c r="N2" s="1313"/>
      <c r="O2" s="1313"/>
      <c r="P2" s="1313"/>
      <c r="Q2" s="1313"/>
      <c r="R2" s="1315"/>
    </row>
    <row r="3" spans="1:18" x14ac:dyDescent="0.25">
      <c r="B3" s="1308"/>
      <c r="C3" s="1309"/>
      <c r="D3" s="1316"/>
      <c r="E3" s="1316"/>
      <c r="F3" s="1316"/>
      <c r="G3" s="1316"/>
      <c r="H3" s="1316"/>
      <c r="I3" s="1317"/>
      <c r="J3" s="1316"/>
      <c r="K3" s="1316"/>
      <c r="L3" s="1316"/>
      <c r="M3" s="1316"/>
      <c r="N3" s="1316"/>
      <c r="O3" s="1316"/>
      <c r="P3" s="1316"/>
      <c r="Q3" s="1316"/>
      <c r="R3" s="1318"/>
    </row>
    <row r="4" spans="1:18" ht="15.6" x14ac:dyDescent="0.25">
      <c r="B4" s="1167" t="s">
        <v>42</v>
      </c>
      <c r="C4" s="1168"/>
      <c r="D4" s="1168"/>
      <c r="E4" s="1168"/>
      <c r="F4" s="1168"/>
      <c r="G4" s="1168"/>
      <c r="H4" s="1168"/>
      <c r="I4" s="1319"/>
      <c r="J4" s="1168"/>
      <c r="K4" s="1042"/>
      <c r="L4" s="1320"/>
      <c r="M4" s="1320"/>
      <c r="N4" s="1320"/>
      <c r="O4" s="1320"/>
      <c r="P4" s="1320"/>
      <c r="Q4" s="347"/>
      <c r="R4" s="1082"/>
    </row>
    <row r="5" spans="1:18" ht="15.6" x14ac:dyDescent="0.25">
      <c r="B5" s="6" t="s">
        <v>44</v>
      </c>
      <c r="C5" s="1042"/>
      <c r="D5" s="1042"/>
      <c r="E5" s="1097"/>
      <c r="F5" s="1059"/>
      <c r="G5" s="1059"/>
      <c r="H5" s="1059"/>
      <c r="I5" s="1059"/>
      <c r="J5" s="1059"/>
      <c r="K5" s="1042"/>
      <c r="L5" s="1320"/>
      <c r="M5" s="1320"/>
      <c r="N5" s="1320"/>
      <c r="O5" s="1320"/>
      <c r="P5" s="1320"/>
      <c r="Q5" s="347"/>
      <c r="R5" s="1082"/>
    </row>
    <row r="6" spans="1:18" ht="15.6" x14ac:dyDescent="0.25">
      <c r="B6" s="6" t="s">
        <v>46</v>
      </c>
      <c r="C6" s="1042"/>
      <c r="D6" s="1042"/>
      <c r="E6" s="1097"/>
      <c r="F6" s="1059"/>
      <c r="G6" s="1059"/>
      <c r="H6" s="1059"/>
      <c r="I6" s="1059"/>
      <c r="J6" s="1059"/>
      <c r="K6" s="1042"/>
      <c r="L6" s="1321" t="s">
        <v>47</v>
      </c>
      <c r="M6" s="1321"/>
      <c r="N6" s="1321"/>
      <c r="O6" s="1321"/>
      <c r="P6" s="1321"/>
      <c r="Q6" s="367">
        <v>45107</v>
      </c>
      <c r="R6" s="1082"/>
    </row>
    <row r="7" spans="1:18" ht="15.6" x14ac:dyDescent="0.25">
      <c r="B7" s="6" t="s">
        <v>48</v>
      </c>
      <c r="C7" s="1042"/>
      <c r="D7" s="1042"/>
      <c r="E7" s="1097"/>
      <c r="F7" s="1059"/>
      <c r="G7" s="1059"/>
      <c r="H7" s="1059"/>
      <c r="I7" s="1059"/>
      <c r="J7" s="1059"/>
      <c r="K7" s="1042"/>
      <c r="L7" s="1173"/>
      <c r="M7" s="1173"/>
      <c r="N7" s="1173"/>
      <c r="O7" s="1173"/>
      <c r="P7" s="1173"/>
      <c r="Q7" s="340"/>
      <c r="R7" s="1082"/>
    </row>
    <row r="8" spans="1:18" ht="15.6" x14ac:dyDescent="0.25">
      <c r="B8" s="6" t="s">
        <v>50</v>
      </c>
      <c r="C8" s="1042"/>
      <c r="D8" s="1042"/>
      <c r="E8" s="1097"/>
      <c r="F8" s="1059"/>
      <c r="G8" s="1059"/>
      <c r="H8" s="1059"/>
      <c r="I8" s="1059"/>
      <c r="J8" s="1059"/>
      <c r="K8" s="1042"/>
      <c r="L8" s="1166" t="s">
        <v>2834</v>
      </c>
      <c r="M8" s="1166"/>
      <c r="N8" s="1166"/>
      <c r="O8" s="1166"/>
      <c r="P8" s="1166"/>
      <c r="Q8" s="342">
        <v>45226</v>
      </c>
      <c r="R8" s="1082"/>
    </row>
    <row r="9" spans="1:18" ht="15.6" x14ac:dyDescent="0.25">
      <c r="B9" s="7"/>
      <c r="C9" s="10"/>
      <c r="D9" s="10"/>
      <c r="E9" s="10"/>
      <c r="F9" s="21"/>
      <c r="G9" s="21"/>
      <c r="H9" s="21"/>
      <c r="I9" s="21"/>
      <c r="J9" s="21"/>
      <c r="K9" s="10"/>
      <c r="L9" s="10"/>
      <c r="M9" s="343"/>
      <c r="N9" s="343"/>
      <c r="O9" s="604"/>
      <c r="P9" s="343"/>
      <c r="Q9" s="343"/>
      <c r="R9" s="1083"/>
    </row>
    <row r="10" spans="1:18" s="403" customFormat="1" ht="31.2" x14ac:dyDescent="0.3">
      <c r="A10" s="1645"/>
      <c r="B10" s="22" t="s">
        <v>25</v>
      </c>
      <c r="C10" s="22" t="s">
        <v>11</v>
      </c>
      <c r="D10" s="22" t="s">
        <v>52</v>
      </c>
      <c r="E10" s="22" t="s">
        <v>53</v>
      </c>
      <c r="F10" s="26" t="s">
        <v>54</v>
      </c>
      <c r="G10" s="22" t="s">
        <v>55</v>
      </c>
      <c r="H10" s="22" t="s">
        <v>56</v>
      </c>
      <c r="I10" s="22" t="s">
        <v>57</v>
      </c>
      <c r="J10" s="23" t="s">
        <v>58</v>
      </c>
      <c r="K10" s="23" t="s">
        <v>59</v>
      </c>
      <c r="L10" s="360" t="s">
        <v>60</v>
      </c>
      <c r="M10" s="360" t="s">
        <v>61</v>
      </c>
      <c r="N10" s="3" t="s">
        <v>62</v>
      </c>
      <c r="O10" s="3" t="s">
        <v>63</v>
      </c>
      <c r="P10" s="361" t="s">
        <v>64</v>
      </c>
      <c r="Q10" s="23" t="s">
        <v>31</v>
      </c>
      <c r="R10" s="23" t="s">
        <v>65</v>
      </c>
    </row>
    <row r="11" spans="1:18" ht="90" customHeight="1" x14ac:dyDescent="0.25">
      <c r="B11" s="59" t="s">
        <v>19</v>
      </c>
      <c r="C11" s="1087" t="s">
        <v>9</v>
      </c>
      <c r="D11" s="1120" t="s">
        <v>3704</v>
      </c>
      <c r="E11" s="1120" t="s">
        <v>3705</v>
      </c>
      <c r="F11" s="1112" t="s">
        <v>3388</v>
      </c>
      <c r="G11" s="1112" t="s">
        <v>1286</v>
      </c>
      <c r="H11" s="1095" t="s">
        <v>1287</v>
      </c>
      <c r="I11" s="1095" t="s">
        <v>1287</v>
      </c>
      <c r="J11" s="1095" t="s">
        <v>91</v>
      </c>
      <c r="K11" s="67">
        <v>1</v>
      </c>
      <c r="L11" s="60">
        <v>43831</v>
      </c>
      <c r="M11" s="60">
        <v>44012</v>
      </c>
      <c r="N11" s="68">
        <f t="shared" ref="N11:N30" si="0">(M11-L11)/7</f>
        <v>25.857142857142858</v>
      </c>
      <c r="O11" s="338">
        <v>1</v>
      </c>
      <c r="P11" s="70">
        <f t="shared" ref="P11:P53" si="1">O11/K11</f>
        <v>1</v>
      </c>
      <c r="Q11" s="1087" t="str">
        <f>IF(ISNUMBER(P11),IF(P11=100%,"CUMPLIDA",IF(AND(ISNUMBER(M11),ISNUMBER(OCI!$Q$6)), IF(M11&lt;OCI!$Q$6,"INCUMPLIDA","PROCESO"), "VERIFICAR FECHA")),"SIN VALOR AVANCE")</f>
        <v>CUMPLIDA</v>
      </c>
      <c r="R11" s="348" t="s">
        <v>456</v>
      </c>
    </row>
    <row r="12" spans="1:18" ht="180.6" x14ac:dyDescent="0.25">
      <c r="B12" s="59" t="s">
        <v>19</v>
      </c>
      <c r="C12" s="1087" t="s">
        <v>9</v>
      </c>
      <c r="D12" s="1120"/>
      <c r="E12" s="1120"/>
      <c r="F12" s="1112"/>
      <c r="G12" s="1112"/>
      <c r="H12" s="1095" t="s">
        <v>1288</v>
      </c>
      <c r="I12" s="1095" t="s">
        <v>1288</v>
      </c>
      <c r="J12" s="1095" t="s">
        <v>95</v>
      </c>
      <c r="K12" s="67">
        <v>1</v>
      </c>
      <c r="L12" s="60">
        <v>44013</v>
      </c>
      <c r="M12" s="60">
        <v>44196</v>
      </c>
      <c r="N12" s="68">
        <f t="shared" si="0"/>
        <v>26.142857142857142</v>
      </c>
      <c r="O12" s="338">
        <v>1</v>
      </c>
      <c r="P12" s="70">
        <f t="shared" si="1"/>
        <v>1</v>
      </c>
      <c r="Q12" s="1087" t="str">
        <f>IF(ISNUMBER(P12),IF(P12=100%,"CUMPLIDA",IF(AND(ISNUMBER(M12),ISNUMBER(OCI!$Q$6)), IF(M12&lt;OCI!$Q$6,"INCUMPLIDA","PROCESO"), "VERIFICAR FECHA")),"SIN VALOR AVANCE")</f>
        <v>CUMPLIDA</v>
      </c>
      <c r="R12" s="348" t="s">
        <v>1289</v>
      </c>
    </row>
    <row r="13" spans="1:18" ht="60.6" customHeight="1" x14ac:dyDescent="0.25">
      <c r="B13" s="59" t="s">
        <v>19</v>
      </c>
      <c r="C13" s="1087" t="s">
        <v>9</v>
      </c>
      <c r="D13" s="1120"/>
      <c r="E13" s="1120"/>
      <c r="F13" s="1112"/>
      <c r="G13" s="1112"/>
      <c r="H13" s="1115" t="s">
        <v>1290</v>
      </c>
      <c r="I13" s="65" t="s">
        <v>98</v>
      </c>
      <c r="J13" s="1095" t="s">
        <v>99</v>
      </c>
      <c r="K13" s="67">
        <v>1</v>
      </c>
      <c r="L13" s="60">
        <v>44562</v>
      </c>
      <c r="M13" s="60">
        <v>44773</v>
      </c>
      <c r="N13" s="68">
        <f t="shared" si="0"/>
        <v>30.142857142857142</v>
      </c>
      <c r="O13" s="338">
        <v>1</v>
      </c>
      <c r="P13" s="70">
        <f t="shared" si="1"/>
        <v>1</v>
      </c>
      <c r="Q13" s="1087" t="str">
        <f>IF(ISNUMBER(P13),IF(P13=100%,"CUMPLIDA",IF(AND(ISNUMBER(M13),ISNUMBER(OCI!$Q$6)), IF(M13&lt;OCI!$Q$6,"INCUMPLIDA","PROCESO"), "VERIFICAR FECHA")),"SIN VALOR AVANCE")</f>
        <v>CUMPLIDA</v>
      </c>
      <c r="R13" s="348" t="s">
        <v>1291</v>
      </c>
    </row>
    <row r="14" spans="1:18" ht="135.6" x14ac:dyDescent="0.25">
      <c r="B14" s="59" t="s">
        <v>19</v>
      </c>
      <c r="C14" s="1087" t="s">
        <v>9</v>
      </c>
      <c r="D14" s="1120"/>
      <c r="E14" s="1120"/>
      <c r="F14" s="1112"/>
      <c r="G14" s="1112"/>
      <c r="H14" s="1115"/>
      <c r="I14" s="66" t="s">
        <v>101</v>
      </c>
      <c r="J14" s="66" t="s">
        <v>102</v>
      </c>
      <c r="K14" s="67">
        <v>1</v>
      </c>
      <c r="L14" s="60">
        <v>44774</v>
      </c>
      <c r="M14" s="60">
        <v>44926</v>
      </c>
      <c r="N14" s="68">
        <f t="shared" si="0"/>
        <v>21.714285714285715</v>
      </c>
      <c r="O14" s="338">
        <v>1</v>
      </c>
      <c r="P14" s="70">
        <f t="shared" si="1"/>
        <v>1</v>
      </c>
      <c r="Q14" s="1087" t="str">
        <f>IF(ISNUMBER(P14),IF(P14=100%,"CUMPLIDA",IF(AND(ISNUMBER(M14),ISNUMBER(OCI!$Q$6)), IF(M14&lt;OCI!$Q$6,"INCUMPLIDA","PROCESO"), "VERIFICAR FECHA")),"SIN VALOR AVANCE")</f>
        <v>CUMPLIDA</v>
      </c>
      <c r="R14" s="348" t="s">
        <v>1291</v>
      </c>
    </row>
    <row r="15" spans="1:18" ht="210.6" x14ac:dyDescent="0.25">
      <c r="B15" s="59" t="s">
        <v>19</v>
      </c>
      <c r="C15" s="1087" t="s">
        <v>9</v>
      </c>
      <c r="D15" s="1120"/>
      <c r="E15" s="1120"/>
      <c r="F15" s="1112"/>
      <c r="G15" s="1112"/>
      <c r="H15" s="1115" t="s">
        <v>1292</v>
      </c>
      <c r="I15" s="66" t="s">
        <v>105</v>
      </c>
      <c r="J15" s="66" t="s">
        <v>106</v>
      </c>
      <c r="K15" s="67">
        <v>3</v>
      </c>
      <c r="L15" s="60">
        <v>44927</v>
      </c>
      <c r="M15" s="60">
        <v>45291</v>
      </c>
      <c r="N15" s="68">
        <f t="shared" si="0"/>
        <v>52</v>
      </c>
      <c r="O15" s="338">
        <v>0</v>
      </c>
      <c r="P15" s="70">
        <f t="shared" si="1"/>
        <v>0</v>
      </c>
      <c r="Q15" s="1087" t="str">
        <f>IF(ISNUMBER(P15),IF(P15=100%,"CUMPLIDA",IF(AND(ISNUMBER(M15),ISNUMBER(OCI!$Q$6)), IF(M15&lt;OCI!$Q$6,"INCUMPLIDA","PROCESO"), "VERIFICAR FECHA")),"SIN VALOR AVANCE")</f>
        <v>PROCESO</v>
      </c>
      <c r="R15" s="348" t="s">
        <v>1293</v>
      </c>
    </row>
    <row r="16" spans="1:18" ht="210.6" x14ac:dyDescent="0.25">
      <c r="B16" s="59" t="s">
        <v>19</v>
      </c>
      <c r="C16" s="1087" t="s">
        <v>9</v>
      </c>
      <c r="D16" s="1120"/>
      <c r="E16" s="1120"/>
      <c r="F16" s="1112"/>
      <c r="G16" s="1112"/>
      <c r="H16" s="1115"/>
      <c r="I16" s="66" t="s">
        <v>108</v>
      </c>
      <c r="J16" s="66" t="s">
        <v>109</v>
      </c>
      <c r="K16" s="67">
        <v>1</v>
      </c>
      <c r="L16" s="60">
        <v>45474</v>
      </c>
      <c r="M16" s="60">
        <v>45657</v>
      </c>
      <c r="N16" s="68">
        <f t="shared" si="0"/>
        <v>26.142857142857142</v>
      </c>
      <c r="O16" s="338">
        <v>0</v>
      </c>
      <c r="P16" s="70">
        <f t="shared" si="1"/>
        <v>0</v>
      </c>
      <c r="Q16" s="1087" t="str">
        <f>IF(ISNUMBER(P16),IF(P16=100%,"CUMPLIDA",IF(AND(ISNUMBER(M16),ISNUMBER(OCI!$Q$6)), IF(M16&lt;OCI!$Q$6,"INCUMPLIDA","PROCESO"), "VERIFICAR FECHA")),"SIN VALOR AVANCE")</f>
        <v>PROCESO</v>
      </c>
      <c r="R16" s="348" t="s">
        <v>1293</v>
      </c>
    </row>
    <row r="17" spans="2:18" ht="45.6" customHeight="1" x14ac:dyDescent="0.25">
      <c r="B17" s="59" t="s">
        <v>19</v>
      </c>
      <c r="C17" s="1087" t="s">
        <v>9</v>
      </c>
      <c r="D17" s="1120" t="s">
        <v>1294</v>
      </c>
      <c r="E17" s="1120" t="s">
        <v>1295</v>
      </c>
      <c r="F17" s="1112" t="s">
        <v>3389</v>
      </c>
      <c r="G17" s="1112" t="s">
        <v>1297</v>
      </c>
      <c r="H17" s="1098" t="s">
        <v>1298</v>
      </c>
      <c r="I17" s="1098" t="s">
        <v>1299</v>
      </c>
      <c r="J17" s="66" t="s">
        <v>1300</v>
      </c>
      <c r="K17" s="67">
        <v>3</v>
      </c>
      <c r="L17" s="60">
        <v>44835</v>
      </c>
      <c r="M17" s="60">
        <v>45107</v>
      </c>
      <c r="N17" s="68">
        <f t="shared" si="0"/>
        <v>38.857142857142854</v>
      </c>
      <c r="O17" s="338">
        <v>3</v>
      </c>
      <c r="P17" s="70">
        <f t="shared" si="1"/>
        <v>1</v>
      </c>
      <c r="Q17" s="1087" t="str">
        <f>IF(ISNUMBER(P17),IF(P17=100%,"CUMPLIDA",IF(AND(ISNUMBER(M17),ISNUMBER(OCI!$Q$6)), IF(M17&lt;OCI!$Q$6,"INCUMPLIDA","PROCESO"), "VERIFICAR FECHA")),"SIN VALOR AVANCE")</f>
        <v>CUMPLIDA</v>
      </c>
      <c r="R17" s="348" t="s">
        <v>1301</v>
      </c>
    </row>
    <row r="18" spans="2:18" ht="105" x14ac:dyDescent="0.25">
      <c r="B18" s="59" t="s">
        <v>19</v>
      </c>
      <c r="C18" s="1087" t="s">
        <v>9</v>
      </c>
      <c r="D18" s="1120"/>
      <c r="E18" s="1120"/>
      <c r="F18" s="1112"/>
      <c r="G18" s="1112"/>
      <c r="H18" s="1098" t="s">
        <v>1302</v>
      </c>
      <c r="I18" s="1098" t="s">
        <v>1303</v>
      </c>
      <c r="J18" s="66" t="s">
        <v>1304</v>
      </c>
      <c r="K18" s="67">
        <v>17</v>
      </c>
      <c r="L18" s="60">
        <v>44835</v>
      </c>
      <c r="M18" s="60">
        <v>45107</v>
      </c>
      <c r="N18" s="68">
        <f t="shared" si="0"/>
        <v>38.857142857142854</v>
      </c>
      <c r="O18" s="338">
        <v>17</v>
      </c>
      <c r="P18" s="70">
        <f t="shared" si="1"/>
        <v>1</v>
      </c>
      <c r="Q18" s="1087" t="str">
        <f>IF(ISNUMBER(P18),IF(P18=100%,"CUMPLIDA",IF(AND(ISNUMBER(M18),ISNUMBER(OCI!$Q$6)), IF(M18&lt;OCI!$Q$6,"INCUMPLIDA","PROCESO"), "VERIFICAR FECHA")),"SIN VALOR AVANCE")</f>
        <v>CUMPLIDA</v>
      </c>
      <c r="R18" s="348" t="s">
        <v>1305</v>
      </c>
    </row>
    <row r="19" spans="2:18" ht="105.6" customHeight="1" x14ac:dyDescent="0.25">
      <c r="B19" s="71" t="s">
        <v>16</v>
      </c>
      <c r="C19" s="1096" t="s">
        <v>9</v>
      </c>
      <c r="D19" s="1111" t="s">
        <v>1139</v>
      </c>
      <c r="E19" s="1119" t="s">
        <v>3699</v>
      </c>
      <c r="F19" s="1115" t="s">
        <v>3390</v>
      </c>
      <c r="G19" s="1115" t="s">
        <v>1140</v>
      </c>
      <c r="H19" s="1088" t="s">
        <v>1141</v>
      </c>
      <c r="I19" s="1088" t="s">
        <v>1142</v>
      </c>
      <c r="J19" s="1088" t="s">
        <v>1143</v>
      </c>
      <c r="K19" s="67">
        <v>1</v>
      </c>
      <c r="L19" s="60">
        <v>44927</v>
      </c>
      <c r="M19" s="60">
        <v>45016</v>
      </c>
      <c r="N19" s="68">
        <f t="shared" si="0"/>
        <v>12.714285714285714</v>
      </c>
      <c r="O19" s="338">
        <v>1</v>
      </c>
      <c r="P19" s="70">
        <f t="shared" si="1"/>
        <v>1</v>
      </c>
      <c r="Q19" s="1087" t="str">
        <f>IF(ISNUMBER(P19),IF(P19=100%,"CUMPLIDA",IF(AND(ISNUMBER(M19),ISNUMBER(OCI!$Q$6)), IF(M19&lt;OCI!$Q$6,"INCUMPLIDA","PROCESO"), "VERIFICAR FECHA")),"SIN VALOR AVANCE")</f>
        <v>CUMPLIDA</v>
      </c>
      <c r="R19" s="412" t="s">
        <v>1144</v>
      </c>
    </row>
    <row r="20" spans="2:18" ht="135.6" x14ac:dyDescent="0.25">
      <c r="B20" s="71" t="s">
        <v>16</v>
      </c>
      <c r="C20" s="1096" t="s">
        <v>9</v>
      </c>
      <c r="D20" s="1111"/>
      <c r="E20" s="1119"/>
      <c r="F20" s="1115"/>
      <c r="G20" s="1115"/>
      <c r="H20" s="1088" t="s">
        <v>1145</v>
      </c>
      <c r="I20" s="1088" t="s">
        <v>1146</v>
      </c>
      <c r="J20" s="1088" t="s">
        <v>1143</v>
      </c>
      <c r="K20" s="67">
        <v>1</v>
      </c>
      <c r="L20" s="60">
        <v>44927</v>
      </c>
      <c r="M20" s="60">
        <v>45016</v>
      </c>
      <c r="N20" s="68">
        <f t="shared" si="0"/>
        <v>12.714285714285714</v>
      </c>
      <c r="O20" s="338">
        <v>1</v>
      </c>
      <c r="P20" s="70">
        <f t="shared" si="1"/>
        <v>1</v>
      </c>
      <c r="Q20" s="1087" t="str">
        <f>IF(ISNUMBER(P20),IF(P20=100%,"CUMPLIDA",IF(AND(ISNUMBER(M20),ISNUMBER(OCI!$Q$6)), IF(M20&lt;OCI!$Q$6,"INCUMPLIDA","PROCESO"), "VERIFICAR FECHA")),"SIN VALOR AVANCE")</f>
        <v>CUMPLIDA</v>
      </c>
      <c r="R20" s="412" t="s">
        <v>1147</v>
      </c>
    </row>
    <row r="21" spans="2:18" ht="135" x14ac:dyDescent="0.25">
      <c r="B21" s="71" t="s">
        <v>16</v>
      </c>
      <c r="C21" s="1096" t="s">
        <v>9</v>
      </c>
      <c r="D21" s="1111"/>
      <c r="E21" s="1119"/>
      <c r="F21" s="1115"/>
      <c r="G21" s="1115"/>
      <c r="H21" s="308" t="s">
        <v>1148</v>
      </c>
      <c r="I21" s="308" t="s">
        <v>1149</v>
      </c>
      <c r="J21" s="308" t="s">
        <v>1051</v>
      </c>
      <c r="K21" s="67">
        <v>1</v>
      </c>
      <c r="L21" s="60">
        <v>44805</v>
      </c>
      <c r="M21" s="60">
        <v>44926</v>
      </c>
      <c r="N21" s="68">
        <f t="shared" si="0"/>
        <v>17.285714285714285</v>
      </c>
      <c r="O21" s="338">
        <v>1</v>
      </c>
      <c r="P21" s="70">
        <f t="shared" si="1"/>
        <v>1</v>
      </c>
      <c r="Q21" s="1087" t="str">
        <f>IF(ISNUMBER(P21),IF(P21=100%,"CUMPLIDA",IF(AND(ISNUMBER(M21),ISNUMBER(OCI!$Q$6)), IF(M21&lt;OCI!$Q$6,"INCUMPLIDA","PROCESO"), "VERIFICAR FECHA")),"SIN VALOR AVANCE")</f>
        <v>CUMPLIDA</v>
      </c>
      <c r="R21" s="310" t="s">
        <v>1150</v>
      </c>
    </row>
    <row r="22" spans="2:18" ht="135" x14ac:dyDescent="0.25">
      <c r="B22" s="71" t="s">
        <v>16</v>
      </c>
      <c r="C22" s="1096" t="s">
        <v>9</v>
      </c>
      <c r="D22" s="1111"/>
      <c r="E22" s="1119"/>
      <c r="F22" s="1115"/>
      <c r="G22" s="1115"/>
      <c r="H22" s="308" t="s">
        <v>1151</v>
      </c>
      <c r="I22" s="1088" t="s">
        <v>1152</v>
      </c>
      <c r="J22" s="1088" t="s">
        <v>1051</v>
      </c>
      <c r="K22" s="67">
        <v>1</v>
      </c>
      <c r="L22" s="60">
        <v>44805</v>
      </c>
      <c r="M22" s="60">
        <v>44895</v>
      </c>
      <c r="N22" s="68">
        <f t="shared" si="0"/>
        <v>12.857142857142858</v>
      </c>
      <c r="O22" s="338">
        <v>1</v>
      </c>
      <c r="P22" s="70">
        <f t="shared" si="1"/>
        <v>1</v>
      </c>
      <c r="Q22" s="1087" t="str">
        <f>IF(ISNUMBER(P22),IF(P22=100%,"CUMPLIDA",IF(AND(ISNUMBER(M22),ISNUMBER(OCI!$Q$6)), IF(M22&lt;OCI!$Q$6,"INCUMPLIDA","PROCESO"), "VERIFICAR FECHA")),"SIN VALOR AVANCE")</f>
        <v>CUMPLIDA</v>
      </c>
      <c r="R22" s="310" t="s">
        <v>1153</v>
      </c>
    </row>
    <row r="23" spans="2:18" ht="105" x14ac:dyDescent="0.25">
      <c r="B23" s="71" t="s">
        <v>16</v>
      </c>
      <c r="C23" s="1096" t="s">
        <v>9</v>
      </c>
      <c r="D23" s="1111"/>
      <c r="E23" s="1119"/>
      <c r="F23" s="1115"/>
      <c r="G23" s="1115"/>
      <c r="H23" s="1088" t="s">
        <v>1154</v>
      </c>
      <c r="I23" s="1088" t="s">
        <v>1155</v>
      </c>
      <c r="J23" s="1088" t="s">
        <v>473</v>
      </c>
      <c r="K23" s="67">
        <v>2</v>
      </c>
      <c r="L23" s="60">
        <v>44805</v>
      </c>
      <c r="M23" s="60">
        <v>45153</v>
      </c>
      <c r="N23" s="68">
        <f t="shared" si="0"/>
        <v>49.714285714285715</v>
      </c>
      <c r="O23" s="338">
        <v>0</v>
      </c>
      <c r="P23" s="70">
        <f t="shared" si="1"/>
        <v>0</v>
      </c>
      <c r="Q23" s="1087" t="str">
        <f>IF(ISNUMBER(P23),IF(P23=100%,"CUMPLIDA",IF(AND(ISNUMBER(M23),ISNUMBER(OCI!$Q$6)), IF(M23&lt;OCI!$Q$6,"INCUMPLIDA","PROCESO"), "VERIFICAR FECHA")),"SIN VALOR AVANCE")</f>
        <v>PROCESO</v>
      </c>
      <c r="R23" s="310" t="s">
        <v>1153</v>
      </c>
    </row>
    <row r="24" spans="2:18" ht="120.6" customHeight="1" x14ac:dyDescent="0.25">
      <c r="B24" s="71" t="s">
        <v>16</v>
      </c>
      <c r="C24" s="1087" t="s">
        <v>9</v>
      </c>
      <c r="D24" s="1111" t="s">
        <v>1156</v>
      </c>
      <c r="E24" s="1119" t="s">
        <v>3699</v>
      </c>
      <c r="F24" s="1115" t="s">
        <v>3391</v>
      </c>
      <c r="G24" s="1115" t="s">
        <v>1158</v>
      </c>
      <c r="H24" s="1088" t="s">
        <v>1141</v>
      </c>
      <c r="I24" s="1088" t="s">
        <v>1142</v>
      </c>
      <c r="J24" s="1088" t="s">
        <v>1143</v>
      </c>
      <c r="K24" s="67">
        <v>1</v>
      </c>
      <c r="L24" s="60">
        <v>44927</v>
      </c>
      <c r="M24" s="60">
        <v>45016</v>
      </c>
      <c r="N24" s="68">
        <f t="shared" si="0"/>
        <v>12.714285714285714</v>
      </c>
      <c r="O24" s="338">
        <v>1</v>
      </c>
      <c r="P24" s="70">
        <f t="shared" si="1"/>
        <v>1</v>
      </c>
      <c r="Q24" s="1087" t="str">
        <f>IF(ISNUMBER(P24),IF(P24=100%,"CUMPLIDA",IF(AND(ISNUMBER(M24),ISNUMBER(OCI!$Q$6)), IF(M24&lt;OCI!$Q$6,"INCUMPLIDA","PROCESO"), "VERIFICAR FECHA")),"SIN VALOR AVANCE")</f>
        <v>CUMPLIDA</v>
      </c>
      <c r="R24" s="412" t="s">
        <v>1159</v>
      </c>
    </row>
    <row r="25" spans="2:18" ht="105.6" x14ac:dyDescent="0.25">
      <c r="B25" s="71" t="s">
        <v>16</v>
      </c>
      <c r="C25" s="1087" t="s">
        <v>9</v>
      </c>
      <c r="D25" s="1111"/>
      <c r="E25" s="1119"/>
      <c r="F25" s="1115"/>
      <c r="G25" s="1115"/>
      <c r="H25" s="1095" t="s">
        <v>1160</v>
      </c>
      <c r="I25" s="1095" t="s">
        <v>1161</v>
      </c>
      <c r="J25" s="1095" t="s">
        <v>1162</v>
      </c>
      <c r="K25" s="67">
        <v>1</v>
      </c>
      <c r="L25" s="60">
        <v>44781</v>
      </c>
      <c r="M25" s="60">
        <v>45016</v>
      </c>
      <c r="N25" s="68">
        <f t="shared" si="0"/>
        <v>33.571428571428569</v>
      </c>
      <c r="O25" s="338">
        <v>1</v>
      </c>
      <c r="P25" s="70">
        <f t="shared" si="1"/>
        <v>1</v>
      </c>
      <c r="Q25" s="1087" t="str">
        <f>IF(ISNUMBER(P25),IF(P25=100%,"CUMPLIDA",IF(AND(ISNUMBER(M25),ISNUMBER(OCI!$Q$6)), IF(M25&lt;OCI!$Q$6,"INCUMPLIDA","PROCESO"), "VERIFICAR FECHA")),"SIN VALOR AVANCE")</f>
        <v>CUMPLIDA</v>
      </c>
      <c r="R25" s="412" t="s">
        <v>1163</v>
      </c>
    </row>
    <row r="26" spans="2:18" ht="105" x14ac:dyDescent="0.25">
      <c r="B26" s="71" t="s">
        <v>16</v>
      </c>
      <c r="C26" s="1087" t="s">
        <v>9</v>
      </c>
      <c r="D26" s="1111"/>
      <c r="E26" s="1119"/>
      <c r="F26" s="1115"/>
      <c r="G26" s="1115"/>
      <c r="H26" s="308" t="s">
        <v>1164</v>
      </c>
      <c r="I26" s="308" t="s">
        <v>1165</v>
      </c>
      <c r="J26" s="308" t="s">
        <v>1051</v>
      </c>
      <c r="K26" s="67">
        <v>1</v>
      </c>
      <c r="L26" s="60">
        <v>44805</v>
      </c>
      <c r="M26" s="60">
        <v>44865</v>
      </c>
      <c r="N26" s="68">
        <f t="shared" si="0"/>
        <v>8.5714285714285712</v>
      </c>
      <c r="O26" s="338">
        <v>1</v>
      </c>
      <c r="P26" s="70">
        <f t="shared" si="1"/>
        <v>1</v>
      </c>
      <c r="Q26" s="1087" t="str">
        <f>IF(ISNUMBER(P26),IF(P26=100%,"CUMPLIDA",IF(AND(ISNUMBER(M26),ISNUMBER(OCI!$Q$6)), IF(M26&lt;OCI!$Q$6,"INCUMPLIDA","PROCESO"), "VERIFICAR FECHA")),"SIN VALOR AVANCE")</f>
        <v>CUMPLIDA</v>
      </c>
      <c r="R26" s="310" t="s">
        <v>1150</v>
      </c>
    </row>
    <row r="27" spans="2:18" ht="90" x14ac:dyDescent="0.25">
      <c r="B27" s="71" t="s">
        <v>16</v>
      </c>
      <c r="C27" s="1087" t="s">
        <v>9</v>
      </c>
      <c r="D27" s="1111"/>
      <c r="E27" s="1119"/>
      <c r="F27" s="1115"/>
      <c r="G27" s="1115"/>
      <c r="H27" s="1088" t="s">
        <v>1166</v>
      </c>
      <c r="I27" s="1088" t="s">
        <v>1167</v>
      </c>
      <c r="J27" s="1088" t="s">
        <v>915</v>
      </c>
      <c r="K27" s="67">
        <v>1</v>
      </c>
      <c r="L27" s="60">
        <v>44866</v>
      </c>
      <c r="M27" s="60">
        <v>45107</v>
      </c>
      <c r="N27" s="68">
        <f t="shared" si="0"/>
        <v>34.428571428571431</v>
      </c>
      <c r="O27" s="338">
        <v>1</v>
      </c>
      <c r="P27" s="70">
        <f t="shared" si="1"/>
        <v>1</v>
      </c>
      <c r="Q27" s="1087" t="str">
        <f>IF(ISNUMBER(P27),IF(P27=100%,"CUMPLIDA",IF(AND(ISNUMBER(M27),ISNUMBER(OCI!$Q$6)), IF(M27&lt;OCI!$Q$6,"INCUMPLIDA","PROCESO"), "VERIFICAR FECHA")),"SIN VALOR AVANCE")</f>
        <v>CUMPLIDA</v>
      </c>
      <c r="R27" s="310" t="s">
        <v>1150</v>
      </c>
    </row>
    <row r="28" spans="2:18" ht="75.599999999999994" x14ac:dyDescent="0.25">
      <c r="B28" s="71" t="s">
        <v>16</v>
      </c>
      <c r="C28" s="1087" t="s">
        <v>9</v>
      </c>
      <c r="D28" s="1111"/>
      <c r="E28" s="1119"/>
      <c r="F28" s="1115"/>
      <c r="G28" s="1115"/>
      <c r="H28" s="1088" t="s">
        <v>1168</v>
      </c>
      <c r="I28" s="1088" t="s">
        <v>1169</v>
      </c>
      <c r="J28" s="1088" t="s">
        <v>1170</v>
      </c>
      <c r="K28" s="67">
        <v>1</v>
      </c>
      <c r="L28" s="60">
        <v>44805</v>
      </c>
      <c r="M28" s="60">
        <v>44926</v>
      </c>
      <c r="N28" s="68">
        <f t="shared" si="0"/>
        <v>17.285714285714285</v>
      </c>
      <c r="O28" s="338">
        <v>1</v>
      </c>
      <c r="P28" s="70">
        <f t="shared" si="1"/>
        <v>1</v>
      </c>
      <c r="Q28" s="1087" t="str">
        <f>IF(ISNUMBER(P28),IF(P28=100%,"CUMPLIDA",IF(AND(ISNUMBER(M28),ISNUMBER(OCI!$Q$6)), IF(M28&lt;OCI!$Q$6,"INCUMPLIDA","PROCESO"), "VERIFICAR FECHA")),"SIN VALOR AVANCE")</f>
        <v>CUMPLIDA</v>
      </c>
      <c r="R28" s="310" t="s">
        <v>1150</v>
      </c>
    </row>
    <row r="29" spans="2:18" ht="105.6" x14ac:dyDescent="0.25">
      <c r="B29" s="71" t="s">
        <v>16</v>
      </c>
      <c r="C29" s="1087" t="s">
        <v>9</v>
      </c>
      <c r="D29" s="1111"/>
      <c r="E29" s="1119"/>
      <c r="F29" s="1115"/>
      <c r="G29" s="1115"/>
      <c r="H29" s="1095" t="s">
        <v>1171</v>
      </c>
      <c r="I29" s="1095" t="s">
        <v>1172</v>
      </c>
      <c r="J29" s="1095" t="s">
        <v>1173</v>
      </c>
      <c r="K29" s="67">
        <v>1</v>
      </c>
      <c r="L29" s="60">
        <v>44927</v>
      </c>
      <c r="M29" s="60">
        <v>45016</v>
      </c>
      <c r="N29" s="68">
        <f t="shared" si="0"/>
        <v>12.714285714285714</v>
      </c>
      <c r="O29" s="338">
        <v>1</v>
      </c>
      <c r="P29" s="70">
        <f t="shared" si="1"/>
        <v>1</v>
      </c>
      <c r="Q29" s="1087" t="str">
        <f>IF(ISNUMBER(P29),IF(P29=100%,"CUMPLIDA",IF(AND(ISNUMBER(M29),ISNUMBER(OCI!$Q$6)), IF(M29&lt;OCI!$Q$6,"INCUMPLIDA","PROCESO"), "VERIFICAR FECHA")),"SIN VALOR AVANCE")</f>
        <v>CUMPLIDA</v>
      </c>
      <c r="R29" s="310" t="s">
        <v>1174</v>
      </c>
    </row>
    <row r="30" spans="2:18" ht="120" customHeight="1" x14ac:dyDescent="0.25">
      <c r="B30" s="59" t="s">
        <v>16</v>
      </c>
      <c r="C30" s="1087" t="s">
        <v>9</v>
      </c>
      <c r="D30" s="1111" t="s">
        <v>1175</v>
      </c>
      <c r="E30" s="1111" t="s">
        <v>3699</v>
      </c>
      <c r="F30" s="1115" t="s">
        <v>3392</v>
      </c>
      <c r="G30" s="1115" t="s">
        <v>1176</v>
      </c>
      <c r="H30" s="1095" t="s">
        <v>1177</v>
      </c>
      <c r="I30" s="1095" t="s">
        <v>1178</v>
      </c>
      <c r="J30" s="1095" t="s">
        <v>1130</v>
      </c>
      <c r="K30" s="67">
        <v>1</v>
      </c>
      <c r="L30" s="60">
        <v>44927</v>
      </c>
      <c r="M30" s="60">
        <v>45016</v>
      </c>
      <c r="N30" s="68">
        <f t="shared" si="0"/>
        <v>12.714285714285714</v>
      </c>
      <c r="O30" s="338">
        <v>1</v>
      </c>
      <c r="P30" s="70">
        <f t="shared" si="1"/>
        <v>1</v>
      </c>
      <c r="Q30" s="1087" t="str">
        <f>IF(ISNUMBER(P30),IF(P30=100%,"CUMPLIDA",IF(AND(ISNUMBER(M30),ISNUMBER(OCI!$Q$6)), IF(M30&lt;OCI!$Q$6,"INCUMPLIDA","PROCESO"), "VERIFICAR FECHA")),"SIN VALOR AVANCE")</f>
        <v>CUMPLIDA</v>
      </c>
      <c r="R30" s="310" t="s">
        <v>1179</v>
      </c>
    </row>
    <row r="31" spans="2:18" ht="135.6" x14ac:dyDescent="0.25">
      <c r="B31" s="59" t="s">
        <v>16</v>
      </c>
      <c r="C31" s="1087" t="s">
        <v>9</v>
      </c>
      <c r="D31" s="1111"/>
      <c r="E31" s="1111"/>
      <c r="F31" s="1115"/>
      <c r="G31" s="1115"/>
      <c r="H31" s="1095" t="s">
        <v>1180</v>
      </c>
      <c r="I31" s="1095" t="s">
        <v>1130</v>
      </c>
      <c r="J31" s="1095" t="s">
        <v>1130</v>
      </c>
      <c r="K31" s="67">
        <v>4</v>
      </c>
      <c r="L31" s="502">
        <v>44927</v>
      </c>
      <c r="M31" s="502">
        <v>45138</v>
      </c>
      <c r="N31" s="68">
        <v>21.428571428571427</v>
      </c>
      <c r="O31" s="338">
        <v>0</v>
      </c>
      <c r="P31" s="70">
        <f t="shared" si="1"/>
        <v>0</v>
      </c>
      <c r="Q31" s="1087" t="str">
        <f>IF(ISNUMBER(P31),IF(P31=100%,"CUMPLIDA",IF(AND(ISNUMBER(M31),ISNUMBER(OCI!$Q$6)), IF(M31&lt;OCI!$Q$6,"INCUMPLIDA","PROCESO"), "VERIFICAR FECHA")),"SIN VALOR AVANCE")</f>
        <v>PROCESO</v>
      </c>
      <c r="R31" s="310" t="s">
        <v>1181</v>
      </c>
    </row>
    <row r="32" spans="2:18" ht="165.6" x14ac:dyDescent="0.25">
      <c r="B32" s="59" t="s">
        <v>16</v>
      </c>
      <c r="C32" s="1087" t="s">
        <v>9</v>
      </c>
      <c r="D32" s="1111"/>
      <c r="E32" s="1111"/>
      <c r="F32" s="1115"/>
      <c r="G32" s="1115"/>
      <c r="H32" s="1095" t="s">
        <v>1182</v>
      </c>
      <c r="I32" s="1088" t="s">
        <v>1183</v>
      </c>
      <c r="J32" s="1088" t="s">
        <v>1143</v>
      </c>
      <c r="K32" s="67">
        <v>1</v>
      </c>
      <c r="L32" s="60">
        <v>44927</v>
      </c>
      <c r="M32" s="60">
        <v>45016</v>
      </c>
      <c r="N32" s="68">
        <f t="shared" ref="N32:N53" si="2">(M32-L32)/7</f>
        <v>12.714285714285714</v>
      </c>
      <c r="O32" s="338">
        <v>1</v>
      </c>
      <c r="P32" s="70">
        <f t="shared" si="1"/>
        <v>1</v>
      </c>
      <c r="Q32" s="1087" t="str">
        <f>IF(ISNUMBER(P32),IF(P32=100%,"CUMPLIDA",IF(AND(ISNUMBER(M32),ISNUMBER(OCI!$Q$6)), IF(M32&lt;OCI!$Q$6,"INCUMPLIDA","PROCESO"), "VERIFICAR FECHA")),"SIN VALOR AVANCE")</f>
        <v>CUMPLIDA</v>
      </c>
      <c r="R32" s="310" t="s">
        <v>1184</v>
      </c>
    </row>
    <row r="33" spans="2:18" ht="135" x14ac:dyDescent="0.25">
      <c r="B33" s="59" t="s">
        <v>16</v>
      </c>
      <c r="C33" s="1087" t="s">
        <v>9</v>
      </c>
      <c r="D33" s="1111"/>
      <c r="E33" s="1111"/>
      <c r="F33" s="1115"/>
      <c r="G33" s="1115"/>
      <c r="H33" s="1095" t="s">
        <v>1185</v>
      </c>
      <c r="I33" s="1095" t="s">
        <v>1186</v>
      </c>
      <c r="J33" s="1095" t="s">
        <v>1045</v>
      </c>
      <c r="K33" s="67">
        <v>1</v>
      </c>
      <c r="L33" s="60">
        <v>44927</v>
      </c>
      <c r="M33" s="60">
        <v>45016</v>
      </c>
      <c r="N33" s="68">
        <f t="shared" si="2"/>
        <v>12.714285714285714</v>
      </c>
      <c r="O33" s="338">
        <v>1</v>
      </c>
      <c r="P33" s="70">
        <f t="shared" si="1"/>
        <v>1</v>
      </c>
      <c r="Q33" s="1087" t="str">
        <f>IF(ISNUMBER(P33),IF(P33=100%,"CUMPLIDA",IF(AND(ISNUMBER(M33),ISNUMBER(OCI!$Q$6)), IF(M33&lt;OCI!$Q$6,"INCUMPLIDA","PROCESO"), "VERIFICAR FECHA")),"SIN VALOR AVANCE")</f>
        <v>CUMPLIDA</v>
      </c>
      <c r="R33" s="310" t="s">
        <v>1179</v>
      </c>
    </row>
    <row r="34" spans="2:18" ht="90" x14ac:dyDescent="0.25">
      <c r="B34" s="59" t="s">
        <v>16</v>
      </c>
      <c r="C34" s="1087" t="s">
        <v>9</v>
      </c>
      <c r="D34" s="1111"/>
      <c r="E34" s="1111"/>
      <c r="F34" s="1115"/>
      <c r="G34" s="1115"/>
      <c r="H34" s="308" t="s">
        <v>1187</v>
      </c>
      <c r="I34" s="308" t="s">
        <v>1188</v>
      </c>
      <c r="J34" s="308" t="s">
        <v>1051</v>
      </c>
      <c r="K34" s="67">
        <v>1</v>
      </c>
      <c r="L34" s="60">
        <v>44805</v>
      </c>
      <c r="M34" s="60">
        <v>44926</v>
      </c>
      <c r="N34" s="68">
        <f t="shared" si="2"/>
        <v>17.285714285714285</v>
      </c>
      <c r="O34" s="338">
        <v>1</v>
      </c>
      <c r="P34" s="70">
        <f t="shared" si="1"/>
        <v>1</v>
      </c>
      <c r="Q34" s="1087" t="str">
        <f>IF(ISNUMBER(P34),IF(P34=100%,"CUMPLIDA",IF(AND(ISNUMBER(M34),ISNUMBER(OCI!$Q$6)), IF(M34&lt;OCI!$Q$6,"INCUMPLIDA","PROCESO"), "VERIFICAR FECHA")),"SIN VALOR AVANCE")</f>
        <v>CUMPLIDA</v>
      </c>
      <c r="R34" s="310" t="s">
        <v>1189</v>
      </c>
    </row>
    <row r="35" spans="2:18" ht="90.6" x14ac:dyDescent="0.25">
      <c r="B35" s="59" t="s">
        <v>16</v>
      </c>
      <c r="C35" s="1087" t="s">
        <v>9</v>
      </c>
      <c r="D35" s="1111"/>
      <c r="E35" s="1111"/>
      <c r="F35" s="1115"/>
      <c r="G35" s="1115"/>
      <c r="H35" s="1088" t="s">
        <v>1190</v>
      </c>
      <c r="I35" s="1088" t="s">
        <v>1191</v>
      </c>
      <c r="J35" s="1088" t="s">
        <v>1170</v>
      </c>
      <c r="K35" s="67">
        <v>1</v>
      </c>
      <c r="L35" s="60">
        <v>44805</v>
      </c>
      <c r="M35" s="60">
        <v>44926</v>
      </c>
      <c r="N35" s="68">
        <f t="shared" si="2"/>
        <v>17.285714285714285</v>
      </c>
      <c r="O35" s="338">
        <v>1</v>
      </c>
      <c r="P35" s="70">
        <f t="shared" si="1"/>
        <v>1</v>
      </c>
      <c r="Q35" s="1087" t="str">
        <f>IF(ISNUMBER(P35),IF(P35=100%,"CUMPLIDA",IF(AND(ISNUMBER(M35),ISNUMBER(OCI!$Q$6)), IF(M35&lt;OCI!$Q$6,"INCUMPLIDA","PROCESO"), "VERIFICAR FECHA")),"SIN VALOR AVANCE")</f>
        <v>CUMPLIDA</v>
      </c>
      <c r="R35" s="310" t="s">
        <v>1192</v>
      </c>
    </row>
    <row r="36" spans="2:18" ht="90.6" x14ac:dyDescent="0.25">
      <c r="B36" s="59" t="s">
        <v>16</v>
      </c>
      <c r="C36" s="1087" t="s">
        <v>9</v>
      </c>
      <c r="D36" s="1111"/>
      <c r="E36" s="1111"/>
      <c r="F36" s="1115"/>
      <c r="G36" s="1115"/>
      <c r="H36" s="1088" t="s">
        <v>1193</v>
      </c>
      <c r="I36" s="1088" t="s">
        <v>1194</v>
      </c>
      <c r="J36" s="1088" t="s">
        <v>1195</v>
      </c>
      <c r="K36" s="67">
        <v>1</v>
      </c>
      <c r="L36" s="60">
        <v>44805</v>
      </c>
      <c r="M36" s="60">
        <v>44926</v>
      </c>
      <c r="N36" s="68">
        <f t="shared" si="2"/>
        <v>17.285714285714285</v>
      </c>
      <c r="O36" s="338">
        <v>1</v>
      </c>
      <c r="P36" s="70">
        <f t="shared" si="1"/>
        <v>1</v>
      </c>
      <c r="Q36" s="1087" t="str">
        <f>IF(ISNUMBER(P36),IF(P36=100%,"CUMPLIDA",IF(AND(ISNUMBER(M36),ISNUMBER(OCI!$Q$6)), IF(M36&lt;OCI!$Q$6,"INCUMPLIDA","PROCESO"), "VERIFICAR FECHA")),"SIN VALOR AVANCE")</f>
        <v>CUMPLIDA</v>
      </c>
      <c r="R36" s="310" t="s">
        <v>1192</v>
      </c>
    </row>
    <row r="37" spans="2:18" ht="90" x14ac:dyDescent="0.25">
      <c r="B37" s="59" t="s">
        <v>16</v>
      </c>
      <c r="C37" s="1087" t="s">
        <v>9</v>
      </c>
      <c r="D37" s="1111"/>
      <c r="E37" s="1111"/>
      <c r="F37" s="1115"/>
      <c r="G37" s="1115"/>
      <c r="H37" s="1095" t="s">
        <v>1196</v>
      </c>
      <c r="I37" s="1088" t="s">
        <v>1197</v>
      </c>
      <c r="J37" s="1088" t="s">
        <v>1197</v>
      </c>
      <c r="K37" s="67">
        <v>1</v>
      </c>
      <c r="L37" s="60">
        <v>44805</v>
      </c>
      <c r="M37" s="60">
        <v>45169</v>
      </c>
      <c r="N37" s="68">
        <f t="shared" si="2"/>
        <v>52</v>
      </c>
      <c r="O37" s="338">
        <v>0</v>
      </c>
      <c r="P37" s="70">
        <f t="shared" si="1"/>
        <v>0</v>
      </c>
      <c r="Q37" s="1087" t="str">
        <f>IF(ISNUMBER(P37),IF(P37=100%,"CUMPLIDA",IF(AND(ISNUMBER(M37),ISNUMBER(OCI!$Q$6)), IF(M37&lt;OCI!$Q$6,"INCUMPLIDA","PROCESO"), "VERIFICAR FECHA")),"SIN VALOR AVANCE")</f>
        <v>PROCESO</v>
      </c>
      <c r="R37" s="310" t="s">
        <v>1198</v>
      </c>
    </row>
    <row r="38" spans="2:18" ht="120.6" x14ac:dyDescent="0.25">
      <c r="B38" s="59" t="s">
        <v>16</v>
      </c>
      <c r="C38" s="1087" t="s">
        <v>9</v>
      </c>
      <c r="D38" s="1111"/>
      <c r="E38" s="1111"/>
      <c r="F38" s="1115"/>
      <c r="G38" s="1115"/>
      <c r="H38" s="1095" t="s">
        <v>1199</v>
      </c>
      <c r="I38" s="1095" t="s">
        <v>1200</v>
      </c>
      <c r="J38" s="1095" t="s">
        <v>1051</v>
      </c>
      <c r="K38" s="67">
        <v>1</v>
      </c>
      <c r="L38" s="60">
        <v>44927</v>
      </c>
      <c r="M38" s="60">
        <v>45138</v>
      </c>
      <c r="N38" s="68">
        <f t="shared" si="2"/>
        <v>30.142857142857142</v>
      </c>
      <c r="O38" s="338">
        <v>0</v>
      </c>
      <c r="P38" s="70">
        <f t="shared" si="1"/>
        <v>0</v>
      </c>
      <c r="Q38" s="1087" t="str">
        <f>IF(ISNUMBER(P38),IF(P38=100%,"CUMPLIDA",IF(AND(ISNUMBER(M38),ISNUMBER(OCI!$Q$6)), IF(M38&lt;OCI!$Q$6,"INCUMPLIDA","PROCESO"), "VERIFICAR FECHA")),"SIN VALOR AVANCE")</f>
        <v>PROCESO</v>
      </c>
      <c r="R38" s="310" t="s">
        <v>3669</v>
      </c>
    </row>
    <row r="39" spans="2:18" ht="75.599999999999994" customHeight="1" x14ac:dyDescent="0.25">
      <c r="B39" s="59" t="s">
        <v>16</v>
      </c>
      <c r="C39" s="1087" t="s">
        <v>9</v>
      </c>
      <c r="D39" s="1111" t="s">
        <v>1206</v>
      </c>
      <c r="E39" s="1119" t="s">
        <v>3699</v>
      </c>
      <c r="F39" s="1115" t="s">
        <v>3393</v>
      </c>
      <c r="G39" s="1115" t="s">
        <v>1207</v>
      </c>
      <c r="H39" s="1095" t="s">
        <v>1208</v>
      </c>
      <c r="I39" s="1095" t="s">
        <v>1209</v>
      </c>
      <c r="J39" s="1095" t="s">
        <v>1209</v>
      </c>
      <c r="K39" s="67">
        <v>1</v>
      </c>
      <c r="L39" s="413">
        <v>44805</v>
      </c>
      <c r="M39" s="413">
        <v>44926</v>
      </c>
      <c r="N39" s="68">
        <f t="shared" si="2"/>
        <v>17.285714285714285</v>
      </c>
      <c r="O39" s="338">
        <v>1</v>
      </c>
      <c r="P39" s="70">
        <f t="shared" si="1"/>
        <v>1</v>
      </c>
      <c r="Q39" s="1087" t="str">
        <f>IF(ISNUMBER(P39),IF(P39=100%,"CUMPLIDA",IF(AND(ISNUMBER(M39),ISNUMBER(OCI!$Q$6)), IF(M39&lt;OCI!$Q$6,"INCUMPLIDA","PROCESO"), "VERIFICAR FECHA")),"SIN VALOR AVANCE")</f>
        <v>CUMPLIDA</v>
      </c>
      <c r="R39" s="348" t="s">
        <v>1205</v>
      </c>
    </row>
    <row r="40" spans="2:18" ht="210.6" customHeight="1" x14ac:dyDescent="0.25">
      <c r="B40" s="59" t="s">
        <v>16</v>
      </c>
      <c r="C40" s="1087" t="s">
        <v>9</v>
      </c>
      <c r="D40" s="1111"/>
      <c r="E40" s="1119"/>
      <c r="F40" s="1115"/>
      <c r="G40" s="1115"/>
      <c r="H40" s="1095" t="s">
        <v>1210</v>
      </c>
      <c r="I40" s="1095" t="s">
        <v>1211</v>
      </c>
      <c r="J40" s="1095" t="s">
        <v>1212</v>
      </c>
      <c r="K40" s="67">
        <v>2</v>
      </c>
      <c r="L40" s="413">
        <v>44834</v>
      </c>
      <c r="M40" s="413">
        <v>45015</v>
      </c>
      <c r="N40" s="68">
        <f t="shared" si="2"/>
        <v>25.857142857142858</v>
      </c>
      <c r="O40" s="338">
        <v>2</v>
      </c>
      <c r="P40" s="70">
        <f t="shared" si="1"/>
        <v>1</v>
      </c>
      <c r="Q40" s="1087" t="str">
        <f>IF(ISNUMBER(P40),IF(P40=100%,"CUMPLIDA",IF(AND(ISNUMBER(M40),ISNUMBER(OCI!$Q$6)), IF(M40&lt;OCI!$Q$6,"INCUMPLIDA","PROCESO"), "VERIFICAR FECHA")),"SIN VALOR AVANCE")</f>
        <v>CUMPLIDA</v>
      </c>
      <c r="R40" s="348" t="s">
        <v>1213</v>
      </c>
    </row>
    <row r="41" spans="2:18" ht="255.6" x14ac:dyDescent="0.25">
      <c r="B41" s="59" t="s">
        <v>16</v>
      </c>
      <c r="C41" s="1087" t="s">
        <v>9</v>
      </c>
      <c r="D41" s="1087" t="s">
        <v>1214</v>
      </c>
      <c r="E41" s="1096" t="s">
        <v>3699</v>
      </c>
      <c r="F41" s="1095" t="s">
        <v>3394</v>
      </c>
      <c r="G41" s="1095" t="s">
        <v>1215</v>
      </c>
      <c r="H41" s="1095" t="s">
        <v>1216</v>
      </c>
      <c r="I41" s="65" t="s">
        <v>1012</v>
      </c>
      <c r="J41" s="65" t="s">
        <v>223</v>
      </c>
      <c r="K41" s="67">
        <v>1</v>
      </c>
      <c r="L41" s="413">
        <v>44805</v>
      </c>
      <c r="M41" s="413">
        <v>45169</v>
      </c>
      <c r="N41" s="68">
        <f t="shared" si="2"/>
        <v>52</v>
      </c>
      <c r="O41" s="338">
        <v>0</v>
      </c>
      <c r="P41" s="70">
        <f t="shared" si="1"/>
        <v>0</v>
      </c>
      <c r="Q41" s="1087" t="str">
        <f>IF(ISNUMBER(P41),IF(P41=100%,"CUMPLIDA",IF(AND(ISNUMBER(M41),ISNUMBER(OCI!$Q$6)), IF(M41&lt;OCI!$Q$6,"INCUMPLIDA","PROCESO"), "VERIFICAR FECHA")),"SIN VALOR AVANCE")</f>
        <v>PROCESO</v>
      </c>
      <c r="R41" s="348" t="s">
        <v>1217</v>
      </c>
    </row>
    <row r="42" spans="2:18" ht="148.19999999999999" customHeight="1" x14ac:dyDescent="0.25">
      <c r="B42" s="59" t="s">
        <v>16</v>
      </c>
      <c r="C42" s="1087" t="s">
        <v>9</v>
      </c>
      <c r="D42" s="1111" t="s">
        <v>3801</v>
      </c>
      <c r="E42" s="1119" t="s">
        <v>3670</v>
      </c>
      <c r="F42" s="1115" t="s">
        <v>3671</v>
      </c>
      <c r="G42" s="1115" t="s">
        <v>3672</v>
      </c>
      <c r="H42" s="1095" t="s">
        <v>3673</v>
      </c>
      <c r="I42" s="1095" t="s">
        <v>3673</v>
      </c>
      <c r="J42" s="65" t="s">
        <v>3674</v>
      </c>
      <c r="K42" s="67">
        <v>4</v>
      </c>
      <c r="L42" s="936">
        <v>45139</v>
      </c>
      <c r="M42" s="936">
        <v>45504</v>
      </c>
      <c r="N42" s="68">
        <f t="shared" si="2"/>
        <v>52.142857142857146</v>
      </c>
      <c r="O42" s="338">
        <v>0</v>
      </c>
      <c r="P42" s="70">
        <f t="shared" si="1"/>
        <v>0</v>
      </c>
      <c r="Q42" s="1087" t="str">
        <f>IF(ISNUMBER(P42),IF(P42=100%,"CUMPLIDA",IF(AND(ISNUMBER(M42),ISNUMBER(OCI!$Q$6)), IF(M42&lt;OCI!$Q$6,"INCUMPLIDA","PROCESO"), "VERIFICAR FECHA")),"SIN VALOR AVANCE")</f>
        <v>PROCESO</v>
      </c>
      <c r="R42" s="348" t="s">
        <v>4129</v>
      </c>
    </row>
    <row r="43" spans="2:18" ht="324" customHeight="1" x14ac:dyDescent="0.25">
      <c r="B43" s="59" t="s">
        <v>16</v>
      </c>
      <c r="C43" s="1087" t="s">
        <v>9</v>
      </c>
      <c r="D43" s="1111"/>
      <c r="E43" s="1119"/>
      <c r="F43" s="1115"/>
      <c r="G43" s="1115"/>
      <c r="H43" s="1095" t="s">
        <v>3675</v>
      </c>
      <c r="I43" s="1095" t="s">
        <v>3675</v>
      </c>
      <c r="J43" s="65" t="s">
        <v>4130</v>
      </c>
      <c r="K43" s="67">
        <v>13</v>
      </c>
      <c r="L43" s="413">
        <v>45139</v>
      </c>
      <c r="M43" s="413">
        <v>45322</v>
      </c>
      <c r="N43" s="68">
        <f t="shared" si="2"/>
        <v>26.142857142857142</v>
      </c>
      <c r="O43" s="338">
        <v>0</v>
      </c>
      <c r="P43" s="70">
        <f t="shared" si="1"/>
        <v>0</v>
      </c>
      <c r="Q43" s="1087" t="str">
        <f>IF(ISNUMBER(P43),IF(P43=100%,"CUMPLIDA",IF(AND(ISNUMBER(M43),ISNUMBER(OCI!$Q$6)), IF(M43&lt;OCI!$Q$6,"INCUMPLIDA","PROCESO"), "VERIFICAR FECHA")),"SIN VALOR AVANCE")</f>
        <v>PROCESO</v>
      </c>
      <c r="R43" s="348" t="s">
        <v>4131</v>
      </c>
    </row>
    <row r="44" spans="2:18" ht="193.2" customHeight="1" x14ac:dyDescent="0.25">
      <c r="B44" s="59" t="s">
        <v>16</v>
      </c>
      <c r="C44" s="1087" t="s">
        <v>9</v>
      </c>
      <c r="D44" s="1111"/>
      <c r="E44" s="1119"/>
      <c r="F44" s="1115"/>
      <c r="G44" s="1115"/>
      <c r="H44" s="1095" t="s">
        <v>3676</v>
      </c>
      <c r="I44" s="1095" t="s">
        <v>3676</v>
      </c>
      <c r="J44" s="65" t="s">
        <v>3677</v>
      </c>
      <c r="K44" s="67">
        <v>2</v>
      </c>
      <c r="L44" s="413">
        <v>45139</v>
      </c>
      <c r="M44" s="413">
        <v>45504</v>
      </c>
      <c r="N44" s="68">
        <f t="shared" si="2"/>
        <v>52.142857142857146</v>
      </c>
      <c r="O44" s="338">
        <v>0</v>
      </c>
      <c r="P44" s="70">
        <f t="shared" si="1"/>
        <v>0</v>
      </c>
      <c r="Q44" s="1087" t="str">
        <f>IF(ISNUMBER(P44),IF(P44=100%,"CUMPLIDA",IF(AND(ISNUMBER(M44),ISNUMBER(OCI!$Q$6)), IF(M44&lt;OCI!$Q$6,"INCUMPLIDA","PROCESO"), "VERIFICAR FECHA")),"SIN VALOR AVANCE")</f>
        <v>PROCESO</v>
      </c>
      <c r="R44" s="1086" t="s">
        <v>4132</v>
      </c>
    </row>
    <row r="45" spans="2:18" ht="409.6" x14ac:dyDescent="0.25">
      <c r="B45" s="59" t="s">
        <v>16</v>
      </c>
      <c r="C45" s="1087" t="s">
        <v>9</v>
      </c>
      <c r="D45" s="1111" t="s">
        <v>3802</v>
      </c>
      <c r="E45" s="1119" t="s">
        <v>3670</v>
      </c>
      <c r="F45" s="1115" t="s">
        <v>4133</v>
      </c>
      <c r="G45" s="1115" t="s">
        <v>3678</v>
      </c>
      <c r="H45" s="1095" t="s">
        <v>3679</v>
      </c>
      <c r="I45" s="1095" t="s">
        <v>3679</v>
      </c>
      <c r="J45" s="65" t="s">
        <v>3682</v>
      </c>
      <c r="K45" s="67">
        <v>10</v>
      </c>
      <c r="L45" s="413">
        <v>45139</v>
      </c>
      <c r="M45" s="413">
        <v>45504</v>
      </c>
      <c r="N45" s="68">
        <f t="shared" si="2"/>
        <v>52.142857142857146</v>
      </c>
      <c r="O45" s="338">
        <v>0</v>
      </c>
      <c r="P45" s="70">
        <f t="shared" si="1"/>
        <v>0</v>
      </c>
      <c r="Q45" s="1087" t="str">
        <f>IF(ISNUMBER(P45),IF(P45=100%,"CUMPLIDA",IF(AND(ISNUMBER(M45),ISNUMBER(OCI!$Q$6)), IF(M45&lt;OCI!$Q$6,"INCUMPLIDA","PROCESO"), "VERIFICAR FECHA")),"SIN VALOR AVANCE")</f>
        <v>PROCESO</v>
      </c>
      <c r="R45" s="1079" t="s">
        <v>4134</v>
      </c>
    </row>
    <row r="46" spans="2:18" ht="270" x14ac:dyDescent="0.25">
      <c r="B46" s="59" t="s">
        <v>16</v>
      </c>
      <c r="C46" s="1087" t="s">
        <v>9</v>
      </c>
      <c r="D46" s="1111"/>
      <c r="E46" s="1119"/>
      <c r="F46" s="1115"/>
      <c r="G46" s="1115"/>
      <c r="H46" s="1095" t="s">
        <v>3680</v>
      </c>
      <c r="I46" s="1095" t="s">
        <v>3680</v>
      </c>
      <c r="J46" s="65" t="s">
        <v>3683</v>
      </c>
      <c r="K46" s="67">
        <v>9</v>
      </c>
      <c r="L46" s="413">
        <v>45139</v>
      </c>
      <c r="M46" s="413">
        <v>45504</v>
      </c>
      <c r="N46" s="68">
        <f t="shared" si="2"/>
        <v>52.142857142857146</v>
      </c>
      <c r="O46" s="338">
        <v>0</v>
      </c>
      <c r="P46" s="70">
        <f t="shared" si="1"/>
        <v>0</v>
      </c>
      <c r="Q46" s="1087" t="str">
        <f>IF(ISNUMBER(P46),IF(P46=100%,"CUMPLIDA",IF(AND(ISNUMBER(M46),ISNUMBER(OCI!$Q$6)), IF(M46&lt;OCI!$Q$6,"INCUMPLIDA","PROCESO"), "VERIFICAR FECHA")),"SIN VALOR AVANCE")</f>
        <v>PROCESO</v>
      </c>
      <c r="R46" s="1079" t="s">
        <v>4135</v>
      </c>
    </row>
    <row r="47" spans="2:18" ht="150" x14ac:dyDescent="0.25">
      <c r="B47" s="59" t="s">
        <v>16</v>
      </c>
      <c r="C47" s="1087" t="s">
        <v>9</v>
      </c>
      <c r="D47" s="1111"/>
      <c r="E47" s="1119"/>
      <c r="F47" s="1115"/>
      <c r="G47" s="1115"/>
      <c r="H47" s="1095" t="s">
        <v>3681</v>
      </c>
      <c r="I47" s="1095" t="s">
        <v>3681</v>
      </c>
      <c r="J47" s="65" t="s">
        <v>3684</v>
      </c>
      <c r="K47" s="67">
        <v>7</v>
      </c>
      <c r="L47" s="413">
        <v>45139</v>
      </c>
      <c r="M47" s="413">
        <v>45504</v>
      </c>
      <c r="N47" s="68">
        <f t="shared" si="2"/>
        <v>52.142857142857146</v>
      </c>
      <c r="O47" s="338">
        <v>0</v>
      </c>
      <c r="P47" s="70">
        <f t="shared" si="1"/>
        <v>0</v>
      </c>
      <c r="Q47" s="1087" t="str">
        <f>IF(ISNUMBER(P47),IF(P47=100%,"CUMPLIDA",IF(AND(ISNUMBER(M47),ISNUMBER(OCI!$Q$6)), IF(M47&lt;OCI!$Q$6,"INCUMPLIDA","PROCESO"), "VERIFICAR FECHA")),"SIN VALOR AVANCE")</f>
        <v>PROCESO</v>
      </c>
      <c r="R47" s="945" t="s">
        <v>4136</v>
      </c>
    </row>
    <row r="48" spans="2:18" ht="158.4" customHeight="1" x14ac:dyDescent="0.25">
      <c r="B48" s="59" t="s">
        <v>16</v>
      </c>
      <c r="C48" s="1087" t="s">
        <v>9</v>
      </c>
      <c r="D48" s="1111" t="s">
        <v>3803</v>
      </c>
      <c r="E48" s="1119" t="s">
        <v>3670</v>
      </c>
      <c r="F48" s="1198" t="s">
        <v>4137</v>
      </c>
      <c r="G48" s="1199" t="s">
        <v>3685</v>
      </c>
      <c r="H48" s="1063" t="s">
        <v>3686</v>
      </c>
      <c r="I48" s="1064" t="s">
        <v>3686</v>
      </c>
      <c r="J48" s="1063" t="s">
        <v>3690</v>
      </c>
      <c r="K48" s="67">
        <v>1</v>
      </c>
      <c r="L48" s="413">
        <v>45139</v>
      </c>
      <c r="M48" s="413">
        <v>45291</v>
      </c>
      <c r="N48" s="68">
        <f t="shared" si="2"/>
        <v>21.714285714285715</v>
      </c>
      <c r="O48" s="338">
        <v>0</v>
      </c>
      <c r="P48" s="70">
        <f t="shared" si="1"/>
        <v>0</v>
      </c>
      <c r="Q48" s="1087" t="str">
        <f>IF(ISNUMBER(P48),IF(P48=100%,"CUMPLIDA",IF(AND(ISNUMBER(M48),ISNUMBER(OCI!$Q$6)), IF(M48&lt;OCI!$Q$6,"INCUMPLIDA","PROCESO"), "VERIFICAR FECHA")),"SIN VALOR AVANCE")</f>
        <v>PROCESO</v>
      </c>
      <c r="R48" s="1079" t="s">
        <v>4138</v>
      </c>
    </row>
    <row r="49" spans="2:18" ht="240" x14ac:dyDescent="0.25">
      <c r="B49" s="59" t="s">
        <v>16</v>
      </c>
      <c r="C49" s="1087" t="s">
        <v>9</v>
      </c>
      <c r="D49" s="1111"/>
      <c r="E49" s="1119"/>
      <c r="F49" s="1198"/>
      <c r="G49" s="1199"/>
      <c r="H49" s="1063" t="s">
        <v>3687</v>
      </c>
      <c r="I49" s="1064" t="s">
        <v>3687</v>
      </c>
      <c r="J49" s="1063" t="s">
        <v>3691</v>
      </c>
      <c r="K49" s="67">
        <v>3</v>
      </c>
      <c r="L49" s="413">
        <v>45139</v>
      </c>
      <c r="M49" s="413">
        <v>45504</v>
      </c>
      <c r="N49" s="68">
        <f t="shared" si="2"/>
        <v>52.142857142857146</v>
      </c>
      <c r="O49" s="338">
        <v>0</v>
      </c>
      <c r="P49" s="70">
        <f t="shared" si="1"/>
        <v>0</v>
      </c>
      <c r="Q49" s="1087" t="str">
        <f>IF(ISNUMBER(P49),IF(P49=100%,"CUMPLIDA",IF(AND(ISNUMBER(M49),ISNUMBER(OCI!$Q$6)), IF(M49&lt;OCI!$Q$6,"INCUMPLIDA","PROCESO"), "VERIFICAR FECHA")),"SIN VALOR AVANCE")</f>
        <v>PROCESO</v>
      </c>
      <c r="R49" s="1079" t="s">
        <v>4138</v>
      </c>
    </row>
    <row r="50" spans="2:18" ht="150" x14ac:dyDescent="0.25">
      <c r="B50" s="59" t="s">
        <v>16</v>
      </c>
      <c r="C50" s="1087" t="s">
        <v>9</v>
      </c>
      <c r="D50" s="1111"/>
      <c r="E50" s="1119"/>
      <c r="F50" s="1198"/>
      <c r="G50" s="1199"/>
      <c r="H50" s="1063" t="s">
        <v>3688</v>
      </c>
      <c r="I50" s="1064" t="s">
        <v>3688</v>
      </c>
      <c r="J50" s="1063" t="s">
        <v>3692</v>
      </c>
      <c r="K50" s="67">
        <v>6</v>
      </c>
      <c r="L50" s="413">
        <v>45139</v>
      </c>
      <c r="M50" s="413">
        <v>45504</v>
      </c>
      <c r="N50" s="68">
        <f t="shared" si="2"/>
        <v>52.142857142857146</v>
      </c>
      <c r="O50" s="338">
        <v>0</v>
      </c>
      <c r="P50" s="70">
        <f t="shared" si="1"/>
        <v>0</v>
      </c>
      <c r="Q50" s="1087" t="str">
        <f>IF(ISNUMBER(P50),IF(P50=100%,"CUMPLIDA",IF(AND(ISNUMBER(M50),ISNUMBER(OCI!$Q$6)), IF(M50&lt;OCI!$Q$6,"INCUMPLIDA","PROCESO"), "VERIFICAR FECHA")),"SIN VALOR AVANCE")</f>
        <v>PROCESO</v>
      </c>
      <c r="R50" s="1079" t="s">
        <v>4139</v>
      </c>
    </row>
    <row r="51" spans="2:18" ht="105.6" x14ac:dyDescent="0.25">
      <c r="B51" s="59" t="s">
        <v>16</v>
      </c>
      <c r="C51" s="1087" t="s">
        <v>9</v>
      </c>
      <c r="D51" s="1111"/>
      <c r="E51" s="1119"/>
      <c r="F51" s="1198"/>
      <c r="G51" s="1199"/>
      <c r="H51" s="1063" t="s">
        <v>3689</v>
      </c>
      <c r="I51" s="1064" t="s">
        <v>3689</v>
      </c>
      <c r="J51" s="1062" t="s">
        <v>3693</v>
      </c>
      <c r="K51" s="67">
        <v>1</v>
      </c>
      <c r="L51" s="413">
        <v>45139</v>
      </c>
      <c r="M51" s="413">
        <v>45321</v>
      </c>
      <c r="N51" s="68">
        <f t="shared" si="2"/>
        <v>26</v>
      </c>
      <c r="O51" s="338">
        <v>0</v>
      </c>
      <c r="P51" s="70">
        <f t="shared" si="1"/>
        <v>0</v>
      </c>
      <c r="Q51" s="1087" t="str">
        <f>IF(ISNUMBER(P51),IF(P51=100%,"CUMPLIDA",IF(AND(ISNUMBER(M51),ISNUMBER(OCI!$Q$6)), IF(M51&lt;OCI!$Q$6,"INCUMPLIDA","PROCESO"), "VERIFICAR FECHA")),"SIN VALOR AVANCE")</f>
        <v>PROCESO</v>
      </c>
      <c r="R51" s="1079" t="s">
        <v>4140</v>
      </c>
    </row>
    <row r="52" spans="2:18" ht="250.95" customHeight="1" x14ac:dyDescent="0.25">
      <c r="B52" s="59" t="s">
        <v>16</v>
      </c>
      <c r="C52" s="1087" t="s">
        <v>9</v>
      </c>
      <c r="D52" s="1116" t="s">
        <v>3804</v>
      </c>
      <c r="E52" s="1117" t="s">
        <v>3670</v>
      </c>
      <c r="F52" s="1196" t="s">
        <v>4141</v>
      </c>
      <c r="G52" s="1197" t="s">
        <v>3694</v>
      </c>
      <c r="H52" s="1063" t="s">
        <v>3695</v>
      </c>
      <c r="I52" s="1064" t="s">
        <v>3695</v>
      </c>
      <c r="J52" s="1063" t="s">
        <v>3697</v>
      </c>
      <c r="K52" s="67">
        <v>5</v>
      </c>
      <c r="L52" s="413">
        <v>45139</v>
      </c>
      <c r="M52" s="413">
        <v>45504</v>
      </c>
      <c r="N52" s="68">
        <f t="shared" si="2"/>
        <v>52.142857142857146</v>
      </c>
      <c r="O52" s="338">
        <v>0</v>
      </c>
      <c r="P52" s="70">
        <f t="shared" si="1"/>
        <v>0</v>
      </c>
      <c r="Q52" s="1087" t="str">
        <f>IF(ISNUMBER(P52),IF(P52=100%,"CUMPLIDA",IF(AND(ISNUMBER(M52),ISNUMBER(OCI!$Q$6)), IF(M52&lt;OCI!$Q$6,"INCUMPLIDA","PROCESO"), "VERIFICAR FECHA")),"SIN VALOR AVANCE")</f>
        <v>PROCESO</v>
      </c>
      <c r="R52" s="1079" t="s">
        <v>4142</v>
      </c>
    </row>
    <row r="53" spans="2:18" ht="150.6" x14ac:dyDescent="0.25">
      <c r="B53" s="59" t="s">
        <v>16</v>
      </c>
      <c r="C53" s="1087" t="s">
        <v>9</v>
      </c>
      <c r="D53" s="1116"/>
      <c r="E53" s="1117"/>
      <c r="F53" s="1196"/>
      <c r="G53" s="1197"/>
      <c r="H53" s="1063" t="s">
        <v>3696</v>
      </c>
      <c r="I53" s="1064" t="s">
        <v>3696</v>
      </c>
      <c r="J53" s="1063" t="s">
        <v>3698</v>
      </c>
      <c r="K53" s="67">
        <v>12</v>
      </c>
      <c r="L53" s="936">
        <v>45139</v>
      </c>
      <c r="M53" s="936">
        <v>45504</v>
      </c>
      <c r="N53" s="68">
        <f t="shared" si="2"/>
        <v>52.142857142857146</v>
      </c>
      <c r="O53" s="338">
        <v>0</v>
      </c>
      <c r="P53" s="70">
        <f t="shared" si="1"/>
        <v>0</v>
      </c>
      <c r="Q53" s="1087" t="str">
        <f>IF(ISNUMBER(P53),IF(P53=100%,"CUMPLIDA",IF(AND(ISNUMBER(M53),ISNUMBER(OCI!$Q$6)), IF(M53&lt;OCI!$Q$6,"INCUMPLIDA","PROCESO"), "VERIFICAR FECHA")),"SIN VALOR AVANCE")</f>
        <v>PROCESO</v>
      </c>
      <c r="R53" s="1079" t="s">
        <v>4143</v>
      </c>
    </row>
    <row r="54" spans="2:18" ht="120.6" customHeight="1" x14ac:dyDescent="0.25">
      <c r="B54" s="59" t="s">
        <v>18</v>
      </c>
      <c r="C54" s="72" t="s">
        <v>9</v>
      </c>
      <c r="D54" s="1120" t="s">
        <v>1218</v>
      </c>
      <c r="E54" s="1120" t="s">
        <v>1219</v>
      </c>
      <c r="F54" s="1123" t="s">
        <v>3381</v>
      </c>
      <c r="G54" s="1112" t="s">
        <v>1220</v>
      </c>
      <c r="H54" s="1098" t="s">
        <v>1221</v>
      </c>
      <c r="I54" s="1115" t="s">
        <v>1222</v>
      </c>
      <c r="J54" s="1095" t="s">
        <v>1223</v>
      </c>
      <c r="K54" s="67">
        <v>7</v>
      </c>
      <c r="L54" s="60">
        <v>42979</v>
      </c>
      <c r="M54" s="60">
        <v>43100</v>
      </c>
      <c r="N54" s="68">
        <f t="shared" ref="N54:N90" si="3">(M54-L54)/7</f>
        <v>17.285714285714285</v>
      </c>
      <c r="O54" s="338">
        <v>7</v>
      </c>
      <c r="P54" s="70">
        <f t="shared" ref="P54:P90" si="4">O54/K54</f>
        <v>1</v>
      </c>
      <c r="Q54" s="1087" t="str">
        <f>IF(ISNUMBER(P54),IF(P54=100%,"CUMPLIDA",IF(AND(ISNUMBER(M54),ISNUMBER(OCI!$Q$6)), IF(M54&lt;OCI!$Q$6,"INCUMPLIDA","PROCESO"), "VERIFICAR FECHA")),"SIN VALOR AVANCE")</f>
        <v>CUMPLIDA</v>
      </c>
      <c r="R54" s="797" t="s">
        <v>1224</v>
      </c>
    </row>
    <row r="55" spans="2:18" ht="270.60000000000002" x14ac:dyDescent="0.25">
      <c r="B55" s="59" t="s">
        <v>18</v>
      </c>
      <c r="C55" s="72" t="s">
        <v>9</v>
      </c>
      <c r="D55" s="1120"/>
      <c r="E55" s="1120"/>
      <c r="F55" s="1123"/>
      <c r="G55" s="1112"/>
      <c r="H55" s="1098" t="s">
        <v>1225</v>
      </c>
      <c r="I55" s="1115"/>
      <c r="J55" s="1092" t="s">
        <v>1226</v>
      </c>
      <c r="K55" s="67">
        <v>1</v>
      </c>
      <c r="L55" s="60">
        <v>44531</v>
      </c>
      <c r="M55" s="60">
        <v>44651</v>
      </c>
      <c r="N55" s="68">
        <f t="shared" si="3"/>
        <v>17.142857142857142</v>
      </c>
      <c r="O55" s="338">
        <v>1</v>
      </c>
      <c r="P55" s="70">
        <f t="shared" si="4"/>
        <v>1</v>
      </c>
      <c r="Q55" s="1087" t="str">
        <f>IF(ISNUMBER(P55),IF(P55=100%,"CUMPLIDA",IF(AND(ISNUMBER(M55),ISNUMBER(OCI!$Q$6)), IF(M55&lt;OCI!$Q$6,"INCUMPLIDA","PROCESO"), "VERIFICAR FECHA")),"SIN VALOR AVANCE")</f>
        <v>CUMPLIDA</v>
      </c>
      <c r="R55" s="348" t="s">
        <v>1227</v>
      </c>
    </row>
    <row r="56" spans="2:18" ht="135" customHeight="1" x14ac:dyDescent="0.25">
      <c r="B56" s="59" t="s">
        <v>18</v>
      </c>
      <c r="C56" s="72" t="s">
        <v>9</v>
      </c>
      <c r="D56" s="1120"/>
      <c r="E56" s="1120"/>
      <c r="F56" s="1123"/>
      <c r="G56" s="1112"/>
      <c r="H56" s="1122" t="s">
        <v>1228</v>
      </c>
      <c r="I56" s="1093" t="s">
        <v>477</v>
      </c>
      <c r="J56" s="1095" t="s">
        <v>351</v>
      </c>
      <c r="K56" s="67">
        <v>1</v>
      </c>
      <c r="L56" s="60">
        <v>44927</v>
      </c>
      <c r="M56" s="60">
        <v>45230</v>
      </c>
      <c r="N56" s="68">
        <f t="shared" si="3"/>
        <v>43.285714285714285</v>
      </c>
      <c r="O56" s="338">
        <v>0</v>
      </c>
      <c r="P56" s="70">
        <f t="shared" si="4"/>
        <v>0</v>
      </c>
      <c r="Q56" s="1087" t="str">
        <f>IF(ISNUMBER(P56),IF(P56=100%,"CUMPLIDA",IF(AND(ISNUMBER(M56),ISNUMBER(OCI!$Q$6)), IF(M56&lt;OCI!$Q$6,"INCUMPLIDA","PROCESO"), "VERIFICAR FECHA")),"SIN VALOR AVANCE")</f>
        <v>PROCESO</v>
      </c>
      <c r="R56" s="348" t="s">
        <v>1229</v>
      </c>
    </row>
    <row r="57" spans="2:18" ht="135.6" x14ac:dyDescent="0.25">
      <c r="B57" s="59" t="s">
        <v>18</v>
      </c>
      <c r="C57" s="72" t="s">
        <v>9</v>
      </c>
      <c r="D57" s="1120"/>
      <c r="E57" s="1120"/>
      <c r="F57" s="1123"/>
      <c r="G57" s="1112"/>
      <c r="H57" s="1122"/>
      <c r="I57" s="1110" t="s">
        <v>479</v>
      </c>
      <c r="J57" s="66" t="s">
        <v>354</v>
      </c>
      <c r="K57" s="67">
        <v>1</v>
      </c>
      <c r="L57" s="60">
        <v>45231</v>
      </c>
      <c r="M57" s="60">
        <v>45443</v>
      </c>
      <c r="N57" s="68">
        <f t="shared" si="3"/>
        <v>30.285714285714285</v>
      </c>
      <c r="O57" s="338">
        <v>0</v>
      </c>
      <c r="P57" s="70">
        <f t="shared" si="4"/>
        <v>0</v>
      </c>
      <c r="Q57" s="1087" t="str">
        <f>IF(ISNUMBER(P57),IF(P57=100%,"CUMPLIDA",IF(AND(ISNUMBER(M57),ISNUMBER(OCI!$Q$6)), IF(M57&lt;OCI!$Q$6,"INCUMPLIDA","PROCESO"), "VERIFICAR FECHA")),"SIN VALOR AVANCE")</f>
        <v>PROCESO</v>
      </c>
      <c r="R57" s="348" t="s">
        <v>1229</v>
      </c>
    </row>
    <row r="58" spans="2:18" ht="285.60000000000002" x14ac:dyDescent="0.25">
      <c r="B58" s="59" t="s">
        <v>18</v>
      </c>
      <c r="C58" s="72" t="s">
        <v>9</v>
      </c>
      <c r="D58" s="1120"/>
      <c r="E58" s="1120"/>
      <c r="F58" s="1123"/>
      <c r="G58" s="1112"/>
      <c r="H58" s="1122"/>
      <c r="I58" s="1110"/>
      <c r="J58" s="66" t="s">
        <v>106</v>
      </c>
      <c r="K58" s="67">
        <v>4</v>
      </c>
      <c r="L58" s="60">
        <v>45444</v>
      </c>
      <c r="M58" s="60">
        <v>45808</v>
      </c>
      <c r="N58" s="68">
        <f t="shared" si="3"/>
        <v>52</v>
      </c>
      <c r="O58" s="338">
        <v>0</v>
      </c>
      <c r="P58" s="70">
        <f t="shared" si="4"/>
        <v>0</v>
      </c>
      <c r="Q58" s="1087" t="str">
        <f>IF(ISNUMBER(P58),IF(P58=100%,"CUMPLIDA",IF(AND(ISNUMBER(M58),ISNUMBER(OCI!$Q$6)), IF(M58&lt;OCI!$Q$6,"INCUMPLIDA","PROCESO"), "VERIFICAR FECHA")),"SIN VALOR AVANCE")</f>
        <v>PROCESO</v>
      </c>
      <c r="R58" s="348" t="s">
        <v>1230</v>
      </c>
    </row>
    <row r="59" spans="2:18" ht="270.60000000000002" x14ac:dyDescent="0.25">
      <c r="B59" s="59" t="s">
        <v>18</v>
      </c>
      <c r="C59" s="72" t="s">
        <v>9</v>
      </c>
      <c r="D59" s="1120"/>
      <c r="E59" s="1120"/>
      <c r="F59" s="1123"/>
      <c r="G59" s="1112"/>
      <c r="H59" s="1122"/>
      <c r="I59" s="1093" t="s">
        <v>482</v>
      </c>
      <c r="J59" s="66" t="s">
        <v>399</v>
      </c>
      <c r="K59" s="67">
        <v>1</v>
      </c>
      <c r="L59" s="60">
        <v>45809</v>
      </c>
      <c r="M59" s="60">
        <v>46022</v>
      </c>
      <c r="N59" s="68">
        <f t="shared" si="3"/>
        <v>30.428571428571427</v>
      </c>
      <c r="O59" s="338">
        <v>0</v>
      </c>
      <c r="P59" s="70">
        <f t="shared" si="4"/>
        <v>0</v>
      </c>
      <c r="Q59" s="1087" t="str">
        <f>IF(ISNUMBER(P59),IF(P59=100%,"CUMPLIDA",IF(AND(ISNUMBER(M59),ISNUMBER(OCI!$Q$6)), IF(M59&lt;OCI!$Q$6,"INCUMPLIDA","PROCESO"), "VERIFICAR FECHA")),"SIN VALOR AVANCE")</f>
        <v>PROCESO</v>
      </c>
      <c r="R59" s="348" t="s">
        <v>1231</v>
      </c>
    </row>
    <row r="60" spans="2:18" ht="165.6" customHeight="1" x14ac:dyDescent="0.25">
      <c r="B60" s="59" t="s">
        <v>18</v>
      </c>
      <c r="C60" s="72" t="s">
        <v>9</v>
      </c>
      <c r="D60" s="1120" t="s">
        <v>1232</v>
      </c>
      <c r="E60" s="1120" t="s">
        <v>1219</v>
      </c>
      <c r="F60" s="1112" t="s">
        <v>3382</v>
      </c>
      <c r="G60" s="1112" t="s">
        <v>1233</v>
      </c>
      <c r="H60" s="1115" t="s">
        <v>1234</v>
      </c>
      <c r="I60" s="1095" t="s">
        <v>4240</v>
      </c>
      <c r="J60" s="1095" t="s">
        <v>1223</v>
      </c>
      <c r="K60" s="67">
        <v>1</v>
      </c>
      <c r="L60" s="60">
        <v>42979</v>
      </c>
      <c r="M60" s="60">
        <v>43100</v>
      </c>
      <c r="N60" s="68">
        <f t="shared" si="3"/>
        <v>17.285714285714285</v>
      </c>
      <c r="O60" s="338">
        <v>1</v>
      </c>
      <c r="P60" s="70">
        <f t="shared" si="4"/>
        <v>1</v>
      </c>
      <c r="Q60" s="1087" t="str">
        <f>IF(ISNUMBER(P60),IF(P60=100%,"CUMPLIDA",IF(AND(ISNUMBER(M60),ISNUMBER(OCI!$Q$6)), IF(M60&lt;OCI!$Q$6,"INCUMPLIDA","PROCESO"), "VERIFICAR FECHA")),"SIN VALOR AVANCE")</f>
        <v>CUMPLIDA</v>
      </c>
      <c r="R60" s="348" t="s">
        <v>1235</v>
      </c>
    </row>
    <row r="61" spans="2:18" ht="135.6" x14ac:dyDescent="0.25">
      <c r="B61" s="59" t="s">
        <v>18</v>
      </c>
      <c r="C61" s="72" t="s">
        <v>9</v>
      </c>
      <c r="D61" s="1120"/>
      <c r="E61" s="1120"/>
      <c r="F61" s="1112"/>
      <c r="G61" s="1112"/>
      <c r="H61" s="1115"/>
      <c r="I61" s="1093" t="s">
        <v>477</v>
      </c>
      <c r="J61" s="1095" t="s">
        <v>351</v>
      </c>
      <c r="K61" s="67">
        <v>1</v>
      </c>
      <c r="L61" s="60">
        <v>44927</v>
      </c>
      <c r="M61" s="60">
        <v>45230</v>
      </c>
      <c r="N61" s="68">
        <f t="shared" si="3"/>
        <v>43.285714285714285</v>
      </c>
      <c r="O61" s="338">
        <v>0</v>
      </c>
      <c r="P61" s="70">
        <f t="shared" si="4"/>
        <v>0</v>
      </c>
      <c r="Q61" s="1087" t="str">
        <f>IF(ISNUMBER(P61),IF(P61=100%,"CUMPLIDA",IF(AND(ISNUMBER(M61),ISNUMBER(OCI!$Q$6)), IF(M61&lt;OCI!$Q$6,"INCUMPLIDA","PROCESO"), "VERIFICAR FECHA")),"SIN VALOR AVANCE")</f>
        <v>PROCESO</v>
      </c>
      <c r="R61" s="348" t="s">
        <v>1229</v>
      </c>
    </row>
    <row r="62" spans="2:18" ht="135.6" x14ac:dyDescent="0.25">
      <c r="B62" s="59" t="s">
        <v>18</v>
      </c>
      <c r="C62" s="72" t="s">
        <v>9</v>
      </c>
      <c r="D62" s="1120"/>
      <c r="E62" s="1120"/>
      <c r="F62" s="1112"/>
      <c r="G62" s="1112"/>
      <c r="H62" s="1115"/>
      <c r="I62" s="1110" t="s">
        <v>479</v>
      </c>
      <c r="J62" s="66" t="s">
        <v>354</v>
      </c>
      <c r="K62" s="67">
        <v>1</v>
      </c>
      <c r="L62" s="60">
        <v>45231</v>
      </c>
      <c r="M62" s="60">
        <v>45443</v>
      </c>
      <c r="N62" s="68">
        <f t="shared" si="3"/>
        <v>30.285714285714285</v>
      </c>
      <c r="O62" s="338">
        <v>0</v>
      </c>
      <c r="P62" s="70">
        <f t="shared" si="4"/>
        <v>0</v>
      </c>
      <c r="Q62" s="1087" t="str">
        <f>IF(ISNUMBER(P62),IF(P62=100%,"CUMPLIDA",IF(AND(ISNUMBER(M62),ISNUMBER(OCI!$Q$6)), IF(M62&lt;OCI!$Q$6,"INCUMPLIDA","PROCESO"), "VERIFICAR FECHA")),"SIN VALOR AVANCE")</f>
        <v>PROCESO</v>
      </c>
      <c r="R62" s="348" t="s">
        <v>1229</v>
      </c>
    </row>
    <row r="63" spans="2:18" ht="285.60000000000002" x14ac:dyDescent="0.25">
      <c r="B63" s="59" t="s">
        <v>18</v>
      </c>
      <c r="C63" s="72" t="s">
        <v>9</v>
      </c>
      <c r="D63" s="1120"/>
      <c r="E63" s="1120"/>
      <c r="F63" s="1112"/>
      <c r="G63" s="1112"/>
      <c r="H63" s="1115"/>
      <c r="I63" s="1110"/>
      <c r="J63" s="66" t="s">
        <v>106</v>
      </c>
      <c r="K63" s="67">
        <v>4</v>
      </c>
      <c r="L63" s="60">
        <v>45444</v>
      </c>
      <c r="M63" s="60">
        <v>45808</v>
      </c>
      <c r="N63" s="68">
        <f t="shared" si="3"/>
        <v>52</v>
      </c>
      <c r="O63" s="338">
        <v>0</v>
      </c>
      <c r="P63" s="70">
        <f t="shared" si="4"/>
        <v>0</v>
      </c>
      <c r="Q63" s="1087" t="str">
        <f>IF(ISNUMBER(P63),IF(P63=100%,"CUMPLIDA",IF(AND(ISNUMBER(M63),ISNUMBER(OCI!$Q$6)), IF(M63&lt;OCI!$Q$6,"INCUMPLIDA","PROCESO"), "VERIFICAR FECHA")),"SIN VALOR AVANCE")</f>
        <v>PROCESO</v>
      </c>
      <c r="R63" s="348" t="s">
        <v>1230</v>
      </c>
    </row>
    <row r="64" spans="2:18" ht="285.60000000000002" x14ac:dyDescent="0.25">
      <c r="B64" s="59" t="s">
        <v>18</v>
      </c>
      <c r="C64" s="72" t="s">
        <v>9</v>
      </c>
      <c r="D64" s="1120"/>
      <c r="E64" s="1120"/>
      <c r="F64" s="1112"/>
      <c r="G64" s="1112"/>
      <c r="H64" s="1115"/>
      <c r="I64" s="1093" t="s">
        <v>482</v>
      </c>
      <c r="J64" s="66" t="s">
        <v>399</v>
      </c>
      <c r="K64" s="67">
        <v>1</v>
      </c>
      <c r="L64" s="60">
        <v>45809</v>
      </c>
      <c r="M64" s="60">
        <v>46022</v>
      </c>
      <c r="N64" s="68">
        <f t="shared" si="3"/>
        <v>30.428571428571427</v>
      </c>
      <c r="O64" s="338">
        <v>0</v>
      </c>
      <c r="P64" s="70">
        <f t="shared" si="4"/>
        <v>0</v>
      </c>
      <c r="Q64" s="1087" t="str">
        <f>IF(ISNUMBER(P64),IF(P64=100%,"CUMPLIDA",IF(AND(ISNUMBER(M64),ISNUMBER(OCI!$Q$6)), IF(M64&lt;OCI!$Q$6,"INCUMPLIDA","PROCESO"), "VERIFICAR FECHA")),"SIN VALOR AVANCE")</f>
        <v>PROCESO</v>
      </c>
      <c r="R64" s="348" t="s">
        <v>1230</v>
      </c>
    </row>
    <row r="65" spans="2:18" ht="75.599999999999994" customHeight="1" x14ac:dyDescent="0.25">
      <c r="B65" s="59" t="s">
        <v>18</v>
      </c>
      <c r="C65" s="72" t="s">
        <v>9</v>
      </c>
      <c r="D65" s="1120" t="s">
        <v>1236</v>
      </c>
      <c r="E65" s="1120" t="s">
        <v>1219</v>
      </c>
      <c r="F65" s="1123" t="s">
        <v>3383</v>
      </c>
      <c r="G65" s="1112" t="s">
        <v>1233</v>
      </c>
      <c r="H65" s="1121" t="s">
        <v>1228</v>
      </c>
      <c r="I65" s="1093" t="s">
        <v>477</v>
      </c>
      <c r="J65" s="1095" t="s">
        <v>351</v>
      </c>
      <c r="K65" s="67">
        <v>1</v>
      </c>
      <c r="L65" s="60">
        <v>44927</v>
      </c>
      <c r="M65" s="60">
        <v>45230</v>
      </c>
      <c r="N65" s="68">
        <f t="shared" si="3"/>
        <v>43.285714285714285</v>
      </c>
      <c r="O65" s="338">
        <v>0</v>
      </c>
      <c r="P65" s="70">
        <f t="shared" si="4"/>
        <v>0</v>
      </c>
      <c r="Q65" s="1087" t="str">
        <f>IF(ISNUMBER(P65),IF(P65=100%,"CUMPLIDA",IF(AND(ISNUMBER(M65),ISNUMBER(OCI!$Q$6)), IF(M65&lt;OCI!$Q$6,"INCUMPLIDA","PROCESO"), "VERIFICAR FECHA")),"SIN VALOR AVANCE")</f>
        <v>PROCESO</v>
      </c>
      <c r="R65" s="348" t="s">
        <v>1229</v>
      </c>
    </row>
    <row r="66" spans="2:18" ht="135.6" x14ac:dyDescent="0.25">
      <c r="B66" s="59" t="s">
        <v>18</v>
      </c>
      <c r="C66" s="72" t="s">
        <v>9</v>
      </c>
      <c r="D66" s="1120"/>
      <c r="E66" s="1120"/>
      <c r="F66" s="1123"/>
      <c r="G66" s="1112"/>
      <c r="H66" s="1121"/>
      <c r="I66" s="1110" t="s">
        <v>479</v>
      </c>
      <c r="J66" s="66" t="s">
        <v>354</v>
      </c>
      <c r="K66" s="67">
        <v>1</v>
      </c>
      <c r="L66" s="60">
        <v>45231</v>
      </c>
      <c r="M66" s="60">
        <v>45443</v>
      </c>
      <c r="N66" s="68">
        <f t="shared" si="3"/>
        <v>30.285714285714285</v>
      </c>
      <c r="O66" s="338">
        <v>0</v>
      </c>
      <c r="P66" s="70">
        <f t="shared" si="4"/>
        <v>0</v>
      </c>
      <c r="Q66" s="1087" t="str">
        <f>IF(ISNUMBER(P66),IF(P66=100%,"CUMPLIDA",IF(AND(ISNUMBER(M66),ISNUMBER(OCI!$Q$6)), IF(M66&lt;OCI!$Q$6,"INCUMPLIDA","PROCESO"), "VERIFICAR FECHA")),"SIN VALOR AVANCE")</f>
        <v>PROCESO</v>
      </c>
      <c r="R66" s="348" t="s">
        <v>1229</v>
      </c>
    </row>
    <row r="67" spans="2:18" ht="285.60000000000002" x14ac:dyDescent="0.25">
      <c r="B67" s="59" t="s">
        <v>18</v>
      </c>
      <c r="C67" s="72" t="s">
        <v>9</v>
      </c>
      <c r="D67" s="1120"/>
      <c r="E67" s="1120"/>
      <c r="F67" s="1123"/>
      <c r="G67" s="1112"/>
      <c r="H67" s="1121"/>
      <c r="I67" s="1110"/>
      <c r="J67" s="66" t="s">
        <v>106</v>
      </c>
      <c r="K67" s="67">
        <v>4</v>
      </c>
      <c r="L67" s="60">
        <v>45444</v>
      </c>
      <c r="M67" s="60">
        <v>45808</v>
      </c>
      <c r="N67" s="68">
        <f t="shared" si="3"/>
        <v>52</v>
      </c>
      <c r="O67" s="338">
        <v>0</v>
      </c>
      <c r="P67" s="70">
        <f t="shared" si="4"/>
        <v>0</v>
      </c>
      <c r="Q67" s="1087" t="str">
        <f>IF(ISNUMBER(P67),IF(P67=100%,"CUMPLIDA",IF(AND(ISNUMBER(M67),ISNUMBER(OCI!$Q$6)), IF(M67&lt;OCI!$Q$6,"INCUMPLIDA","PROCESO"), "VERIFICAR FECHA")),"SIN VALOR AVANCE")</f>
        <v>PROCESO</v>
      </c>
      <c r="R67" s="348" t="s">
        <v>1230</v>
      </c>
    </row>
    <row r="68" spans="2:18" ht="330.6" x14ac:dyDescent="0.25">
      <c r="B68" s="59" t="s">
        <v>18</v>
      </c>
      <c r="C68" s="72" t="s">
        <v>9</v>
      </c>
      <c r="D68" s="1120"/>
      <c r="E68" s="1120"/>
      <c r="F68" s="1123"/>
      <c r="G68" s="1112"/>
      <c r="H68" s="1121"/>
      <c r="I68" s="1093" t="s">
        <v>482</v>
      </c>
      <c r="J68" s="66" t="s">
        <v>399</v>
      </c>
      <c r="K68" s="67">
        <v>1</v>
      </c>
      <c r="L68" s="60">
        <v>45809</v>
      </c>
      <c r="M68" s="60">
        <v>46022</v>
      </c>
      <c r="N68" s="68">
        <f t="shared" si="3"/>
        <v>30.428571428571427</v>
      </c>
      <c r="O68" s="338">
        <v>0</v>
      </c>
      <c r="P68" s="70">
        <f t="shared" si="4"/>
        <v>0</v>
      </c>
      <c r="Q68" s="1087" t="str">
        <f>IF(ISNUMBER(P68),IF(P68=100%,"CUMPLIDA",IF(AND(ISNUMBER(M68),ISNUMBER(OCI!$Q$6)), IF(M68&lt;OCI!$Q$6,"INCUMPLIDA","PROCESO"), "VERIFICAR FECHA")),"SIN VALOR AVANCE")</f>
        <v>PROCESO</v>
      </c>
      <c r="R68" s="348" t="s">
        <v>1237</v>
      </c>
    </row>
    <row r="69" spans="2:18" ht="360" customHeight="1" x14ac:dyDescent="0.25">
      <c r="B69" s="59" t="s">
        <v>18</v>
      </c>
      <c r="C69" s="72" t="s">
        <v>9</v>
      </c>
      <c r="D69" s="1120" t="s">
        <v>1236</v>
      </c>
      <c r="E69" s="1120" t="s">
        <v>1219</v>
      </c>
      <c r="F69" s="1112" t="s">
        <v>3384</v>
      </c>
      <c r="G69" s="1112" t="s">
        <v>1220</v>
      </c>
      <c r="H69" s="1092" t="s">
        <v>1238</v>
      </c>
      <c r="I69" s="1092" t="s">
        <v>1238</v>
      </c>
      <c r="J69" s="1095" t="s">
        <v>1223</v>
      </c>
      <c r="K69" s="67">
        <v>1</v>
      </c>
      <c r="L69" s="60">
        <v>42979</v>
      </c>
      <c r="M69" s="60">
        <v>43100</v>
      </c>
      <c r="N69" s="68">
        <f t="shared" si="3"/>
        <v>17.285714285714285</v>
      </c>
      <c r="O69" s="338">
        <v>1</v>
      </c>
      <c r="P69" s="70">
        <f t="shared" si="4"/>
        <v>1</v>
      </c>
      <c r="Q69" s="1087" t="str">
        <f>IF(ISNUMBER(P69),IF(P69=100%,"CUMPLIDA",IF(AND(ISNUMBER(M69),ISNUMBER(OCI!$Q$6)), IF(M69&lt;OCI!$Q$6,"INCUMPLIDA","PROCESO"), "VERIFICAR FECHA")),"SIN VALOR AVANCE")</f>
        <v>CUMPLIDA</v>
      </c>
      <c r="R69" s="348" t="s">
        <v>1239</v>
      </c>
    </row>
    <row r="70" spans="2:18" ht="165" x14ac:dyDescent="0.25">
      <c r="B70" s="59" t="s">
        <v>18</v>
      </c>
      <c r="C70" s="72" t="s">
        <v>9</v>
      </c>
      <c r="D70" s="1120"/>
      <c r="E70" s="1120"/>
      <c r="F70" s="1112"/>
      <c r="G70" s="1112"/>
      <c r="H70" s="1092" t="s">
        <v>1240</v>
      </c>
      <c r="I70" s="1092" t="s">
        <v>1240</v>
      </c>
      <c r="J70" s="1095" t="s">
        <v>1223</v>
      </c>
      <c r="K70" s="67">
        <v>1</v>
      </c>
      <c r="L70" s="60">
        <v>42979</v>
      </c>
      <c r="M70" s="60">
        <v>43100</v>
      </c>
      <c r="N70" s="68">
        <f t="shared" si="3"/>
        <v>17.285714285714285</v>
      </c>
      <c r="O70" s="338">
        <v>1</v>
      </c>
      <c r="P70" s="70">
        <f t="shared" si="4"/>
        <v>1</v>
      </c>
      <c r="Q70" s="1087" t="str">
        <f>IF(ISNUMBER(P70),IF(P70=100%,"CUMPLIDA",IF(AND(ISNUMBER(M70),ISNUMBER(OCI!$Q$6)), IF(M70&lt;OCI!$Q$6,"INCUMPLIDA","PROCESO"), "VERIFICAR FECHA")),"SIN VALOR AVANCE")</f>
        <v>CUMPLIDA</v>
      </c>
      <c r="R70" s="348" t="s">
        <v>1241</v>
      </c>
    </row>
    <row r="71" spans="2:18" ht="135.6" x14ac:dyDescent="0.25">
      <c r="B71" s="59" t="s">
        <v>18</v>
      </c>
      <c r="C71" s="72" t="s">
        <v>9</v>
      </c>
      <c r="D71" s="1120"/>
      <c r="E71" s="1120"/>
      <c r="F71" s="1112"/>
      <c r="G71" s="1112"/>
      <c r="H71" s="1121" t="s">
        <v>1228</v>
      </c>
      <c r="I71" s="1093" t="s">
        <v>477</v>
      </c>
      <c r="J71" s="1095" t="s">
        <v>351</v>
      </c>
      <c r="K71" s="67">
        <v>1</v>
      </c>
      <c r="L71" s="60">
        <v>44927</v>
      </c>
      <c r="M71" s="60">
        <v>45230</v>
      </c>
      <c r="N71" s="68">
        <f t="shared" si="3"/>
        <v>43.285714285714285</v>
      </c>
      <c r="O71" s="338">
        <v>0</v>
      </c>
      <c r="P71" s="70">
        <f t="shared" si="4"/>
        <v>0</v>
      </c>
      <c r="Q71" s="1087" t="str">
        <f>IF(ISNUMBER(P71),IF(P71=100%,"CUMPLIDA",IF(AND(ISNUMBER(M71),ISNUMBER(OCI!$Q$6)), IF(M71&lt;OCI!$Q$6,"INCUMPLIDA","PROCESO"), "VERIFICAR FECHA")),"SIN VALOR AVANCE")</f>
        <v>PROCESO</v>
      </c>
      <c r="R71" s="348" t="s">
        <v>1229</v>
      </c>
    </row>
    <row r="72" spans="2:18" ht="75.599999999999994" customHeight="1" x14ac:dyDescent="0.25">
      <c r="B72" s="59" t="s">
        <v>18</v>
      </c>
      <c r="C72" s="72" t="s">
        <v>9</v>
      </c>
      <c r="D72" s="1120"/>
      <c r="E72" s="1120"/>
      <c r="F72" s="1112"/>
      <c r="G72" s="1112"/>
      <c r="H72" s="1121"/>
      <c r="I72" s="1110" t="s">
        <v>479</v>
      </c>
      <c r="J72" s="66" t="s">
        <v>354</v>
      </c>
      <c r="K72" s="67">
        <v>1</v>
      </c>
      <c r="L72" s="60">
        <v>45231</v>
      </c>
      <c r="M72" s="60">
        <v>45443</v>
      </c>
      <c r="N72" s="68">
        <f t="shared" si="3"/>
        <v>30.285714285714285</v>
      </c>
      <c r="O72" s="338">
        <v>0</v>
      </c>
      <c r="P72" s="70">
        <f t="shared" si="4"/>
        <v>0</v>
      </c>
      <c r="Q72" s="1087" t="str">
        <f>IF(ISNUMBER(P72),IF(P72=100%,"CUMPLIDA",IF(AND(ISNUMBER(M72),ISNUMBER(OCI!$Q$6)), IF(M72&lt;OCI!$Q$6,"INCUMPLIDA","PROCESO"), "VERIFICAR FECHA")),"SIN VALOR AVANCE")</f>
        <v>PROCESO</v>
      </c>
      <c r="R72" s="348" t="s">
        <v>1229</v>
      </c>
    </row>
    <row r="73" spans="2:18" ht="330.6" x14ac:dyDescent="0.25">
      <c r="B73" s="59" t="s">
        <v>18</v>
      </c>
      <c r="C73" s="72" t="s">
        <v>9</v>
      </c>
      <c r="D73" s="1120"/>
      <c r="E73" s="1120"/>
      <c r="F73" s="1112"/>
      <c r="G73" s="1112"/>
      <c r="H73" s="1121"/>
      <c r="I73" s="1110"/>
      <c r="J73" s="66" t="s">
        <v>106</v>
      </c>
      <c r="K73" s="67">
        <v>4</v>
      </c>
      <c r="L73" s="60">
        <v>45444</v>
      </c>
      <c r="M73" s="60">
        <v>45808</v>
      </c>
      <c r="N73" s="68">
        <f t="shared" si="3"/>
        <v>52</v>
      </c>
      <c r="O73" s="338">
        <v>0</v>
      </c>
      <c r="P73" s="70">
        <f t="shared" si="4"/>
        <v>0</v>
      </c>
      <c r="Q73" s="1087" t="str">
        <f>IF(ISNUMBER(P73),IF(P73=100%,"CUMPLIDA",IF(AND(ISNUMBER(M73),ISNUMBER(OCI!$Q$6)), IF(M73&lt;OCI!$Q$6,"INCUMPLIDA","PROCESO"), "VERIFICAR FECHA")),"SIN VALOR AVANCE")</f>
        <v>PROCESO</v>
      </c>
      <c r="R73" s="348" t="s">
        <v>1237</v>
      </c>
    </row>
    <row r="74" spans="2:18" ht="315.60000000000002" x14ac:dyDescent="0.25">
      <c r="B74" s="59" t="s">
        <v>18</v>
      </c>
      <c r="C74" s="72" t="s">
        <v>9</v>
      </c>
      <c r="D74" s="1120"/>
      <c r="E74" s="1120"/>
      <c r="F74" s="1112"/>
      <c r="G74" s="1112"/>
      <c r="H74" s="1121"/>
      <c r="I74" s="1093" t="s">
        <v>482</v>
      </c>
      <c r="J74" s="66" t="s">
        <v>399</v>
      </c>
      <c r="K74" s="67">
        <v>1</v>
      </c>
      <c r="L74" s="60">
        <v>45809</v>
      </c>
      <c r="M74" s="60">
        <v>46022</v>
      </c>
      <c r="N74" s="68">
        <f t="shared" si="3"/>
        <v>30.428571428571427</v>
      </c>
      <c r="O74" s="338">
        <v>0</v>
      </c>
      <c r="P74" s="70">
        <f t="shared" si="4"/>
        <v>0</v>
      </c>
      <c r="Q74" s="1087" t="str">
        <f>IF(ISNUMBER(P74),IF(P74=100%,"CUMPLIDA",IF(AND(ISNUMBER(M74),ISNUMBER(OCI!$Q$6)), IF(M74&lt;OCI!$Q$6,"INCUMPLIDA","PROCESO"), "VERIFICAR FECHA")),"SIN VALOR AVANCE")</f>
        <v>PROCESO</v>
      </c>
      <c r="R74" s="348" t="s">
        <v>1242</v>
      </c>
    </row>
    <row r="75" spans="2:18" ht="255" customHeight="1" x14ac:dyDescent="0.25">
      <c r="B75" s="59" t="s">
        <v>18</v>
      </c>
      <c r="C75" s="73" t="s">
        <v>9</v>
      </c>
      <c r="D75" s="1111" t="s">
        <v>1243</v>
      </c>
      <c r="E75" s="1111" t="s">
        <v>1244</v>
      </c>
      <c r="F75" s="1112" t="s">
        <v>3385</v>
      </c>
      <c r="G75" s="1112" t="s">
        <v>1245</v>
      </c>
      <c r="H75" s="1092" t="s">
        <v>1246</v>
      </c>
      <c r="I75" s="1095" t="s">
        <v>1247</v>
      </c>
      <c r="J75" s="1092" t="s">
        <v>1248</v>
      </c>
      <c r="K75" s="67">
        <v>1</v>
      </c>
      <c r="L75" s="60">
        <v>42614</v>
      </c>
      <c r="M75" s="60">
        <v>42825</v>
      </c>
      <c r="N75" s="68">
        <f t="shared" si="3"/>
        <v>30.142857142857142</v>
      </c>
      <c r="O75" s="338">
        <v>1</v>
      </c>
      <c r="P75" s="70">
        <f t="shared" si="4"/>
        <v>1</v>
      </c>
      <c r="Q75" s="1087" t="str">
        <f>IF(ISNUMBER(P75),IF(P75=100%,"CUMPLIDA",IF(AND(ISNUMBER(M75),ISNUMBER(OCI!$Q$6)), IF(M75&lt;OCI!$Q$6,"INCUMPLIDA","PROCESO"), "VERIFICAR FECHA")),"SIN VALOR AVANCE")</f>
        <v>CUMPLIDA</v>
      </c>
      <c r="R75" s="348" t="s">
        <v>1249</v>
      </c>
    </row>
    <row r="76" spans="2:18" ht="195.6" x14ac:dyDescent="0.25">
      <c r="B76" s="59" t="s">
        <v>18</v>
      </c>
      <c r="C76" s="73" t="s">
        <v>9</v>
      </c>
      <c r="D76" s="1111"/>
      <c r="E76" s="1111"/>
      <c r="F76" s="1112"/>
      <c r="G76" s="1112"/>
      <c r="H76" s="1110" t="s">
        <v>1250</v>
      </c>
      <c r="I76" s="1093" t="s">
        <v>477</v>
      </c>
      <c r="J76" s="1095" t="s">
        <v>351</v>
      </c>
      <c r="K76" s="67">
        <v>1</v>
      </c>
      <c r="L76" s="60">
        <v>44927</v>
      </c>
      <c r="M76" s="60">
        <v>45230</v>
      </c>
      <c r="N76" s="68">
        <f t="shared" si="3"/>
        <v>43.285714285714285</v>
      </c>
      <c r="O76" s="338">
        <v>0</v>
      </c>
      <c r="P76" s="70">
        <f t="shared" si="4"/>
        <v>0</v>
      </c>
      <c r="Q76" s="1087" t="str">
        <f>IF(ISNUMBER(P76),IF(P76=100%,"CUMPLIDA",IF(AND(ISNUMBER(M76),ISNUMBER(OCI!$Q$6)), IF(M76&lt;OCI!$Q$6,"INCUMPLIDA","PROCESO"), "VERIFICAR FECHA")),"SIN VALOR AVANCE")</f>
        <v>PROCESO</v>
      </c>
      <c r="R76" s="348" t="s">
        <v>755</v>
      </c>
    </row>
    <row r="77" spans="2:18" ht="166.2" customHeight="1" x14ac:dyDescent="0.25">
      <c r="B77" s="59" t="s">
        <v>18</v>
      </c>
      <c r="C77" s="73" t="s">
        <v>9</v>
      </c>
      <c r="D77" s="1111"/>
      <c r="E77" s="1111"/>
      <c r="F77" s="1112"/>
      <c r="G77" s="1112"/>
      <c r="H77" s="1110"/>
      <c r="I77" s="1110" t="s">
        <v>479</v>
      </c>
      <c r="J77" s="66" t="s">
        <v>354</v>
      </c>
      <c r="K77" s="67">
        <v>1</v>
      </c>
      <c r="L77" s="60">
        <v>45231</v>
      </c>
      <c r="M77" s="60">
        <v>45443</v>
      </c>
      <c r="N77" s="68">
        <f t="shared" si="3"/>
        <v>30.285714285714285</v>
      </c>
      <c r="O77" s="338">
        <v>0</v>
      </c>
      <c r="P77" s="70">
        <f t="shared" si="4"/>
        <v>0</v>
      </c>
      <c r="Q77" s="1087" t="str">
        <f>IF(ISNUMBER(P77),IF(P77=100%,"CUMPLIDA",IF(AND(ISNUMBER(M77),ISNUMBER(OCI!$Q$6)), IF(M77&lt;OCI!$Q$6,"INCUMPLIDA","PROCESO"), "VERIFICAR FECHA")),"SIN VALOR AVANCE")</f>
        <v>PROCESO</v>
      </c>
      <c r="R77" s="348" t="s">
        <v>755</v>
      </c>
    </row>
    <row r="78" spans="2:18" ht="210.6" x14ac:dyDescent="0.25">
      <c r="B78" s="59" t="s">
        <v>18</v>
      </c>
      <c r="C78" s="73" t="s">
        <v>9</v>
      </c>
      <c r="D78" s="1111"/>
      <c r="E78" s="1111"/>
      <c r="F78" s="1112"/>
      <c r="G78" s="1112"/>
      <c r="H78" s="1110"/>
      <c r="I78" s="1110"/>
      <c r="J78" s="66" t="s">
        <v>106</v>
      </c>
      <c r="K78" s="67">
        <v>4</v>
      </c>
      <c r="L78" s="60">
        <v>45444</v>
      </c>
      <c r="M78" s="60">
        <v>45808</v>
      </c>
      <c r="N78" s="68">
        <f t="shared" si="3"/>
        <v>52</v>
      </c>
      <c r="O78" s="338">
        <v>0</v>
      </c>
      <c r="P78" s="70">
        <f t="shared" si="4"/>
        <v>0</v>
      </c>
      <c r="Q78" s="1087" t="str">
        <f>IF(ISNUMBER(P78),IF(P78=100%,"CUMPLIDA",IF(AND(ISNUMBER(M78),ISNUMBER(OCI!$Q$6)), IF(M78&lt;OCI!$Q$6,"INCUMPLIDA","PROCESO"), "VERIFICAR FECHA")),"SIN VALOR AVANCE")</f>
        <v>PROCESO</v>
      </c>
      <c r="R78" s="348" t="s">
        <v>1251</v>
      </c>
    </row>
    <row r="79" spans="2:18" ht="145.19999999999999" customHeight="1" x14ac:dyDescent="0.25">
      <c r="B79" s="59" t="s">
        <v>18</v>
      </c>
      <c r="C79" s="73" t="s">
        <v>9</v>
      </c>
      <c r="D79" s="1111"/>
      <c r="E79" s="1111"/>
      <c r="F79" s="1112"/>
      <c r="G79" s="1112"/>
      <c r="H79" s="1110"/>
      <c r="I79" s="1093" t="s">
        <v>482</v>
      </c>
      <c r="J79" s="66" t="s">
        <v>399</v>
      </c>
      <c r="K79" s="67">
        <v>1</v>
      </c>
      <c r="L79" s="60">
        <v>45809</v>
      </c>
      <c r="M79" s="60">
        <v>46022</v>
      </c>
      <c r="N79" s="68">
        <f t="shared" si="3"/>
        <v>30.428571428571427</v>
      </c>
      <c r="O79" s="338">
        <v>0</v>
      </c>
      <c r="P79" s="70">
        <f t="shared" si="4"/>
        <v>0</v>
      </c>
      <c r="Q79" s="1087" t="str">
        <f>IF(ISNUMBER(P79),IF(P79=100%,"CUMPLIDA",IF(AND(ISNUMBER(M79),ISNUMBER(OCI!$Q$6)), IF(M79&lt;OCI!$Q$6,"INCUMPLIDA","PROCESO"), "VERIFICAR FECHA")),"SIN VALOR AVANCE")</f>
        <v>PROCESO</v>
      </c>
      <c r="R79" s="348" t="s">
        <v>1251</v>
      </c>
    </row>
    <row r="80" spans="2:18" ht="105.6" x14ac:dyDescent="0.25">
      <c r="B80" s="59" t="s">
        <v>18</v>
      </c>
      <c r="C80" s="73" t="s">
        <v>9</v>
      </c>
      <c r="D80" s="1111"/>
      <c r="E80" s="1111"/>
      <c r="F80" s="1112"/>
      <c r="G80" s="1112"/>
      <c r="H80" s="1092" t="s">
        <v>1252</v>
      </c>
      <c r="I80" s="1092" t="s">
        <v>1252</v>
      </c>
      <c r="J80" s="1092" t="s">
        <v>1253</v>
      </c>
      <c r="K80" s="67">
        <v>1</v>
      </c>
      <c r="L80" s="60">
        <v>42795</v>
      </c>
      <c r="M80" s="60">
        <v>42855</v>
      </c>
      <c r="N80" s="68">
        <f t="shared" si="3"/>
        <v>8.5714285714285712</v>
      </c>
      <c r="O80" s="338">
        <v>1</v>
      </c>
      <c r="P80" s="70">
        <f t="shared" si="4"/>
        <v>1</v>
      </c>
      <c r="Q80" s="1087" t="str">
        <f>IF(ISNUMBER(P80),IF(P80=100%,"CUMPLIDA",IF(AND(ISNUMBER(M80),ISNUMBER(OCI!$Q$6)), IF(M80&lt;OCI!$Q$6,"INCUMPLIDA","PROCESO"), "VERIFICAR FECHA")),"SIN VALOR AVANCE")</f>
        <v>CUMPLIDA</v>
      </c>
      <c r="R80" s="348" t="s">
        <v>1254</v>
      </c>
    </row>
    <row r="81" spans="2:18" ht="60.6" customHeight="1" x14ac:dyDescent="0.25">
      <c r="B81" s="59" t="s">
        <v>18</v>
      </c>
      <c r="C81" s="73" t="s">
        <v>9</v>
      </c>
      <c r="D81" s="1111"/>
      <c r="E81" s="1111"/>
      <c r="F81" s="1112"/>
      <c r="G81" s="1112"/>
      <c r="H81" s="1092" t="s">
        <v>1255</v>
      </c>
      <c r="I81" s="1092" t="s">
        <v>1255</v>
      </c>
      <c r="J81" s="1092" t="s">
        <v>1256</v>
      </c>
      <c r="K81" s="67">
        <v>1</v>
      </c>
      <c r="L81" s="60">
        <v>42855</v>
      </c>
      <c r="M81" s="60">
        <v>42916</v>
      </c>
      <c r="N81" s="68">
        <f t="shared" si="3"/>
        <v>8.7142857142857135</v>
      </c>
      <c r="O81" s="338">
        <v>1</v>
      </c>
      <c r="P81" s="70">
        <f t="shared" si="4"/>
        <v>1</v>
      </c>
      <c r="Q81" s="1087" t="str">
        <f>IF(ISNUMBER(P81),IF(P81=100%,"CUMPLIDA",IF(AND(ISNUMBER(M81),ISNUMBER(OCI!$Q$6)), IF(M81&lt;OCI!$Q$6,"INCUMPLIDA","PROCESO"), "VERIFICAR FECHA")),"SIN VALOR AVANCE")</f>
        <v>CUMPLIDA</v>
      </c>
      <c r="R81" s="348" t="s">
        <v>1257</v>
      </c>
    </row>
    <row r="82" spans="2:18" ht="180.6" customHeight="1" x14ac:dyDescent="0.25">
      <c r="B82" s="59" t="s">
        <v>18</v>
      </c>
      <c r="C82" s="73" t="s">
        <v>9</v>
      </c>
      <c r="D82" s="1111" t="s">
        <v>1258</v>
      </c>
      <c r="E82" s="1111" t="s">
        <v>1259</v>
      </c>
      <c r="F82" s="1112" t="s">
        <v>3386</v>
      </c>
      <c r="G82" s="1112" t="s">
        <v>1260</v>
      </c>
      <c r="H82" s="1121" t="s">
        <v>591</v>
      </c>
      <c r="I82" s="1093" t="s">
        <v>477</v>
      </c>
      <c r="J82" s="1095" t="s">
        <v>351</v>
      </c>
      <c r="K82" s="67">
        <v>1</v>
      </c>
      <c r="L82" s="60">
        <v>44927</v>
      </c>
      <c r="M82" s="60">
        <v>45230</v>
      </c>
      <c r="N82" s="68">
        <f t="shared" si="3"/>
        <v>43.285714285714285</v>
      </c>
      <c r="O82" s="338">
        <v>0</v>
      </c>
      <c r="P82" s="70">
        <f t="shared" si="4"/>
        <v>0</v>
      </c>
      <c r="Q82" s="1087" t="str">
        <f>IF(ISNUMBER(P82),IF(P82=100%,"CUMPLIDA",IF(AND(ISNUMBER(M82),ISNUMBER(OCI!$Q$6)), IF(M82&lt;OCI!$Q$6,"INCUMPLIDA","PROCESO"), "VERIFICAR FECHA")),"SIN VALOR AVANCE")</f>
        <v>PROCESO</v>
      </c>
      <c r="R82" s="348" t="s">
        <v>1261</v>
      </c>
    </row>
    <row r="83" spans="2:18" ht="135.6" customHeight="1" x14ac:dyDescent="0.25">
      <c r="B83" s="59" t="s">
        <v>18</v>
      </c>
      <c r="C83" s="73" t="s">
        <v>9</v>
      </c>
      <c r="D83" s="1111"/>
      <c r="E83" s="1111"/>
      <c r="F83" s="1112"/>
      <c r="G83" s="1112"/>
      <c r="H83" s="1121"/>
      <c r="I83" s="1110" t="s">
        <v>479</v>
      </c>
      <c r="J83" s="66" t="s">
        <v>354</v>
      </c>
      <c r="K83" s="67">
        <v>1</v>
      </c>
      <c r="L83" s="60">
        <v>45231</v>
      </c>
      <c r="M83" s="60">
        <v>45443</v>
      </c>
      <c r="N83" s="68">
        <f t="shared" si="3"/>
        <v>30.285714285714285</v>
      </c>
      <c r="O83" s="338">
        <v>0</v>
      </c>
      <c r="P83" s="70">
        <f t="shared" si="4"/>
        <v>0</v>
      </c>
      <c r="Q83" s="1087" t="str">
        <f>IF(ISNUMBER(P83),IF(P83=100%,"CUMPLIDA",IF(AND(ISNUMBER(M83),ISNUMBER(OCI!$Q$6)), IF(M83&lt;OCI!$Q$6,"INCUMPLIDA","PROCESO"), "VERIFICAR FECHA")),"SIN VALOR AVANCE")</f>
        <v>PROCESO</v>
      </c>
      <c r="R83" s="348" t="s">
        <v>1262</v>
      </c>
    </row>
    <row r="84" spans="2:18" ht="345.6" x14ac:dyDescent="0.25">
      <c r="B84" s="59" t="s">
        <v>18</v>
      </c>
      <c r="C84" s="73" t="s">
        <v>9</v>
      </c>
      <c r="D84" s="1111"/>
      <c r="E84" s="1111"/>
      <c r="F84" s="1112"/>
      <c r="G84" s="1112"/>
      <c r="H84" s="1121"/>
      <c r="I84" s="1110"/>
      <c r="J84" s="66" t="s">
        <v>106</v>
      </c>
      <c r="K84" s="67">
        <v>4</v>
      </c>
      <c r="L84" s="60">
        <v>45444</v>
      </c>
      <c r="M84" s="60">
        <v>45808</v>
      </c>
      <c r="N84" s="68">
        <f t="shared" si="3"/>
        <v>52</v>
      </c>
      <c r="O84" s="338">
        <v>0</v>
      </c>
      <c r="P84" s="70">
        <f t="shared" si="4"/>
        <v>0</v>
      </c>
      <c r="Q84" s="1087" t="str">
        <f>IF(ISNUMBER(P84),IF(P84=100%,"CUMPLIDA",IF(AND(ISNUMBER(M84),ISNUMBER(OCI!$Q$6)), IF(M84&lt;OCI!$Q$6,"INCUMPLIDA","PROCESO"), "VERIFICAR FECHA")),"SIN VALOR AVANCE")</f>
        <v>PROCESO</v>
      </c>
      <c r="R84" s="348" t="s">
        <v>1263</v>
      </c>
    </row>
    <row r="85" spans="2:18" ht="90" customHeight="1" x14ac:dyDescent="0.25">
      <c r="B85" s="59" t="s">
        <v>18</v>
      </c>
      <c r="C85" s="73" t="s">
        <v>9</v>
      </c>
      <c r="D85" s="1111"/>
      <c r="E85" s="1111"/>
      <c r="F85" s="1112"/>
      <c r="G85" s="1112"/>
      <c r="H85" s="1121"/>
      <c r="I85" s="1093" t="s">
        <v>482</v>
      </c>
      <c r="J85" s="66" t="s">
        <v>399</v>
      </c>
      <c r="K85" s="67">
        <v>1</v>
      </c>
      <c r="L85" s="60">
        <v>45809</v>
      </c>
      <c r="M85" s="60">
        <v>46022</v>
      </c>
      <c r="N85" s="68">
        <f t="shared" si="3"/>
        <v>30.428571428571427</v>
      </c>
      <c r="O85" s="338">
        <v>0</v>
      </c>
      <c r="P85" s="70">
        <f t="shared" si="4"/>
        <v>0</v>
      </c>
      <c r="Q85" s="1087" t="str">
        <f>IF(ISNUMBER(P85),IF(P85=100%,"CUMPLIDA",IF(AND(ISNUMBER(M85),ISNUMBER(OCI!$Q$6)), IF(M85&lt;OCI!$Q$6,"INCUMPLIDA","PROCESO"), "VERIFICAR FECHA")),"SIN VALOR AVANCE")</f>
        <v>PROCESO</v>
      </c>
      <c r="R85" s="348" t="s">
        <v>1264</v>
      </c>
    </row>
    <row r="86" spans="2:18" ht="240.6" x14ac:dyDescent="0.25">
      <c r="B86" s="59" t="s">
        <v>18</v>
      </c>
      <c r="C86" s="73" t="s">
        <v>9</v>
      </c>
      <c r="D86" s="1111" t="s">
        <v>1265</v>
      </c>
      <c r="E86" s="1111" t="s">
        <v>1266</v>
      </c>
      <c r="F86" s="1112" t="s">
        <v>3387</v>
      </c>
      <c r="G86" s="1200" t="s">
        <v>1267</v>
      </c>
      <c r="H86" s="1200" t="s">
        <v>1268</v>
      </c>
      <c r="I86" s="1094" t="s">
        <v>1269</v>
      </c>
      <c r="J86" s="1095" t="s">
        <v>1270</v>
      </c>
      <c r="K86" s="67">
        <v>6</v>
      </c>
      <c r="L86" s="60">
        <v>44875</v>
      </c>
      <c r="M86" s="60">
        <v>45036</v>
      </c>
      <c r="N86" s="68">
        <f t="shared" si="3"/>
        <v>23</v>
      </c>
      <c r="O86" s="338">
        <v>6</v>
      </c>
      <c r="P86" s="70">
        <f t="shared" si="4"/>
        <v>1</v>
      </c>
      <c r="Q86" s="1087" t="str">
        <f>IF(ISNUMBER(P86),IF(P86=100%,"CUMPLIDA",IF(AND(ISNUMBER(M86),ISNUMBER(OCI!$Q$6)), IF(M86&lt;OCI!$Q$6,"INCUMPLIDA","PROCESO"), "VERIFICAR FECHA")),"SIN VALOR AVANCE")</f>
        <v>CUMPLIDA</v>
      </c>
      <c r="R86" s="348" t="s">
        <v>1271</v>
      </c>
    </row>
    <row r="87" spans="2:18" ht="255" customHeight="1" x14ac:dyDescent="0.25">
      <c r="B87" s="59" t="s">
        <v>18</v>
      </c>
      <c r="C87" s="73" t="s">
        <v>9</v>
      </c>
      <c r="D87" s="1111"/>
      <c r="E87" s="1111"/>
      <c r="F87" s="1112"/>
      <c r="G87" s="1200"/>
      <c r="H87" s="1200"/>
      <c r="I87" s="1094" t="s">
        <v>1272</v>
      </c>
      <c r="J87" s="1095" t="s">
        <v>1273</v>
      </c>
      <c r="K87" s="67">
        <v>6</v>
      </c>
      <c r="L87" s="60">
        <v>44875</v>
      </c>
      <c r="M87" s="60">
        <v>45036</v>
      </c>
      <c r="N87" s="68">
        <f t="shared" si="3"/>
        <v>23</v>
      </c>
      <c r="O87" s="338">
        <v>6</v>
      </c>
      <c r="P87" s="70">
        <f t="shared" si="4"/>
        <v>1</v>
      </c>
      <c r="Q87" s="1087" t="str">
        <f>IF(ISNUMBER(P87),IF(P87=100%,"CUMPLIDA",IF(AND(ISNUMBER(M87),ISNUMBER(OCI!$Q$6)), IF(M87&lt;OCI!$Q$6,"INCUMPLIDA","PROCESO"), "VERIFICAR FECHA")),"SIN VALOR AVANCE")</f>
        <v>CUMPLIDA</v>
      </c>
      <c r="R87" s="348" t="s">
        <v>1271</v>
      </c>
    </row>
    <row r="88" spans="2:18" ht="240.6" x14ac:dyDescent="0.25">
      <c r="B88" s="59" t="s">
        <v>18</v>
      </c>
      <c r="C88" s="73" t="s">
        <v>9</v>
      </c>
      <c r="D88" s="1111"/>
      <c r="E88" s="1111"/>
      <c r="F88" s="1112"/>
      <c r="G88" s="1200"/>
      <c r="H88" s="1200"/>
      <c r="I88" s="1094" t="s">
        <v>1274</v>
      </c>
      <c r="J88" s="1095" t="s">
        <v>1275</v>
      </c>
      <c r="K88" s="67">
        <v>6</v>
      </c>
      <c r="L88" s="60">
        <v>44875</v>
      </c>
      <c r="M88" s="60">
        <v>45036</v>
      </c>
      <c r="N88" s="68">
        <f t="shared" si="3"/>
        <v>23</v>
      </c>
      <c r="O88" s="338">
        <v>6</v>
      </c>
      <c r="P88" s="70">
        <f t="shared" si="4"/>
        <v>1</v>
      </c>
      <c r="Q88" s="1087" t="str">
        <f>IF(ISNUMBER(P88),IF(P88=100%,"CUMPLIDA",IF(AND(ISNUMBER(M88),ISNUMBER(OCI!$Q$6)), IF(M88&lt;OCI!$Q$6,"INCUMPLIDA","PROCESO"), "VERIFICAR FECHA")),"SIN VALOR AVANCE")</f>
        <v>CUMPLIDA</v>
      </c>
      <c r="R88" s="348" t="s">
        <v>1276</v>
      </c>
    </row>
    <row r="89" spans="2:18" ht="240.6" x14ac:dyDescent="0.25">
      <c r="B89" s="59" t="s">
        <v>18</v>
      </c>
      <c r="C89" s="73" t="s">
        <v>9</v>
      </c>
      <c r="D89" s="1111"/>
      <c r="E89" s="1111"/>
      <c r="F89" s="1112"/>
      <c r="G89" s="1200"/>
      <c r="H89" s="1200"/>
      <c r="I89" s="1094" t="s">
        <v>1277</v>
      </c>
      <c r="J89" s="1095" t="s">
        <v>1278</v>
      </c>
      <c r="K89" s="67">
        <v>6</v>
      </c>
      <c r="L89" s="60">
        <v>44875</v>
      </c>
      <c r="M89" s="60">
        <v>45036</v>
      </c>
      <c r="N89" s="68">
        <f t="shared" si="3"/>
        <v>23</v>
      </c>
      <c r="O89" s="338">
        <v>6</v>
      </c>
      <c r="P89" s="70">
        <f t="shared" si="4"/>
        <v>1</v>
      </c>
      <c r="Q89" s="1087" t="str">
        <f>IF(ISNUMBER(P89),IF(P89=100%,"CUMPLIDA",IF(AND(ISNUMBER(M89),ISNUMBER(OCI!$Q$6)), IF(M89&lt;OCI!$Q$6,"INCUMPLIDA","PROCESO"), "VERIFICAR FECHA")),"SIN VALOR AVANCE")</f>
        <v>CUMPLIDA</v>
      </c>
      <c r="R89" s="348" t="s">
        <v>1279</v>
      </c>
    </row>
    <row r="90" spans="2:18" ht="120" x14ac:dyDescent="0.25">
      <c r="B90" s="59" t="s">
        <v>18</v>
      </c>
      <c r="C90" s="73" t="s">
        <v>9</v>
      </c>
      <c r="D90" s="1111"/>
      <c r="E90" s="1111"/>
      <c r="F90" s="1112"/>
      <c r="G90" s="1200"/>
      <c r="H90" s="1094" t="s">
        <v>1280</v>
      </c>
      <c r="I90" s="1094" t="s">
        <v>1281</v>
      </c>
      <c r="J90" s="1095" t="s">
        <v>1282</v>
      </c>
      <c r="K90" s="67">
        <v>35</v>
      </c>
      <c r="L90" s="60">
        <v>45047</v>
      </c>
      <c r="M90" s="60">
        <v>45117</v>
      </c>
      <c r="N90" s="68">
        <f t="shared" si="3"/>
        <v>10</v>
      </c>
      <c r="O90" s="338">
        <v>0</v>
      </c>
      <c r="P90" s="70">
        <f t="shared" si="4"/>
        <v>0</v>
      </c>
      <c r="Q90" s="1087" t="str">
        <f>IF(ISNUMBER(P90),IF(P90=100%,"CUMPLIDA",IF(AND(ISNUMBER(M90),ISNUMBER(OCI!$Q$6)), IF(M90&lt;OCI!$Q$6,"INCUMPLIDA","PROCESO"), "VERIFICAR FECHA")),"SIN VALOR AVANCE")</f>
        <v>PROCESO</v>
      </c>
      <c r="R90" s="348" t="s">
        <v>1283</v>
      </c>
    </row>
    <row r="91" spans="2:18" ht="331.2" x14ac:dyDescent="0.25">
      <c r="B91" s="59" t="s">
        <v>18</v>
      </c>
      <c r="C91" s="73" t="s">
        <v>9</v>
      </c>
      <c r="D91" s="1116" t="s">
        <v>3707</v>
      </c>
      <c r="E91" s="1117" t="s">
        <v>3708</v>
      </c>
      <c r="F91" s="1118" t="s">
        <v>3709</v>
      </c>
      <c r="G91" s="1118" t="s">
        <v>3710</v>
      </c>
      <c r="H91" s="945" t="s">
        <v>3711</v>
      </c>
      <c r="I91" s="1089" t="s">
        <v>3711</v>
      </c>
      <c r="J91" s="945" t="s">
        <v>3716</v>
      </c>
      <c r="K91" s="70">
        <v>1</v>
      </c>
      <c r="L91" s="60">
        <v>45139</v>
      </c>
      <c r="M91" s="60">
        <v>45351</v>
      </c>
      <c r="N91" s="68">
        <f t="shared" ref="N91:N136" si="5">(M91-L91)/7</f>
        <v>30.285714285714285</v>
      </c>
      <c r="O91" s="338">
        <v>0</v>
      </c>
      <c r="P91" s="70">
        <f t="shared" ref="P91:P136" si="6">O91/K91</f>
        <v>0</v>
      </c>
      <c r="Q91" s="1087" t="str">
        <f>IF(ISNUMBER(P91),IF(P91=100%,"CUMPLIDA",IF(AND(ISNUMBER(M91),ISNUMBER(OCI!$Q$6)), IF(M91&lt;OCI!$Q$6,"INCUMPLIDA","PROCESO"), "VERIFICAR FECHA")),"SIN VALOR AVANCE")</f>
        <v>PROCESO</v>
      </c>
      <c r="R91" s="945" t="s">
        <v>3719</v>
      </c>
    </row>
    <row r="92" spans="2:18" ht="135.6" x14ac:dyDescent="0.25">
      <c r="B92" s="59" t="s">
        <v>18</v>
      </c>
      <c r="C92" s="73" t="s">
        <v>9</v>
      </c>
      <c r="D92" s="1116"/>
      <c r="E92" s="1117"/>
      <c r="F92" s="1118"/>
      <c r="G92" s="1118"/>
      <c r="H92" s="945" t="s">
        <v>3712</v>
      </c>
      <c r="I92" s="1089" t="s">
        <v>3712</v>
      </c>
      <c r="J92" s="945" t="s">
        <v>3717</v>
      </c>
      <c r="K92" s="67">
        <v>1</v>
      </c>
      <c r="L92" s="60">
        <v>45139</v>
      </c>
      <c r="M92" s="60">
        <v>45351</v>
      </c>
      <c r="N92" s="68">
        <f t="shared" si="5"/>
        <v>30.285714285714285</v>
      </c>
      <c r="O92" s="338">
        <v>0</v>
      </c>
      <c r="P92" s="70">
        <f t="shared" si="6"/>
        <v>0</v>
      </c>
      <c r="Q92" s="1087" t="str">
        <f>IF(ISNUMBER(P92),IF(P92=100%,"CUMPLIDA",IF(AND(ISNUMBER(M92),ISNUMBER(OCI!$Q$6)), IF(M92&lt;OCI!$Q$6,"INCUMPLIDA","PROCESO"), "VERIFICAR FECHA")),"SIN VALOR AVANCE")</f>
        <v>PROCESO</v>
      </c>
      <c r="R92" s="945" t="s">
        <v>3720</v>
      </c>
    </row>
    <row r="93" spans="2:18" ht="135.6" x14ac:dyDescent="0.25">
      <c r="B93" s="59" t="s">
        <v>18</v>
      </c>
      <c r="C93" s="73" t="s">
        <v>9</v>
      </c>
      <c r="D93" s="1116"/>
      <c r="E93" s="1117"/>
      <c r="F93" s="1118"/>
      <c r="G93" s="1118"/>
      <c r="H93" s="945" t="s">
        <v>3713</v>
      </c>
      <c r="I93" s="1089" t="s">
        <v>3713</v>
      </c>
      <c r="J93" s="945" t="s">
        <v>1072</v>
      </c>
      <c r="K93" s="67">
        <v>6</v>
      </c>
      <c r="L93" s="60">
        <v>45139</v>
      </c>
      <c r="M93" s="60">
        <v>45351</v>
      </c>
      <c r="N93" s="68">
        <f t="shared" si="5"/>
        <v>30.285714285714285</v>
      </c>
      <c r="O93" s="338">
        <v>0</v>
      </c>
      <c r="P93" s="70">
        <f t="shared" si="6"/>
        <v>0</v>
      </c>
      <c r="Q93" s="1087" t="str">
        <f>IF(ISNUMBER(P93),IF(P93=100%,"CUMPLIDA",IF(AND(ISNUMBER(M93),ISNUMBER(OCI!$Q$6)), IF(M93&lt;OCI!$Q$6,"INCUMPLIDA","PROCESO"), "VERIFICAR FECHA")),"SIN VALOR AVANCE")</f>
        <v>PROCESO</v>
      </c>
      <c r="R93" s="945" t="s">
        <v>3720</v>
      </c>
    </row>
    <row r="94" spans="2:18" ht="255.6" x14ac:dyDescent="0.25">
      <c r="B94" s="59" t="s">
        <v>18</v>
      </c>
      <c r="C94" s="73" t="s">
        <v>9</v>
      </c>
      <c r="D94" s="1116"/>
      <c r="E94" s="1117"/>
      <c r="F94" s="1118"/>
      <c r="G94" s="1118"/>
      <c r="H94" s="945" t="s">
        <v>3714</v>
      </c>
      <c r="I94" s="1089" t="s">
        <v>3714</v>
      </c>
      <c r="J94" s="945" t="s">
        <v>3718</v>
      </c>
      <c r="K94" s="70">
        <v>1</v>
      </c>
      <c r="L94" s="60">
        <v>45139</v>
      </c>
      <c r="M94" s="60">
        <v>45351</v>
      </c>
      <c r="N94" s="68">
        <f t="shared" si="5"/>
        <v>30.285714285714285</v>
      </c>
      <c r="O94" s="338">
        <v>0</v>
      </c>
      <c r="P94" s="70">
        <f t="shared" si="6"/>
        <v>0</v>
      </c>
      <c r="Q94" s="1087" t="str">
        <f>IF(ISNUMBER(P94),IF(P94=100%,"CUMPLIDA",IF(AND(ISNUMBER(M94),ISNUMBER(OCI!$Q$6)), IF(M94&lt;OCI!$Q$6,"INCUMPLIDA","PROCESO"), "VERIFICAR FECHA")),"SIN VALOR AVANCE")</f>
        <v>PROCESO</v>
      </c>
      <c r="R94" s="945" t="s">
        <v>3723</v>
      </c>
    </row>
    <row r="95" spans="2:18" ht="270.60000000000002" x14ac:dyDescent="0.25">
      <c r="B95" s="59" t="s">
        <v>18</v>
      </c>
      <c r="C95" s="73" t="s">
        <v>9</v>
      </c>
      <c r="D95" s="1116"/>
      <c r="E95" s="1117"/>
      <c r="F95" s="1118"/>
      <c r="G95" s="1118"/>
      <c r="H95" s="945" t="s">
        <v>3580</v>
      </c>
      <c r="I95" s="1089" t="s">
        <v>3580</v>
      </c>
      <c r="J95" s="945" t="s">
        <v>799</v>
      </c>
      <c r="K95" s="67">
        <v>1</v>
      </c>
      <c r="L95" s="60">
        <v>45139</v>
      </c>
      <c r="M95" s="60">
        <v>45260</v>
      </c>
      <c r="N95" s="68">
        <f t="shared" si="5"/>
        <v>17.285714285714285</v>
      </c>
      <c r="O95" s="338">
        <v>0</v>
      </c>
      <c r="P95" s="70">
        <f t="shared" si="6"/>
        <v>0</v>
      </c>
      <c r="Q95" s="1087" t="str">
        <f>IF(ISNUMBER(P95),IF(P95=100%,"CUMPLIDA",IF(AND(ISNUMBER(M95),ISNUMBER(OCI!$Q$6)), IF(M95&lt;OCI!$Q$6,"INCUMPLIDA","PROCESO"), "VERIFICAR FECHA")),"SIN VALOR AVANCE")</f>
        <v>PROCESO</v>
      </c>
      <c r="R95" s="945" t="s">
        <v>3721</v>
      </c>
    </row>
    <row r="96" spans="2:18" ht="195.6" x14ac:dyDescent="0.25">
      <c r="B96" s="59" t="s">
        <v>18</v>
      </c>
      <c r="C96" s="73" t="s">
        <v>9</v>
      </c>
      <c r="D96" s="1116"/>
      <c r="E96" s="1117"/>
      <c r="F96" s="1118"/>
      <c r="G96" s="1118"/>
      <c r="H96" s="945" t="s">
        <v>3715</v>
      </c>
      <c r="I96" s="1089" t="s">
        <v>3715</v>
      </c>
      <c r="J96" s="945" t="s">
        <v>3582</v>
      </c>
      <c r="K96" s="67">
        <v>1</v>
      </c>
      <c r="L96" s="60">
        <v>45261</v>
      </c>
      <c r="M96" s="60">
        <v>45382</v>
      </c>
      <c r="N96" s="68">
        <f t="shared" si="5"/>
        <v>17.285714285714285</v>
      </c>
      <c r="O96" s="338">
        <v>0</v>
      </c>
      <c r="P96" s="70">
        <f t="shared" si="6"/>
        <v>0</v>
      </c>
      <c r="Q96" s="1087" t="str">
        <f>IF(ISNUMBER(P96),IF(P96=100%,"CUMPLIDA",IF(AND(ISNUMBER(M96),ISNUMBER(OCI!$Q$6)), IF(M96&lt;OCI!$Q$6,"INCUMPLIDA","PROCESO"), "VERIFICAR FECHA")),"SIN VALOR AVANCE")</f>
        <v>PROCESO</v>
      </c>
      <c r="R96" s="945" t="s">
        <v>3722</v>
      </c>
    </row>
    <row r="97" spans="2:18" ht="195.6" x14ac:dyDescent="0.25">
      <c r="B97" s="59" t="s">
        <v>18</v>
      </c>
      <c r="C97" s="73" t="s">
        <v>9</v>
      </c>
      <c r="D97" s="1116"/>
      <c r="E97" s="1117"/>
      <c r="F97" s="1118"/>
      <c r="G97" s="1118"/>
      <c r="H97" s="945" t="s">
        <v>3583</v>
      </c>
      <c r="I97" s="1089" t="s">
        <v>3583</v>
      </c>
      <c r="J97" s="945" t="s">
        <v>3584</v>
      </c>
      <c r="K97" s="67">
        <v>1</v>
      </c>
      <c r="L97" s="60">
        <v>45383</v>
      </c>
      <c r="M97" s="60">
        <v>45688</v>
      </c>
      <c r="N97" s="68">
        <f t="shared" si="5"/>
        <v>43.571428571428569</v>
      </c>
      <c r="O97" s="338">
        <v>0</v>
      </c>
      <c r="P97" s="70">
        <f t="shared" si="6"/>
        <v>0</v>
      </c>
      <c r="Q97" s="1087" t="str">
        <f>IF(ISNUMBER(P97),IF(P97=100%,"CUMPLIDA",IF(AND(ISNUMBER(M97),ISNUMBER(OCI!$Q$6)), IF(M97&lt;OCI!$Q$6,"INCUMPLIDA","PROCESO"), "VERIFICAR FECHA")),"SIN VALOR AVANCE")</f>
        <v>PROCESO</v>
      </c>
      <c r="R97" s="945" t="s">
        <v>3724</v>
      </c>
    </row>
    <row r="98" spans="2:18" ht="195.6" x14ac:dyDescent="0.25">
      <c r="B98" s="59" t="s">
        <v>18</v>
      </c>
      <c r="C98" s="73" t="s">
        <v>9</v>
      </c>
      <c r="D98" s="1116"/>
      <c r="E98" s="1117"/>
      <c r="F98" s="1118"/>
      <c r="G98" s="1118"/>
      <c r="H98" s="945" t="s">
        <v>3585</v>
      </c>
      <c r="I98" s="1089" t="s">
        <v>3585</v>
      </c>
      <c r="J98" s="945" t="s">
        <v>3586</v>
      </c>
      <c r="K98" s="70">
        <v>1</v>
      </c>
      <c r="L98" s="60">
        <v>45690</v>
      </c>
      <c r="M98" s="60">
        <v>45961</v>
      </c>
      <c r="N98" s="68">
        <f t="shared" si="5"/>
        <v>38.714285714285715</v>
      </c>
      <c r="O98" s="338">
        <v>0</v>
      </c>
      <c r="P98" s="70">
        <f t="shared" si="6"/>
        <v>0</v>
      </c>
      <c r="Q98" s="1087" t="str">
        <f>IF(ISNUMBER(P98),IF(P98=100%,"CUMPLIDA",IF(AND(ISNUMBER(M98),ISNUMBER(OCI!$Q$6)), IF(M98&lt;OCI!$Q$6,"INCUMPLIDA","PROCESO"), "VERIFICAR FECHA")),"SIN VALOR AVANCE")</f>
        <v>PROCESO</v>
      </c>
      <c r="R98" s="945" t="s">
        <v>3794</v>
      </c>
    </row>
    <row r="99" spans="2:18" ht="135.6" x14ac:dyDescent="0.25">
      <c r="B99" s="59" t="s">
        <v>18</v>
      </c>
      <c r="C99" s="73" t="s">
        <v>9</v>
      </c>
      <c r="D99" s="1116"/>
      <c r="E99" s="1117"/>
      <c r="F99" s="1118"/>
      <c r="G99" s="1118"/>
      <c r="H99" s="1090" t="s">
        <v>477</v>
      </c>
      <c r="I99" s="1091" t="s">
        <v>477</v>
      </c>
      <c r="J99" s="1090" t="s">
        <v>351</v>
      </c>
      <c r="K99" s="67">
        <v>1</v>
      </c>
      <c r="L99" s="60">
        <v>45231</v>
      </c>
      <c r="M99" s="60">
        <v>45350</v>
      </c>
      <c r="N99" s="68">
        <f t="shared" si="5"/>
        <v>17</v>
      </c>
      <c r="O99" s="338">
        <v>0</v>
      </c>
      <c r="P99" s="70">
        <f t="shared" si="6"/>
        <v>0</v>
      </c>
      <c r="Q99" s="1087" t="str">
        <f>IF(ISNUMBER(P99),IF(P99=100%,"CUMPLIDA",IF(AND(ISNUMBER(M99),ISNUMBER(OCI!$Q$6)), IF(M99&lt;OCI!$Q$6,"INCUMPLIDA","PROCESO"), "VERIFICAR FECHA")),"SIN VALOR AVANCE")</f>
        <v>PROCESO</v>
      </c>
      <c r="R99" s="1090" t="s">
        <v>3795</v>
      </c>
    </row>
    <row r="100" spans="2:18" ht="135.6" x14ac:dyDescent="0.25">
      <c r="B100" s="59" t="s">
        <v>18</v>
      </c>
      <c r="C100" s="73" t="s">
        <v>9</v>
      </c>
      <c r="D100" s="1116"/>
      <c r="E100" s="1117"/>
      <c r="F100" s="1118"/>
      <c r="G100" s="1118"/>
      <c r="H100" s="1201" t="s">
        <v>479</v>
      </c>
      <c r="I100" s="1202" t="s">
        <v>479</v>
      </c>
      <c r="J100" s="1090" t="s">
        <v>1460</v>
      </c>
      <c r="K100" s="67">
        <v>1</v>
      </c>
      <c r="L100" s="60">
        <v>45352</v>
      </c>
      <c r="M100" s="60">
        <v>45565</v>
      </c>
      <c r="N100" s="68">
        <f t="shared" si="5"/>
        <v>30.428571428571427</v>
      </c>
      <c r="O100" s="338">
        <v>0</v>
      </c>
      <c r="P100" s="70">
        <f t="shared" si="6"/>
        <v>0</v>
      </c>
      <c r="Q100" s="1087" t="str">
        <f>IF(ISNUMBER(P100),IF(P100=100%,"CUMPLIDA",IF(AND(ISNUMBER(M100),ISNUMBER(OCI!$Q$6)), IF(M100&lt;OCI!$Q$6,"INCUMPLIDA","PROCESO"), "VERIFICAR FECHA")),"SIN VALOR AVANCE")</f>
        <v>PROCESO</v>
      </c>
      <c r="R100" s="1090" t="s">
        <v>3795</v>
      </c>
    </row>
    <row r="101" spans="2:18" ht="210.6" x14ac:dyDescent="0.25">
      <c r="B101" s="59" t="s">
        <v>18</v>
      </c>
      <c r="C101" s="73" t="s">
        <v>9</v>
      </c>
      <c r="D101" s="1116"/>
      <c r="E101" s="1117"/>
      <c r="F101" s="1118"/>
      <c r="G101" s="1118"/>
      <c r="H101" s="1201"/>
      <c r="I101" s="1202"/>
      <c r="J101" s="1090" t="s">
        <v>106</v>
      </c>
      <c r="K101" s="67">
        <v>4</v>
      </c>
      <c r="L101" s="60">
        <v>45566</v>
      </c>
      <c r="M101" s="60">
        <v>45930</v>
      </c>
      <c r="N101" s="68">
        <f t="shared" si="5"/>
        <v>52</v>
      </c>
      <c r="O101" s="338">
        <v>0</v>
      </c>
      <c r="P101" s="70">
        <f t="shared" si="6"/>
        <v>0</v>
      </c>
      <c r="Q101" s="1087" t="str">
        <f>IF(ISNUMBER(P101),IF(P101=100%,"CUMPLIDA",IF(AND(ISNUMBER(M101),ISNUMBER(OCI!$Q$6)), IF(M101&lt;OCI!$Q$6,"INCUMPLIDA","PROCESO"), "VERIFICAR FECHA")),"SIN VALOR AVANCE")</f>
        <v>PROCESO</v>
      </c>
      <c r="R101" s="1090" t="s">
        <v>3796</v>
      </c>
    </row>
    <row r="102" spans="2:18" ht="225.6" x14ac:dyDescent="0.25">
      <c r="B102" s="59" t="s">
        <v>18</v>
      </c>
      <c r="C102" s="73" t="s">
        <v>9</v>
      </c>
      <c r="D102" s="1116"/>
      <c r="E102" s="1117"/>
      <c r="F102" s="1118"/>
      <c r="G102" s="1118"/>
      <c r="H102" s="1090" t="s">
        <v>3587</v>
      </c>
      <c r="I102" s="1091" t="s">
        <v>3587</v>
      </c>
      <c r="J102" s="1090" t="s">
        <v>399</v>
      </c>
      <c r="K102" s="67">
        <v>1</v>
      </c>
      <c r="L102" s="60">
        <v>45931</v>
      </c>
      <c r="M102" s="60">
        <v>46752</v>
      </c>
      <c r="N102" s="68">
        <f t="shared" si="5"/>
        <v>117.28571428571429</v>
      </c>
      <c r="O102" s="338">
        <v>0</v>
      </c>
      <c r="P102" s="70">
        <f t="shared" si="6"/>
        <v>0</v>
      </c>
      <c r="Q102" s="1087" t="str">
        <f>IF(ISNUMBER(P102),IF(P102=100%,"CUMPLIDA",IF(AND(ISNUMBER(M102),ISNUMBER(OCI!$Q$6)), IF(M102&lt;OCI!$Q$6,"INCUMPLIDA","PROCESO"), "VERIFICAR FECHA")),"SIN VALOR AVANCE")</f>
        <v>PROCESO</v>
      </c>
      <c r="R102" s="1090" t="s">
        <v>3797</v>
      </c>
    </row>
    <row r="103" spans="2:18" ht="270.60000000000002" x14ac:dyDescent="0.25">
      <c r="B103" s="59" t="s">
        <v>18</v>
      </c>
      <c r="C103" s="73" t="s">
        <v>9</v>
      </c>
      <c r="D103" s="1116" t="s">
        <v>3727</v>
      </c>
      <c r="E103" s="1117" t="s">
        <v>3708</v>
      </c>
      <c r="F103" s="1118" t="s">
        <v>3728</v>
      </c>
      <c r="G103" s="1118" t="s">
        <v>3729</v>
      </c>
      <c r="H103" s="945" t="s">
        <v>3730</v>
      </c>
      <c r="I103" s="1089" t="s">
        <v>3730</v>
      </c>
      <c r="J103" s="945" t="s">
        <v>3734</v>
      </c>
      <c r="K103" s="70">
        <v>1</v>
      </c>
      <c r="L103" s="60">
        <v>45139</v>
      </c>
      <c r="M103" s="60">
        <v>45351</v>
      </c>
      <c r="N103" s="68">
        <f t="shared" si="5"/>
        <v>30.285714285714285</v>
      </c>
      <c r="O103" s="338">
        <v>0</v>
      </c>
      <c r="P103" s="70">
        <f t="shared" si="6"/>
        <v>0</v>
      </c>
      <c r="Q103" s="1087" t="str">
        <f>IF(ISNUMBER(P103),IF(P103=100%,"CUMPLIDA",IF(AND(ISNUMBER(M103),ISNUMBER(OCI!$Q$6)), IF(M103&lt;OCI!$Q$6,"INCUMPLIDA","PROCESO"), "VERIFICAR FECHA")),"SIN VALOR AVANCE")</f>
        <v>PROCESO</v>
      </c>
      <c r="R103" s="348" t="s">
        <v>3798</v>
      </c>
    </row>
    <row r="104" spans="2:18" ht="120" x14ac:dyDescent="0.25">
      <c r="B104" s="59" t="s">
        <v>18</v>
      </c>
      <c r="C104" s="73" t="s">
        <v>9</v>
      </c>
      <c r="D104" s="1116"/>
      <c r="E104" s="1117"/>
      <c r="F104" s="1118"/>
      <c r="G104" s="1118"/>
      <c r="H104" s="945" t="s">
        <v>3731</v>
      </c>
      <c r="I104" s="1089" t="s">
        <v>3731</v>
      </c>
      <c r="J104" s="945" t="s">
        <v>3737</v>
      </c>
      <c r="K104" s="67">
        <v>1</v>
      </c>
      <c r="L104" s="60">
        <v>45139</v>
      </c>
      <c r="M104" s="60">
        <v>45230</v>
      </c>
      <c r="N104" s="68">
        <f t="shared" si="5"/>
        <v>13</v>
      </c>
      <c r="O104" s="338">
        <v>0</v>
      </c>
      <c r="P104" s="70">
        <f t="shared" si="6"/>
        <v>0</v>
      </c>
      <c r="Q104" s="1087" t="str">
        <f>IF(ISNUMBER(P104),IF(P104=100%,"CUMPLIDA",IF(AND(ISNUMBER(M104),ISNUMBER(OCI!$Q$6)), IF(M104&lt;OCI!$Q$6,"INCUMPLIDA","PROCESO"), "VERIFICAR FECHA")),"SIN VALOR AVANCE")</f>
        <v>PROCESO</v>
      </c>
      <c r="R104" s="945" t="s">
        <v>3738</v>
      </c>
    </row>
    <row r="105" spans="2:18" ht="135.6" x14ac:dyDescent="0.25">
      <c r="B105" s="59" t="s">
        <v>18</v>
      </c>
      <c r="C105" s="73" t="s">
        <v>9</v>
      </c>
      <c r="D105" s="1116"/>
      <c r="E105" s="1117"/>
      <c r="F105" s="1118"/>
      <c r="G105" s="1118"/>
      <c r="H105" s="945" t="s">
        <v>3732</v>
      </c>
      <c r="I105" s="1089" t="s">
        <v>3732</v>
      </c>
      <c r="J105" s="945" t="s">
        <v>3735</v>
      </c>
      <c r="K105" s="67">
        <v>2</v>
      </c>
      <c r="L105" s="60">
        <v>45139</v>
      </c>
      <c r="M105" s="60">
        <v>45230</v>
      </c>
      <c r="N105" s="68">
        <f t="shared" si="5"/>
        <v>13</v>
      </c>
      <c r="O105" s="338">
        <v>0</v>
      </c>
      <c r="P105" s="70">
        <f t="shared" si="6"/>
        <v>0</v>
      </c>
      <c r="Q105" s="1087" t="str">
        <f>IF(ISNUMBER(P105),IF(P105=100%,"CUMPLIDA",IF(AND(ISNUMBER(M105),ISNUMBER(OCI!$Q$6)), IF(M105&lt;OCI!$Q$6,"INCUMPLIDA","PROCESO"), "VERIFICAR FECHA")),"SIN VALOR AVANCE")</f>
        <v>PROCESO</v>
      </c>
      <c r="R105" s="348" t="s">
        <v>3757</v>
      </c>
    </row>
    <row r="106" spans="2:18" ht="135.6" x14ac:dyDescent="0.25">
      <c r="B106" s="59" t="s">
        <v>18</v>
      </c>
      <c r="C106" s="73" t="s">
        <v>9</v>
      </c>
      <c r="D106" s="1116"/>
      <c r="E106" s="1117"/>
      <c r="F106" s="1118"/>
      <c r="G106" s="1118"/>
      <c r="H106" s="945" t="s">
        <v>3733</v>
      </c>
      <c r="I106" s="1089" t="s">
        <v>3733</v>
      </c>
      <c r="J106" s="945" t="s">
        <v>3736</v>
      </c>
      <c r="K106" s="70">
        <v>1</v>
      </c>
      <c r="L106" s="60">
        <v>45139</v>
      </c>
      <c r="M106" s="60">
        <v>45230</v>
      </c>
      <c r="N106" s="68">
        <f t="shared" si="5"/>
        <v>13</v>
      </c>
      <c r="O106" s="338">
        <v>0</v>
      </c>
      <c r="P106" s="70">
        <f t="shared" si="6"/>
        <v>0</v>
      </c>
      <c r="Q106" s="1087" t="str">
        <f>IF(ISNUMBER(P106),IF(P106=100%,"CUMPLIDA",IF(AND(ISNUMBER(M106),ISNUMBER(OCI!$Q$6)), IF(M106&lt;OCI!$Q$6,"INCUMPLIDA","PROCESO"), "VERIFICAR FECHA")),"SIN VALOR AVANCE")</f>
        <v>PROCESO</v>
      </c>
      <c r="R106" s="348" t="s">
        <v>3757</v>
      </c>
    </row>
    <row r="107" spans="2:18" ht="269.25" customHeight="1" x14ac:dyDescent="0.25">
      <c r="B107" s="59" t="s">
        <v>18</v>
      </c>
      <c r="C107" s="73" t="s">
        <v>9</v>
      </c>
      <c r="D107" s="1116" t="s">
        <v>3805</v>
      </c>
      <c r="E107" s="1117" t="s">
        <v>3708</v>
      </c>
      <c r="F107" s="1118" t="s">
        <v>3739</v>
      </c>
      <c r="G107" s="1203" t="s">
        <v>3740</v>
      </c>
      <c r="H107" s="945" t="s">
        <v>3730</v>
      </c>
      <c r="I107" s="1089" t="s">
        <v>3730</v>
      </c>
      <c r="J107" s="945" t="s">
        <v>3734</v>
      </c>
      <c r="K107" s="70">
        <v>1</v>
      </c>
      <c r="L107" s="60">
        <v>45139</v>
      </c>
      <c r="M107" s="60">
        <v>45351</v>
      </c>
      <c r="N107" s="68">
        <f t="shared" si="5"/>
        <v>30.285714285714285</v>
      </c>
      <c r="O107" s="338">
        <v>0</v>
      </c>
      <c r="P107" s="70">
        <f t="shared" si="6"/>
        <v>0</v>
      </c>
      <c r="Q107" s="1087" t="str">
        <f>IF(ISNUMBER(P107),IF(P107=100%,"CUMPLIDA",IF(AND(ISNUMBER(M107),ISNUMBER(OCI!$Q$6)), IF(M107&lt;OCI!$Q$6,"INCUMPLIDA","PROCESO"), "VERIFICAR FECHA")),"SIN VALOR AVANCE")</f>
        <v>PROCESO</v>
      </c>
      <c r="R107" s="348" t="s">
        <v>3799</v>
      </c>
    </row>
    <row r="108" spans="2:18" ht="271.5" customHeight="1" x14ac:dyDescent="0.25">
      <c r="B108" s="59" t="s">
        <v>18</v>
      </c>
      <c r="C108" s="73" t="s">
        <v>9</v>
      </c>
      <c r="D108" s="1116"/>
      <c r="E108" s="1117"/>
      <c r="F108" s="1118"/>
      <c r="G108" s="1203"/>
      <c r="H108" s="945" t="s">
        <v>3580</v>
      </c>
      <c r="I108" s="1089" t="s">
        <v>3580</v>
      </c>
      <c r="J108" s="945" t="s">
        <v>799</v>
      </c>
      <c r="K108" s="67">
        <v>1</v>
      </c>
      <c r="L108" s="60">
        <v>45139</v>
      </c>
      <c r="M108" s="60">
        <v>45260</v>
      </c>
      <c r="N108" s="68">
        <f t="shared" si="5"/>
        <v>17.285714285714285</v>
      </c>
      <c r="O108" s="338">
        <v>0</v>
      </c>
      <c r="P108" s="70">
        <f t="shared" si="6"/>
        <v>0</v>
      </c>
      <c r="Q108" s="1087" t="str">
        <f>IF(ISNUMBER(P108),IF(P108=100%,"CUMPLIDA",IF(AND(ISNUMBER(M108),ISNUMBER(OCI!$Q$6)), IF(M108&lt;OCI!$Q$6,"INCUMPLIDA","PROCESO"), "VERIFICAR FECHA")),"SIN VALOR AVANCE")</f>
        <v>PROCESO</v>
      </c>
      <c r="R108" s="945" t="s">
        <v>3747</v>
      </c>
    </row>
    <row r="109" spans="2:18" ht="195.6" x14ac:dyDescent="0.25">
      <c r="B109" s="59" t="s">
        <v>18</v>
      </c>
      <c r="C109" s="73" t="s">
        <v>9</v>
      </c>
      <c r="D109" s="1116"/>
      <c r="E109" s="1117"/>
      <c r="F109" s="1118"/>
      <c r="G109" s="1203"/>
      <c r="H109" s="945" t="s">
        <v>3741</v>
      </c>
      <c r="I109" s="1089" t="s">
        <v>3741</v>
      </c>
      <c r="J109" s="945" t="s">
        <v>3582</v>
      </c>
      <c r="K109" s="67">
        <v>1</v>
      </c>
      <c r="L109" s="60">
        <v>45261</v>
      </c>
      <c r="M109" s="60">
        <v>45382</v>
      </c>
      <c r="N109" s="68">
        <f t="shared" si="5"/>
        <v>17.285714285714285</v>
      </c>
      <c r="O109" s="338">
        <v>0</v>
      </c>
      <c r="P109" s="70">
        <f t="shared" si="6"/>
        <v>0</v>
      </c>
      <c r="Q109" s="1087" t="str">
        <f>IF(ISNUMBER(P109),IF(P109=100%,"CUMPLIDA",IF(AND(ISNUMBER(M109),ISNUMBER(OCI!$Q$6)), IF(M109&lt;OCI!$Q$6,"INCUMPLIDA","PROCESO"), "VERIFICAR FECHA")),"SIN VALOR AVANCE")</f>
        <v>PROCESO</v>
      </c>
      <c r="R109" s="945" t="s">
        <v>3743</v>
      </c>
    </row>
    <row r="110" spans="2:18" ht="210.6" x14ac:dyDescent="0.25">
      <c r="B110" s="59" t="s">
        <v>18</v>
      </c>
      <c r="C110" s="73" t="s">
        <v>9</v>
      </c>
      <c r="D110" s="1116"/>
      <c r="E110" s="1117"/>
      <c r="F110" s="1118"/>
      <c r="G110" s="1203"/>
      <c r="H110" s="945" t="s">
        <v>3583</v>
      </c>
      <c r="I110" s="1089" t="s">
        <v>3583</v>
      </c>
      <c r="J110" s="945" t="s">
        <v>3584</v>
      </c>
      <c r="K110" s="67">
        <v>1</v>
      </c>
      <c r="L110" s="60">
        <v>45383</v>
      </c>
      <c r="M110" s="60">
        <v>45688</v>
      </c>
      <c r="N110" s="68">
        <f t="shared" si="5"/>
        <v>43.571428571428569</v>
      </c>
      <c r="O110" s="338">
        <v>0</v>
      </c>
      <c r="P110" s="70">
        <f t="shared" si="6"/>
        <v>0</v>
      </c>
      <c r="Q110" s="1087" t="str">
        <f>IF(ISNUMBER(P110),IF(P110=100%,"CUMPLIDA",IF(AND(ISNUMBER(M110),ISNUMBER(OCI!$Q$6)), IF(M110&lt;OCI!$Q$6,"INCUMPLIDA","PROCESO"), "VERIFICAR FECHA")),"SIN VALOR AVANCE")</f>
        <v>PROCESO</v>
      </c>
      <c r="R110" s="945" t="s">
        <v>3744</v>
      </c>
    </row>
    <row r="111" spans="2:18" ht="195.6" x14ac:dyDescent="0.25">
      <c r="B111" s="59" t="s">
        <v>18</v>
      </c>
      <c r="C111" s="73" t="s">
        <v>9</v>
      </c>
      <c r="D111" s="1116"/>
      <c r="E111" s="1117"/>
      <c r="F111" s="1118"/>
      <c r="G111" s="1203"/>
      <c r="H111" s="945" t="s">
        <v>3585</v>
      </c>
      <c r="I111" s="1089" t="s">
        <v>3585</v>
      </c>
      <c r="J111" s="945" t="s">
        <v>3586</v>
      </c>
      <c r="K111" s="70">
        <v>1</v>
      </c>
      <c r="L111" s="60">
        <v>45690</v>
      </c>
      <c r="M111" s="60">
        <v>45961</v>
      </c>
      <c r="N111" s="68">
        <f t="shared" si="5"/>
        <v>38.714285714285715</v>
      </c>
      <c r="O111" s="338">
        <v>0</v>
      </c>
      <c r="P111" s="70">
        <f t="shared" si="6"/>
        <v>0</v>
      </c>
      <c r="Q111" s="1087" t="str">
        <f>IF(ISNUMBER(P111),IF(P111=100%,"CUMPLIDA",IF(AND(ISNUMBER(M111),ISNUMBER(OCI!$Q$6)), IF(M111&lt;OCI!$Q$6,"INCUMPLIDA","PROCESO"), "VERIFICAR FECHA")),"SIN VALOR AVANCE")</f>
        <v>PROCESO</v>
      </c>
      <c r="R111" s="945" t="s">
        <v>3745</v>
      </c>
    </row>
    <row r="112" spans="2:18" ht="135.6" x14ac:dyDescent="0.25">
      <c r="B112" s="59" t="s">
        <v>18</v>
      </c>
      <c r="C112" s="73" t="s">
        <v>9</v>
      </c>
      <c r="D112" s="1116"/>
      <c r="E112" s="1117"/>
      <c r="F112" s="1118"/>
      <c r="G112" s="1203"/>
      <c r="H112" s="1090" t="s">
        <v>477</v>
      </c>
      <c r="I112" s="1091" t="s">
        <v>477</v>
      </c>
      <c r="J112" s="1090" t="s">
        <v>351</v>
      </c>
      <c r="K112" s="67">
        <v>1</v>
      </c>
      <c r="L112" s="60">
        <v>45231</v>
      </c>
      <c r="M112" s="60">
        <v>45350</v>
      </c>
      <c r="N112" s="68">
        <f t="shared" si="5"/>
        <v>17</v>
      </c>
      <c r="O112" s="338">
        <v>0</v>
      </c>
      <c r="P112" s="70">
        <f t="shared" si="6"/>
        <v>0</v>
      </c>
      <c r="Q112" s="1087" t="str">
        <f>IF(ISNUMBER(P112),IF(P112=100%,"CUMPLIDA",IF(AND(ISNUMBER(M112),ISNUMBER(OCI!$Q$6)), IF(M112&lt;OCI!$Q$6,"INCUMPLIDA","PROCESO"), "VERIFICAR FECHA")),"SIN VALOR AVANCE")</f>
        <v>PROCESO</v>
      </c>
      <c r="R112" s="1090" t="s">
        <v>3725</v>
      </c>
    </row>
    <row r="113" spans="2:18" ht="135.6" x14ac:dyDescent="0.25">
      <c r="B113" s="59" t="s">
        <v>18</v>
      </c>
      <c r="C113" s="73" t="s">
        <v>9</v>
      </c>
      <c r="D113" s="1116"/>
      <c r="E113" s="1117"/>
      <c r="F113" s="1118"/>
      <c r="G113" s="1203"/>
      <c r="H113" s="1201" t="s">
        <v>479</v>
      </c>
      <c r="I113" s="1202" t="s">
        <v>479</v>
      </c>
      <c r="J113" s="1090" t="s">
        <v>1460</v>
      </c>
      <c r="K113" s="67">
        <v>1</v>
      </c>
      <c r="L113" s="60">
        <v>45352</v>
      </c>
      <c r="M113" s="60">
        <v>45565</v>
      </c>
      <c r="N113" s="68">
        <f t="shared" si="5"/>
        <v>30.428571428571427</v>
      </c>
      <c r="O113" s="338">
        <v>0</v>
      </c>
      <c r="P113" s="70">
        <f t="shared" si="6"/>
        <v>0</v>
      </c>
      <c r="Q113" s="1087" t="str">
        <f>IF(ISNUMBER(P113),IF(P113=100%,"CUMPLIDA",IF(AND(ISNUMBER(M113),ISNUMBER(OCI!$Q$6)), IF(M113&lt;OCI!$Q$6,"INCUMPLIDA","PROCESO"), "VERIFICAR FECHA")),"SIN VALOR AVANCE")</f>
        <v>PROCESO</v>
      </c>
      <c r="R113" s="1090" t="s">
        <v>3725</v>
      </c>
    </row>
    <row r="114" spans="2:18" ht="210.6" x14ac:dyDescent="0.25">
      <c r="B114" s="59" t="s">
        <v>18</v>
      </c>
      <c r="C114" s="73" t="s">
        <v>9</v>
      </c>
      <c r="D114" s="1116"/>
      <c r="E114" s="1117"/>
      <c r="F114" s="1118"/>
      <c r="G114" s="1203"/>
      <c r="H114" s="1201"/>
      <c r="I114" s="1202"/>
      <c r="J114" s="1090" t="s">
        <v>106</v>
      </c>
      <c r="K114" s="67">
        <v>4</v>
      </c>
      <c r="L114" s="60">
        <v>45566</v>
      </c>
      <c r="M114" s="60">
        <v>45930</v>
      </c>
      <c r="N114" s="68">
        <f t="shared" si="5"/>
        <v>52</v>
      </c>
      <c r="O114" s="338">
        <v>0</v>
      </c>
      <c r="P114" s="70">
        <f t="shared" si="6"/>
        <v>0</v>
      </c>
      <c r="Q114" s="1087" t="str">
        <f>IF(ISNUMBER(P114),IF(P114=100%,"CUMPLIDA",IF(AND(ISNUMBER(M114),ISNUMBER(OCI!$Q$6)), IF(M114&lt;OCI!$Q$6,"INCUMPLIDA","PROCESO"), "VERIFICAR FECHA")),"SIN VALOR AVANCE")</f>
        <v>PROCESO</v>
      </c>
      <c r="R114" s="1090" t="s">
        <v>3746</v>
      </c>
    </row>
    <row r="115" spans="2:18" ht="225.6" x14ac:dyDescent="0.25">
      <c r="B115" s="59" t="s">
        <v>18</v>
      </c>
      <c r="C115" s="73" t="s">
        <v>9</v>
      </c>
      <c r="D115" s="1116"/>
      <c r="E115" s="1117"/>
      <c r="F115" s="1118"/>
      <c r="G115" s="1203"/>
      <c r="H115" s="1090" t="s">
        <v>3742</v>
      </c>
      <c r="I115" s="1091" t="s">
        <v>3742</v>
      </c>
      <c r="J115" s="1090" t="s">
        <v>399</v>
      </c>
      <c r="K115" s="67">
        <v>1</v>
      </c>
      <c r="L115" s="60">
        <v>45931</v>
      </c>
      <c r="M115" s="60">
        <v>46752</v>
      </c>
      <c r="N115" s="68">
        <f t="shared" si="5"/>
        <v>117.28571428571429</v>
      </c>
      <c r="O115" s="338">
        <v>0</v>
      </c>
      <c r="P115" s="70">
        <f t="shared" si="6"/>
        <v>0</v>
      </c>
      <c r="Q115" s="1087" t="str">
        <f>IF(ISNUMBER(P115),IF(P115=100%,"CUMPLIDA",IF(AND(ISNUMBER(M115),ISNUMBER(OCI!$Q$6)), IF(M115&lt;OCI!$Q$6,"INCUMPLIDA","PROCESO"), "VERIFICAR FECHA")),"SIN VALOR AVANCE")</f>
        <v>PROCESO</v>
      </c>
      <c r="R115" s="1090" t="s">
        <v>3726</v>
      </c>
    </row>
    <row r="116" spans="2:18" ht="270.60000000000002" x14ac:dyDescent="0.25">
      <c r="B116" s="59" t="s">
        <v>18</v>
      </c>
      <c r="C116" s="73" t="s">
        <v>9</v>
      </c>
      <c r="D116" s="1116" t="s">
        <v>3806</v>
      </c>
      <c r="E116" s="1117" t="s">
        <v>3708</v>
      </c>
      <c r="F116" s="1118" t="s">
        <v>3748</v>
      </c>
      <c r="G116" s="1203" t="s">
        <v>3749</v>
      </c>
      <c r="H116" s="945" t="s">
        <v>3750</v>
      </c>
      <c r="I116" s="1089" t="s">
        <v>3750</v>
      </c>
      <c r="J116" s="945" t="s">
        <v>3753</v>
      </c>
      <c r="K116" s="70">
        <v>1</v>
      </c>
      <c r="L116" s="60">
        <v>45139</v>
      </c>
      <c r="M116" s="60">
        <v>45351</v>
      </c>
      <c r="N116" s="68">
        <f t="shared" si="5"/>
        <v>30.285714285714285</v>
      </c>
      <c r="O116" s="338">
        <v>0</v>
      </c>
      <c r="P116" s="70">
        <f t="shared" si="6"/>
        <v>0</v>
      </c>
      <c r="Q116" s="1087" t="str">
        <f>IF(ISNUMBER(P116),IF(P116=100%,"CUMPLIDA",IF(AND(ISNUMBER(M116),ISNUMBER(OCI!$Q$6)), IF(M116&lt;OCI!$Q$6,"INCUMPLIDA","PROCESO"), "VERIFICAR FECHA")),"SIN VALOR AVANCE")</f>
        <v>PROCESO</v>
      </c>
      <c r="R116" s="945" t="s">
        <v>3756</v>
      </c>
    </row>
    <row r="117" spans="2:18" ht="135.6" x14ac:dyDescent="0.25">
      <c r="B117" s="59" t="s">
        <v>18</v>
      </c>
      <c r="C117" s="73" t="s">
        <v>9</v>
      </c>
      <c r="D117" s="1116"/>
      <c r="E117" s="1117"/>
      <c r="F117" s="1118"/>
      <c r="G117" s="1203"/>
      <c r="H117" s="945" t="s">
        <v>3751</v>
      </c>
      <c r="I117" s="1089" t="s">
        <v>3751</v>
      </c>
      <c r="J117" s="945" t="s">
        <v>3754</v>
      </c>
      <c r="K117" s="70">
        <v>1</v>
      </c>
      <c r="L117" s="60">
        <v>45139</v>
      </c>
      <c r="M117" s="60">
        <v>45230</v>
      </c>
      <c r="N117" s="68">
        <f t="shared" si="5"/>
        <v>13</v>
      </c>
      <c r="O117" s="338">
        <v>0</v>
      </c>
      <c r="P117" s="70">
        <f t="shared" si="6"/>
        <v>0</v>
      </c>
      <c r="Q117" s="1087" t="str">
        <f>IF(ISNUMBER(P117),IF(P117=100%,"CUMPLIDA",IF(AND(ISNUMBER(M117),ISNUMBER(OCI!$Q$6)), IF(M117&lt;OCI!$Q$6,"INCUMPLIDA","PROCESO"), "VERIFICAR FECHA")),"SIN VALOR AVANCE")</f>
        <v>PROCESO</v>
      </c>
      <c r="R117" s="945" t="s">
        <v>3757</v>
      </c>
    </row>
    <row r="118" spans="2:18" ht="360.6" x14ac:dyDescent="0.25">
      <c r="B118" s="59" t="s">
        <v>18</v>
      </c>
      <c r="C118" s="73" t="s">
        <v>9</v>
      </c>
      <c r="D118" s="1116"/>
      <c r="E118" s="1117"/>
      <c r="F118" s="1118"/>
      <c r="G118" s="1203"/>
      <c r="H118" s="945" t="s">
        <v>3752</v>
      </c>
      <c r="I118" s="1089" t="s">
        <v>3752</v>
      </c>
      <c r="J118" s="945" t="s">
        <v>3755</v>
      </c>
      <c r="K118" s="70">
        <v>1</v>
      </c>
      <c r="L118" s="60">
        <v>45139</v>
      </c>
      <c r="M118" s="60">
        <v>45322</v>
      </c>
      <c r="N118" s="68">
        <f t="shared" si="5"/>
        <v>26.142857142857142</v>
      </c>
      <c r="O118" s="338">
        <v>0</v>
      </c>
      <c r="P118" s="70">
        <f t="shared" si="6"/>
        <v>0</v>
      </c>
      <c r="Q118" s="1087" t="str">
        <f>IF(ISNUMBER(P118),IF(P118=100%,"CUMPLIDA",IF(AND(ISNUMBER(M118),ISNUMBER(OCI!$Q$6)), IF(M118&lt;OCI!$Q$6,"INCUMPLIDA","PROCESO"), "VERIFICAR FECHA")),"SIN VALOR AVANCE")</f>
        <v>PROCESO</v>
      </c>
      <c r="R118" s="945" t="s">
        <v>3758</v>
      </c>
    </row>
    <row r="119" spans="2:18" ht="270.60000000000002" x14ac:dyDescent="0.25">
      <c r="B119" s="59" t="s">
        <v>18</v>
      </c>
      <c r="C119" s="73" t="s">
        <v>9</v>
      </c>
      <c r="D119" s="1116"/>
      <c r="E119" s="1117"/>
      <c r="F119" s="1118"/>
      <c r="G119" s="1203"/>
      <c r="H119" s="945" t="s">
        <v>797</v>
      </c>
      <c r="I119" s="1089" t="s">
        <v>797</v>
      </c>
      <c r="J119" s="945" t="s">
        <v>802</v>
      </c>
      <c r="K119" s="70">
        <v>1</v>
      </c>
      <c r="L119" s="60">
        <v>45139</v>
      </c>
      <c r="M119" s="60">
        <v>45351</v>
      </c>
      <c r="N119" s="68">
        <f t="shared" si="5"/>
        <v>30.285714285714285</v>
      </c>
      <c r="O119" s="338">
        <v>0</v>
      </c>
      <c r="P119" s="70">
        <f t="shared" si="6"/>
        <v>0</v>
      </c>
      <c r="Q119" s="1087" t="str">
        <f>IF(ISNUMBER(P119),IF(P119=100%,"CUMPLIDA",IF(AND(ISNUMBER(M119),ISNUMBER(OCI!$Q$6)), IF(M119&lt;OCI!$Q$6,"INCUMPLIDA","PROCESO"), "VERIFICAR FECHA")),"SIN VALOR AVANCE")</f>
        <v>PROCESO</v>
      </c>
      <c r="R119" s="945" t="s">
        <v>3759</v>
      </c>
    </row>
    <row r="120" spans="2:18" ht="120.6" x14ac:dyDescent="0.25">
      <c r="B120" s="59" t="s">
        <v>18</v>
      </c>
      <c r="C120" s="73" t="s">
        <v>9</v>
      </c>
      <c r="D120" s="1116" t="s">
        <v>3807</v>
      </c>
      <c r="E120" s="1117" t="s">
        <v>3708</v>
      </c>
      <c r="F120" s="1118" t="s">
        <v>3760</v>
      </c>
      <c r="G120" s="1203" t="s">
        <v>3761</v>
      </c>
      <c r="H120" s="945" t="s">
        <v>3762</v>
      </c>
      <c r="I120" s="1089" t="s">
        <v>3762</v>
      </c>
      <c r="J120" s="945" t="s">
        <v>3768</v>
      </c>
      <c r="K120" s="67">
        <v>1</v>
      </c>
      <c r="L120" s="60">
        <v>45139</v>
      </c>
      <c r="M120" s="60">
        <v>45168</v>
      </c>
      <c r="N120" s="68">
        <f t="shared" si="5"/>
        <v>4.1428571428571432</v>
      </c>
      <c r="O120" s="338">
        <v>0</v>
      </c>
      <c r="P120" s="70">
        <f t="shared" si="6"/>
        <v>0</v>
      </c>
      <c r="Q120" s="1087" t="str">
        <f>IF(ISNUMBER(P120),IF(P120=100%,"CUMPLIDA",IF(AND(ISNUMBER(M120),ISNUMBER(OCI!$Q$6)), IF(M120&lt;OCI!$Q$6,"INCUMPLIDA","PROCESO"), "VERIFICAR FECHA")),"SIN VALOR AVANCE")</f>
        <v>PROCESO</v>
      </c>
      <c r="R120" s="945" t="s">
        <v>3773</v>
      </c>
    </row>
    <row r="121" spans="2:18" ht="135" x14ac:dyDescent="0.25">
      <c r="B121" s="59" t="s">
        <v>18</v>
      </c>
      <c r="C121" s="73" t="s">
        <v>9</v>
      </c>
      <c r="D121" s="1116"/>
      <c r="E121" s="1117"/>
      <c r="F121" s="1118"/>
      <c r="G121" s="1203"/>
      <c r="H121" s="945" t="s">
        <v>3763</v>
      </c>
      <c r="I121" s="1089" t="s">
        <v>3763</v>
      </c>
      <c r="J121" s="945" t="s">
        <v>3769</v>
      </c>
      <c r="K121" s="67">
        <v>5</v>
      </c>
      <c r="L121" s="60">
        <v>45139</v>
      </c>
      <c r="M121" s="60">
        <v>45292</v>
      </c>
      <c r="N121" s="68">
        <f t="shared" si="5"/>
        <v>21.857142857142858</v>
      </c>
      <c r="O121" s="338">
        <v>0</v>
      </c>
      <c r="P121" s="70">
        <f t="shared" si="6"/>
        <v>0</v>
      </c>
      <c r="Q121" s="1087" t="str">
        <f>IF(ISNUMBER(P121),IF(P121=100%,"CUMPLIDA",IF(AND(ISNUMBER(M121),ISNUMBER(OCI!$Q$6)), IF(M121&lt;OCI!$Q$6,"INCUMPLIDA","PROCESO"), "VERIFICAR FECHA")),"SIN VALOR AVANCE")</f>
        <v>PROCESO</v>
      </c>
      <c r="R121" s="945" t="s">
        <v>3774</v>
      </c>
    </row>
    <row r="122" spans="2:18" ht="120.6" x14ac:dyDescent="0.25">
      <c r="B122" s="59" t="s">
        <v>18</v>
      </c>
      <c r="C122" s="73" t="s">
        <v>9</v>
      </c>
      <c r="D122" s="1116"/>
      <c r="E122" s="1117"/>
      <c r="F122" s="1118"/>
      <c r="G122" s="1203"/>
      <c r="H122" s="945" t="s">
        <v>3764</v>
      </c>
      <c r="I122" s="1089" t="s">
        <v>3764</v>
      </c>
      <c r="J122" s="945" t="s">
        <v>3768</v>
      </c>
      <c r="K122" s="67">
        <v>1</v>
      </c>
      <c r="L122" s="60">
        <v>45139</v>
      </c>
      <c r="M122" s="60">
        <v>45199</v>
      </c>
      <c r="N122" s="68">
        <f t="shared" si="5"/>
        <v>8.5714285714285712</v>
      </c>
      <c r="O122" s="338">
        <v>0</v>
      </c>
      <c r="P122" s="70">
        <f t="shared" si="6"/>
        <v>0</v>
      </c>
      <c r="Q122" s="1087" t="str">
        <f>IF(ISNUMBER(P122),IF(P122=100%,"CUMPLIDA",IF(AND(ISNUMBER(M122),ISNUMBER(OCI!$Q$6)), IF(M122&lt;OCI!$Q$6,"INCUMPLIDA","PROCESO"), "VERIFICAR FECHA")),"SIN VALOR AVANCE")</f>
        <v>PROCESO</v>
      </c>
      <c r="R122" s="945" t="s">
        <v>3775</v>
      </c>
    </row>
    <row r="123" spans="2:18" ht="195.6" x14ac:dyDescent="0.25">
      <c r="B123" s="59" t="s">
        <v>18</v>
      </c>
      <c r="C123" s="73" t="s">
        <v>9</v>
      </c>
      <c r="D123" s="1116"/>
      <c r="E123" s="1117"/>
      <c r="F123" s="1118"/>
      <c r="G123" s="1203"/>
      <c r="H123" s="945" t="s">
        <v>3765</v>
      </c>
      <c r="I123" s="1089" t="s">
        <v>3765</v>
      </c>
      <c r="J123" s="945" t="s">
        <v>3770</v>
      </c>
      <c r="K123" s="67">
        <v>5</v>
      </c>
      <c r="L123" s="60">
        <v>45139</v>
      </c>
      <c r="M123" s="60">
        <v>45292</v>
      </c>
      <c r="N123" s="68">
        <f t="shared" si="5"/>
        <v>21.857142857142858</v>
      </c>
      <c r="O123" s="338">
        <v>0</v>
      </c>
      <c r="P123" s="70">
        <f t="shared" si="6"/>
        <v>0</v>
      </c>
      <c r="Q123" s="1087" t="str">
        <f>IF(ISNUMBER(P123),IF(P123=100%,"CUMPLIDA",IF(AND(ISNUMBER(M123),ISNUMBER(OCI!$Q$6)), IF(M123&lt;OCI!$Q$6,"INCUMPLIDA","PROCESO"), "VERIFICAR FECHA")),"SIN VALOR AVANCE")</f>
        <v>PROCESO</v>
      </c>
      <c r="R123" s="945" t="s">
        <v>3777</v>
      </c>
    </row>
    <row r="124" spans="2:18" ht="180.6" x14ac:dyDescent="0.25">
      <c r="B124" s="59" t="s">
        <v>18</v>
      </c>
      <c r="C124" s="73" t="s">
        <v>9</v>
      </c>
      <c r="D124" s="1116"/>
      <c r="E124" s="1117"/>
      <c r="F124" s="1118"/>
      <c r="G124" s="1203"/>
      <c r="H124" s="945" t="s">
        <v>3766</v>
      </c>
      <c r="I124" s="1089" t="s">
        <v>3766</v>
      </c>
      <c r="J124" s="945" t="s">
        <v>3771</v>
      </c>
      <c r="K124" s="67">
        <v>1</v>
      </c>
      <c r="L124" s="60">
        <v>45139</v>
      </c>
      <c r="M124" s="60">
        <v>45230</v>
      </c>
      <c r="N124" s="68">
        <f t="shared" si="5"/>
        <v>13</v>
      </c>
      <c r="O124" s="338">
        <v>0</v>
      </c>
      <c r="P124" s="70">
        <f t="shared" si="6"/>
        <v>0</v>
      </c>
      <c r="Q124" s="1087" t="str">
        <f>IF(ISNUMBER(P124),IF(P124=100%,"CUMPLIDA",IF(AND(ISNUMBER(M124),ISNUMBER(OCI!$Q$6)), IF(M124&lt;OCI!$Q$6,"INCUMPLIDA","PROCESO"), "VERIFICAR FECHA")),"SIN VALOR AVANCE")</f>
        <v>PROCESO</v>
      </c>
      <c r="R124" s="945" t="s">
        <v>3776</v>
      </c>
    </row>
    <row r="125" spans="2:18" ht="225" x14ac:dyDescent="0.25">
      <c r="B125" s="59" t="s">
        <v>18</v>
      </c>
      <c r="C125" s="73" t="s">
        <v>9</v>
      </c>
      <c r="D125" s="1116"/>
      <c r="E125" s="1117"/>
      <c r="F125" s="1118"/>
      <c r="G125" s="1203"/>
      <c r="H125" s="945" t="s">
        <v>3767</v>
      </c>
      <c r="I125" s="1089" t="s">
        <v>3767</v>
      </c>
      <c r="J125" s="945" t="s">
        <v>3772</v>
      </c>
      <c r="K125" s="67">
        <v>5</v>
      </c>
      <c r="L125" s="60">
        <v>45139</v>
      </c>
      <c r="M125" s="60">
        <v>45292</v>
      </c>
      <c r="N125" s="68">
        <f t="shared" si="5"/>
        <v>21.857142857142858</v>
      </c>
      <c r="O125" s="338">
        <v>0</v>
      </c>
      <c r="P125" s="70">
        <f t="shared" si="6"/>
        <v>0</v>
      </c>
      <c r="Q125" s="1087" t="str">
        <f>IF(ISNUMBER(P125),IF(P125=100%,"CUMPLIDA",IF(AND(ISNUMBER(M125),ISNUMBER(OCI!$Q$6)), IF(M125&lt;OCI!$Q$6,"INCUMPLIDA","PROCESO"), "VERIFICAR FECHA")),"SIN VALOR AVANCE")</f>
        <v>PROCESO</v>
      </c>
      <c r="R125" s="945" t="s">
        <v>3783</v>
      </c>
    </row>
    <row r="126" spans="2:18" ht="189.75" customHeight="1" x14ac:dyDescent="0.25">
      <c r="B126" s="59" t="s">
        <v>18</v>
      </c>
      <c r="C126" s="73" t="s">
        <v>9</v>
      </c>
      <c r="D126" s="1116" t="s">
        <v>3808</v>
      </c>
      <c r="E126" s="1117" t="s">
        <v>3708</v>
      </c>
      <c r="F126" s="1118" t="s">
        <v>3778</v>
      </c>
      <c r="G126" s="1118" t="s">
        <v>3779</v>
      </c>
      <c r="H126" s="945" t="s">
        <v>3780</v>
      </c>
      <c r="I126" s="1089" t="s">
        <v>3780</v>
      </c>
      <c r="J126" s="945" t="s">
        <v>1051</v>
      </c>
      <c r="K126" s="67">
        <v>1</v>
      </c>
      <c r="L126" s="60">
        <v>45139</v>
      </c>
      <c r="M126" s="60">
        <v>45199</v>
      </c>
      <c r="N126" s="68">
        <f t="shared" si="5"/>
        <v>8.5714285714285712</v>
      </c>
      <c r="O126" s="338">
        <v>0</v>
      </c>
      <c r="P126" s="70">
        <f t="shared" si="6"/>
        <v>0</v>
      </c>
      <c r="Q126" s="1087" t="str">
        <f>IF(ISNUMBER(P126),IF(P126=100%,"CUMPLIDA",IF(AND(ISNUMBER(M126),ISNUMBER(OCI!$Q$6)), IF(M126&lt;OCI!$Q$6,"INCUMPLIDA","PROCESO"), "VERIFICAR FECHA")),"SIN VALOR AVANCE")</f>
        <v>PROCESO</v>
      </c>
      <c r="R126" s="945" t="s">
        <v>3784</v>
      </c>
    </row>
    <row r="127" spans="2:18" ht="274.5" customHeight="1" x14ac:dyDescent="0.25">
      <c r="B127" s="59" t="s">
        <v>18</v>
      </c>
      <c r="C127" s="73" t="s">
        <v>9</v>
      </c>
      <c r="D127" s="1116"/>
      <c r="E127" s="1117"/>
      <c r="F127" s="1118"/>
      <c r="G127" s="1118"/>
      <c r="H127" s="949" t="s">
        <v>3781</v>
      </c>
      <c r="I127" s="1094" t="s">
        <v>3781</v>
      </c>
      <c r="J127" s="945" t="s">
        <v>3782</v>
      </c>
      <c r="K127" s="67">
        <v>3</v>
      </c>
      <c r="L127" s="60">
        <v>45200</v>
      </c>
      <c r="M127" s="60">
        <v>45291</v>
      </c>
      <c r="N127" s="68">
        <f t="shared" si="5"/>
        <v>13</v>
      </c>
      <c r="O127" s="338">
        <v>0</v>
      </c>
      <c r="P127" s="70">
        <f t="shared" si="6"/>
        <v>0</v>
      </c>
      <c r="Q127" s="1087" t="str">
        <f>IF(ISNUMBER(P127),IF(P127=100%,"CUMPLIDA",IF(AND(ISNUMBER(M127),ISNUMBER(OCI!$Q$6)), IF(M127&lt;OCI!$Q$6,"INCUMPLIDA","PROCESO"), "VERIFICAR FECHA")),"SIN VALOR AVANCE")</f>
        <v>PROCESO</v>
      </c>
      <c r="R127" s="945" t="s">
        <v>3800</v>
      </c>
    </row>
    <row r="128" spans="2:18" ht="280.5" customHeight="1" x14ac:dyDescent="0.25">
      <c r="B128" s="59" t="s">
        <v>18</v>
      </c>
      <c r="C128" s="73" t="s">
        <v>9</v>
      </c>
      <c r="D128" s="1116" t="s">
        <v>3809</v>
      </c>
      <c r="E128" s="1117" t="s">
        <v>3708</v>
      </c>
      <c r="F128" s="1118" t="s">
        <v>3785</v>
      </c>
      <c r="G128" s="1203" t="s">
        <v>3786</v>
      </c>
      <c r="H128" s="945" t="s">
        <v>3580</v>
      </c>
      <c r="I128" s="1089" t="s">
        <v>3580</v>
      </c>
      <c r="J128" s="945" t="s">
        <v>799</v>
      </c>
      <c r="K128" s="67">
        <v>1</v>
      </c>
      <c r="L128" s="60">
        <v>45139</v>
      </c>
      <c r="M128" s="60">
        <v>45260</v>
      </c>
      <c r="N128" s="68">
        <f t="shared" si="5"/>
        <v>17.285714285714285</v>
      </c>
      <c r="O128" s="338">
        <v>0</v>
      </c>
      <c r="P128" s="70">
        <f t="shared" si="6"/>
        <v>0</v>
      </c>
      <c r="Q128" s="1087" t="str">
        <f>IF(ISNUMBER(P128),IF(P128=100%,"CUMPLIDA",IF(AND(ISNUMBER(M128),ISNUMBER(OCI!$Q$6)), IF(M128&lt;OCI!$Q$6,"INCUMPLIDA","PROCESO"), "VERIFICAR FECHA")),"SIN VALOR AVANCE")</f>
        <v>PROCESO</v>
      </c>
      <c r="R128" s="945" t="s">
        <v>3747</v>
      </c>
    </row>
    <row r="129" spans="2:18" ht="197.25" customHeight="1" x14ac:dyDescent="0.25">
      <c r="B129" s="59" t="s">
        <v>18</v>
      </c>
      <c r="C129" s="73" t="s">
        <v>9</v>
      </c>
      <c r="D129" s="1116"/>
      <c r="E129" s="1117"/>
      <c r="F129" s="1118"/>
      <c r="G129" s="1203"/>
      <c r="H129" s="945" t="s">
        <v>3715</v>
      </c>
      <c r="I129" s="1089" t="s">
        <v>3715</v>
      </c>
      <c r="J129" s="945" t="s">
        <v>3582</v>
      </c>
      <c r="K129" s="67">
        <v>1</v>
      </c>
      <c r="L129" s="60">
        <v>45261</v>
      </c>
      <c r="M129" s="60">
        <v>45382</v>
      </c>
      <c r="N129" s="68">
        <f t="shared" si="5"/>
        <v>17.285714285714285</v>
      </c>
      <c r="O129" s="338">
        <v>0</v>
      </c>
      <c r="P129" s="70">
        <f t="shared" si="6"/>
        <v>0</v>
      </c>
      <c r="Q129" s="1087" t="str">
        <f>IF(ISNUMBER(P129),IF(P129=100%,"CUMPLIDA",IF(AND(ISNUMBER(M129),ISNUMBER(OCI!$Q$6)), IF(M129&lt;OCI!$Q$6,"INCUMPLIDA","PROCESO"), "VERIFICAR FECHA")),"SIN VALOR AVANCE")</f>
        <v>PROCESO</v>
      </c>
      <c r="R129" s="945" t="s">
        <v>3787</v>
      </c>
    </row>
    <row r="130" spans="2:18" ht="238.5" customHeight="1" x14ac:dyDescent="0.25">
      <c r="B130" s="59" t="s">
        <v>18</v>
      </c>
      <c r="C130" s="73" t="s">
        <v>9</v>
      </c>
      <c r="D130" s="1116"/>
      <c r="E130" s="1117"/>
      <c r="F130" s="1118"/>
      <c r="G130" s="1203"/>
      <c r="H130" s="945" t="s">
        <v>3583</v>
      </c>
      <c r="I130" s="1089" t="s">
        <v>3583</v>
      </c>
      <c r="J130" s="945" t="s">
        <v>3584</v>
      </c>
      <c r="K130" s="67">
        <v>1</v>
      </c>
      <c r="L130" s="60">
        <v>45383</v>
      </c>
      <c r="M130" s="60">
        <v>45688</v>
      </c>
      <c r="N130" s="68">
        <f t="shared" si="5"/>
        <v>43.571428571428569</v>
      </c>
      <c r="O130" s="338">
        <v>0</v>
      </c>
      <c r="P130" s="70">
        <f t="shared" si="6"/>
        <v>0</v>
      </c>
      <c r="Q130" s="1087" t="str">
        <f>IF(ISNUMBER(P130),IF(P130=100%,"CUMPLIDA",IF(AND(ISNUMBER(M130),ISNUMBER(OCI!$Q$6)), IF(M130&lt;OCI!$Q$6,"INCUMPLIDA","PROCESO"), "VERIFICAR FECHA")),"SIN VALOR AVANCE")</f>
        <v>PROCESO</v>
      </c>
      <c r="R130" s="945" t="s">
        <v>3788</v>
      </c>
    </row>
    <row r="131" spans="2:18" ht="195.6" x14ac:dyDescent="0.25">
      <c r="B131" s="59" t="s">
        <v>18</v>
      </c>
      <c r="C131" s="73" t="s">
        <v>9</v>
      </c>
      <c r="D131" s="1116"/>
      <c r="E131" s="1117"/>
      <c r="F131" s="1118"/>
      <c r="G131" s="1203"/>
      <c r="H131" s="945" t="s">
        <v>3585</v>
      </c>
      <c r="I131" s="1089" t="s">
        <v>3585</v>
      </c>
      <c r="J131" s="945" t="s">
        <v>3586</v>
      </c>
      <c r="K131" s="70">
        <v>1</v>
      </c>
      <c r="L131" s="60">
        <v>45690</v>
      </c>
      <c r="M131" s="60">
        <v>45961</v>
      </c>
      <c r="N131" s="68">
        <f t="shared" si="5"/>
        <v>38.714285714285715</v>
      </c>
      <c r="O131" s="338">
        <v>0</v>
      </c>
      <c r="P131" s="70">
        <f t="shared" si="6"/>
        <v>0</v>
      </c>
      <c r="Q131" s="1087" t="str">
        <f>IF(ISNUMBER(P131),IF(P131=100%,"CUMPLIDA",IF(AND(ISNUMBER(M131),ISNUMBER(OCI!$Q$6)), IF(M131&lt;OCI!$Q$6,"INCUMPLIDA","PROCESO"), "VERIFICAR FECHA")),"SIN VALOR AVANCE")</f>
        <v>PROCESO</v>
      </c>
      <c r="R131" s="945" t="s">
        <v>3790</v>
      </c>
    </row>
    <row r="132" spans="2:18" ht="120.6" x14ac:dyDescent="0.25">
      <c r="B132" s="59" t="s">
        <v>18</v>
      </c>
      <c r="C132" s="73" t="s">
        <v>9</v>
      </c>
      <c r="D132" s="1116"/>
      <c r="E132" s="1117"/>
      <c r="F132" s="1118"/>
      <c r="G132" s="1203"/>
      <c r="H132" s="1090" t="s">
        <v>477</v>
      </c>
      <c r="I132" s="1091" t="s">
        <v>477</v>
      </c>
      <c r="J132" s="1090" t="s">
        <v>351</v>
      </c>
      <c r="K132" s="67">
        <v>1</v>
      </c>
      <c r="L132" s="60">
        <v>45231</v>
      </c>
      <c r="M132" s="60">
        <v>45350</v>
      </c>
      <c r="N132" s="68">
        <f t="shared" si="5"/>
        <v>17</v>
      </c>
      <c r="O132" s="338">
        <v>0</v>
      </c>
      <c r="P132" s="70">
        <f t="shared" si="6"/>
        <v>0</v>
      </c>
      <c r="Q132" s="1087" t="str">
        <f>IF(ISNUMBER(P132),IF(P132=100%,"CUMPLIDA",IF(AND(ISNUMBER(M132),ISNUMBER(OCI!$Q$6)), IF(M132&lt;OCI!$Q$6,"INCUMPLIDA","PROCESO"), "VERIFICAR FECHA")),"SIN VALOR AVANCE")</f>
        <v>PROCESO</v>
      </c>
      <c r="R132" s="1090" t="s">
        <v>3789</v>
      </c>
    </row>
    <row r="133" spans="2:18" ht="120.6" x14ac:dyDescent="0.25">
      <c r="B133" s="59" t="s">
        <v>18</v>
      </c>
      <c r="C133" s="73" t="s">
        <v>9</v>
      </c>
      <c r="D133" s="1116"/>
      <c r="E133" s="1117"/>
      <c r="F133" s="1118"/>
      <c r="G133" s="1203"/>
      <c r="H133" s="1201" t="s">
        <v>479</v>
      </c>
      <c r="I133" s="1202" t="s">
        <v>479</v>
      </c>
      <c r="J133" s="1090" t="s">
        <v>1460</v>
      </c>
      <c r="K133" s="67">
        <v>1</v>
      </c>
      <c r="L133" s="60">
        <v>45352</v>
      </c>
      <c r="M133" s="60">
        <v>45565</v>
      </c>
      <c r="N133" s="68">
        <f t="shared" si="5"/>
        <v>30.428571428571427</v>
      </c>
      <c r="O133" s="338">
        <v>0</v>
      </c>
      <c r="P133" s="70">
        <f t="shared" si="6"/>
        <v>0</v>
      </c>
      <c r="Q133" s="1087" t="str">
        <f>IF(ISNUMBER(P133),IF(P133=100%,"CUMPLIDA",IF(AND(ISNUMBER(M133),ISNUMBER(OCI!$Q$6)), IF(M133&lt;OCI!$Q$6,"INCUMPLIDA","PROCESO"), "VERIFICAR FECHA")),"SIN VALOR AVANCE")</f>
        <v>PROCESO</v>
      </c>
      <c r="R133" s="1090" t="s">
        <v>3791</v>
      </c>
    </row>
    <row r="134" spans="2:18" ht="210.6" x14ac:dyDescent="0.25">
      <c r="B134" s="59" t="s">
        <v>18</v>
      </c>
      <c r="C134" s="73" t="s">
        <v>9</v>
      </c>
      <c r="D134" s="1116"/>
      <c r="E134" s="1117"/>
      <c r="F134" s="1118"/>
      <c r="G134" s="1203"/>
      <c r="H134" s="1201"/>
      <c r="I134" s="1202"/>
      <c r="J134" s="1090" t="s">
        <v>106</v>
      </c>
      <c r="K134" s="67">
        <v>4</v>
      </c>
      <c r="L134" s="60">
        <v>45566</v>
      </c>
      <c r="M134" s="60">
        <v>45930</v>
      </c>
      <c r="N134" s="68">
        <f t="shared" si="5"/>
        <v>52</v>
      </c>
      <c r="O134" s="338">
        <v>0</v>
      </c>
      <c r="P134" s="70">
        <f t="shared" si="6"/>
        <v>0</v>
      </c>
      <c r="Q134" s="1087" t="str">
        <f>IF(ISNUMBER(P134),IF(P134=100%,"CUMPLIDA",IF(AND(ISNUMBER(M134),ISNUMBER(OCI!$Q$6)), IF(M134&lt;OCI!$Q$6,"INCUMPLIDA","PROCESO"), "VERIFICAR FECHA")),"SIN VALOR AVANCE")</f>
        <v>PROCESO</v>
      </c>
      <c r="R134" s="1090" t="s">
        <v>3746</v>
      </c>
    </row>
    <row r="135" spans="2:18" ht="225.6" x14ac:dyDescent="0.25">
      <c r="B135" s="59" t="s">
        <v>18</v>
      </c>
      <c r="C135" s="73" t="s">
        <v>9</v>
      </c>
      <c r="D135" s="1116"/>
      <c r="E135" s="1117"/>
      <c r="F135" s="1118"/>
      <c r="G135" s="1203"/>
      <c r="H135" s="1090" t="s">
        <v>3587</v>
      </c>
      <c r="I135" s="1091" t="s">
        <v>3587</v>
      </c>
      <c r="J135" s="1090" t="s">
        <v>399</v>
      </c>
      <c r="K135" s="67">
        <v>1</v>
      </c>
      <c r="L135" s="60">
        <v>45931</v>
      </c>
      <c r="M135" s="60">
        <v>46752</v>
      </c>
      <c r="N135" s="68">
        <f t="shared" si="5"/>
        <v>117.28571428571429</v>
      </c>
      <c r="O135" s="338">
        <v>0</v>
      </c>
      <c r="P135" s="70">
        <f t="shared" si="6"/>
        <v>0</v>
      </c>
      <c r="Q135" s="1087" t="str">
        <f>IF(ISNUMBER(P135),IF(P135=100%,"CUMPLIDA",IF(AND(ISNUMBER(M135),ISNUMBER(OCI!$Q$6)), IF(M135&lt;OCI!$Q$6,"INCUMPLIDA","PROCESO"), "VERIFICAR FECHA")),"SIN VALOR AVANCE")</f>
        <v>PROCESO</v>
      </c>
      <c r="R135" s="1090" t="s">
        <v>3792</v>
      </c>
    </row>
    <row r="136" spans="2:18" ht="279.75" customHeight="1" x14ac:dyDescent="0.25">
      <c r="B136" s="59" t="s">
        <v>18</v>
      </c>
      <c r="C136" s="73" t="s">
        <v>9</v>
      </c>
      <c r="D136" s="1116"/>
      <c r="E136" s="1117"/>
      <c r="F136" s="1118"/>
      <c r="G136" s="1203"/>
      <c r="H136" s="945" t="s">
        <v>3730</v>
      </c>
      <c r="I136" s="1089" t="s">
        <v>3730</v>
      </c>
      <c r="J136" s="945" t="s">
        <v>3734</v>
      </c>
      <c r="K136" s="70">
        <v>1</v>
      </c>
      <c r="L136" s="60">
        <v>45139</v>
      </c>
      <c r="M136" s="60">
        <v>45351</v>
      </c>
      <c r="N136" s="68">
        <f t="shared" si="5"/>
        <v>30.285714285714285</v>
      </c>
      <c r="O136" s="338">
        <v>0</v>
      </c>
      <c r="P136" s="70">
        <f t="shared" si="6"/>
        <v>0</v>
      </c>
      <c r="Q136" s="1087" t="str">
        <f>IF(ISNUMBER(P136),IF(P136=100%,"CUMPLIDA",IF(AND(ISNUMBER(M136),ISNUMBER(OCI!$Q$6)), IF(M136&lt;OCI!$Q$6,"INCUMPLIDA","PROCESO"), "VERIFICAR FECHA")),"SIN VALOR AVANCE")</f>
        <v>PROCESO</v>
      </c>
      <c r="R136" s="945" t="s">
        <v>3793</v>
      </c>
    </row>
    <row r="137" spans="2:18" ht="243.6" customHeight="1" x14ac:dyDescent="0.25">
      <c r="B137" s="58" t="s">
        <v>14</v>
      </c>
      <c r="C137" s="72" t="s">
        <v>9</v>
      </c>
      <c r="D137" s="1087" t="s">
        <v>1030</v>
      </c>
      <c r="E137" s="1087" t="s">
        <v>1031</v>
      </c>
      <c r="F137" s="1088" t="s">
        <v>3395</v>
      </c>
      <c r="G137" s="1088" t="s">
        <v>1032</v>
      </c>
      <c r="H137" s="1092" t="s">
        <v>1033</v>
      </c>
      <c r="I137" s="1095" t="s">
        <v>232</v>
      </c>
      <c r="J137" s="1092" t="s">
        <v>1034</v>
      </c>
      <c r="K137" s="67">
        <v>1</v>
      </c>
      <c r="L137" s="502">
        <v>44743</v>
      </c>
      <c r="M137" s="502">
        <v>45473</v>
      </c>
      <c r="N137" s="68">
        <f>(M137-L137)/7</f>
        <v>104.28571428571429</v>
      </c>
      <c r="O137" s="338">
        <v>0.78</v>
      </c>
      <c r="P137" s="70">
        <f>(O137/K137)</f>
        <v>0.78</v>
      </c>
      <c r="Q137" s="1087" t="str">
        <f>IF(ISNUMBER(P137),IF(P137=100%,"CUMPLIDA",IF(AND(ISNUMBER(M137),ISNUMBER(OCI!$Q$6)), IF(M137&lt;OCI!$Q$6,"INCUMPLIDA","PROCESO"), "VERIFICAR FECHA")),"SIN VALOR AVANCE")</f>
        <v>PROCESO</v>
      </c>
      <c r="R137" s="797" t="s">
        <v>1035</v>
      </c>
    </row>
    <row r="138" spans="2:18" ht="270" customHeight="1" x14ac:dyDescent="0.25">
      <c r="B138" s="58" t="s">
        <v>14</v>
      </c>
      <c r="C138" s="72" t="s">
        <v>9</v>
      </c>
      <c r="D138" s="1111" t="s">
        <v>1036</v>
      </c>
      <c r="E138" s="1111" t="s">
        <v>3700</v>
      </c>
      <c r="F138" s="1112" t="s">
        <v>3396</v>
      </c>
      <c r="G138" s="1112" t="s">
        <v>1037</v>
      </c>
      <c r="H138" s="1088" t="s">
        <v>1038</v>
      </c>
      <c r="I138" s="1095" t="s">
        <v>1039</v>
      </c>
      <c r="J138" s="1088" t="s">
        <v>1039</v>
      </c>
      <c r="K138" s="67">
        <v>1</v>
      </c>
      <c r="L138" s="60">
        <v>44805</v>
      </c>
      <c r="M138" s="60">
        <v>45169</v>
      </c>
      <c r="N138" s="68">
        <f t="shared" ref="N138:N201" si="7">(M138-L138)/7</f>
        <v>52</v>
      </c>
      <c r="O138" s="338">
        <v>0.49840000000000001</v>
      </c>
      <c r="P138" s="70">
        <f t="shared" ref="P138:P201" si="8">O138/K138</f>
        <v>0.49840000000000001</v>
      </c>
      <c r="Q138" s="1087" t="str">
        <f>IF(ISNUMBER(P138),IF(P138=100%,"CUMPLIDA",IF(AND(ISNUMBER(M138),ISNUMBER(OCI!$Q$6)), IF(M138&lt;OCI!$Q$6,"INCUMPLIDA","PROCESO"), "VERIFICAR FECHA")),"SIN VALOR AVANCE")</f>
        <v>PROCESO</v>
      </c>
      <c r="R138" s="412" t="s">
        <v>1040</v>
      </c>
    </row>
    <row r="139" spans="2:18" ht="409.6" x14ac:dyDescent="0.25">
      <c r="B139" s="58" t="s">
        <v>14</v>
      </c>
      <c r="C139" s="72" t="s">
        <v>9</v>
      </c>
      <c r="D139" s="1111"/>
      <c r="E139" s="1111"/>
      <c r="F139" s="1112"/>
      <c r="G139" s="1112"/>
      <c r="H139" s="1088" t="s">
        <v>1041</v>
      </c>
      <c r="I139" s="1088" t="s">
        <v>1039</v>
      </c>
      <c r="J139" s="1088" t="s">
        <v>1039</v>
      </c>
      <c r="K139" s="67">
        <v>1</v>
      </c>
      <c r="L139" s="60">
        <v>44805</v>
      </c>
      <c r="M139" s="60">
        <v>45169</v>
      </c>
      <c r="N139" s="68">
        <f t="shared" si="7"/>
        <v>52</v>
      </c>
      <c r="O139" s="338">
        <v>0.27</v>
      </c>
      <c r="P139" s="70">
        <f t="shared" si="8"/>
        <v>0.27</v>
      </c>
      <c r="Q139" s="1087" t="str">
        <f>IF(ISNUMBER(P139),IF(P139=100%,"CUMPLIDA",IF(AND(ISNUMBER(M139),ISNUMBER(OCI!$Q$6)), IF(M139&lt;OCI!$Q$6,"INCUMPLIDA","PROCESO"), "VERIFICAR FECHA")),"SIN VALOR AVANCE")</f>
        <v>PROCESO</v>
      </c>
      <c r="R139" s="412" t="s">
        <v>1042</v>
      </c>
    </row>
    <row r="140" spans="2:18" ht="60.6" x14ac:dyDescent="0.25">
      <c r="B140" s="58" t="s">
        <v>14</v>
      </c>
      <c r="C140" s="72" t="s">
        <v>9</v>
      </c>
      <c r="D140" s="1111"/>
      <c r="E140" s="1111"/>
      <c r="F140" s="1112"/>
      <c r="G140" s="1112"/>
      <c r="H140" s="1088" t="s">
        <v>1043</v>
      </c>
      <c r="I140" s="1088" t="s">
        <v>1044</v>
      </c>
      <c r="J140" s="1088" t="s">
        <v>1045</v>
      </c>
      <c r="K140" s="67">
        <v>1</v>
      </c>
      <c r="L140" s="60">
        <v>44805</v>
      </c>
      <c r="M140" s="60">
        <v>45169</v>
      </c>
      <c r="N140" s="68">
        <f t="shared" si="7"/>
        <v>52</v>
      </c>
      <c r="O140" s="338">
        <v>1</v>
      </c>
      <c r="P140" s="70">
        <f t="shared" si="8"/>
        <v>1</v>
      </c>
      <c r="Q140" s="1087" t="str">
        <f>IF(ISNUMBER(P140),IF(P140=100%,"CUMPLIDA",IF(AND(ISNUMBER(M140),ISNUMBER(OCI!$Q$6)), IF(M140&lt;OCI!$Q$6,"INCUMPLIDA","PROCESO"), "VERIFICAR FECHA")),"SIN VALOR AVANCE")</f>
        <v>CUMPLIDA</v>
      </c>
      <c r="R140" s="412" t="s">
        <v>1046</v>
      </c>
    </row>
    <row r="141" spans="2:18" ht="75.599999999999994" customHeight="1" x14ac:dyDescent="0.25">
      <c r="B141" s="58" t="s">
        <v>14</v>
      </c>
      <c r="C141" s="72" t="s">
        <v>9</v>
      </c>
      <c r="D141" s="1111" t="s">
        <v>1047</v>
      </c>
      <c r="E141" s="1111" t="s">
        <v>3700</v>
      </c>
      <c r="F141" s="1112" t="s">
        <v>3397</v>
      </c>
      <c r="G141" s="1112" t="s">
        <v>1049</v>
      </c>
      <c r="H141" s="1088" t="s">
        <v>1050</v>
      </c>
      <c r="I141" s="1088" t="s">
        <v>1051</v>
      </c>
      <c r="J141" s="1088" t="s">
        <v>1051</v>
      </c>
      <c r="K141" s="67">
        <v>1</v>
      </c>
      <c r="L141" s="60">
        <v>44805</v>
      </c>
      <c r="M141" s="60">
        <v>45169</v>
      </c>
      <c r="N141" s="68">
        <f t="shared" si="7"/>
        <v>52</v>
      </c>
      <c r="O141" s="338">
        <v>1</v>
      </c>
      <c r="P141" s="70">
        <f t="shared" si="8"/>
        <v>1</v>
      </c>
      <c r="Q141" s="1087" t="str">
        <f>IF(ISNUMBER(P141),IF(P141=100%,"CUMPLIDA",IF(AND(ISNUMBER(M141),ISNUMBER(OCI!$Q$6)), IF(M141&lt;OCI!$Q$6,"INCUMPLIDA","PROCESO"), "VERIFICAR FECHA")),"SIN VALOR AVANCE")</f>
        <v>CUMPLIDA</v>
      </c>
      <c r="R141" s="412" t="s">
        <v>1052</v>
      </c>
    </row>
    <row r="142" spans="2:18" ht="75.599999999999994" x14ac:dyDescent="0.25">
      <c r="B142" s="58" t="s">
        <v>14</v>
      </c>
      <c r="C142" s="72" t="s">
        <v>9</v>
      </c>
      <c r="D142" s="1111"/>
      <c r="E142" s="1111"/>
      <c r="F142" s="1112"/>
      <c r="G142" s="1112"/>
      <c r="H142" s="1088" t="s">
        <v>1053</v>
      </c>
      <c r="I142" s="1088" t="s">
        <v>1054</v>
      </c>
      <c r="J142" s="1088" t="s">
        <v>1055</v>
      </c>
      <c r="K142" s="67">
        <v>1</v>
      </c>
      <c r="L142" s="60">
        <v>44805</v>
      </c>
      <c r="M142" s="60">
        <v>44926</v>
      </c>
      <c r="N142" s="68">
        <f t="shared" si="7"/>
        <v>17.285714285714285</v>
      </c>
      <c r="O142" s="338">
        <v>1</v>
      </c>
      <c r="P142" s="70">
        <f t="shared" si="8"/>
        <v>1</v>
      </c>
      <c r="Q142" s="1087" t="str">
        <f>IF(ISNUMBER(P142),IF(P142=100%,"CUMPLIDA",IF(AND(ISNUMBER(M142),ISNUMBER(OCI!$Q$6)), IF(M142&lt;OCI!$Q$6,"INCUMPLIDA","PROCESO"), "VERIFICAR FECHA")),"SIN VALOR AVANCE")</f>
        <v>CUMPLIDA</v>
      </c>
      <c r="R142" s="412" t="s">
        <v>1052</v>
      </c>
    </row>
    <row r="143" spans="2:18" ht="165.6" customHeight="1" x14ac:dyDescent="0.25">
      <c r="B143" s="58" t="s">
        <v>14</v>
      </c>
      <c r="C143" s="72" t="s">
        <v>9</v>
      </c>
      <c r="D143" s="1111"/>
      <c r="E143" s="1111"/>
      <c r="F143" s="1112"/>
      <c r="G143" s="1112"/>
      <c r="H143" s="1088" t="s">
        <v>1056</v>
      </c>
      <c r="I143" s="1088" t="s">
        <v>1057</v>
      </c>
      <c r="J143" s="1088" t="s">
        <v>1058</v>
      </c>
      <c r="K143" s="67">
        <v>1</v>
      </c>
      <c r="L143" s="60">
        <v>44805</v>
      </c>
      <c r="M143" s="60">
        <v>44926</v>
      </c>
      <c r="N143" s="68">
        <f t="shared" si="7"/>
        <v>17.285714285714285</v>
      </c>
      <c r="O143" s="338">
        <v>1</v>
      </c>
      <c r="P143" s="70">
        <f t="shared" si="8"/>
        <v>1</v>
      </c>
      <c r="Q143" s="1087" t="str">
        <f>IF(ISNUMBER(P143),IF(P143=100%,"CUMPLIDA",IF(AND(ISNUMBER(M143),ISNUMBER(OCI!$Q$6)), IF(M143&lt;OCI!$Q$6,"INCUMPLIDA","PROCESO"), "VERIFICAR FECHA")),"SIN VALOR AVANCE")</f>
        <v>CUMPLIDA</v>
      </c>
      <c r="R143" s="412" t="s">
        <v>1046</v>
      </c>
    </row>
    <row r="144" spans="2:18" ht="166.2" x14ac:dyDescent="0.25">
      <c r="B144" s="58" t="s">
        <v>14</v>
      </c>
      <c r="C144" s="72" t="s">
        <v>9</v>
      </c>
      <c r="D144" s="1111"/>
      <c r="E144" s="1111"/>
      <c r="F144" s="1112"/>
      <c r="G144" s="1112"/>
      <c r="H144" s="1088" t="s">
        <v>1059</v>
      </c>
      <c r="I144" s="1088" t="s">
        <v>1060</v>
      </c>
      <c r="J144" s="1088" t="s">
        <v>1060</v>
      </c>
      <c r="K144" s="67">
        <v>1</v>
      </c>
      <c r="L144" s="60">
        <v>44805</v>
      </c>
      <c r="M144" s="60">
        <v>45077</v>
      </c>
      <c r="N144" s="68">
        <f t="shared" si="7"/>
        <v>38.857142857142854</v>
      </c>
      <c r="O144" s="338">
        <v>1</v>
      </c>
      <c r="P144" s="70">
        <f t="shared" si="8"/>
        <v>1</v>
      </c>
      <c r="Q144" s="1087" t="str">
        <f>IF(ISNUMBER(P144),IF(P144=100%,"CUMPLIDA",IF(AND(ISNUMBER(M144),ISNUMBER(OCI!$Q$6)), IF(M144&lt;OCI!$Q$6,"INCUMPLIDA","PROCESO"), "VERIFICAR FECHA")),"SIN VALOR AVANCE")</f>
        <v>CUMPLIDA</v>
      </c>
      <c r="R144" s="412" t="s">
        <v>1061</v>
      </c>
    </row>
    <row r="145" spans="2:18" ht="391.2" x14ac:dyDescent="0.25">
      <c r="B145" s="58" t="s">
        <v>14</v>
      </c>
      <c r="C145" s="72" t="s">
        <v>9</v>
      </c>
      <c r="D145" s="1087" t="s">
        <v>1062</v>
      </c>
      <c r="E145" s="1087" t="s">
        <v>3700</v>
      </c>
      <c r="F145" s="1088" t="s">
        <v>3398</v>
      </c>
      <c r="G145" s="1088" t="s">
        <v>1063</v>
      </c>
      <c r="H145" s="1092" t="s">
        <v>1064</v>
      </c>
      <c r="I145" s="1088" t="s">
        <v>1065</v>
      </c>
      <c r="J145" s="1088" t="s">
        <v>1065</v>
      </c>
      <c r="K145" s="67">
        <v>1</v>
      </c>
      <c r="L145" s="60">
        <v>44805</v>
      </c>
      <c r="M145" s="60">
        <v>45077</v>
      </c>
      <c r="N145" s="68">
        <f t="shared" si="7"/>
        <v>38.857142857142854</v>
      </c>
      <c r="O145" s="338">
        <v>1</v>
      </c>
      <c r="P145" s="70">
        <f t="shared" si="8"/>
        <v>1</v>
      </c>
      <c r="Q145" s="1087" t="str">
        <f>IF(ISNUMBER(P145),IF(P145=100%,"CUMPLIDA",IF(AND(ISNUMBER(M145),ISNUMBER(OCI!$Q$6)), IF(M145&lt;OCI!$Q$6,"INCUMPLIDA","PROCESO"), "VERIFICAR FECHA")),"SIN VALOR AVANCE")</f>
        <v>CUMPLIDA</v>
      </c>
      <c r="R145" s="412" t="s">
        <v>1061</v>
      </c>
    </row>
    <row r="146" spans="2:18" ht="166.2" customHeight="1" x14ac:dyDescent="0.25">
      <c r="B146" s="58" t="s">
        <v>14</v>
      </c>
      <c r="C146" s="72" t="s">
        <v>9</v>
      </c>
      <c r="D146" s="1111" t="s">
        <v>1066</v>
      </c>
      <c r="E146" s="1111" t="s">
        <v>3701</v>
      </c>
      <c r="F146" s="1112" t="s">
        <v>3399</v>
      </c>
      <c r="G146" s="1112" t="s">
        <v>1068</v>
      </c>
      <c r="H146" s="1088" t="s">
        <v>1069</v>
      </c>
      <c r="I146" s="1088" t="s">
        <v>1065</v>
      </c>
      <c r="J146" s="1088" t="s">
        <v>1065</v>
      </c>
      <c r="K146" s="67">
        <v>1</v>
      </c>
      <c r="L146" s="60">
        <v>44805</v>
      </c>
      <c r="M146" s="60">
        <v>45077</v>
      </c>
      <c r="N146" s="68">
        <f t="shared" si="7"/>
        <v>38.857142857142854</v>
      </c>
      <c r="O146" s="338">
        <v>1</v>
      </c>
      <c r="P146" s="70">
        <f t="shared" si="8"/>
        <v>1</v>
      </c>
      <c r="Q146" s="1087" t="str">
        <f>IF(ISNUMBER(P146),IF(P146=100%,"CUMPLIDA",IF(AND(ISNUMBER(M146),ISNUMBER(OCI!$Q$6)), IF(M146&lt;OCI!$Q$6,"INCUMPLIDA","PROCESO"), "VERIFICAR FECHA")),"SIN VALOR AVANCE")</f>
        <v>CUMPLIDA</v>
      </c>
      <c r="R146" s="412" t="s">
        <v>1061</v>
      </c>
    </row>
    <row r="147" spans="2:18" ht="166.2" x14ac:dyDescent="0.25">
      <c r="B147" s="58" t="s">
        <v>14</v>
      </c>
      <c r="C147" s="72" t="s">
        <v>9</v>
      </c>
      <c r="D147" s="1111"/>
      <c r="E147" s="1111"/>
      <c r="F147" s="1112"/>
      <c r="G147" s="1112"/>
      <c r="H147" s="1088" t="s">
        <v>1070</v>
      </c>
      <c r="I147" s="1088" t="s">
        <v>1071</v>
      </c>
      <c r="J147" s="1088" t="s">
        <v>1072</v>
      </c>
      <c r="K147" s="67">
        <v>24</v>
      </c>
      <c r="L147" s="60">
        <v>44805</v>
      </c>
      <c r="M147" s="60">
        <v>45169</v>
      </c>
      <c r="N147" s="68">
        <f t="shared" si="7"/>
        <v>52</v>
      </c>
      <c r="O147" s="338">
        <v>18</v>
      </c>
      <c r="P147" s="70">
        <f t="shared" si="8"/>
        <v>0.75</v>
      </c>
      <c r="Q147" s="1087" t="str">
        <f>IF(ISNUMBER(P147),IF(P147=100%,"CUMPLIDA",IF(AND(ISNUMBER(M147),ISNUMBER(OCI!$Q$6)), IF(M147&lt;OCI!$Q$6,"INCUMPLIDA","PROCESO"), "VERIFICAR FECHA")),"SIN VALOR AVANCE")</f>
        <v>PROCESO</v>
      </c>
      <c r="R147" s="412" t="s">
        <v>1061</v>
      </c>
    </row>
    <row r="148" spans="2:18" ht="135.6" customHeight="1" x14ac:dyDescent="0.25">
      <c r="B148" s="58" t="s">
        <v>14</v>
      </c>
      <c r="C148" s="72" t="s">
        <v>9</v>
      </c>
      <c r="D148" s="1111" t="s">
        <v>1073</v>
      </c>
      <c r="E148" s="1111" t="s">
        <v>3700</v>
      </c>
      <c r="F148" s="1112" t="s">
        <v>3400</v>
      </c>
      <c r="G148" s="1112" t="s">
        <v>1075</v>
      </c>
      <c r="H148" s="1092" t="s">
        <v>1076</v>
      </c>
      <c r="I148" s="1092" t="s">
        <v>1065</v>
      </c>
      <c r="J148" s="1092" t="s">
        <v>1065</v>
      </c>
      <c r="K148" s="67">
        <v>1</v>
      </c>
      <c r="L148" s="808">
        <v>44805</v>
      </c>
      <c r="M148" s="808">
        <v>45077</v>
      </c>
      <c r="N148" s="68">
        <f t="shared" si="7"/>
        <v>38.857142857142854</v>
      </c>
      <c r="O148" s="338">
        <v>1</v>
      </c>
      <c r="P148" s="70">
        <f t="shared" si="8"/>
        <v>1</v>
      </c>
      <c r="Q148" s="1087" t="str">
        <f>IF(ISNUMBER(P148),IF(P148=100%,"CUMPLIDA",IF(AND(ISNUMBER(M148),ISNUMBER(OCI!$Q$6)), IF(M148&lt;OCI!$Q$6,"INCUMPLIDA","PROCESO"), "VERIFICAR FECHA")),"SIN VALOR AVANCE")</f>
        <v>CUMPLIDA</v>
      </c>
      <c r="R148" s="412" t="s">
        <v>1061</v>
      </c>
    </row>
    <row r="149" spans="2:18" ht="90" x14ac:dyDescent="0.25">
      <c r="B149" s="58" t="s">
        <v>14</v>
      </c>
      <c r="C149" s="72" t="s">
        <v>9</v>
      </c>
      <c r="D149" s="1111"/>
      <c r="E149" s="1111"/>
      <c r="F149" s="1112"/>
      <c r="G149" s="1112"/>
      <c r="H149" s="1092" t="s">
        <v>1077</v>
      </c>
      <c r="I149" s="1092" t="s">
        <v>1078</v>
      </c>
      <c r="J149" s="1092" t="s">
        <v>1078</v>
      </c>
      <c r="K149" s="67">
        <v>1</v>
      </c>
      <c r="L149" s="808">
        <v>44805</v>
      </c>
      <c r="M149" s="808">
        <v>45077</v>
      </c>
      <c r="N149" s="68">
        <f t="shared" si="7"/>
        <v>38.857142857142854</v>
      </c>
      <c r="O149" s="338">
        <v>1</v>
      </c>
      <c r="P149" s="70">
        <f t="shared" si="8"/>
        <v>1</v>
      </c>
      <c r="Q149" s="1087" t="str">
        <f>IF(ISNUMBER(P149),IF(P149=100%,"CUMPLIDA",IF(AND(ISNUMBER(M149),ISNUMBER(OCI!$Q$6)), IF(M149&lt;OCI!$Q$6,"INCUMPLIDA","PROCESO"), "VERIFICAR FECHA")),"SIN VALOR AVANCE")</f>
        <v>CUMPLIDA</v>
      </c>
      <c r="R149" s="412" t="s">
        <v>1046</v>
      </c>
    </row>
    <row r="150" spans="2:18" ht="296.39999999999998" customHeight="1" x14ac:dyDescent="0.25">
      <c r="B150" s="58" t="s">
        <v>14</v>
      </c>
      <c r="C150" s="72" t="s">
        <v>9</v>
      </c>
      <c r="D150" s="1111" t="s">
        <v>1079</v>
      </c>
      <c r="E150" s="1111" t="s">
        <v>3700</v>
      </c>
      <c r="F150" s="1112" t="s">
        <v>3401</v>
      </c>
      <c r="G150" s="1112" t="s">
        <v>1080</v>
      </c>
      <c r="H150" s="1088" t="s">
        <v>1081</v>
      </c>
      <c r="I150" s="1088" t="s">
        <v>1082</v>
      </c>
      <c r="J150" s="1088" t="s">
        <v>1082</v>
      </c>
      <c r="K150" s="67">
        <v>1</v>
      </c>
      <c r="L150" s="60">
        <v>44805</v>
      </c>
      <c r="M150" s="60">
        <v>45077</v>
      </c>
      <c r="N150" s="68">
        <f t="shared" si="7"/>
        <v>38.857142857142854</v>
      </c>
      <c r="O150" s="338">
        <v>1</v>
      </c>
      <c r="P150" s="70">
        <f t="shared" si="8"/>
        <v>1</v>
      </c>
      <c r="Q150" s="1087" t="str">
        <f>IF(ISNUMBER(P150),IF(P150=100%,"CUMPLIDA",IF(AND(ISNUMBER(M150),ISNUMBER(OCI!$Q$6)), IF(M150&lt;OCI!$Q$6,"INCUMPLIDA","PROCESO"), "VERIFICAR FECHA")),"SIN VALOR AVANCE")</f>
        <v>CUMPLIDA</v>
      </c>
      <c r="R150" s="412" t="s">
        <v>1083</v>
      </c>
    </row>
    <row r="151" spans="2:18" ht="296.39999999999998" customHeight="1" x14ac:dyDescent="0.25">
      <c r="B151" s="58" t="s">
        <v>14</v>
      </c>
      <c r="C151" s="72" t="s">
        <v>9</v>
      </c>
      <c r="D151" s="1111"/>
      <c r="E151" s="1111"/>
      <c r="F151" s="1112"/>
      <c r="G151" s="1112"/>
      <c r="H151" s="1088" t="s">
        <v>1084</v>
      </c>
      <c r="I151" s="1088" t="s">
        <v>1078</v>
      </c>
      <c r="J151" s="1088" t="s">
        <v>1078</v>
      </c>
      <c r="K151" s="67">
        <v>1</v>
      </c>
      <c r="L151" s="60">
        <v>44805</v>
      </c>
      <c r="M151" s="60">
        <v>45169</v>
      </c>
      <c r="N151" s="68">
        <f t="shared" si="7"/>
        <v>52</v>
      </c>
      <c r="O151" s="338">
        <v>1</v>
      </c>
      <c r="P151" s="70">
        <f t="shared" si="8"/>
        <v>1</v>
      </c>
      <c r="Q151" s="1087" t="str">
        <f>IF(ISNUMBER(P151),IF(P151=100%,"CUMPLIDA",IF(AND(ISNUMBER(M151),ISNUMBER(OCI!$Q$6)), IF(M151&lt;OCI!$Q$6,"INCUMPLIDA","PROCESO"), "VERIFICAR FECHA")),"SIN VALOR AVANCE")</f>
        <v>CUMPLIDA</v>
      </c>
      <c r="R151" s="412" t="s">
        <v>1083</v>
      </c>
    </row>
    <row r="152" spans="2:18" ht="165.6" customHeight="1" x14ac:dyDescent="0.25">
      <c r="B152" s="58" t="s">
        <v>14</v>
      </c>
      <c r="C152" s="72" t="s">
        <v>9</v>
      </c>
      <c r="D152" s="1111" t="s">
        <v>1085</v>
      </c>
      <c r="E152" s="1111" t="s">
        <v>3701</v>
      </c>
      <c r="F152" s="1112" t="s">
        <v>3402</v>
      </c>
      <c r="G152" s="1112" t="s">
        <v>1086</v>
      </c>
      <c r="H152" s="1092" t="s">
        <v>1087</v>
      </c>
      <c r="I152" s="1088" t="s">
        <v>1088</v>
      </c>
      <c r="J152" s="1088" t="s">
        <v>1089</v>
      </c>
      <c r="K152" s="67">
        <v>4</v>
      </c>
      <c r="L152" s="60">
        <v>44835</v>
      </c>
      <c r="M152" s="60">
        <v>45199</v>
      </c>
      <c r="N152" s="68">
        <f t="shared" si="7"/>
        <v>52</v>
      </c>
      <c r="O152" s="338">
        <v>1</v>
      </c>
      <c r="P152" s="70">
        <f t="shared" si="8"/>
        <v>0.25</v>
      </c>
      <c r="Q152" s="1087" t="str">
        <f>IF(ISNUMBER(P152),IF(P152=100%,"CUMPLIDA",IF(AND(ISNUMBER(M152),ISNUMBER(OCI!$Q$6)), IF(M152&lt;OCI!$Q$6,"INCUMPLIDA","PROCESO"), "VERIFICAR FECHA")),"SIN VALOR AVANCE")</f>
        <v>PROCESO</v>
      </c>
      <c r="R152" s="797" t="s">
        <v>1090</v>
      </c>
    </row>
    <row r="153" spans="2:18" ht="150.6" x14ac:dyDescent="0.25">
      <c r="B153" s="58" t="s">
        <v>14</v>
      </c>
      <c r="C153" s="72" t="s">
        <v>9</v>
      </c>
      <c r="D153" s="1111"/>
      <c r="E153" s="1111"/>
      <c r="F153" s="1112"/>
      <c r="G153" s="1112"/>
      <c r="H153" s="1092" t="s">
        <v>1091</v>
      </c>
      <c r="I153" s="1092" t="s">
        <v>1092</v>
      </c>
      <c r="J153" s="1092" t="s">
        <v>1092</v>
      </c>
      <c r="K153" s="67">
        <v>4</v>
      </c>
      <c r="L153" s="60">
        <v>44835</v>
      </c>
      <c r="M153" s="60">
        <v>45199</v>
      </c>
      <c r="N153" s="68">
        <f t="shared" si="7"/>
        <v>52</v>
      </c>
      <c r="O153" s="338">
        <v>0</v>
      </c>
      <c r="P153" s="70">
        <f t="shared" si="8"/>
        <v>0</v>
      </c>
      <c r="Q153" s="1087" t="str">
        <f>IF(ISNUMBER(P153),IF(P153=100%,"CUMPLIDA",IF(AND(ISNUMBER(M153),ISNUMBER(OCI!$Q$6)), IF(M153&lt;OCI!$Q$6,"INCUMPLIDA","PROCESO"), "VERIFICAR FECHA")),"SIN VALOR AVANCE")</f>
        <v>PROCESO</v>
      </c>
      <c r="R153" s="797" t="s">
        <v>1093</v>
      </c>
    </row>
    <row r="154" spans="2:18" ht="75" customHeight="1" x14ac:dyDescent="0.25">
      <c r="B154" s="58" t="s">
        <v>14</v>
      </c>
      <c r="C154" s="72" t="s">
        <v>9</v>
      </c>
      <c r="D154" s="1111" t="s">
        <v>1094</v>
      </c>
      <c r="E154" s="1111" t="s">
        <v>3702</v>
      </c>
      <c r="F154" s="1112" t="s">
        <v>3403</v>
      </c>
      <c r="G154" s="1112" t="s">
        <v>1095</v>
      </c>
      <c r="H154" s="1092" t="s">
        <v>3301</v>
      </c>
      <c r="I154" s="1092" t="s">
        <v>1096</v>
      </c>
      <c r="J154" s="1092" t="s">
        <v>1045</v>
      </c>
      <c r="K154" s="67">
        <v>3</v>
      </c>
      <c r="L154" s="502">
        <v>44805</v>
      </c>
      <c r="M154" s="502">
        <v>45291</v>
      </c>
      <c r="N154" s="68">
        <f>(M154-L154)/7</f>
        <v>69.428571428571431</v>
      </c>
      <c r="O154" s="338">
        <v>1</v>
      </c>
      <c r="P154" s="70">
        <f t="shared" si="8"/>
        <v>0.33333333333333331</v>
      </c>
      <c r="Q154" s="1087" t="str">
        <f>IF(ISNUMBER(P154),IF(P154=100%,"CUMPLIDA",IF(AND(ISNUMBER(M154),ISNUMBER(OCI!$Q$6)), IF(M154&lt;OCI!$Q$6,"INCUMPLIDA","PROCESO"), "VERIFICAR FECHA")),"SIN VALOR AVANCE")</f>
        <v>PROCESO</v>
      </c>
      <c r="R154" s="913" t="s">
        <v>3656</v>
      </c>
    </row>
    <row r="155" spans="2:18" ht="60.6" x14ac:dyDescent="0.25">
      <c r="B155" s="58" t="s">
        <v>14</v>
      </c>
      <c r="C155" s="72" t="s">
        <v>9</v>
      </c>
      <c r="D155" s="1111"/>
      <c r="E155" s="1111"/>
      <c r="F155" s="1112"/>
      <c r="G155" s="1112"/>
      <c r="H155" s="1088" t="s">
        <v>1098</v>
      </c>
      <c r="I155" s="1088" t="s">
        <v>1099</v>
      </c>
      <c r="J155" s="1088" t="s">
        <v>1100</v>
      </c>
      <c r="K155" s="70">
        <v>1</v>
      </c>
      <c r="L155" s="60">
        <v>44805</v>
      </c>
      <c r="M155" s="60">
        <v>45169</v>
      </c>
      <c r="N155" s="68">
        <f t="shared" si="7"/>
        <v>52</v>
      </c>
      <c r="O155" s="503">
        <v>0.7</v>
      </c>
      <c r="P155" s="70">
        <f t="shared" si="8"/>
        <v>0.7</v>
      </c>
      <c r="Q155" s="1087" t="str">
        <f>IF(ISNUMBER(P155),IF(P155=100%,"CUMPLIDA",IF(AND(ISNUMBER(M155),ISNUMBER(OCI!$Q$6)), IF(M155&lt;OCI!$Q$6,"INCUMPLIDA","PROCESO"), "VERIFICAR FECHA")),"SIN VALOR AVANCE")</f>
        <v>PROCESO</v>
      </c>
      <c r="R155" s="412" t="s">
        <v>1097</v>
      </c>
    </row>
    <row r="156" spans="2:18" ht="60.6" x14ac:dyDescent="0.25">
      <c r="B156" s="58" t="s">
        <v>14</v>
      </c>
      <c r="C156" s="72" t="s">
        <v>9</v>
      </c>
      <c r="D156" s="1111"/>
      <c r="E156" s="1111"/>
      <c r="F156" s="1112"/>
      <c r="G156" s="1112"/>
      <c r="H156" s="1088" t="s">
        <v>1101</v>
      </c>
      <c r="I156" s="1088" t="s">
        <v>1102</v>
      </c>
      <c r="J156" s="1088" t="s">
        <v>1103</v>
      </c>
      <c r="K156" s="67">
        <v>1</v>
      </c>
      <c r="L156" s="60">
        <v>44805</v>
      </c>
      <c r="M156" s="60">
        <v>45016</v>
      </c>
      <c r="N156" s="68">
        <f t="shared" si="7"/>
        <v>30.142857142857142</v>
      </c>
      <c r="O156" s="338">
        <v>1</v>
      </c>
      <c r="P156" s="70">
        <f t="shared" si="8"/>
        <v>1</v>
      </c>
      <c r="Q156" s="1087" t="str">
        <f>IF(ISNUMBER(P156),IF(P156=100%,"CUMPLIDA",IF(AND(ISNUMBER(M156),ISNUMBER(OCI!$Q$6)), IF(M156&lt;OCI!$Q$6,"INCUMPLIDA","PROCESO"), "VERIFICAR FECHA")),"SIN VALOR AVANCE")</f>
        <v>CUMPLIDA</v>
      </c>
      <c r="R156" s="412" t="s">
        <v>1097</v>
      </c>
    </row>
    <row r="157" spans="2:18" ht="75.599999999999994" x14ac:dyDescent="0.25">
      <c r="B157" s="58" t="s">
        <v>14</v>
      </c>
      <c r="C157" s="72" t="s">
        <v>9</v>
      </c>
      <c r="D157" s="1111"/>
      <c r="E157" s="1111"/>
      <c r="F157" s="1112"/>
      <c r="G157" s="1112"/>
      <c r="H157" s="1088" t="s">
        <v>1104</v>
      </c>
      <c r="I157" s="1088" t="s">
        <v>1105</v>
      </c>
      <c r="J157" s="1088" t="s">
        <v>1106</v>
      </c>
      <c r="K157" s="70">
        <v>1</v>
      </c>
      <c r="L157" s="60">
        <v>45019</v>
      </c>
      <c r="M157" s="60">
        <v>45170</v>
      </c>
      <c r="N157" s="68">
        <f t="shared" si="7"/>
        <v>21.571428571428573</v>
      </c>
      <c r="O157" s="503">
        <v>0.6</v>
      </c>
      <c r="P157" s="70">
        <f t="shared" si="8"/>
        <v>0.6</v>
      </c>
      <c r="Q157" s="1087" t="str">
        <f>IF(ISNUMBER(P157),IF(P157=100%,"CUMPLIDA",IF(AND(ISNUMBER(M157),ISNUMBER(OCI!$Q$6)), IF(M157&lt;OCI!$Q$6,"INCUMPLIDA","PROCESO"), "VERIFICAR FECHA")),"SIN VALOR AVANCE")</f>
        <v>PROCESO</v>
      </c>
      <c r="R157" s="412" t="s">
        <v>1107</v>
      </c>
    </row>
    <row r="158" spans="2:18" ht="330" customHeight="1" x14ac:dyDescent="0.25">
      <c r="B158" s="58" t="s">
        <v>14</v>
      </c>
      <c r="C158" s="72" t="s">
        <v>9</v>
      </c>
      <c r="D158" s="1111"/>
      <c r="E158" s="1111"/>
      <c r="F158" s="1112"/>
      <c r="G158" s="1112"/>
      <c r="H158" s="1088" t="s">
        <v>1108</v>
      </c>
      <c r="I158" s="1088" t="s">
        <v>1109</v>
      </c>
      <c r="J158" s="1088" t="s">
        <v>1110</v>
      </c>
      <c r="K158" s="70">
        <v>1</v>
      </c>
      <c r="L158" s="60">
        <v>45019</v>
      </c>
      <c r="M158" s="60">
        <v>45170</v>
      </c>
      <c r="N158" s="68">
        <f t="shared" si="7"/>
        <v>21.571428571428573</v>
      </c>
      <c r="O158" s="503">
        <v>0</v>
      </c>
      <c r="P158" s="70">
        <f t="shared" si="8"/>
        <v>0</v>
      </c>
      <c r="Q158" s="1087" t="str">
        <f>IF(ISNUMBER(P158),IF(P158=100%,"CUMPLIDA",IF(AND(ISNUMBER(M158),ISNUMBER(OCI!$Q$6)), IF(M158&lt;OCI!$Q$6,"INCUMPLIDA","PROCESO"), "VERIFICAR FECHA")),"SIN VALOR AVANCE")</f>
        <v>PROCESO</v>
      </c>
      <c r="R158" s="412" t="s">
        <v>1107</v>
      </c>
    </row>
    <row r="159" spans="2:18" ht="75" x14ac:dyDescent="0.25">
      <c r="B159" s="58" t="s">
        <v>14</v>
      </c>
      <c r="C159" s="72" t="s">
        <v>9</v>
      </c>
      <c r="D159" s="1111"/>
      <c r="E159" s="1111"/>
      <c r="F159" s="1112"/>
      <c r="G159" s="1112"/>
      <c r="H159" s="1088" t="s">
        <v>1111</v>
      </c>
      <c r="I159" s="1088" t="s">
        <v>1112</v>
      </c>
      <c r="J159" s="1088" t="s">
        <v>1065</v>
      </c>
      <c r="K159" s="70">
        <v>1</v>
      </c>
      <c r="L159" s="60">
        <v>44805</v>
      </c>
      <c r="M159" s="60">
        <v>45170</v>
      </c>
      <c r="N159" s="68">
        <f t="shared" si="7"/>
        <v>52.142857142857146</v>
      </c>
      <c r="O159" s="503">
        <v>0.6</v>
      </c>
      <c r="P159" s="70">
        <f t="shared" si="8"/>
        <v>0.6</v>
      </c>
      <c r="Q159" s="1087" t="str">
        <f>IF(ISNUMBER(P159),IF(P159=100%,"CUMPLIDA",IF(AND(ISNUMBER(M159),ISNUMBER(OCI!$Q$6)), IF(M159&lt;OCI!$Q$6,"INCUMPLIDA","PROCESO"), "VERIFICAR FECHA")),"SIN VALOR AVANCE")</f>
        <v>PROCESO</v>
      </c>
      <c r="R159" s="412" t="s">
        <v>1113</v>
      </c>
    </row>
    <row r="160" spans="2:18" ht="75.599999999999994" customHeight="1" x14ac:dyDescent="0.25">
      <c r="B160" s="58" t="s">
        <v>14</v>
      </c>
      <c r="C160" s="72" t="s">
        <v>9</v>
      </c>
      <c r="D160" s="1111" t="s">
        <v>1114</v>
      </c>
      <c r="E160" s="1111" t="s">
        <v>3703</v>
      </c>
      <c r="F160" s="1112" t="s">
        <v>3404</v>
      </c>
      <c r="G160" s="1112" t="s">
        <v>1115</v>
      </c>
      <c r="H160" s="1088" t="s">
        <v>1116</v>
      </c>
      <c r="I160" s="1088" t="s">
        <v>1117</v>
      </c>
      <c r="J160" s="1088" t="s">
        <v>1118</v>
      </c>
      <c r="K160" s="70">
        <v>1</v>
      </c>
      <c r="L160" s="60">
        <v>45019</v>
      </c>
      <c r="M160" s="60">
        <v>45169</v>
      </c>
      <c r="N160" s="68">
        <f t="shared" si="7"/>
        <v>21.428571428571427</v>
      </c>
      <c r="O160" s="503">
        <v>0.5</v>
      </c>
      <c r="P160" s="70">
        <f t="shared" si="8"/>
        <v>0.5</v>
      </c>
      <c r="Q160" s="1087" t="str">
        <f>IF(ISNUMBER(P160),IF(P160=100%,"CUMPLIDA",IF(AND(ISNUMBER(M160),ISNUMBER(OCI!$Q$6)), IF(M160&lt;OCI!$Q$6,"INCUMPLIDA","PROCESO"), "VERIFICAR FECHA")),"SIN VALOR AVANCE")</f>
        <v>PROCESO</v>
      </c>
      <c r="R160" s="412" t="s">
        <v>1107</v>
      </c>
    </row>
    <row r="161" spans="2:18" ht="45.6" x14ac:dyDescent="0.25">
      <c r="B161" s="58" t="s">
        <v>14</v>
      </c>
      <c r="C161" s="72" t="s">
        <v>9</v>
      </c>
      <c r="D161" s="1111"/>
      <c r="E161" s="1111"/>
      <c r="F161" s="1112"/>
      <c r="G161" s="1112"/>
      <c r="H161" s="1088" t="s">
        <v>1119</v>
      </c>
      <c r="I161" s="1088" t="s">
        <v>1120</v>
      </c>
      <c r="J161" s="1088" t="s">
        <v>1121</v>
      </c>
      <c r="K161" s="67">
        <v>1</v>
      </c>
      <c r="L161" s="413">
        <v>44805</v>
      </c>
      <c r="M161" s="413">
        <v>44925</v>
      </c>
      <c r="N161" s="68">
        <f t="shared" si="7"/>
        <v>17.142857142857142</v>
      </c>
      <c r="O161" s="338">
        <v>1</v>
      </c>
      <c r="P161" s="70">
        <f t="shared" si="8"/>
        <v>1</v>
      </c>
      <c r="Q161" s="1087" t="str">
        <f>IF(ISNUMBER(P161),IF(P161=100%,"CUMPLIDA",IF(AND(ISNUMBER(M161),ISNUMBER(OCI!$Q$6)), IF(M161&lt;OCI!$Q$6,"INCUMPLIDA","PROCESO"), "VERIFICAR FECHA")),"SIN VALOR AVANCE")</f>
        <v>CUMPLIDA</v>
      </c>
      <c r="R161" s="412" t="s">
        <v>1122</v>
      </c>
    </row>
    <row r="162" spans="2:18" ht="60.6" customHeight="1" x14ac:dyDescent="0.25">
      <c r="B162" s="58" t="s">
        <v>14</v>
      </c>
      <c r="C162" s="72" t="s">
        <v>9</v>
      </c>
      <c r="D162" s="1111" t="s">
        <v>1123</v>
      </c>
      <c r="E162" s="1111" t="s">
        <v>3702</v>
      </c>
      <c r="F162" s="1112" t="s">
        <v>3405</v>
      </c>
      <c r="G162" s="1112" t="s">
        <v>1124</v>
      </c>
      <c r="H162" s="1088" t="s">
        <v>1101</v>
      </c>
      <c r="I162" s="1088" t="s">
        <v>1102</v>
      </c>
      <c r="J162" s="1088" t="s">
        <v>1103</v>
      </c>
      <c r="K162" s="67">
        <v>1</v>
      </c>
      <c r="L162" s="413">
        <v>44929</v>
      </c>
      <c r="M162" s="413">
        <v>45016</v>
      </c>
      <c r="N162" s="68">
        <f t="shared" si="7"/>
        <v>12.428571428571429</v>
      </c>
      <c r="O162" s="338">
        <v>1</v>
      </c>
      <c r="P162" s="70">
        <f t="shared" si="8"/>
        <v>1</v>
      </c>
      <c r="Q162" s="1087" t="str">
        <f>IF(ISNUMBER(P162),IF(P162=100%,"CUMPLIDA",IF(AND(ISNUMBER(M162),ISNUMBER(OCI!$Q$6)), IF(M162&lt;OCI!$Q$6,"INCUMPLIDA","PROCESO"), "VERIFICAR FECHA")),"SIN VALOR AVANCE")</f>
        <v>CUMPLIDA</v>
      </c>
      <c r="R162" s="412" t="s">
        <v>1125</v>
      </c>
    </row>
    <row r="163" spans="2:18" ht="45.6" x14ac:dyDescent="0.25">
      <c r="B163" s="58" t="s">
        <v>14</v>
      </c>
      <c r="C163" s="72" t="s">
        <v>9</v>
      </c>
      <c r="D163" s="1111"/>
      <c r="E163" s="1111"/>
      <c r="F163" s="1112"/>
      <c r="G163" s="1112"/>
      <c r="H163" s="1088" t="s">
        <v>1126</v>
      </c>
      <c r="I163" s="1088" t="s">
        <v>1099</v>
      </c>
      <c r="J163" s="1088" t="s">
        <v>1100</v>
      </c>
      <c r="K163" s="70">
        <v>1</v>
      </c>
      <c r="L163" s="413">
        <v>44805</v>
      </c>
      <c r="M163" s="413">
        <v>45169</v>
      </c>
      <c r="N163" s="68">
        <f t="shared" si="7"/>
        <v>52</v>
      </c>
      <c r="O163" s="503">
        <v>0.7</v>
      </c>
      <c r="P163" s="70">
        <f t="shared" si="8"/>
        <v>0.7</v>
      </c>
      <c r="Q163" s="1087" t="str">
        <f>IF(ISNUMBER(P163),IF(P163=100%,"CUMPLIDA",IF(AND(ISNUMBER(M163),ISNUMBER(OCI!$Q$6)), IF(M163&lt;OCI!$Q$6,"INCUMPLIDA","PROCESO"), "VERIFICAR FECHA")),"SIN VALOR AVANCE")</f>
        <v>PROCESO</v>
      </c>
      <c r="R163" s="412" t="s">
        <v>1127</v>
      </c>
    </row>
    <row r="164" spans="2:18" ht="45.6" x14ac:dyDescent="0.25">
      <c r="B164" s="58" t="s">
        <v>14</v>
      </c>
      <c r="C164" s="72" t="s">
        <v>9</v>
      </c>
      <c r="D164" s="1111"/>
      <c r="E164" s="1111"/>
      <c r="F164" s="1112"/>
      <c r="G164" s="1112"/>
      <c r="H164" s="1088" t="s">
        <v>1128</v>
      </c>
      <c r="I164" s="1088" t="s">
        <v>1129</v>
      </c>
      <c r="J164" s="1088" t="s">
        <v>1130</v>
      </c>
      <c r="K164" s="67">
        <v>1</v>
      </c>
      <c r="L164" s="413">
        <v>44805</v>
      </c>
      <c r="M164" s="413">
        <v>44925</v>
      </c>
      <c r="N164" s="68">
        <f t="shared" si="7"/>
        <v>17.142857142857142</v>
      </c>
      <c r="O164" s="338">
        <v>1</v>
      </c>
      <c r="P164" s="70">
        <f t="shared" si="8"/>
        <v>1</v>
      </c>
      <c r="Q164" s="1087" t="str">
        <f>IF(ISNUMBER(P164),IF(P164=100%,"CUMPLIDA",IF(AND(ISNUMBER(M164),ISNUMBER(OCI!$Q$6)), IF(M164&lt;OCI!$Q$6,"INCUMPLIDA","PROCESO"), "VERIFICAR FECHA")),"SIN VALOR AVANCE")</f>
        <v>CUMPLIDA</v>
      </c>
      <c r="R164" s="412" t="s">
        <v>1127</v>
      </c>
    </row>
    <row r="165" spans="2:18" ht="180.6" customHeight="1" x14ac:dyDescent="0.25">
      <c r="B165" s="58" t="s">
        <v>14</v>
      </c>
      <c r="C165" s="72" t="s">
        <v>9</v>
      </c>
      <c r="D165" s="1111"/>
      <c r="E165" s="1111"/>
      <c r="F165" s="1112"/>
      <c r="G165" s="1112"/>
      <c r="H165" s="1088" t="s">
        <v>1131</v>
      </c>
      <c r="I165" s="1088" t="s">
        <v>1132</v>
      </c>
      <c r="J165" s="1088" t="s">
        <v>1133</v>
      </c>
      <c r="K165" s="67">
        <v>2</v>
      </c>
      <c r="L165" s="60">
        <v>45019</v>
      </c>
      <c r="M165" s="60">
        <v>45199</v>
      </c>
      <c r="N165" s="68">
        <f t="shared" si="7"/>
        <v>25.714285714285715</v>
      </c>
      <c r="O165" s="338">
        <v>0</v>
      </c>
      <c r="P165" s="70">
        <f t="shared" si="8"/>
        <v>0</v>
      </c>
      <c r="Q165" s="1087" t="str">
        <f>IF(ISNUMBER(P165),IF(P165=100%,"CUMPLIDA",IF(AND(ISNUMBER(M165),ISNUMBER(OCI!$Q$6)), IF(M165&lt;OCI!$Q$6,"INCUMPLIDA","PROCESO"), "VERIFICAR FECHA")),"SIN VALOR AVANCE")</f>
        <v>PROCESO</v>
      </c>
      <c r="R165" s="412" t="s">
        <v>1107</v>
      </c>
    </row>
    <row r="166" spans="2:18" ht="45.6" customHeight="1" x14ac:dyDescent="0.25">
      <c r="B166" s="58" t="s">
        <v>14</v>
      </c>
      <c r="C166" s="72" t="s">
        <v>9</v>
      </c>
      <c r="D166" s="1111" t="s">
        <v>1134</v>
      </c>
      <c r="E166" s="1111" t="s">
        <v>3702</v>
      </c>
      <c r="F166" s="1112" t="s">
        <v>3406</v>
      </c>
      <c r="G166" s="1112" t="s">
        <v>1135</v>
      </c>
      <c r="H166" s="1092" t="s">
        <v>1126</v>
      </c>
      <c r="I166" s="1092" t="s">
        <v>1099</v>
      </c>
      <c r="J166" s="1092" t="s">
        <v>1100</v>
      </c>
      <c r="K166" s="70">
        <v>1</v>
      </c>
      <c r="L166" s="60">
        <v>44805</v>
      </c>
      <c r="M166" s="60">
        <v>45169</v>
      </c>
      <c r="N166" s="68">
        <f t="shared" si="7"/>
        <v>52</v>
      </c>
      <c r="O166" s="503">
        <v>0.7</v>
      </c>
      <c r="P166" s="70">
        <f t="shared" si="8"/>
        <v>0.7</v>
      </c>
      <c r="Q166" s="1087" t="str">
        <f>IF(ISNUMBER(P166),IF(P166=100%,"CUMPLIDA",IF(AND(ISNUMBER(M166),ISNUMBER(OCI!$Q$6)), IF(M166&lt;OCI!$Q$6,"INCUMPLIDA","PROCESO"), "VERIFICAR FECHA")),"SIN VALOR AVANCE")</f>
        <v>PROCESO</v>
      </c>
      <c r="R166" s="412" t="s">
        <v>1127</v>
      </c>
    </row>
    <row r="167" spans="2:18" ht="409.6" customHeight="1" x14ac:dyDescent="0.25">
      <c r="B167" s="58" t="s">
        <v>14</v>
      </c>
      <c r="C167" s="72" t="s">
        <v>9</v>
      </c>
      <c r="D167" s="1111"/>
      <c r="E167" s="1111"/>
      <c r="F167" s="1112"/>
      <c r="G167" s="1112"/>
      <c r="H167" s="1092" t="s">
        <v>1136</v>
      </c>
      <c r="I167" s="1092" t="s">
        <v>1137</v>
      </c>
      <c r="J167" s="1092" t="s">
        <v>1138</v>
      </c>
      <c r="K167" s="67">
        <v>9</v>
      </c>
      <c r="L167" s="60">
        <v>44929</v>
      </c>
      <c r="M167" s="60">
        <v>45199</v>
      </c>
      <c r="N167" s="68">
        <f t="shared" si="7"/>
        <v>38.571428571428569</v>
      </c>
      <c r="O167" s="338">
        <v>6</v>
      </c>
      <c r="P167" s="70">
        <f t="shared" si="8"/>
        <v>0.66666666666666663</v>
      </c>
      <c r="Q167" s="1087" t="str">
        <f>IF(ISNUMBER(P167),IF(P167=100%,"CUMPLIDA",IF(AND(ISNUMBER(M167),ISNUMBER(OCI!$Q$6)), IF(M167&lt;OCI!$Q$6,"INCUMPLIDA","PROCESO"), "VERIFICAR FECHA")),"SIN VALOR AVANCE")</f>
        <v>PROCESO</v>
      </c>
      <c r="R167" s="412" t="s">
        <v>1107</v>
      </c>
    </row>
    <row r="168" spans="2:18" ht="409.5" customHeight="1" x14ac:dyDescent="0.25">
      <c r="B168" s="58" t="s">
        <v>14</v>
      </c>
      <c r="C168" s="72" t="s">
        <v>9</v>
      </c>
      <c r="D168" s="1116" t="s">
        <v>3810</v>
      </c>
      <c r="E168" s="1117" t="s">
        <v>3811</v>
      </c>
      <c r="F168" s="1203" t="s">
        <v>4144</v>
      </c>
      <c r="G168" s="1203" t="s">
        <v>3812</v>
      </c>
      <c r="H168" s="945" t="s">
        <v>3813</v>
      </c>
      <c r="I168" s="1089" t="s">
        <v>3813</v>
      </c>
      <c r="J168" s="945" t="s">
        <v>3821</v>
      </c>
      <c r="K168" s="67">
        <v>2</v>
      </c>
      <c r="L168" s="60">
        <v>45139</v>
      </c>
      <c r="M168" s="60">
        <v>45200</v>
      </c>
      <c r="N168" s="68">
        <f t="shared" si="7"/>
        <v>8.7142857142857135</v>
      </c>
      <c r="O168" s="338">
        <v>0</v>
      </c>
      <c r="P168" s="70">
        <f t="shared" si="8"/>
        <v>0</v>
      </c>
      <c r="Q168" s="1087" t="str">
        <f>IF(ISNUMBER(P168),IF(P168=100%,"CUMPLIDA",IF(AND(ISNUMBER(M168),ISNUMBER(OCI!$Q$6)), IF(M168&lt;OCI!$Q$6,"INCUMPLIDA","PROCESO"), "VERIFICAR FECHA")),"SIN VALOR AVANCE")</f>
        <v>PROCESO</v>
      </c>
      <c r="R168" s="348" t="s">
        <v>3828</v>
      </c>
    </row>
    <row r="169" spans="2:18" ht="240" x14ac:dyDescent="0.25">
      <c r="B169" s="58" t="s">
        <v>14</v>
      </c>
      <c r="C169" s="72" t="s">
        <v>9</v>
      </c>
      <c r="D169" s="1116"/>
      <c r="E169" s="1117"/>
      <c r="F169" s="1203"/>
      <c r="G169" s="1203"/>
      <c r="H169" s="945" t="s">
        <v>3814</v>
      </c>
      <c r="I169" s="1089" t="s">
        <v>3814</v>
      </c>
      <c r="J169" s="945" t="s">
        <v>3822</v>
      </c>
      <c r="K169" s="67">
        <v>3</v>
      </c>
      <c r="L169" s="60">
        <v>45139</v>
      </c>
      <c r="M169" s="60">
        <v>45351</v>
      </c>
      <c r="N169" s="68">
        <f t="shared" si="7"/>
        <v>30.285714285714285</v>
      </c>
      <c r="O169" s="338">
        <v>0</v>
      </c>
      <c r="P169" s="70">
        <f t="shared" si="8"/>
        <v>0</v>
      </c>
      <c r="Q169" s="1087" t="str">
        <f>IF(ISNUMBER(P169),IF(P169=100%,"CUMPLIDA",IF(AND(ISNUMBER(M169),ISNUMBER(OCI!$Q$6)), IF(M169&lt;OCI!$Q$6,"INCUMPLIDA","PROCESO"), "VERIFICAR FECHA")),"SIN VALOR AVANCE")</f>
        <v>PROCESO</v>
      </c>
      <c r="R169" s="348" t="s">
        <v>3829</v>
      </c>
    </row>
    <row r="170" spans="2:18" ht="195" x14ac:dyDescent="0.25">
      <c r="B170" s="58" t="s">
        <v>14</v>
      </c>
      <c r="C170" s="72" t="s">
        <v>9</v>
      </c>
      <c r="D170" s="1116"/>
      <c r="E170" s="1117"/>
      <c r="F170" s="1203"/>
      <c r="G170" s="1203"/>
      <c r="H170" s="945" t="s">
        <v>3815</v>
      </c>
      <c r="I170" s="1089" t="s">
        <v>3815</v>
      </c>
      <c r="J170" s="945" t="s">
        <v>3823</v>
      </c>
      <c r="K170" s="67">
        <v>2</v>
      </c>
      <c r="L170" s="60">
        <v>45139</v>
      </c>
      <c r="M170" s="60">
        <v>45200</v>
      </c>
      <c r="N170" s="68">
        <f t="shared" si="7"/>
        <v>8.7142857142857135</v>
      </c>
      <c r="O170" s="338">
        <v>0</v>
      </c>
      <c r="P170" s="70">
        <f t="shared" si="8"/>
        <v>0</v>
      </c>
      <c r="Q170" s="1087" t="str">
        <f>IF(ISNUMBER(P170),IF(P170=100%,"CUMPLIDA",IF(AND(ISNUMBER(M170),ISNUMBER(OCI!$Q$6)), IF(M170&lt;OCI!$Q$6,"INCUMPLIDA","PROCESO"), "VERIFICAR FECHA")),"SIN VALOR AVANCE")</f>
        <v>PROCESO</v>
      </c>
      <c r="R170" s="348" t="s">
        <v>3830</v>
      </c>
    </row>
    <row r="171" spans="2:18" ht="240" x14ac:dyDescent="0.25">
      <c r="B171" s="58" t="s">
        <v>14</v>
      </c>
      <c r="C171" s="72" t="s">
        <v>9</v>
      </c>
      <c r="D171" s="1116"/>
      <c r="E171" s="1117"/>
      <c r="F171" s="1203"/>
      <c r="G171" s="1203"/>
      <c r="H171" s="945" t="s">
        <v>3816</v>
      </c>
      <c r="I171" s="1089" t="s">
        <v>3816</v>
      </c>
      <c r="J171" s="945" t="s">
        <v>3822</v>
      </c>
      <c r="K171" s="67">
        <v>5</v>
      </c>
      <c r="L171" s="60">
        <v>45139</v>
      </c>
      <c r="M171" s="60">
        <v>45322</v>
      </c>
      <c r="N171" s="68">
        <f t="shared" si="7"/>
        <v>26.142857142857142</v>
      </c>
      <c r="O171" s="338">
        <v>0</v>
      </c>
      <c r="P171" s="70">
        <f t="shared" si="8"/>
        <v>0</v>
      </c>
      <c r="Q171" s="1087" t="str">
        <f>IF(ISNUMBER(P171),IF(P171=100%,"CUMPLIDA",IF(AND(ISNUMBER(M171),ISNUMBER(OCI!$Q$6)), IF(M171&lt;OCI!$Q$6,"INCUMPLIDA","PROCESO"), "VERIFICAR FECHA")),"SIN VALOR AVANCE")</f>
        <v>PROCESO</v>
      </c>
      <c r="R171" s="348" t="s">
        <v>3831</v>
      </c>
    </row>
    <row r="172" spans="2:18" ht="117.75" customHeight="1" x14ac:dyDescent="0.25">
      <c r="B172" s="58" t="s">
        <v>14</v>
      </c>
      <c r="C172" s="72" t="s">
        <v>9</v>
      </c>
      <c r="D172" s="1116"/>
      <c r="E172" s="1117"/>
      <c r="F172" s="1203"/>
      <c r="G172" s="1203"/>
      <c r="H172" s="945" t="s">
        <v>3817</v>
      </c>
      <c r="I172" s="1089" t="s">
        <v>3817</v>
      </c>
      <c r="J172" s="945" t="s">
        <v>3824</v>
      </c>
      <c r="K172" s="67">
        <v>1</v>
      </c>
      <c r="L172" s="60">
        <v>45139</v>
      </c>
      <c r="M172" s="60">
        <v>45291</v>
      </c>
      <c r="N172" s="68">
        <f t="shared" si="7"/>
        <v>21.714285714285715</v>
      </c>
      <c r="O172" s="338">
        <v>0</v>
      </c>
      <c r="P172" s="70">
        <f t="shared" si="8"/>
        <v>0</v>
      </c>
      <c r="Q172" s="1087" t="str">
        <f>IF(ISNUMBER(P172),IF(P172=100%,"CUMPLIDA",IF(AND(ISNUMBER(M172),ISNUMBER(OCI!$Q$6)), IF(M172&lt;OCI!$Q$6,"INCUMPLIDA","PROCESO"), "VERIFICAR FECHA")),"SIN VALOR AVANCE")</f>
        <v>PROCESO</v>
      </c>
      <c r="R172" s="348" t="s">
        <v>3832</v>
      </c>
    </row>
    <row r="173" spans="2:18" ht="106.2" x14ac:dyDescent="0.25">
      <c r="B173" s="58" t="s">
        <v>14</v>
      </c>
      <c r="C173" s="72" t="s">
        <v>9</v>
      </c>
      <c r="D173" s="1116"/>
      <c r="E173" s="1117"/>
      <c r="F173" s="1203"/>
      <c r="G173" s="1203"/>
      <c r="H173" s="945" t="s">
        <v>3818</v>
      </c>
      <c r="I173" s="1089" t="s">
        <v>3818</v>
      </c>
      <c r="J173" s="945" t="s">
        <v>3825</v>
      </c>
      <c r="K173" s="67">
        <v>1</v>
      </c>
      <c r="L173" s="60">
        <v>45139</v>
      </c>
      <c r="M173" s="60">
        <v>45290</v>
      </c>
      <c r="N173" s="68">
        <f t="shared" si="7"/>
        <v>21.571428571428573</v>
      </c>
      <c r="O173" s="338">
        <v>0</v>
      </c>
      <c r="P173" s="70">
        <f t="shared" si="8"/>
        <v>0</v>
      </c>
      <c r="Q173" s="1087" t="str">
        <f>IF(ISNUMBER(P173),IF(P173=100%,"CUMPLIDA",IF(AND(ISNUMBER(M173),ISNUMBER(OCI!$Q$6)), IF(M173&lt;OCI!$Q$6,"INCUMPLIDA","PROCESO"), "VERIFICAR FECHA")),"SIN VALOR AVANCE")</f>
        <v>PROCESO</v>
      </c>
      <c r="R173" s="348" t="s">
        <v>3832</v>
      </c>
    </row>
    <row r="174" spans="2:18" ht="135" x14ac:dyDescent="0.25">
      <c r="B174" s="58" t="s">
        <v>14</v>
      </c>
      <c r="C174" s="72" t="s">
        <v>9</v>
      </c>
      <c r="D174" s="1116"/>
      <c r="E174" s="1117"/>
      <c r="F174" s="1203"/>
      <c r="G174" s="1203"/>
      <c r="H174" s="945" t="s">
        <v>3819</v>
      </c>
      <c r="I174" s="1089" t="s">
        <v>3819</v>
      </c>
      <c r="J174" s="945" t="s">
        <v>3826</v>
      </c>
      <c r="K174" s="67">
        <v>1</v>
      </c>
      <c r="L174" s="60">
        <v>45139</v>
      </c>
      <c r="M174" s="60">
        <v>45230</v>
      </c>
      <c r="N174" s="68">
        <f t="shared" si="7"/>
        <v>13</v>
      </c>
      <c r="O174" s="338">
        <v>0</v>
      </c>
      <c r="P174" s="70">
        <f t="shared" si="8"/>
        <v>0</v>
      </c>
      <c r="Q174" s="1087" t="str">
        <f>IF(ISNUMBER(P174),IF(P174=100%,"CUMPLIDA",IF(AND(ISNUMBER(M174),ISNUMBER(OCI!$Q$6)), IF(M174&lt;OCI!$Q$6,"INCUMPLIDA","PROCESO"), "VERIFICAR FECHA")),"SIN VALOR AVANCE")</f>
        <v>PROCESO</v>
      </c>
      <c r="R174" s="348" t="s">
        <v>3832</v>
      </c>
    </row>
    <row r="175" spans="2:18" ht="123.75" customHeight="1" x14ac:dyDescent="0.25">
      <c r="B175" s="58" t="s">
        <v>14</v>
      </c>
      <c r="C175" s="72" t="s">
        <v>9</v>
      </c>
      <c r="D175" s="1116"/>
      <c r="E175" s="1117"/>
      <c r="F175" s="1203"/>
      <c r="G175" s="1203"/>
      <c r="H175" s="945" t="s">
        <v>3820</v>
      </c>
      <c r="I175" s="1089" t="s">
        <v>3820</v>
      </c>
      <c r="J175" s="945" t="s">
        <v>3827</v>
      </c>
      <c r="K175" s="67">
        <v>1</v>
      </c>
      <c r="L175" s="60">
        <v>45139</v>
      </c>
      <c r="M175" s="60">
        <v>45473</v>
      </c>
      <c r="N175" s="68">
        <f t="shared" si="7"/>
        <v>47.714285714285715</v>
      </c>
      <c r="O175" s="338">
        <v>0</v>
      </c>
      <c r="P175" s="70">
        <f t="shared" si="8"/>
        <v>0</v>
      </c>
      <c r="Q175" s="1087" t="str">
        <f>IF(ISNUMBER(P175),IF(P175=100%,"CUMPLIDA",IF(AND(ISNUMBER(M175),ISNUMBER(OCI!$Q$6)), IF(M175&lt;OCI!$Q$6,"INCUMPLIDA","PROCESO"), "VERIFICAR FECHA")),"SIN VALOR AVANCE")</f>
        <v>PROCESO</v>
      </c>
      <c r="R175" s="348" t="s">
        <v>3832</v>
      </c>
    </row>
    <row r="176" spans="2:18" ht="141" customHeight="1" x14ac:dyDescent="0.25">
      <c r="B176" s="58" t="s">
        <v>14</v>
      </c>
      <c r="C176" s="72" t="s">
        <v>9</v>
      </c>
      <c r="D176" s="1116" t="s">
        <v>3833</v>
      </c>
      <c r="E176" s="1117" t="s">
        <v>3811</v>
      </c>
      <c r="F176" s="1203" t="s">
        <v>4145</v>
      </c>
      <c r="G176" s="1203" t="s">
        <v>3834</v>
      </c>
      <c r="H176" s="945" t="s">
        <v>3835</v>
      </c>
      <c r="I176" s="1089" t="s">
        <v>3835</v>
      </c>
      <c r="J176" s="945" t="s">
        <v>3825</v>
      </c>
      <c r="K176" s="67">
        <v>1</v>
      </c>
      <c r="L176" s="946">
        <v>45139</v>
      </c>
      <c r="M176" s="946">
        <v>45229</v>
      </c>
      <c r="N176" s="68">
        <f t="shared" si="7"/>
        <v>12.857142857142858</v>
      </c>
      <c r="O176" s="338">
        <v>0</v>
      </c>
      <c r="P176" s="70">
        <f t="shared" si="8"/>
        <v>0</v>
      </c>
      <c r="Q176" s="1087" t="str">
        <f>IF(ISNUMBER(P176),IF(P176=100%,"CUMPLIDA",IF(AND(ISNUMBER(M176),ISNUMBER(OCI!$Q$6)), IF(M176&lt;OCI!$Q$6,"INCUMPLIDA","PROCESO"), "VERIFICAR FECHA")),"SIN VALOR AVANCE")</f>
        <v>PROCESO</v>
      </c>
      <c r="R176" s="348" t="s">
        <v>3832</v>
      </c>
    </row>
    <row r="177" spans="2:18" ht="165.6" x14ac:dyDescent="0.25">
      <c r="B177" s="58" t="s">
        <v>14</v>
      </c>
      <c r="C177" s="72" t="s">
        <v>9</v>
      </c>
      <c r="D177" s="1116"/>
      <c r="E177" s="1117"/>
      <c r="F177" s="1203"/>
      <c r="G177" s="1203"/>
      <c r="H177" s="945" t="s">
        <v>3836</v>
      </c>
      <c r="I177" s="1089" t="s">
        <v>3836</v>
      </c>
      <c r="J177" s="945" t="s">
        <v>3837</v>
      </c>
      <c r="K177" s="67">
        <v>3</v>
      </c>
      <c r="L177" s="946">
        <v>45139</v>
      </c>
      <c r="M177" s="946">
        <v>45322</v>
      </c>
      <c r="N177" s="68">
        <f t="shared" si="7"/>
        <v>26.142857142857142</v>
      </c>
      <c r="O177" s="338">
        <v>0</v>
      </c>
      <c r="P177" s="70">
        <f t="shared" si="8"/>
        <v>0</v>
      </c>
      <c r="Q177" s="1087" t="str">
        <f>IF(ISNUMBER(P177),IF(P177=100%,"CUMPLIDA",IF(AND(ISNUMBER(M177),ISNUMBER(OCI!$Q$6)), IF(M177&lt;OCI!$Q$6,"INCUMPLIDA","PROCESO"), "VERIFICAR FECHA")),"SIN VALOR AVANCE")</f>
        <v>PROCESO</v>
      </c>
      <c r="R177" s="348" t="s">
        <v>3838</v>
      </c>
    </row>
    <row r="178" spans="2:18" ht="222" customHeight="1" x14ac:dyDescent="0.25">
      <c r="B178" s="58" t="s">
        <v>14</v>
      </c>
      <c r="C178" s="72" t="s">
        <v>9</v>
      </c>
      <c r="D178" s="1116" t="s">
        <v>3839</v>
      </c>
      <c r="E178" s="1117" t="s">
        <v>3811</v>
      </c>
      <c r="F178" s="1203" t="s">
        <v>4146</v>
      </c>
      <c r="G178" s="1203" t="s">
        <v>3840</v>
      </c>
      <c r="H178" s="948" t="s">
        <v>3923</v>
      </c>
      <c r="I178" s="1089" t="s">
        <v>3923</v>
      </c>
      <c r="J178" s="948" t="s">
        <v>3842</v>
      </c>
      <c r="K178" s="67">
        <v>4</v>
      </c>
      <c r="L178" s="946">
        <v>45139</v>
      </c>
      <c r="M178" s="946">
        <v>45382</v>
      </c>
      <c r="N178" s="68">
        <f t="shared" si="7"/>
        <v>34.714285714285715</v>
      </c>
      <c r="O178" s="338">
        <v>0</v>
      </c>
      <c r="P178" s="70">
        <f t="shared" si="8"/>
        <v>0</v>
      </c>
      <c r="Q178" s="1087" t="str">
        <f>IF(ISNUMBER(P178),IF(P178=100%,"CUMPLIDA",IF(AND(ISNUMBER(M178),ISNUMBER(OCI!$Q$6)), IF(M178&lt;OCI!$Q$6,"INCUMPLIDA","PROCESO"), "VERIFICAR FECHA")),"SIN VALOR AVANCE")</f>
        <v>PROCESO</v>
      </c>
      <c r="R178" s="348" t="s">
        <v>3847</v>
      </c>
    </row>
    <row r="179" spans="2:18" ht="180.75" customHeight="1" x14ac:dyDescent="0.25">
      <c r="B179" s="58" t="s">
        <v>14</v>
      </c>
      <c r="C179" s="72" t="s">
        <v>9</v>
      </c>
      <c r="D179" s="1116"/>
      <c r="E179" s="1117"/>
      <c r="F179" s="1203"/>
      <c r="G179" s="1203"/>
      <c r="H179" s="948" t="s">
        <v>3841</v>
      </c>
      <c r="I179" s="1089" t="s">
        <v>3841</v>
      </c>
      <c r="J179" s="948" t="s">
        <v>3843</v>
      </c>
      <c r="K179" s="67">
        <v>6</v>
      </c>
      <c r="L179" s="946">
        <v>45170</v>
      </c>
      <c r="M179" s="946">
        <v>45382</v>
      </c>
      <c r="N179" s="68">
        <f t="shared" si="7"/>
        <v>30.285714285714285</v>
      </c>
      <c r="O179" s="338">
        <v>0</v>
      </c>
      <c r="P179" s="70">
        <f t="shared" si="8"/>
        <v>0</v>
      </c>
      <c r="Q179" s="1087" t="str">
        <f>IF(ISNUMBER(P179),IF(P179=100%,"CUMPLIDA",IF(AND(ISNUMBER(M179),ISNUMBER(OCI!$Q$6)), IF(M179&lt;OCI!$Q$6,"INCUMPLIDA","PROCESO"), "VERIFICAR FECHA")),"SIN VALOR AVANCE")</f>
        <v>PROCESO</v>
      </c>
      <c r="R179" s="945" t="s">
        <v>3846</v>
      </c>
    </row>
    <row r="180" spans="2:18" ht="409.6" x14ac:dyDescent="0.25">
      <c r="B180" s="58" t="s">
        <v>14</v>
      </c>
      <c r="C180" s="72" t="s">
        <v>9</v>
      </c>
      <c r="D180" s="1116"/>
      <c r="E180" s="1117"/>
      <c r="F180" s="1203"/>
      <c r="G180" s="1203"/>
      <c r="H180" s="948" t="s">
        <v>3924</v>
      </c>
      <c r="I180" s="1089" t="s">
        <v>3924</v>
      </c>
      <c r="J180" s="948" t="s">
        <v>3844</v>
      </c>
      <c r="K180" s="67">
        <v>5</v>
      </c>
      <c r="L180" s="946">
        <v>45170</v>
      </c>
      <c r="M180" s="946">
        <v>45382</v>
      </c>
      <c r="N180" s="68">
        <f t="shared" si="7"/>
        <v>30.285714285714285</v>
      </c>
      <c r="O180" s="338">
        <v>0</v>
      </c>
      <c r="P180" s="70">
        <f t="shared" si="8"/>
        <v>0</v>
      </c>
      <c r="Q180" s="1087" t="str">
        <f>IF(ISNUMBER(P180),IF(P180=100%,"CUMPLIDA",IF(AND(ISNUMBER(M180),ISNUMBER(OCI!$Q$6)), IF(M180&lt;OCI!$Q$6,"INCUMPLIDA","PROCESO"), "VERIFICAR FECHA")),"SIN VALOR AVANCE")</f>
        <v>PROCESO</v>
      </c>
      <c r="R180" s="945" t="s">
        <v>3845</v>
      </c>
    </row>
    <row r="181" spans="2:18" ht="409.5" customHeight="1" x14ac:dyDescent="0.25">
      <c r="B181" s="58" t="s">
        <v>14</v>
      </c>
      <c r="C181" s="72" t="s">
        <v>9</v>
      </c>
      <c r="D181" s="1116" t="s">
        <v>3848</v>
      </c>
      <c r="E181" s="1117" t="s">
        <v>3811</v>
      </c>
      <c r="F181" s="1203" t="s">
        <v>4147</v>
      </c>
      <c r="G181" s="1203" t="s">
        <v>3849</v>
      </c>
      <c r="H181" s="945" t="s">
        <v>3850</v>
      </c>
      <c r="I181" s="1089" t="s">
        <v>3850</v>
      </c>
      <c r="J181" s="945" t="s">
        <v>3855</v>
      </c>
      <c r="K181" s="67">
        <v>1</v>
      </c>
      <c r="L181" s="946">
        <v>45139</v>
      </c>
      <c r="M181" s="946">
        <v>45168</v>
      </c>
      <c r="N181" s="68">
        <f t="shared" si="7"/>
        <v>4.1428571428571432</v>
      </c>
      <c r="O181" s="338">
        <v>0</v>
      </c>
      <c r="P181" s="70">
        <f t="shared" si="8"/>
        <v>0</v>
      </c>
      <c r="Q181" s="1087" t="str">
        <f>IF(ISNUMBER(P181),IF(P181=100%,"CUMPLIDA",IF(AND(ISNUMBER(M181),ISNUMBER(OCI!$Q$6)), IF(M181&lt;OCI!$Q$6,"INCUMPLIDA","PROCESO"), "VERIFICAR FECHA")),"SIN VALOR AVANCE")</f>
        <v>PROCESO</v>
      </c>
      <c r="R181" s="945" t="s">
        <v>3860</v>
      </c>
    </row>
    <row r="182" spans="2:18" ht="131.25" customHeight="1" x14ac:dyDescent="0.25">
      <c r="B182" s="58" t="s">
        <v>14</v>
      </c>
      <c r="C182" s="72" t="s">
        <v>9</v>
      </c>
      <c r="D182" s="1116"/>
      <c r="E182" s="1117"/>
      <c r="F182" s="1203"/>
      <c r="G182" s="1203"/>
      <c r="H182" s="945" t="s">
        <v>3851</v>
      </c>
      <c r="I182" s="1089" t="s">
        <v>3851</v>
      </c>
      <c r="J182" s="945" t="s">
        <v>3856</v>
      </c>
      <c r="K182" s="67">
        <v>1</v>
      </c>
      <c r="L182" s="946">
        <v>45139</v>
      </c>
      <c r="M182" s="946">
        <v>45199</v>
      </c>
      <c r="N182" s="68">
        <f t="shared" si="7"/>
        <v>8.5714285714285712</v>
      </c>
      <c r="O182" s="338">
        <v>0</v>
      </c>
      <c r="P182" s="70">
        <f t="shared" si="8"/>
        <v>0</v>
      </c>
      <c r="Q182" s="1087" t="str">
        <f>IF(ISNUMBER(P182),IF(P182=100%,"CUMPLIDA",IF(AND(ISNUMBER(M182),ISNUMBER(OCI!$Q$6)), IF(M182&lt;OCI!$Q$6,"INCUMPLIDA","PROCESO"), "VERIFICAR FECHA")),"SIN VALOR AVANCE")</f>
        <v>PROCESO</v>
      </c>
      <c r="R182" s="945" t="s">
        <v>3860</v>
      </c>
    </row>
    <row r="183" spans="2:18" ht="180" x14ac:dyDescent="0.25">
      <c r="B183" s="58" t="s">
        <v>14</v>
      </c>
      <c r="C183" s="72" t="s">
        <v>9</v>
      </c>
      <c r="D183" s="1116"/>
      <c r="E183" s="1117"/>
      <c r="F183" s="1203"/>
      <c r="G183" s="1203"/>
      <c r="H183" s="945" t="s">
        <v>3852</v>
      </c>
      <c r="I183" s="1089" t="s">
        <v>3852</v>
      </c>
      <c r="J183" s="945" t="s">
        <v>3857</v>
      </c>
      <c r="K183" s="67">
        <v>1</v>
      </c>
      <c r="L183" s="946">
        <v>45139</v>
      </c>
      <c r="M183" s="946">
        <v>45199</v>
      </c>
      <c r="N183" s="68">
        <f t="shared" si="7"/>
        <v>8.5714285714285712</v>
      </c>
      <c r="O183" s="338">
        <v>0</v>
      </c>
      <c r="P183" s="70">
        <f t="shared" si="8"/>
        <v>0</v>
      </c>
      <c r="Q183" s="1087" t="str">
        <f>IF(ISNUMBER(P183),IF(P183=100%,"CUMPLIDA",IF(AND(ISNUMBER(M183),ISNUMBER(OCI!$Q$6)), IF(M183&lt;OCI!$Q$6,"INCUMPLIDA","PROCESO"), "VERIFICAR FECHA")),"SIN VALOR AVANCE")</f>
        <v>PROCESO</v>
      </c>
      <c r="R183" s="945" t="s">
        <v>3861</v>
      </c>
    </row>
    <row r="184" spans="2:18" ht="105.6" x14ac:dyDescent="0.25">
      <c r="B184" s="58" t="s">
        <v>14</v>
      </c>
      <c r="C184" s="72" t="s">
        <v>9</v>
      </c>
      <c r="D184" s="1116"/>
      <c r="E184" s="1117"/>
      <c r="F184" s="1203"/>
      <c r="G184" s="1203"/>
      <c r="H184" s="945" t="s">
        <v>3853</v>
      </c>
      <c r="I184" s="1089" t="s">
        <v>3853</v>
      </c>
      <c r="J184" s="945" t="s">
        <v>3858</v>
      </c>
      <c r="K184" s="67">
        <v>1</v>
      </c>
      <c r="L184" s="946">
        <v>45139</v>
      </c>
      <c r="M184" s="946">
        <v>45229</v>
      </c>
      <c r="N184" s="68">
        <f t="shared" si="7"/>
        <v>12.857142857142858</v>
      </c>
      <c r="O184" s="338">
        <v>0</v>
      </c>
      <c r="P184" s="70">
        <f t="shared" si="8"/>
        <v>0</v>
      </c>
      <c r="Q184" s="1087" t="str">
        <f>IF(ISNUMBER(P184),IF(P184=100%,"CUMPLIDA",IF(AND(ISNUMBER(M184),ISNUMBER(OCI!$Q$6)), IF(M184&lt;OCI!$Q$6,"INCUMPLIDA","PROCESO"), "VERIFICAR FECHA")),"SIN VALOR AVANCE")</f>
        <v>PROCESO</v>
      </c>
      <c r="R184" s="945" t="s">
        <v>3862</v>
      </c>
    </row>
    <row r="185" spans="2:18" ht="135" x14ac:dyDescent="0.25">
      <c r="B185" s="58" t="s">
        <v>14</v>
      </c>
      <c r="C185" s="72" t="s">
        <v>9</v>
      </c>
      <c r="D185" s="1116"/>
      <c r="E185" s="1117"/>
      <c r="F185" s="1203"/>
      <c r="G185" s="1203"/>
      <c r="H185" s="945" t="s">
        <v>3854</v>
      </c>
      <c r="I185" s="1089" t="s">
        <v>3854</v>
      </c>
      <c r="J185" s="945" t="s">
        <v>3859</v>
      </c>
      <c r="K185" s="67">
        <v>2</v>
      </c>
      <c r="L185" s="946">
        <v>45139</v>
      </c>
      <c r="M185" s="946">
        <v>45322</v>
      </c>
      <c r="N185" s="68">
        <f t="shared" si="7"/>
        <v>26.142857142857142</v>
      </c>
      <c r="O185" s="338">
        <v>0</v>
      </c>
      <c r="P185" s="70">
        <f t="shared" si="8"/>
        <v>0</v>
      </c>
      <c r="Q185" s="1087" t="str">
        <f>IF(ISNUMBER(P185),IF(P185=100%,"CUMPLIDA",IF(AND(ISNUMBER(M185),ISNUMBER(OCI!$Q$6)), IF(M185&lt;OCI!$Q$6,"INCUMPLIDA","PROCESO"), "VERIFICAR FECHA")),"SIN VALOR AVANCE")</f>
        <v>PROCESO</v>
      </c>
      <c r="R185" s="945" t="s">
        <v>3863</v>
      </c>
    </row>
    <row r="186" spans="2:18" ht="409.5" customHeight="1" x14ac:dyDescent="0.25">
      <c r="B186" s="58" t="s">
        <v>14</v>
      </c>
      <c r="C186" s="72" t="s">
        <v>9</v>
      </c>
      <c r="D186" s="1116" t="s">
        <v>3864</v>
      </c>
      <c r="E186" s="1117" t="s">
        <v>3811</v>
      </c>
      <c r="F186" s="1203" t="s">
        <v>4148</v>
      </c>
      <c r="G186" s="1203" t="s">
        <v>3865</v>
      </c>
      <c r="H186" s="945" t="s">
        <v>3866</v>
      </c>
      <c r="I186" s="1089" t="s">
        <v>3866</v>
      </c>
      <c r="J186" s="945" t="s">
        <v>3870</v>
      </c>
      <c r="K186" s="67">
        <v>22</v>
      </c>
      <c r="L186" s="946">
        <v>45139</v>
      </c>
      <c r="M186" s="946">
        <v>45291</v>
      </c>
      <c r="N186" s="68">
        <f t="shared" si="7"/>
        <v>21.714285714285715</v>
      </c>
      <c r="O186" s="338">
        <v>0</v>
      </c>
      <c r="P186" s="70">
        <f t="shared" si="8"/>
        <v>0</v>
      </c>
      <c r="Q186" s="1087" t="str">
        <f>IF(ISNUMBER(P186),IF(P186=100%,"CUMPLIDA",IF(AND(ISNUMBER(M186),ISNUMBER(OCI!$Q$6)), IF(M186&lt;OCI!$Q$6,"INCUMPLIDA","PROCESO"), "VERIFICAR FECHA")),"SIN VALOR AVANCE")</f>
        <v>PROCESO</v>
      </c>
      <c r="R186" s="945" t="s">
        <v>3872</v>
      </c>
    </row>
    <row r="187" spans="2:18" ht="123.75" customHeight="1" x14ac:dyDescent="0.25">
      <c r="B187" s="58" t="s">
        <v>14</v>
      </c>
      <c r="C187" s="72" t="s">
        <v>9</v>
      </c>
      <c r="D187" s="1116"/>
      <c r="E187" s="1117"/>
      <c r="F187" s="1203"/>
      <c r="G187" s="1203"/>
      <c r="H187" s="945" t="s">
        <v>3867</v>
      </c>
      <c r="I187" s="1089" t="s">
        <v>3867</v>
      </c>
      <c r="J187" s="945" t="s">
        <v>3856</v>
      </c>
      <c r="K187" s="67">
        <v>1</v>
      </c>
      <c r="L187" s="946">
        <v>45139</v>
      </c>
      <c r="M187" s="946">
        <v>45199</v>
      </c>
      <c r="N187" s="68">
        <f t="shared" si="7"/>
        <v>8.5714285714285712</v>
      </c>
      <c r="O187" s="338">
        <v>0</v>
      </c>
      <c r="P187" s="70">
        <f t="shared" si="8"/>
        <v>0</v>
      </c>
      <c r="Q187" s="1087" t="str">
        <f>IF(ISNUMBER(P187),IF(P187=100%,"CUMPLIDA",IF(AND(ISNUMBER(M187),ISNUMBER(OCI!$Q$6)), IF(M187&lt;OCI!$Q$6,"INCUMPLIDA","PROCESO"), "VERIFICAR FECHA")),"SIN VALOR AVANCE")</f>
        <v>PROCESO</v>
      </c>
      <c r="R187" s="945" t="s">
        <v>3860</v>
      </c>
    </row>
    <row r="188" spans="2:18" ht="113.25" customHeight="1" x14ac:dyDescent="0.25">
      <c r="B188" s="58" t="s">
        <v>14</v>
      </c>
      <c r="C188" s="72" t="s">
        <v>9</v>
      </c>
      <c r="D188" s="1116"/>
      <c r="E188" s="1117"/>
      <c r="F188" s="1203"/>
      <c r="G188" s="1203"/>
      <c r="H188" s="945" t="s">
        <v>3867</v>
      </c>
      <c r="I188" s="1089" t="s">
        <v>3867</v>
      </c>
      <c r="J188" s="945" t="s">
        <v>3856</v>
      </c>
      <c r="K188" s="67">
        <v>1</v>
      </c>
      <c r="L188" s="946">
        <v>45139</v>
      </c>
      <c r="M188" s="946">
        <v>45199</v>
      </c>
      <c r="N188" s="68">
        <f t="shared" si="7"/>
        <v>8.5714285714285712</v>
      </c>
      <c r="O188" s="338">
        <v>0</v>
      </c>
      <c r="P188" s="70">
        <f t="shared" si="8"/>
        <v>0</v>
      </c>
      <c r="Q188" s="1087" t="str">
        <f>IF(ISNUMBER(P188),IF(P188=100%,"CUMPLIDA",IF(AND(ISNUMBER(M188),ISNUMBER(OCI!$Q$6)), IF(M188&lt;OCI!$Q$6,"INCUMPLIDA","PROCESO"), "VERIFICAR FECHA")),"SIN VALOR AVANCE")</f>
        <v>PROCESO</v>
      </c>
      <c r="R188" s="945" t="s">
        <v>3873</v>
      </c>
    </row>
    <row r="189" spans="2:18" ht="180" x14ac:dyDescent="0.25">
      <c r="B189" s="58" t="s">
        <v>14</v>
      </c>
      <c r="C189" s="72" t="s">
        <v>9</v>
      </c>
      <c r="D189" s="1116"/>
      <c r="E189" s="1117"/>
      <c r="F189" s="1203"/>
      <c r="G189" s="1203"/>
      <c r="H189" s="945" t="s">
        <v>3868</v>
      </c>
      <c r="I189" s="1089" t="s">
        <v>3868</v>
      </c>
      <c r="J189" s="945" t="s">
        <v>3857</v>
      </c>
      <c r="K189" s="67">
        <v>1</v>
      </c>
      <c r="L189" s="946">
        <v>45139</v>
      </c>
      <c r="M189" s="946">
        <v>45199</v>
      </c>
      <c r="N189" s="68">
        <f t="shared" si="7"/>
        <v>8.5714285714285712</v>
      </c>
      <c r="O189" s="338">
        <v>0</v>
      </c>
      <c r="P189" s="70">
        <f t="shared" si="8"/>
        <v>0</v>
      </c>
      <c r="Q189" s="1087" t="str">
        <f>IF(ISNUMBER(P189),IF(P189=100%,"CUMPLIDA",IF(AND(ISNUMBER(M189),ISNUMBER(OCI!$Q$6)), IF(M189&lt;OCI!$Q$6,"INCUMPLIDA","PROCESO"), "VERIFICAR FECHA")),"SIN VALOR AVANCE")</f>
        <v>PROCESO</v>
      </c>
      <c r="R189" s="945" t="s">
        <v>3874</v>
      </c>
    </row>
    <row r="190" spans="2:18" ht="125.25" customHeight="1" x14ac:dyDescent="0.25">
      <c r="B190" s="58" t="s">
        <v>14</v>
      </c>
      <c r="C190" s="72" t="s">
        <v>9</v>
      </c>
      <c r="D190" s="1116"/>
      <c r="E190" s="1117"/>
      <c r="F190" s="1203"/>
      <c r="G190" s="1203"/>
      <c r="H190" s="945" t="s">
        <v>3869</v>
      </c>
      <c r="I190" s="1089" t="s">
        <v>3869</v>
      </c>
      <c r="J190" s="945" t="s">
        <v>3871</v>
      </c>
      <c r="K190" s="67">
        <v>22</v>
      </c>
      <c r="L190" s="946">
        <v>45139</v>
      </c>
      <c r="M190" s="946">
        <v>45291</v>
      </c>
      <c r="N190" s="68">
        <f t="shared" si="7"/>
        <v>21.714285714285715</v>
      </c>
      <c r="O190" s="338">
        <v>0</v>
      </c>
      <c r="P190" s="70">
        <f t="shared" si="8"/>
        <v>0</v>
      </c>
      <c r="Q190" s="1087" t="str">
        <f>IF(ISNUMBER(P190),IF(P190=100%,"CUMPLIDA",IF(AND(ISNUMBER(M190),ISNUMBER(OCI!$Q$6)), IF(M190&lt;OCI!$Q$6,"INCUMPLIDA","PROCESO"), "VERIFICAR FECHA")),"SIN VALOR AVANCE")</f>
        <v>PROCESO</v>
      </c>
      <c r="R190" s="945" t="s">
        <v>3874</v>
      </c>
    </row>
    <row r="191" spans="2:18" ht="409.5" customHeight="1" x14ac:dyDescent="0.25">
      <c r="B191" s="58" t="s">
        <v>14</v>
      </c>
      <c r="C191" s="72" t="s">
        <v>9</v>
      </c>
      <c r="D191" s="1116" t="s">
        <v>3883</v>
      </c>
      <c r="E191" s="1117" t="s">
        <v>3811</v>
      </c>
      <c r="F191" s="1203" t="s">
        <v>4149</v>
      </c>
      <c r="G191" s="1203" t="s">
        <v>3875</v>
      </c>
      <c r="H191" s="948" t="s">
        <v>3817</v>
      </c>
      <c r="I191" s="1089" t="s">
        <v>3817</v>
      </c>
      <c r="J191" s="948" t="s">
        <v>3824</v>
      </c>
      <c r="K191" s="67">
        <v>1</v>
      </c>
      <c r="L191" s="946">
        <v>45139</v>
      </c>
      <c r="M191" s="946">
        <v>45291</v>
      </c>
      <c r="N191" s="68">
        <f t="shared" si="7"/>
        <v>21.714285714285715</v>
      </c>
      <c r="O191" s="338">
        <v>0</v>
      </c>
      <c r="P191" s="70">
        <f t="shared" si="8"/>
        <v>0</v>
      </c>
      <c r="Q191" s="1087" t="str">
        <f>IF(ISNUMBER(P191),IF(P191=100%,"CUMPLIDA",IF(AND(ISNUMBER(M191),ISNUMBER(OCI!$Q$6)), IF(M191&lt;OCI!$Q$6,"INCUMPLIDA","PROCESO"), "VERIFICAR FECHA")),"SIN VALOR AVANCE")</f>
        <v>PROCESO</v>
      </c>
      <c r="R191" s="945" t="s">
        <v>3832</v>
      </c>
    </row>
    <row r="192" spans="2:18" ht="106.2" x14ac:dyDescent="0.25">
      <c r="B192" s="58" t="s">
        <v>14</v>
      </c>
      <c r="C192" s="72" t="s">
        <v>9</v>
      </c>
      <c r="D192" s="1116"/>
      <c r="E192" s="1117"/>
      <c r="F192" s="1203"/>
      <c r="G192" s="1203"/>
      <c r="H192" s="948" t="s">
        <v>3818</v>
      </c>
      <c r="I192" s="1089" t="s">
        <v>3818</v>
      </c>
      <c r="J192" s="948" t="s">
        <v>3825</v>
      </c>
      <c r="K192" s="67">
        <v>1</v>
      </c>
      <c r="L192" s="946">
        <v>45139</v>
      </c>
      <c r="M192" s="946">
        <v>45290</v>
      </c>
      <c r="N192" s="68">
        <f t="shared" si="7"/>
        <v>21.571428571428573</v>
      </c>
      <c r="O192" s="338">
        <v>0</v>
      </c>
      <c r="P192" s="70">
        <f t="shared" si="8"/>
        <v>0</v>
      </c>
      <c r="Q192" s="1087" t="str">
        <f>IF(ISNUMBER(P192),IF(P192=100%,"CUMPLIDA",IF(AND(ISNUMBER(M192),ISNUMBER(OCI!$Q$6)), IF(M192&lt;OCI!$Q$6,"INCUMPLIDA","PROCESO"), "VERIFICAR FECHA")),"SIN VALOR AVANCE")</f>
        <v>PROCESO</v>
      </c>
      <c r="R192" s="945" t="s">
        <v>3832</v>
      </c>
    </row>
    <row r="193" spans="2:18" ht="105.6" x14ac:dyDescent="0.25">
      <c r="B193" s="58" t="s">
        <v>14</v>
      </c>
      <c r="C193" s="72" t="s">
        <v>9</v>
      </c>
      <c r="D193" s="1116"/>
      <c r="E193" s="1117"/>
      <c r="F193" s="1203"/>
      <c r="G193" s="1203"/>
      <c r="H193" s="948" t="s">
        <v>3876</v>
      </c>
      <c r="I193" s="1089" t="s">
        <v>3876</v>
      </c>
      <c r="J193" s="948" t="s">
        <v>3879</v>
      </c>
      <c r="K193" s="67">
        <v>1</v>
      </c>
      <c r="L193" s="946">
        <v>45139</v>
      </c>
      <c r="M193" s="946">
        <v>45168</v>
      </c>
      <c r="N193" s="68">
        <f t="shared" si="7"/>
        <v>4.1428571428571432</v>
      </c>
      <c r="O193" s="338">
        <v>0</v>
      </c>
      <c r="P193" s="70">
        <f t="shared" si="8"/>
        <v>0</v>
      </c>
      <c r="Q193" s="1087" t="str">
        <f>IF(ISNUMBER(P193),IF(P193=100%,"CUMPLIDA",IF(AND(ISNUMBER(M193),ISNUMBER(OCI!$Q$6)), IF(M193&lt;OCI!$Q$6,"INCUMPLIDA","PROCESO"), "VERIFICAR FECHA")),"SIN VALOR AVANCE")</f>
        <v>PROCESO</v>
      </c>
      <c r="R193" s="945" t="s">
        <v>3881</v>
      </c>
    </row>
    <row r="194" spans="2:18" ht="118.5" customHeight="1" x14ac:dyDescent="0.25">
      <c r="B194" s="58" t="s">
        <v>14</v>
      </c>
      <c r="C194" s="72" t="s">
        <v>9</v>
      </c>
      <c r="D194" s="1116"/>
      <c r="E194" s="1117"/>
      <c r="F194" s="1203"/>
      <c r="G194" s="1203"/>
      <c r="H194" s="948" t="s">
        <v>3877</v>
      </c>
      <c r="I194" s="1089" t="s">
        <v>3877</v>
      </c>
      <c r="J194" s="948" t="s">
        <v>3880</v>
      </c>
      <c r="K194" s="67">
        <v>2</v>
      </c>
      <c r="L194" s="946">
        <v>45154</v>
      </c>
      <c r="M194" s="946">
        <v>45168</v>
      </c>
      <c r="N194" s="68">
        <f t="shared" si="7"/>
        <v>2</v>
      </c>
      <c r="O194" s="338">
        <v>0</v>
      </c>
      <c r="P194" s="70">
        <f t="shared" si="8"/>
        <v>0</v>
      </c>
      <c r="Q194" s="1087" t="str">
        <f>IF(ISNUMBER(P194),IF(P194=100%,"CUMPLIDA",IF(AND(ISNUMBER(M194),ISNUMBER(OCI!$Q$6)), IF(M194&lt;OCI!$Q$6,"INCUMPLIDA","PROCESO"), "VERIFICAR FECHA")),"SIN VALOR AVANCE")</f>
        <v>PROCESO</v>
      </c>
      <c r="R194" s="945" t="s">
        <v>3882</v>
      </c>
    </row>
    <row r="195" spans="2:18" ht="165" x14ac:dyDescent="0.25">
      <c r="B195" s="58" t="s">
        <v>14</v>
      </c>
      <c r="C195" s="72" t="s">
        <v>9</v>
      </c>
      <c r="D195" s="1116"/>
      <c r="E195" s="1117"/>
      <c r="F195" s="1203"/>
      <c r="G195" s="1203"/>
      <c r="H195" s="948" t="s">
        <v>3878</v>
      </c>
      <c r="I195" s="1089" t="s">
        <v>3878</v>
      </c>
      <c r="J195" s="948" t="s">
        <v>223</v>
      </c>
      <c r="K195" s="67">
        <v>6</v>
      </c>
      <c r="L195" s="946">
        <v>45170</v>
      </c>
      <c r="M195" s="946">
        <v>45536</v>
      </c>
      <c r="N195" s="68">
        <f t="shared" si="7"/>
        <v>52.285714285714285</v>
      </c>
      <c r="O195" s="338">
        <v>0</v>
      </c>
      <c r="P195" s="70">
        <f t="shared" si="8"/>
        <v>0</v>
      </c>
      <c r="Q195" s="1087" t="str">
        <f>IF(ISNUMBER(P195),IF(P195=100%,"CUMPLIDA",IF(AND(ISNUMBER(M195),ISNUMBER(OCI!$Q$6)), IF(M195&lt;OCI!$Q$6,"INCUMPLIDA","PROCESO"), "VERIFICAR FECHA")),"SIN VALOR AVANCE")</f>
        <v>PROCESO</v>
      </c>
      <c r="R195" s="945" t="s">
        <v>3882</v>
      </c>
    </row>
    <row r="196" spans="2:18" ht="409.5" customHeight="1" x14ac:dyDescent="0.25">
      <c r="B196" s="58" t="s">
        <v>14</v>
      </c>
      <c r="C196" s="72" t="s">
        <v>9</v>
      </c>
      <c r="D196" s="1116" t="s">
        <v>3905</v>
      </c>
      <c r="E196" s="1117" t="s">
        <v>3811</v>
      </c>
      <c r="F196" s="1203" t="s">
        <v>4150</v>
      </c>
      <c r="G196" s="1203" t="s">
        <v>3884</v>
      </c>
      <c r="H196" s="948" t="s">
        <v>3885</v>
      </c>
      <c r="I196" s="1089" t="s">
        <v>3885</v>
      </c>
      <c r="J196" s="948" t="s">
        <v>3893</v>
      </c>
      <c r="K196" s="67">
        <v>2</v>
      </c>
      <c r="L196" s="946">
        <v>45179</v>
      </c>
      <c r="M196" s="946">
        <v>45361</v>
      </c>
      <c r="N196" s="68">
        <f t="shared" si="7"/>
        <v>26</v>
      </c>
      <c r="O196" s="338">
        <v>0</v>
      </c>
      <c r="P196" s="70">
        <f t="shared" si="8"/>
        <v>0</v>
      </c>
      <c r="Q196" s="1087" t="str">
        <f>IF(ISNUMBER(P196),IF(P196=100%,"CUMPLIDA",IF(AND(ISNUMBER(M196),ISNUMBER(OCI!$Q$6)), IF(M196&lt;OCI!$Q$6,"INCUMPLIDA","PROCESO"), "VERIFICAR FECHA")),"SIN VALOR AVANCE")</f>
        <v>PROCESO</v>
      </c>
      <c r="R196" s="945" t="s">
        <v>3899</v>
      </c>
    </row>
    <row r="197" spans="2:18" ht="184.5" customHeight="1" x14ac:dyDescent="0.25">
      <c r="B197" s="58" t="s">
        <v>14</v>
      </c>
      <c r="C197" s="72" t="s">
        <v>9</v>
      </c>
      <c r="D197" s="1116"/>
      <c r="E197" s="1117"/>
      <c r="F197" s="1203"/>
      <c r="G197" s="1203"/>
      <c r="H197" s="948" t="s">
        <v>3886</v>
      </c>
      <c r="I197" s="1089" t="s">
        <v>3886</v>
      </c>
      <c r="J197" s="948" t="s">
        <v>3894</v>
      </c>
      <c r="K197" s="67">
        <v>12</v>
      </c>
      <c r="L197" s="946">
        <v>45170</v>
      </c>
      <c r="M197" s="946">
        <v>45382</v>
      </c>
      <c r="N197" s="68">
        <f t="shared" si="7"/>
        <v>30.285714285714285</v>
      </c>
      <c r="O197" s="338">
        <v>0</v>
      </c>
      <c r="P197" s="70">
        <f t="shared" si="8"/>
        <v>0</v>
      </c>
      <c r="Q197" s="1087" t="str">
        <f>IF(ISNUMBER(P197),IF(P197=100%,"CUMPLIDA",IF(AND(ISNUMBER(M197),ISNUMBER(OCI!$Q$6)), IF(M197&lt;OCI!$Q$6,"INCUMPLIDA","PROCESO"), "VERIFICAR FECHA")),"SIN VALOR AVANCE")</f>
        <v>PROCESO</v>
      </c>
      <c r="R197" s="945" t="s">
        <v>3900</v>
      </c>
    </row>
    <row r="198" spans="2:18" ht="105.6" x14ac:dyDescent="0.25">
      <c r="B198" s="58" t="s">
        <v>14</v>
      </c>
      <c r="C198" s="72" t="s">
        <v>9</v>
      </c>
      <c r="D198" s="1116"/>
      <c r="E198" s="1117"/>
      <c r="F198" s="1203"/>
      <c r="G198" s="1203"/>
      <c r="H198" s="948" t="s">
        <v>3887</v>
      </c>
      <c r="I198" s="1089" t="s">
        <v>3887</v>
      </c>
      <c r="J198" s="948" t="s">
        <v>3895</v>
      </c>
      <c r="K198" s="67">
        <v>1</v>
      </c>
      <c r="L198" s="946">
        <v>45139</v>
      </c>
      <c r="M198" s="946">
        <v>45351</v>
      </c>
      <c r="N198" s="68">
        <f t="shared" si="7"/>
        <v>30.285714285714285</v>
      </c>
      <c r="O198" s="338">
        <v>0</v>
      </c>
      <c r="P198" s="70">
        <f t="shared" si="8"/>
        <v>0</v>
      </c>
      <c r="Q198" s="1087" t="str">
        <f>IF(ISNUMBER(P198),IF(P198=100%,"CUMPLIDA",IF(AND(ISNUMBER(M198),ISNUMBER(OCI!$Q$6)), IF(M198&lt;OCI!$Q$6,"INCUMPLIDA","PROCESO"), "VERIFICAR FECHA")),"SIN VALOR AVANCE")</f>
        <v>PROCESO</v>
      </c>
      <c r="R198" s="945" t="s">
        <v>3901</v>
      </c>
    </row>
    <row r="199" spans="2:18" ht="105.6" x14ac:dyDescent="0.25">
      <c r="B199" s="58" t="s">
        <v>14</v>
      </c>
      <c r="C199" s="72" t="s">
        <v>9</v>
      </c>
      <c r="D199" s="1116"/>
      <c r="E199" s="1117"/>
      <c r="F199" s="1203"/>
      <c r="G199" s="1203"/>
      <c r="H199" s="948" t="s">
        <v>3888</v>
      </c>
      <c r="I199" s="1089" t="s">
        <v>3888</v>
      </c>
      <c r="J199" s="948" t="s">
        <v>3895</v>
      </c>
      <c r="K199" s="67">
        <v>1</v>
      </c>
      <c r="L199" s="946">
        <v>45139</v>
      </c>
      <c r="M199" s="946">
        <v>45351</v>
      </c>
      <c r="N199" s="68">
        <f t="shared" si="7"/>
        <v>30.285714285714285</v>
      </c>
      <c r="O199" s="338">
        <v>0</v>
      </c>
      <c r="P199" s="70">
        <f t="shared" si="8"/>
        <v>0</v>
      </c>
      <c r="Q199" s="1087" t="str">
        <f>IF(ISNUMBER(P199),IF(P199=100%,"CUMPLIDA",IF(AND(ISNUMBER(M199),ISNUMBER(OCI!$Q$6)), IF(M199&lt;OCI!$Q$6,"INCUMPLIDA","PROCESO"), "VERIFICAR FECHA")),"SIN VALOR AVANCE")</f>
        <v>PROCESO</v>
      </c>
      <c r="R199" s="945" t="s">
        <v>3902</v>
      </c>
    </row>
    <row r="200" spans="2:18" ht="135" x14ac:dyDescent="0.25">
      <c r="B200" s="58" t="s">
        <v>14</v>
      </c>
      <c r="C200" s="72" t="s">
        <v>9</v>
      </c>
      <c r="D200" s="1116"/>
      <c r="E200" s="1117"/>
      <c r="F200" s="1203"/>
      <c r="G200" s="1203"/>
      <c r="H200" s="948" t="s">
        <v>3889</v>
      </c>
      <c r="I200" s="1089" t="s">
        <v>3889</v>
      </c>
      <c r="J200" s="948" t="s">
        <v>3896</v>
      </c>
      <c r="K200" s="67">
        <v>6</v>
      </c>
      <c r="L200" s="946">
        <v>45139</v>
      </c>
      <c r="M200" s="946">
        <v>45351</v>
      </c>
      <c r="N200" s="68">
        <f t="shared" si="7"/>
        <v>30.285714285714285</v>
      </c>
      <c r="O200" s="338">
        <v>0</v>
      </c>
      <c r="P200" s="70">
        <f t="shared" si="8"/>
        <v>0</v>
      </c>
      <c r="Q200" s="1087" t="str">
        <f>IF(ISNUMBER(P200),IF(P200=100%,"CUMPLIDA",IF(AND(ISNUMBER(M200),ISNUMBER(OCI!$Q$6)), IF(M200&lt;OCI!$Q$6,"INCUMPLIDA","PROCESO"), "VERIFICAR FECHA")),"SIN VALOR AVANCE")</f>
        <v>PROCESO</v>
      </c>
      <c r="R200" s="945" t="s">
        <v>3902</v>
      </c>
    </row>
    <row r="201" spans="2:18" ht="135" x14ac:dyDescent="0.25">
      <c r="B201" s="58" t="s">
        <v>14</v>
      </c>
      <c r="C201" s="72" t="s">
        <v>9</v>
      </c>
      <c r="D201" s="1116"/>
      <c r="E201" s="1117"/>
      <c r="F201" s="1203"/>
      <c r="G201" s="1203"/>
      <c r="H201" s="948" t="s">
        <v>3890</v>
      </c>
      <c r="I201" s="1089" t="s">
        <v>3890</v>
      </c>
      <c r="J201" s="948" t="s">
        <v>3897</v>
      </c>
      <c r="K201" s="67">
        <v>1</v>
      </c>
      <c r="L201" s="946">
        <v>45170</v>
      </c>
      <c r="M201" s="946">
        <v>45382</v>
      </c>
      <c r="N201" s="68">
        <f t="shared" si="7"/>
        <v>30.285714285714285</v>
      </c>
      <c r="O201" s="338">
        <v>0</v>
      </c>
      <c r="P201" s="70">
        <f t="shared" si="8"/>
        <v>0</v>
      </c>
      <c r="Q201" s="1087" t="str">
        <f>IF(ISNUMBER(P201),IF(P201=100%,"CUMPLIDA",IF(AND(ISNUMBER(M201),ISNUMBER(OCI!$Q$6)), IF(M201&lt;OCI!$Q$6,"INCUMPLIDA","PROCESO"), "VERIFICAR FECHA")),"SIN VALOR AVANCE")</f>
        <v>PROCESO</v>
      </c>
      <c r="R201" s="945" t="s">
        <v>3927</v>
      </c>
    </row>
    <row r="202" spans="2:18" ht="184.5" customHeight="1" x14ac:dyDescent="0.25">
      <c r="B202" s="58" t="s">
        <v>14</v>
      </c>
      <c r="C202" s="72" t="s">
        <v>9</v>
      </c>
      <c r="D202" s="1116"/>
      <c r="E202" s="1117"/>
      <c r="F202" s="1203"/>
      <c r="G202" s="1203"/>
      <c r="H202" s="948" t="s">
        <v>3891</v>
      </c>
      <c r="I202" s="1089" t="s">
        <v>3891</v>
      </c>
      <c r="J202" s="948" t="s">
        <v>3898</v>
      </c>
      <c r="K202" s="67">
        <v>6</v>
      </c>
      <c r="L202" s="946">
        <v>45170</v>
      </c>
      <c r="M202" s="946">
        <v>45382</v>
      </c>
      <c r="N202" s="68">
        <f t="shared" ref="N202:N244" si="9">(M202-L202)/7</f>
        <v>30.285714285714285</v>
      </c>
      <c r="O202" s="338">
        <v>0</v>
      </c>
      <c r="P202" s="70">
        <f t="shared" ref="P202:P244" si="10">O202/K202</f>
        <v>0</v>
      </c>
      <c r="Q202" s="1087" t="str">
        <f>IF(ISNUMBER(P202),IF(P202=100%,"CUMPLIDA",IF(AND(ISNUMBER(M202),ISNUMBER(OCI!$Q$6)), IF(M202&lt;OCI!$Q$6,"INCUMPLIDA","PROCESO"), "VERIFICAR FECHA")),"SIN VALOR AVANCE")</f>
        <v>PROCESO</v>
      </c>
      <c r="R202" s="945" t="s">
        <v>3903</v>
      </c>
    </row>
    <row r="203" spans="2:18" ht="120" customHeight="1" x14ac:dyDescent="0.25">
      <c r="B203" s="58" t="s">
        <v>14</v>
      </c>
      <c r="C203" s="72" t="s">
        <v>9</v>
      </c>
      <c r="D203" s="1116"/>
      <c r="E203" s="1117"/>
      <c r="F203" s="1203"/>
      <c r="G203" s="1203"/>
      <c r="H203" s="948" t="s">
        <v>3892</v>
      </c>
      <c r="I203" s="1089" t="s">
        <v>3892</v>
      </c>
      <c r="J203" s="948" t="s">
        <v>3827</v>
      </c>
      <c r="K203" s="67">
        <v>1</v>
      </c>
      <c r="L203" s="946">
        <v>45139</v>
      </c>
      <c r="M203" s="946">
        <v>45473</v>
      </c>
      <c r="N203" s="68">
        <f t="shared" si="9"/>
        <v>47.714285714285715</v>
      </c>
      <c r="O203" s="338">
        <v>0</v>
      </c>
      <c r="P203" s="70">
        <f t="shared" si="10"/>
        <v>0</v>
      </c>
      <c r="Q203" s="1087" t="str">
        <f>IF(ISNUMBER(P203),IF(P203=100%,"CUMPLIDA",IF(AND(ISNUMBER(M203),ISNUMBER(OCI!$Q$6)), IF(M203&lt;OCI!$Q$6,"INCUMPLIDA","PROCESO"), "VERIFICAR FECHA")),"SIN VALOR AVANCE")</f>
        <v>PROCESO</v>
      </c>
      <c r="R203" s="945" t="s">
        <v>3904</v>
      </c>
    </row>
    <row r="204" spans="2:18" ht="171" customHeight="1" x14ac:dyDescent="0.25">
      <c r="B204" s="58" t="s">
        <v>14</v>
      </c>
      <c r="C204" s="72" t="s">
        <v>9</v>
      </c>
      <c r="D204" s="1116" t="s">
        <v>3906</v>
      </c>
      <c r="E204" s="1117" t="s">
        <v>3811</v>
      </c>
      <c r="F204" s="1203" t="s">
        <v>4151</v>
      </c>
      <c r="G204" s="1203" t="s">
        <v>3907</v>
      </c>
      <c r="H204" s="948" t="s">
        <v>3908</v>
      </c>
      <c r="I204" s="1089" t="s">
        <v>3908</v>
      </c>
      <c r="J204" s="948" t="s">
        <v>3911</v>
      </c>
      <c r="K204" s="67">
        <v>2</v>
      </c>
      <c r="L204" s="946">
        <v>45153</v>
      </c>
      <c r="M204" s="946">
        <v>45199</v>
      </c>
      <c r="N204" s="68">
        <f t="shared" si="9"/>
        <v>6.5714285714285712</v>
      </c>
      <c r="O204" s="338">
        <v>0</v>
      </c>
      <c r="P204" s="70">
        <f t="shared" si="10"/>
        <v>0</v>
      </c>
      <c r="Q204" s="1087" t="str">
        <f>IF(ISNUMBER(P204),IF(P204=100%,"CUMPLIDA",IF(AND(ISNUMBER(M204),ISNUMBER(OCI!$Q$6)), IF(M204&lt;OCI!$Q$6,"INCUMPLIDA","PROCESO"), "VERIFICAR FECHA")),"SIN VALOR AVANCE")</f>
        <v>PROCESO</v>
      </c>
      <c r="R204" s="945" t="s">
        <v>3914</v>
      </c>
    </row>
    <row r="205" spans="2:18" ht="150" x14ac:dyDescent="0.25">
      <c r="B205" s="58" t="s">
        <v>14</v>
      </c>
      <c r="C205" s="72" t="s">
        <v>9</v>
      </c>
      <c r="D205" s="1116"/>
      <c r="E205" s="1117"/>
      <c r="F205" s="1203"/>
      <c r="G205" s="1203"/>
      <c r="H205" s="948" t="s">
        <v>3909</v>
      </c>
      <c r="I205" s="1089" t="s">
        <v>3909</v>
      </c>
      <c r="J205" s="948" t="s">
        <v>3912</v>
      </c>
      <c r="K205" s="67">
        <v>3</v>
      </c>
      <c r="L205" s="946">
        <v>45153</v>
      </c>
      <c r="M205" s="946">
        <v>45199</v>
      </c>
      <c r="N205" s="68">
        <f t="shared" si="9"/>
        <v>6.5714285714285712</v>
      </c>
      <c r="O205" s="338">
        <v>0</v>
      </c>
      <c r="P205" s="70">
        <f t="shared" si="10"/>
        <v>0</v>
      </c>
      <c r="Q205" s="1087" t="str">
        <f>IF(ISNUMBER(P205),IF(P205=100%,"CUMPLIDA",IF(AND(ISNUMBER(M205),ISNUMBER(OCI!$Q$6)), IF(M205&lt;OCI!$Q$6,"INCUMPLIDA","PROCESO"), "VERIFICAR FECHA")),"SIN VALOR AVANCE")</f>
        <v>PROCESO</v>
      </c>
      <c r="R205" s="945" t="s">
        <v>3915</v>
      </c>
    </row>
    <row r="206" spans="2:18" ht="199.8" customHeight="1" x14ac:dyDescent="0.25">
      <c r="B206" s="58" t="s">
        <v>14</v>
      </c>
      <c r="C206" s="72" t="s">
        <v>9</v>
      </c>
      <c r="D206" s="1116"/>
      <c r="E206" s="1117"/>
      <c r="F206" s="1203"/>
      <c r="G206" s="1203"/>
      <c r="H206" s="948" t="s">
        <v>3910</v>
      </c>
      <c r="I206" s="1089" t="s">
        <v>3910</v>
      </c>
      <c r="J206" s="948" t="s">
        <v>3913</v>
      </c>
      <c r="K206" s="67">
        <v>3</v>
      </c>
      <c r="L206" s="946">
        <v>45170</v>
      </c>
      <c r="M206" s="946">
        <v>45280</v>
      </c>
      <c r="N206" s="68">
        <f t="shared" si="9"/>
        <v>15.714285714285714</v>
      </c>
      <c r="O206" s="338">
        <v>0</v>
      </c>
      <c r="P206" s="70">
        <f t="shared" si="10"/>
        <v>0</v>
      </c>
      <c r="Q206" s="1087" t="str">
        <f>IF(ISNUMBER(P206),IF(P206=100%,"CUMPLIDA",IF(AND(ISNUMBER(M206),ISNUMBER(OCI!$Q$6)), IF(M206&lt;OCI!$Q$6,"INCUMPLIDA","PROCESO"), "VERIFICAR FECHA")),"SIN VALOR AVANCE")</f>
        <v>PROCESO</v>
      </c>
      <c r="R206" s="945" t="s">
        <v>3915</v>
      </c>
    </row>
    <row r="207" spans="2:18" ht="180" customHeight="1" x14ac:dyDescent="0.25">
      <c r="B207" s="58" t="s">
        <v>13</v>
      </c>
      <c r="C207" s="72" t="s">
        <v>9</v>
      </c>
      <c r="D207" s="1084" t="s">
        <v>4175</v>
      </c>
      <c r="E207" s="1085" t="s">
        <v>4166</v>
      </c>
      <c r="F207" s="1629" t="s">
        <v>4167</v>
      </c>
      <c r="G207" s="1630"/>
      <c r="H207" s="948" t="s">
        <v>4168</v>
      </c>
      <c r="I207" s="1089" t="s">
        <v>4168</v>
      </c>
      <c r="J207" s="948" t="s">
        <v>4171</v>
      </c>
      <c r="K207" s="67">
        <v>1</v>
      </c>
      <c r="L207" s="1631">
        <v>45139</v>
      </c>
      <c r="M207" s="1631">
        <v>45260</v>
      </c>
      <c r="N207" s="68">
        <f t="shared" si="9"/>
        <v>17.285714285714285</v>
      </c>
      <c r="O207" s="338">
        <v>0</v>
      </c>
      <c r="P207" s="70">
        <f t="shared" si="10"/>
        <v>0</v>
      </c>
      <c r="Q207" s="1087" t="str">
        <f>IF(ISNUMBER(P207),IF(P207=100%,"CUMPLIDA",IF(AND(ISNUMBER(M207),ISNUMBER(OCI!$Q$6)), IF(M207&lt;OCI!$Q$6,"INCUMPLIDA","PROCESO"), "VERIFICAR FECHA")),"SIN VALOR AVANCE")</f>
        <v>PROCESO</v>
      </c>
      <c r="R207" s="348" t="s">
        <v>4174</v>
      </c>
    </row>
    <row r="208" spans="2:18" ht="165" x14ac:dyDescent="0.25">
      <c r="B208" s="58" t="s">
        <v>13</v>
      </c>
      <c r="C208" s="72" t="s">
        <v>9</v>
      </c>
      <c r="D208" s="1084" t="s">
        <v>4175</v>
      </c>
      <c r="E208" s="1085" t="s">
        <v>4166</v>
      </c>
      <c r="F208" s="1629"/>
      <c r="G208" s="1630"/>
      <c r="H208" s="948" t="s">
        <v>4169</v>
      </c>
      <c r="I208" s="1089" t="s">
        <v>4169</v>
      </c>
      <c r="J208" s="948" t="s">
        <v>4172</v>
      </c>
      <c r="K208" s="67">
        <v>4</v>
      </c>
      <c r="L208" s="1632">
        <v>45170</v>
      </c>
      <c r="M208" s="1632">
        <v>45535</v>
      </c>
      <c r="N208" s="68">
        <f t="shared" si="9"/>
        <v>52.142857142857146</v>
      </c>
      <c r="O208" s="338">
        <v>0</v>
      </c>
      <c r="P208" s="70">
        <f t="shared" si="10"/>
        <v>0</v>
      </c>
      <c r="Q208" s="1087" t="str">
        <f>IF(ISNUMBER(P208),IF(P208=100%,"CUMPLIDA",IF(AND(ISNUMBER(M208),ISNUMBER(OCI!$Q$6)), IF(M208&lt;OCI!$Q$6,"INCUMPLIDA","PROCESO"), "VERIFICAR FECHA")),"SIN VALOR AVANCE")</f>
        <v>PROCESO</v>
      </c>
      <c r="R208" s="348" t="s">
        <v>4174</v>
      </c>
    </row>
    <row r="209" spans="2:18" ht="165" x14ac:dyDescent="0.25">
      <c r="B209" s="58" t="s">
        <v>13</v>
      </c>
      <c r="C209" s="72" t="s">
        <v>9</v>
      </c>
      <c r="D209" s="1084" t="s">
        <v>4175</v>
      </c>
      <c r="E209" s="1085" t="s">
        <v>4166</v>
      </c>
      <c r="F209" s="1629"/>
      <c r="G209" s="1630"/>
      <c r="H209" s="948" t="s">
        <v>4170</v>
      </c>
      <c r="I209" s="1089" t="s">
        <v>4170</v>
      </c>
      <c r="J209" s="948" t="s">
        <v>4173</v>
      </c>
      <c r="K209" s="67">
        <v>2</v>
      </c>
      <c r="L209" s="1632">
        <v>45170</v>
      </c>
      <c r="M209" s="1632">
        <v>45382</v>
      </c>
      <c r="N209" s="68">
        <f t="shared" si="9"/>
        <v>30.285714285714285</v>
      </c>
      <c r="O209" s="338">
        <v>0</v>
      </c>
      <c r="P209" s="70">
        <f t="shared" si="10"/>
        <v>0</v>
      </c>
      <c r="Q209" s="1087" t="str">
        <f>IF(ISNUMBER(P209),IF(P209=100%,"CUMPLIDA",IF(AND(ISNUMBER(M209),ISNUMBER(OCI!$Q$6)), IF(M209&lt;OCI!$Q$6,"INCUMPLIDA","PROCESO"), "VERIFICAR FECHA")),"SIN VALOR AVANCE")</f>
        <v>PROCESO</v>
      </c>
      <c r="R209" s="348" t="s">
        <v>4174</v>
      </c>
    </row>
    <row r="210" spans="2:18" ht="308.39999999999998" customHeight="1" x14ac:dyDescent="0.25">
      <c r="B210" s="58" t="s">
        <v>13</v>
      </c>
      <c r="C210" s="72" t="s">
        <v>9</v>
      </c>
      <c r="D210" s="1084" t="s">
        <v>4165</v>
      </c>
      <c r="E210" s="1085" t="s">
        <v>4166</v>
      </c>
      <c r="F210" s="1633" t="s">
        <v>4176</v>
      </c>
      <c r="G210" s="1630"/>
      <c r="H210" s="948" t="s">
        <v>4177</v>
      </c>
      <c r="I210" s="1089" t="s">
        <v>4177</v>
      </c>
      <c r="J210" s="948" t="s">
        <v>4187</v>
      </c>
      <c r="K210" s="67">
        <v>1</v>
      </c>
      <c r="L210" s="1632">
        <v>45170</v>
      </c>
      <c r="M210" s="1632">
        <v>45199</v>
      </c>
      <c r="N210" s="68">
        <f t="shared" si="9"/>
        <v>4.1428571428571432</v>
      </c>
      <c r="O210" s="338">
        <v>0</v>
      </c>
      <c r="P210" s="70">
        <f t="shared" si="10"/>
        <v>0</v>
      </c>
      <c r="Q210" s="1087" t="str">
        <f>IF(ISNUMBER(P210),IF(P210=100%,"CUMPLIDA",IF(AND(ISNUMBER(M210),ISNUMBER(OCI!$Q$6)), IF(M210&lt;OCI!$Q$6,"INCUMPLIDA","PROCESO"), "VERIFICAR FECHA")),"SIN VALOR AVANCE")</f>
        <v>PROCESO</v>
      </c>
      <c r="R210" s="348" t="s">
        <v>4196</v>
      </c>
    </row>
    <row r="211" spans="2:18" ht="180.6" x14ac:dyDescent="0.25">
      <c r="B211" s="58" t="s">
        <v>13</v>
      </c>
      <c r="C211" s="72" t="s">
        <v>9</v>
      </c>
      <c r="D211" s="1084" t="s">
        <v>4165</v>
      </c>
      <c r="E211" s="1085" t="s">
        <v>4166</v>
      </c>
      <c r="F211" s="1633"/>
      <c r="G211" s="1630"/>
      <c r="H211" s="948" t="s">
        <v>4178</v>
      </c>
      <c r="I211" s="1089" t="s">
        <v>4178</v>
      </c>
      <c r="J211" s="948" t="s">
        <v>4188</v>
      </c>
      <c r="K211" s="67">
        <v>1</v>
      </c>
      <c r="L211" s="1632">
        <v>45200</v>
      </c>
      <c r="M211" s="1632">
        <v>45412</v>
      </c>
      <c r="N211" s="68">
        <f t="shared" si="9"/>
        <v>30.285714285714285</v>
      </c>
      <c r="O211" s="338">
        <v>0</v>
      </c>
      <c r="P211" s="70">
        <f t="shared" si="10"/>
        <v>0</v>
      </c>
      <c r="Q211" s="1087" t="str">
        <f>IF(ISNUMBER(P211),IF(P211=100%,"CUMPLIDA",IF(AND(ISNUMBER(M211),ISNUMBER(OCI!$Q$6)), IF(M211&lt;OCI!$Q$6,"INCUMPLIDA","PROCESO"), "VERIFICAR FECHA")),"SIN VALOR AVANCE")</f>
        <v>PROCESO</v>
      </c>
      <c r="R211" s="348" t="s">
        <v>4197</v>
      </c>
    </row>
    <row r="212" spans="2:18" ht="150.6" x14ac:dyDescent="0.25">
      <c r="B212" s="58" t="s">
        <v>13</v>
      </c>
      <c r="C212" s="72" t="s">
        <v>9</v>
      </c>
      <c r="D212" s="1084" t="s">
        <v>4165</v>
      </c>
      <c r="E212" s="1085" t="s">
        <v>4166</v>
      </c>
      <c r="F212" s="1633"/>
      <c r="G212" s="1630"/>
      <c r="H212" s="948" t="s">
        <v>4179</v>
      </c>
      <c r="I212" s="1089" t="s">
        <v>4179</v>
      </c>
      <c r="J212" s="948" t="s">
        <v>4189</v>
      </c>
      <c r="K212" s="67">
        <v>1</v>
      </c>
      <c r="L212" s="1632">
        <v>45413</v>
      </c>
      <c r="M212" s="1632">
        <v>45443</v>
      </c>
      <c r="N212" s="68">
        <f t="shared" si="9"/>
        <v>4.2857142857142856</v>
      </c>
      <c r="O212" s="338">
        <v>0</v>
      </c>
      <c r="P212" s="70">
        <f t="shared" si="10"/>
        <v>0</v>
      </c>
      <c r="Q212" s="1087" t="str">
        <f>IF(ISNUMBER(P212),IF(P212=100%,"CUMPLIDA",IF(AND(ISNUMBER(M212),ISNUMBER(OCI!$Q$6)), IF(M212&lt;OCI!$Q$6,"INCUMPLIDA","PROCESO"), "VERIFICAR FECHA")),"SIN VALOR AVANCE")</f>
        <v>PROCESO</v>
      </c>
      <c r="R212" s="348" t="s">
        <v>4198</v>
      </c>
    </row>
    <row r="213" spans="2:18" ht="135" x14ac:dyDescent="0.25">
      <c r="B213" s="58" t="s">
        <v>13</v>
      </c>
      <c r="C213" s="72" t="s">
        <v>9</v>
      </c>
      <c r="D213" s="1084" t="s">
        <v>4165</v>
      </c>
      <c r="E213" s="1085" t="s">
        <v>4166</v>
      </c>
      <c r="F213" s="1633"/>
      <c r="G213" s="1630"/>
      <c r="H213" s="948" t="s">
        <v>4180</v>
      </c>
      <c r="I213" s="1089" t="s">
        <v>4180</v>
      </c>
      <c r="J213" s="948" t="s">
        <v>4190</v>
      </c>
      <c r="K213" s="67">
        <v>1</v>
      </c>
      <c r="L213" s="1632">
        <v>45444</v>
      </c>
      <c r="M213" s="1632">
        <v>45473</v>
      </c>
      <c r="N213" s="68">
        <f t="shared" si="9"/>
        <v>4.1428571428571432</v>
      </c>
      <c r="O213" s="338">
        <v>0</v>
      </c>
      <c r="P213" s="70">
        <f t="shared" si="10"/>
        <v>0</v>
      </c>
      <c r="Q213" s="1087" t="str">
        <f>IF(ISNUMBER(P213),IF(P213=100%,"CUMPLIDA",IF(AND(ISNUMBER(M213),ISNUMBER(OCI!$Q$6)), IF(M213&lt;OCI!$Q$6,"INCUMPLIDA","PROCESO"), "VERIFICAR FECHA")),"SIN VALOR AVANCE")</f>
        <v>PROCESO</v>
      </c>
      <c r="R213" s="348" t="s">
        <v>4199</v>
      </c>
    </row>
    <row r="214" spans="2:18" ht="135" x14ac:dyDescent="0.25">
      <c r="B214" s="58" t="s">
        <v>13</v>
      </c>
      <c r="C214" s="72" t="s">
        <v>9</v>
      </c>
      <c r="D214" s="1084" t="s">
        <v>4165</v>
      </c>
      <c r="E214" s="1085" t="s">
        <v>4166</v>
      </c>
      <c r="F214" s="1633"/>
      <c r="G214" s="1630"/>
      <c r="H214" s="948" t="s">
        <v>4181</v>
      </c>
      <c r="I214" s="1089" t="s">
        <v>4181</v>
      </c>
      <c r="J214" s="948" t="s">
        <v>4191</v>
      </c>
      <c r="K214" s="67">
        <v>1</v>
      </c>
      <c r="L214" s="1632">
        <v>45474</v>
      </c>
      <c r="M214" s="1632">
        <v>45504</v>
      </c>
      <c r="N214" s="68">
        <f t="shared" si="9"/>
        <v>4.2857142857142856</v>
      </c>
      <c r="O214" s="338">
        <v>0</v>
      </c>
      <c r="P214" s="70">
        <f t="shared" si="10"/>
        <v>0</v>
      </c>
      <c r="Q214" s="1087" t="str">
        <f>IF(ISNUMBER(P214),IF(P214=100%,"CUMPLIDA",IF(AND(ISNUMBER(M214),ISNUMBER(OCI!$Q$6)), IF(M214&lt;OCI!$Q$6,"INCUMPLIDA","PROCESO"), "VERIFICAR FECHA")),"SIN VALOR AVANCE")</f>
        <v>PROCESO</v>
      </c>
      <c r="R214" s="348" t="s">
        <v>4200</v>
      </c>
    </row>
    <row r="215" spans="2:18" ht="135" x14ac:dyDescent="0.25">
      <c r="B215" s="58" t="s">
        <v>13</v>
      </c>
      <c r="C215" s="72" t="s">
        <v>9</v>
      </c>
      <c r="D215" s="1084" t="s">
        <v>4165</v>
      </c>
      <c r="E215" s="1085" t="s">
        <v>4166</v>
      </c>
      <c r="F215" s="1633"/>
      <c r="G215" s="1630"/>
      <c r="H215" s="948" t="s">
        <v>4182</v>
      </c>
      <c r="I215" s="1089" t="s">
        <v>4182</v>
      </c>
      <c r="J215" s="948" t="s">
        <v>4192</v>
      </c>
      <c r="K215" s="67">
        <v>1</v>
      </c>
      <c r="L215" s="1632">
        <v>45170</v>
      </c>
      <c r="M215" s="1632" t="s">
        <v>4195</v>
      </c>
      <c r="N215" s="68" t="e">
        <f t="shared" si="9"/>
        <v>#VALUE!</v>
      </c>
      <c r="O215" s="338">
        <v>0</v>
      </c>
      <c r="P215" s="70">
        <f t="shared" si="10"/>
        <v>0</v>
      </c>
      <c r="Q215" s="1087" t="str">
        <f>IF(ISNUMBER(P215),IF(P215=100%,"CUMPLIDA",IF(AND(ISNUMBER(M215),ISNUMBER(OCI!$Q$6)), IF(M215&lt;OCI!$Q$6,"INCUMPLIDA","PROCESO"), "VERIFICAR FECHA")),"SIN VALOR AVANCE")</f>
        <v>VERIFICAR FECHA</v>
      </c>
      <c r="R215" s="348" t="s">
        <v>4203</v>
      </c>
    </row>
    <row r="216" spans="2:18" ht="135" x14ac:dyDescent="0.25">
      <c r="B216" s="58" t="s">
        <v>13</v>
      </c>
      <c r="C216" s="72" t="s">
        <v>9</v>
      </c>
      <c r="D216" s="1084" t="s">
        <v>4165</v>
      </c>
      <c r="E216" s="1085" t="s">
        <v>4166</v>
      </c>
      <c r="F216" s="1633"/>
      <c r="G216" s="1630"/>
      <c r="H216" s="948" t="s">
        <v>4183</v>
      </c>
      <c r="I216" s="1089" t="s">
        <v>4183</v>
      </c>
      <c r="J216" s="948" t="s">
        <v>1072</v>
      </c>
      <c r="K216" s="67">
        <v>5</v>
      </c>
      <c r="L216" s="1632">
        <v>45170</v>
      </c>
      <c r="M216" s="1632">
        <v>45322</v>
      </c>
      <c r="N216" s="68">
        <f t="shared" si="9"/>
        <v>21.714285714285715</v>
      </c>
      <c r="O216" s="338">
        <v>0</v>
      </c>
      <c r="P216" s="70">
        <f t="shared" si="10"/>
        <v>0</v>
      </c>
      <c r="Q216" s="1087" t="str">
        <f>IF(ISNUMBER(P216),IF(P216=100%,"CUMPLIDA",IF(AND(ISNUMBER(M216),ISNUMBER(OCI!$Q$6)), IF(M216&lt;OCI!$Q$6,"INCUMPLIDA","PROCESO"), "VERIFICAR FECHA")),"SIN VALOR AVANCE")</f>
        <v>PROCESO</v>
      </c>
      <c r="R216" s="348" t="s">
        <v>4202</v>
      </c>
    </row>
    <row r="217" spans="2:18" ht="135" x14ac:dyDescent="0.25">
      <c r="B217" s="58" t="s">
        <v>13</v>
      </c>
      <c r="C217" s="72" t="s">
        <v>9</v>
      </c>
      <c r="D217" s="1084" t="s">
        <v>4165</v>
      </c>
      <c r="E217" s="1085" t="s">
        <v>4166</v>
      </c>
      <c r="F217" s="1633"/>
      <c r="G217" s="1630"/>
      <c r="H217" s="948" t="s">
        <v>4184</v>
      </c>
      <c r="I217" s="1089" t="s">
        <v>4184</v>
      </c>
      <c r="J217" s="948" t="s">
        <v>1072</v>
      </c>
      <c r="K217" s="67">
        <v>5</v>
      </c>
      <c r="L217" s="1632">
        <v>45170</v>
      </c>
      <c r="M217" s="1632">
        <v>45322</v>
      </c>
      <c r="N217" s="68">
        <f t="shared" si="9"/>
        <v>21.714285714285715</v>
      </c>
      <c r="O217" s="338">
        <v>0</v>
      </c>
      <c r="P217" s="70">
        <f t="shared" si="10"/>
        <v>0</v>
      </c>
      <c r="Q217" s="1087" t="str">
        <f>IF(ISNUMBER(P217),IF(P217=100%,"CUMPLIDA",IF(AND(ISNUMBER(M217),ISNUMBER(OCI!$Q$6)), IF(M217&lt;OCI!$Q$6,"INCUMPLIDA","PROCESO"), "VERIFICAR FECHA")),"SIN VALOR AVANCE")</f>
        <v>PROCESO</v>
      </c>
      <c r="R217" s="348" t="s">
        <v>4202</v>
      </c>
    </row>
    <row r="218" spans="2:18" ht="135" x14ac:dyDescent="0.25">
      <c r="B218" s="58" t="s">
        <v>13</v>
      </c>
      <c r="C218" s="72" t="s">
        <v>9</v>
      </c>
      <c r="D218" s="1084" t="s">
        <v>4165</v>
      </c>
      <c r="E218" s="1085" t="s">
        <v>4166</v>
      </c>
      <c r="F218" s="1633"/>
      <c r="G218" s="1630"/>
      <c r="H218" s="948" t="s">
        <v>4185</v>
      </c>
      <c r="I218" s="1089" t="s">
        <v>4185</v>
      </c>
      <c r="J218" s="948" t="s">
        <v>4193</v>
      </c>
      <c r="K218" s="67">
        <v>1</v>
      </c>
      <c r="L218" s="1634">
        <v>45139</v>
      </c>
      <c r="M218" s="1635">
        <v>45291</v>
      </c>
      <c r="N218" s="68">
        <f t="shared" si="9"/>
        <v>21.714285714285715</v>
      </c>
      <c r="O218" s="338">
        <v>0</v>
      </c>
      <c r="P218" s="70">
        <f t="shared" si="10"/>
        <v>0</v>
      </c>
      <c r="Q218" s="1087" t="str">
        <f>IF(ISNUMBER(P218),IF(P218=100%,"CUMPLIDA",IF(AND(ISNUMBER(M218),ISNUMBER(OCI!$Q$6)), IF(M218&lt;OCI!$Q$6,"INCUMPLIDA","PROCESO"), "VERIFICAR FECHA")),"SIN VALOR AVANCE")</f>
        <v>PROCESO</v>
      </c>
      <c r="R218" s="348" t="s">
        <v>4174</v>
      </c>
    </row>
    <row r="219" spans="2:18" ht="135" x14ac:dyDescent="0.25">
      <c r="B219" s="58" t="s">
        <v>13</v>
      </c>
      <c r="C219" s="72" t="s">
        <v>9</v>
      </c>
      <c r="D219" s="1084" t="s">
        <v>4165</v>
      </c>
      <c r="E219" s="1085" t="s">
        <v>4166</v>
      </c>
      <c r="F219" s="1633"/>
      <c r="G219" s="1630"/>
      <c r="H219" s="948" t="s">
        <v>4186</v>
      </c>
      <c r="I219" s="1089" t="s">
        <v>4186</v>
      </c>
      <c r="J219" s="948" t="s">
        <v>4194</v>
      </c>
      <c r="K219" s="67">
        <v>5</v>
      </c>
      <c r="L219" s="1632">
        <v>45170</v>
      </c>
      <c r="M219" s="1632">
        <v>45322</v>
      </c>
      <c r="N219" s="68">
        <f t="shared" si="9"/>
        <v>21.714285714285715</v>
      </c>
      <c r="O219" s="338">
        <v>0</v>
      </c>
      <c r="P219" s="70">
        <f t="shared" si="10"/>
        <v>0</v>
      </c>
      <c r="Q219" s="1087" t="str">
        <f>IF(ISNUMBER(P219),IF(P219=100%,"CUMPLIDA",IF(AND(ISNUMBER(M219),ISNUMBER(OCI!$Q$6)), IF(M219&lt;OCI!$Q$6,"INCUMPLIDA","PROCESO"), "VERIFICAR FECHA")),"SIN VALOR AVANCE")</f>
        <v>PROCESO</v>
      </c>
      <c r="R219" s="348" t="s">
        <v>4174</v>
      </c>
    </row>
    <row r="220" spans="2:18" ht="151.19999999999999" x14ac:dyDescent="0.25">
      <c r="B220" s="58" t="s">
        <v>13</v>
      </c>
      <c r="C220" s="72" t="s">
        <v>9</v>
      </c>
      <c r="D220" s="1084" t="s">
        <v>4165</v>
      </c>
      <c r="E220" s="1085" t="s">
        <v>4166</v>
      </c>
      <c r="F220" s="1636" t="s">
        <v>4204</v>
      </c>
      <c r="G220" s="1630"/>
      <c r="H220" s="948" t="s">
        <v>4205</v>
      </c>
      <c r="I220" s="1089" t="s">
        <v>4205</v>
      </c>
      <c r="J220" s="948" t="s">
        <v>4173</v>
      </c>
      <c r="K220" s="67">
        <v>1</v>
      </c>
      <c r="L220" s="1634">
        <v>45139</v>
      </c>
      <c r="M220" s="1635">
        <v>45291</v>
      </c>
      <c r="N220" s="68">
        <f t="shared" si="9"/>
        <v>21.714285714285715</v>
      </c>
      <c r="O220" s="338">
        <v>0</v>
      </c>
      <c r="P220" s="70">
        <f t="shared" si="10"/>
        <v>0</v>
      </c>
      <c r="Q220" s="1087" t="str">
        <f>IF(ISNUMBER(P220),IF(P220=100%,"CUMPLIDA",IF(AND(ISNUMBER(M220),ISNUMBER(OCI!$Q$6)), IF(M220&lt;OCI!$Q$6,"INCUMPLIDA","PROCESO"), "VERIFICAR FECHA")),"SIN VALOR AVANCE")</f>
        <v>PROCESO</v>
      </c>
      <c r="R220" s="348" t="s">
        <v>4174</v>
      </c>
    </row>
    <row r="221" spans="2:18" ht="135" x14ac:dyDescent="0.25">
      <c r="B221" s="58" t="s">
        <v>13</v>
      </c>
      <c r="C221" s="72" t="s">
        <v>9</v>
      </c>
      <c r="D221" s="1084" t="s">
        <v>4165</v>
      </c>
      <c r="E221" s="1085" t="s">
        <v>4166</v>
      </c>
      <c r="F221" s="1633" t="s">
        <v>4206</v>
      </c>
      <c r="G221" s="1630"/>
      <c r="H221" s="948" t="s">
        <v>4207</v>
      </c>
      <c r="I221" s="1089" t="s">
        <v>4207</v>
      </c>
      <c r="J221" s="948" t="s">
        <v>1152</v>
      </c>
      <c r="K221" s="67">
        <v>1</v>
      </c>
      <c r="L221" s="1632">
        <v>45170</v>
      </c>
      <c r="M221" s="1632">
        <v>45230</v>
      </c>
      <c r="N221" s="68">
        <f t="shared" si="9"/>
        <v>8.5714285714285712</v>
      </c>
      <c r="O221" s="338">
        <v>0</v>
      </c>
      <c r="P221" s="70">
        <f t="shared" si="10"/>
        <v>0</v>
      </c>
      <c r="Q221" s="1087" t="str">
        <f>IF(ISNUMBER(P221),IF(P221=100%,"CUMPLIDA",IF(AND(ISNUMBER(M221),ISNUMBER(OCI!$Q$6)), IF(M221&lt;OCI!$Q$6,"INCUMPLIDA","PROCESO"), "VERIFICAR FECHA")),"SIN VALOR AVANCE")</f>
        <v>PROCESO</v>
      </c>
      <c r="R221" s="348" t="s">
        <v>4174</v>
      </c>
    </row>
    <row r="222" spans="2:18" ht="135" x14ac:dyDescent="0.25">
      <c r="B222" s="58" t="s">
        <v>13</v>
      </c>
      <c r="C222" s="72" t="s">
        <v>9</v>
      </c>
      <c r="D222" s="1084" t="s">
        <v>4165</v>
      </c>
      <c r="E222" s="1085" t="s">
        <v>4166</v>
      </c>
      <c r="F222" s="1633"/>
      <c r="G222" s="1630"/>
      <c r="H222" s="948" t="s">
        <v>4208</v>
      </c>
      <c r="I222" s="1089" t="s">
        <v>4208</v>
      </c>
      <c r="J222" s="948" t="s">
        <v>4210</v>
      </c>
      <c r="K222" s="67">
        <v>16</v>
      </c>
      <c r="L222" s="1632">
        <v>45170</v>
      </c>
      <c r="M222" s="1632">
        <v>45230</v>
      </c>
      <c r="N222" s="68">
        <f t="shared" si="9"/>
        <v>8.5714285714285712</v>
      </c>
      <c r="O222" s="338">
        <v>0</v>
      </c>
      <c r="P222" s="70">
        <f t="shared" si="10"/>
        <v>0</v>
      </c>
      <c r="Q222" s="1087" t="str">
        <f>IF(ISNUMBER(P222),IF(P222=100%,"CUMPLIDA",IF(AND(ISNUMBER(M222),ISNUMBER(OCI!$Q$6)), IF(M222&lt;OCI!$Q$6,"INCUMPLIDA","PROCESO"), "VERIFICAR FECHA")),"SIN VALOR AVANCE")</f>
        <v>PROCESO</v>
      </c>
      <c r="R222" s="348" t="s">
        <v>4196</v>
      </c>
    </row>
    <row r="223" spans="2:18" ht="135" x14ac:dyDescent="0.25">
      <c r="B223" s="58" t="s">
        <v>13</v>
      </c>
      <c r="C223" s="72" t="s">
        <v>9</v>
      </c>
      <c r="D223" s="1084" t="s">
        <v>4165</v>
      </c>
      <c r="E223" s="1085" t="s">
        <v>4166</v>
      </c>
      <c r="F223" s="1633"/>
      <c r="G223" s="1630"/>
      <c r="H223" s="948" t="s">
        <v>4209</v>
      </c>
      <c r="I223" s="1089" t="s">
        <v>4209</v>
      </c>
      <c r="J223" s="948" t="s">
        <v>4211</v>
      </c>
      <c r="K223" s="67">
        <v>1</v>
      </c>
      <c r="L223" s="1634">
        <v>45139</v>
      </c>
      <c r="M223" s="1635">
        <v>45291</v>
      </c>
      <c r="N223" s="68">
        <f t="shared" si="9"/>
        <v>21.714285714285715</v>
      </c>
      <c r="O223" s="338">
        <v>0</v>
      </c>
      <c r="P223" s="70">
        <f t="shared" si="10"/>
        <v>0</v>
      </c>
      <c r="Q223" s="1087" t="str">
        <f>IF(ISNUMBER(P223),IF(P223=100%,"CUMPLIDA",IF(AND(ISNUMBER(M223),ISNUMBER(OCI!$Q$6)), IF(M223&lt;OCI!$Q$6,"INCUMPLIDA","PROCESO"), "VERIFICAR FECHA")),"SIN VALOR AVANCE")</f>
        <v>PROCESO</v>
      </c>
      <c r="R223" s="348" t="s">
        <v>4196</v>
      </c>
    </row>
    <row r="224" spans="2:18" ht="135" x14ac:dyDescent="0.25">
      <c r="B224" s="58" t="s">
        <v>13</v>
      </c>
      <c r="C224" s="72" t="s">
        <v>9</v>
      </c>
      <c r="D224" s="1084" t="s">
        <v>4165</v>
      </c>
      <c r="E224" s="1085" t="s">
        <v>4166</v>
      </c>
      <c r="F224" s="1633" t="s">
        <v>4212</v>
      </c>
      <c r="G224" s="1630"/>
      <c r="H224" s="948" t="s">
        <v>4213</v>
      </c>
      <c r="I224" s="1089" t="s">
        <v>4213</v>
      </c>
      <c r="J224" s="948" t="s">
        <v>4217</v>
      </c>
      <c r="K224" s="67">
        <v>1</v>
      </c>
      <c r="L224" s="1635">
        <v>45078</v>
      </c>
      <c r="M224" s="1635">
        <v>45169</v>
      </c>
      <c r="N224" s="68">
        <f t="shared" si="9"/>
        <v>13</v>
      </c>
      <c r="O224" s="338">
        <v>0</v>
      </c>
      <c r="P224" s="70">
        <f t="shared" si="10"/>
        <v>0</v>
      </c>
      <c r="Q224" s="1087" t="str">
        <f>IF(ISNUMBER(P224),IF(P224=100%,"CUMPLIDA",IF(AND(ISNUMBER(M224),ISNUMBER(OCI!$Q$6)), IF(M224&lt;OCI!$Q$6,"INCUMPLIDA","PROCESO"), "VERIFICAR FECHA")),"SIN VALOR AVANCE")</f>
        <v>PROCESO</v>
      </c>
      <c r="R224" s="348" t="s">
        <v>4196</v>
      </c>
    </row>
    <row r="225" spans="2:18" ht="135" x14ac:dyDescent="0.25">
      <c r="B225" s="58" t="s">
        <v>13</v>
      </c>
      <c r="C225" s="72" t="s">
        <v>9</v>
      </c>
      <c r="D225" s="1084" t="s">
        <v>4165</v>
      </c>
      <c r="E225" s="1085" t="s">
        <v>4166</v>
      </c>
      <c r="F225" s="1633"/>
      <c r="G225" s="1630"/>
      <c r="H225" s="948" t="s">
        <v>4214</v>
      </c>
      <c r="I225" s="1089" t="s">
        <v>4214</v>
      </c>
      <c r="J225" s="948" t="s">
        <v>4218</v>
      </c>
      <c r="K225" s="67">
        <v>1</v>
      </c>
      <c r="L225" s="1634">
        <v>45139</v>
      </c>
      <c r="M225" s="1635">
        <v>45291</v>
      </c>
      <c r="N225" s="68">
        <f t="shared" si="9"/>
        <v>21.714285714285715</v>
      </c>
      <c r="O225" s="338">
        <v>0</v>
      </c>
      <c r="P225" s="70">
        <f t="shared" si="10"/>
        <v>0</v>
      </c>
      <c r="Q225" s="1087" t="str">
        <f>IF(ISNUMBER(P225),IF(P225=100%,"CUMPLIDA",IF(AND(ISNUMBER(M225),ISNUMBER(OCI!$Q$6)), IF(M225&lt;OCI!$Q$6,"INCUMPLIDA","PROCESO"), "VERIFICAR FECHA")),"SIN VALOR AVANCE")</f>
        <v>PROCESO</v>
      </c>
      <c r="R225" s="348" t="s">
        <v>4196</v>
      </c>
    </row>
    <row r="226" spans="2:18" ht="135" x14ac:dyDescent="0.25">
      <c r="B226" s="58" t="s">
        <v>13</v>
      </c>
      <c r="C226" s="72" t="s">
        <v>9</v>
      </c>
      <c r="D226" s="1084" t="s">
        <v>4165</v>
      </c>
      <c r="E226" s="1085" t="s">
        <v>4166</v>
      </c>
      <c r="F226" s="1633"/>
      <c r="G226" s="1630"/>
      <c r="H226" s="948" t="s">
        <v>4215</v>
      </c>
      <c r="I226" s="1089" t="s">
        <v>4215</v>
      </c>
      <c r="J226" s="948" t="s">
        <v>1072</v>
      </c>
      <c r="K226" s="67">
        <v>5</v>
      </c>
      <c r="L226" s="1632">
        <v>45170</v>
      </c>
      <c r="M226" s="1632">
        <v>45322</v>
      </c>
      <c r="N226" s="68">
        <f t="shared" si="9"/>
        <v>21.714285714285715</v>
      </c>
      <c r="O226" s="338">
        <v>0</v>
      </c>
      <c r="P226" s="70">
        <f t="shared" si="10"/>
        <v>0</v>
      </c>
      <c r="Q226" s="1087" t="str">
        <f>IF(ISNUMBER(P226),IF(P226=100%,"CUMPLIDA",IF(AND(ISNUMBER(M226),ISNUMBER(OCI!$Q$6)), IF(M226&lt;OCI!$Q$6,"INCUMPLIDA","PROCESO"), "VERIFICAR FECHA")),"SIN VALOR AVANCE")</f>
        <v>PROCESO</v>
      </c>
      <c r="R226" s="348" t="s">
        <v>4174</v>
      </c>
    </row>
    <row r="227" spans="2:18" ht="176.4" customHeight="1" x14ac:dyDescent="0.25">
      <c r="B227" s="58" t="s">
        <v>13</v>
      </c>
      <c r="C227" s="72" t="s">
        <v>9</v>
      </c>
      <c r="D227" s="1084" t="s">
        <v>4165</v>
      </c>
      <c r="E227" s="1085" t="s">
        <v>4166</v>
      </c>
      <c r="F227" s="1633"/>
      <c r="G227" s="1630"/>
      <c r="H227" s="948" t="s">
        <v>4216</v>
      </c>
      <c r="I227" s="1089" t="s">
        <v>4216</v>
      </c>
      <c r="J227" s="948" t="s">
        <v>1072</v>
      </c>
      <c r="K227" s="67">
        <v>5</v>
      </c>
      <c r="L227" s="1632">
        <v>45170</v>
      </c>
      <c r="M227" s="1632">
        <v>45322</v>
      </c>
      <c r="N227" s="68">
        <f t="shared" si="9"/>
        <v>21.714285714285715</v>
      </c>
      <c r="O227" s="338">
        <v>0</v>
      </c>
      <c r="P227" s="70">
        <f t="shared" si="10"/>
        <v>0</v>
      </c>
      <c r="Q227" s="1087" t="str">
        <f>IF(ISNUMBER(P227),IF(P227=100%,"CUMPLIDA",IF(AND(ISNUMBER(M227),ISNUMBER(OCI!$Q$6)), IF(M227&lt;OCI!$Q$6,"INCUMPLIDA","PROCESO"), "VERIFICAR FECHA")),"SIN VALOR AVANCE")</f>
        <v>PROCESO</v>
      </c>
      <c r="R227" s="348" t="s">
        <v>4174</v>
      </c>
    </row>
    <row r="228" spans="2:18" ht="408.6" customHeight="1" x14ac:dyDescent="0.25">
      <c r="B228" s="58" t="s">
        <v>13</v>
      </c>
      <c r="C228" s="72" t="s">
        <v>9</v>
      </c>
      <c r="D228" s="1084" t="s">
        <v>4165</v>
      </c>
      <c r="E228" s="1085" t="s">
        <v>4166</v>
      </c>
      <c r="F228" s="1633" t="s">
        <v>4219</v>
      </c>
      <c r="G228" s="1630"/>
      <c r="H228" s="948" t="s">
        <v>4220</v>
      </c>
      <c r="I228" s="1089" t="s">
        <v>4220</v>
      </c>
      <c r="J228" s="948" t="s">
        <v>4211</v>
      </c>
      <c r="K228" s="67">
        <v>1</v>
      </c>
      <c r="L228" s="1634">
        <v>45139</v>
      </c>
      <c r="M228" s="1635">
        <v>45291</v>
      </c>
      <c r="N228" s="68">
        <f t="shared" si="9"/>
        <v>21.714285714285715</v>
      </c>
      <c r="O228" s="338">
        <v>0</v>
      </c>
      <c r="P228" s="70">
        <f t="shared" si="10"/>
        <v>0</v>
      </c>
      <c r="Q228" s="1087" t="str">
        <f>IF(ISNUMBER(P228),IF(P228=100%,"CUMPLIDA",IF(AND(ISNUMBER(M228),ISNUMBER(OCI!$Q$6)), IF(M228&lt;OCI!$Q$6,"INCUMPLIDA","PROCESO"), "VERIFICAR FECHA")),"SIN VALOR AVANCE")</f>
        <v>PROCESO</v>
      </c>
      <c r="R228" s="348" t="s">
        <v>4196</v>
      </c>
    </row>
    <row r="229" spans="2:18" ht="409.6" customHeight="1" x14ac:dyDescent="0.25">
      <c r="B229" s="58" t="s">
        <v>13</v>
      </c>
      <c r="C229" s="72" t="s">
        <v>9</v>
      </c>
      <c r="D229" s="1084" t="s">
        <v>4165</v>
      </c>
      <c r="E229" s="1085" t="s">
        <v>4166</v>
      </c>
      <c r="F229" s="1633"/>
      <c r="G229" s="1630"/>
      <c r="H229" s="948" t="s">
        <v>4207</v>
      </c>
      <c r="I229" s="1089" t="s">
        <v>4207</v>
      </c>
      <c r="J229" s="948" t="s">
        <v>1152</v>
      </c>
      <c r="K229" s="67">
        <v>1</v>
      </c>
      <c r="L229" s="1632">
        <v>45170</v>
      </c>
      <c r="M229" s="1632">
        <v>45230</v>
      </c>
      <c r="N229" s="68">
        <f t="shared" si="9"/>
        <v>8.5714285714285712</v>
      </c>
      <c r="O229" s="338">
        <v>0</v>
      </c>
      <c r="P229" s="70">
        <f t="shared" si="10"/>
        <v>0</v>
      </c>
      <c r="Q229" s="1087" t="str">
        <f>IF(ISNUMBER(P229),IF(P229=100%,"CUMPLIDA",IF(AND(ISNUMBER(M229),ISNUMBER(OCI!$Q$6)), IF(M229&lt;OCI!$Q$6,"INCUMPLIDA","PROCESO"), "VERIFICAR FECHA")),"SIN VALOR AVANCE")</f>
        <v>PROCESO</v>
      </c>
      <c r="R229" s="348" t="s">
        <v>4174</v>
      </c>
    </row>
    <row r="230" spans="2:18" ht="409.6" customHeight="1" x14ac:dyDescent="0.25">
      <c r="B230" s="58" t="s">
        <v>13</v>
      </c>
      <c r="C230" s="72" t="s">
        <v>9</v>
      </c>
      <c r="D230" s="1084" t="s">
        <v>4165</v>
      </c>
      <c r="E230" s="1085" t="s">
        <v>4166</v>
      </c>
      <c r="F230" s="1633"/>
      <c r="G230" s="1630"/>
      <c r="H230" s="948" t="s">
        <v>4208</v>
      </c>
      <c r="I230" s="1089" t="s">
        <v>4208</v>
      </c>
      <c r="J230" s="948" t="s">
        <v>4210</v>
      </c>
      <c r="K230" s="67">
        <v>16</v>
      </c>
      <c r="L230" s="1632">
        <v>45170</v>
      </c>
      <c r="M230" s="1632">
        <v>45230</v>
      </c>
      <c r="N230" s="68">
        <f t="shared" si="9"/>
        <v>8.5714285714285712</v>
      </c>
      <c r="O230" s="338">
        <v>0</v>
      </c>
      <c r="P230" s="70">
        <f t="shared" si="10"/>
        <v>0</v>
      </c>
      <c r="Q230" s="1087" t="str">
        <f>IF(ISNUMBER(P230),IF(P230=100%,"CUMPLIDA",IF(AND(ISNUMBER(M230),ISNUMBER(OCI!$Q$6)), IF(M230&lt;OCI!$Q$6,"INCUMPLIDA","PROCESO"), "VERIFICAR FECHA")),"SIN VALOR AVANCE")</f>
        <v>PROCESO</v>
      </c>
      <c r="R230" s="348" t="s">
        <v>4196</v>
      </c>
    </row>
    <row r="231" spans="2:18" ht="408.6" customHeight="1" x14ac:dyDescent="0.25">
      <c r="B231" s="58" t="s">
        <v>13</v>
      </c>
      <c r="C231" s="72" t="s">
        <v>9</v>
      </c>
      <c r="D231" s="1084" t="s">
        <v>4165</v>
      </c>
      <c r="E231" s="1085" t="s">
        <v>4166</v>
      </c>
      <c r="F231" s="1633"/>
      <c r="G231" s="1630"/>
      <c r="H231" s="948" t="s">
        <v>4221</v>
      </c>
      <c r="I231" s="1089" t="s">
        <v>4221</v>
      </c>
      <c r="J231" s="948" t="s">
        <v>4222</v>
      </c>
      <c r="K231" s="67">
        <v>5</v>
      </c>
      <c r="L231" s="1637">
        <v>45170</v>
      </c>
      <c r="M231" s="1637">
        <v>45322</v>
      </c>
      <c r="N231" s="68">
        <f t="shared" si="9"/>
        <v>21.714285714285715</v>
      </c>
      <c r="O231" s="338">
        <v>0</v>
      </c>
      <c r="P231" s="70">
        <f t="shared" si="10"/>
        <v>0</v>
      </c>
      <c r="Q231" s="1087" t="str">
        <f>IF(ISNUMBER(P231),IF(P231=100%,"CUMPLIDA",IF(AND(ISNUMBER(M231),ISNUMBER(OCI!$Q$6)), IF(M231&lt;OCI!$Q$6,"INCUMPLIDA","PROCESO"), "VERIFICAR FECHA")),"SIN VALOR AVANCE")</f>
        <v>PROCESO</v>
      </c>
      <c r="R231" s="1638" t="s">
        <v>4223</v>
      </c>
    </row>
    <row r="232" spans="2:18" ht="135" x14ac:dyDescent="0.25">
      <c r="B232" s="58" t="s">
        <v>13</v>
      </c>
      <c r="C232" s="72" t="s">
        <v>9</v>
      </c>
      <c r="D232" s="1084" t="s">
        <v>4165</v>
      </c>
      <c r="E232" s="1085" t="s">
        <v>4166</v>
      </c>
      <c r="F232" s="1639" t="s">
        <v>4224</v>
      </c>
      <c r="G232" s="1630"/>
      <c r="H232" s="948" t="s">
        <v>4225</v>
      </c>
      <c r="I232" s="1089" t="s">
        <v>4225</v>
      </c>
      <c r="J232" s="948" t="s">
        <v>4187</v>
      </c>
      <c r="K232" s="67">
        <v>1</v>
      </c>
      <c r="L232" s="1632">
        <v>45170</v>
      </c>
      <c r="M232" s="1632">
        <v>45199</v>
      </c>
      <c r="N232" s="68">
        <f t="shared" si="9"/>
        <v>4.1428571428571432</v>
      </c>
      <c r="O232" s="338">
        <v>0</v>
      </c>
      <c r="P232" s="70">
        <f t="shared" si="10"/>
        <v>0</v>
      </c>
      <c r="Q232" s="1087" t="str">
        <f>IF(ISNUMBER(P232),IF(P232=100%,"CUMPLIDA",IF(AND(ISNUMBER(M232),ISNUMBER(OCI!$Q$6)), IF(M232&lt;OCI!$Q$6,"INCUMPLIDA","PROCESO"), "VERIFICAR FECHA")),"SIN VALOR AVANCE")</f>
        <v>PROCESO</v>
      </c>
      <c r="R232" s="348" t="s">
        <v>4196</v>
      </c>
    </row>
    <row r="233" spans="2:18" ht="165.6" x14ac:dyDescent="0.25">
      <c r="B233" s="58" t="s">
        <v>13</v>
      </c>
      <c r="C233" s="72" t="s">
        <v>9</v>
      </c>
      <c r="D233" s="1084" t="s">
        <v>4165</v>
      </c>
      <c r="E233" s="1085" t="s">
        <v>4166</v>
      </c>
      <c r="F233" s="1639"/>
      <c r="G233" s="1630"/>
      <c r="H233" s="948" t="s">
        <v>4178</v>
      </c>
      <c r="I233" s="1089" t="s">
        <v>4178</v>
      </c>
      <c r="J233" s="948" t="s">
        <v>4188</v>
      </c>
      <c r="K233" s="67">
        <v>1</v>
      </c>
      <c r="L233" s="1632">
        <v>45200</v>
      </c>
      <c r="M233" s="1632">
        <v>45412</v>
      </c>
      <c r="N233" s="68">
        <f t="shared" si="9"/>
        <v>30.285714285714285</v>
      </c>
      <c r="O233" s="338">
        <v>0</v>
      </c>
      <c r="P233" s="70">
        <f t="shared" si="10"/>
        <v>0</v>
      </c>
      <c r="Q233" s="1087" t="str">
        <f>IF(ISNUMBER(P233),IF(P233=100%,"CUMPLIDA",IF(AND(ISNUMBER(M233),ISNUMBER(OCI!$Q$6)), IF(M233&lt;OCI!$Q$6,"INCUMPLIDA","PROCESO"), "VERIFICAR FECHA")),"SIN VALOR AVANCE")</f>
        <v>PROCESO</v>
      </c>
      <c r="R233" s="348" t="s">
        <v>4234</v>
      </c>
    </row>
    <row r="234" spans="2:18" ht="148.80000000000001" x14ac:dyDescent="0.25">
      <c r="B234" s="58" t="s">
        <v>13</v>
      </c>
      <c r="C234" s="72" t="s">
        <v>9</v>
      </c>
      <c r="D234" s="1084" t="s">
        <v>4165</v>
      </c>
      <c r="E234" s="1085" t="s">
        <v>4166</v>
      </c>
      <c r="F234" s="1639"/>
      <c r="G234" s="1630"/>
      <c r="H234" s="948" t="s">
        <v>4179</v>
      </c>
      <c r="I234" s="1089" t="s">
        <v>4179</v>
      </c>
      <c r="J234" s="948" t="s">
        <v>4189</v>
      </c>
      <c r="K234" s="67">
        <v>1</v>
      </c>
      <c r="L234" s="1632">
        <v>45413</v>
      </c>
      <c r="M234" s="1632">
        <v>45443</v>
      </c>
      <c r="N234" s="68">
        <f t="shared" si="9"/>
        <v>4.2857142857142856</v>
      </c>
      <c r="O234" s="338">
        <v>0</v>
      </c>
      <c r="P234" s="70">
        <f t="shared" si="10"/>
        <v>0</v>
      </c>
      <c r="Q234" s="1087" t="str">
        <f>IF(ISNUMBER(P234),IF(P234=100%,"CUMPLIDA",IF(AND(ISNUMBER(M234),ISNUMBER(OCI!$Q$6)), IF(M234&lt;OCI!$Q$6,"INCUMPLIDA","PROCESO"), "VERIFICAR FECHA")),"SIN VALOR AVANCE")</f>
        <v>PROCESO</v>
      </c>
      <c r="R234" s="348" t="s">
        <v>4233</v>
      </c>
    </row>
    <row r="235" spans="2:18" ht="135" x14ac:dyDescent="0.25">
      <c r="B235" s="58" t="s">
        <v>13</v>
      </c>
      <c r="C235" s="72" t="s">
        <v>9</v>
      </c>
      <c r="D235" s="1084" t="s">
        <v>4165</v>
      </c>
      <c r="E235" s="1085" t="s">
        <v>4166</v>
      </c>
      <c r="F235" s="1639"/>
      <c r="G235" s="1630"/>
      <c r="H235" s="948" t="s">
        <v>4180</v>
      </c>
      <c r="I235" s="1089" t="s">
        <v>4180</v>
      </c>
      <c r="J235" s="948" t="s">
        <v>4190</v>
      </c>
      <c r="K235" s="67">
        <v>1</v>
      </c>
      <c r="L235" s="1632">
        <v>45444</v>
      </c>
      <c r="M235" s="1632">
        <v>45473</v>
      </c>
      <c r="N235" s="68">
        <f t="shared" si="9"/>
        <v>4.1428571428571432</v>
      </c>
      <c r="O235" s="338">
        <v>0</v>
      </c>
      <c r="P235" s="70">
        <f t="shared" si="10"/>
        <v>0</v>
      </c>
      <c r="Q235" s="1087" t="str">
        <f>IF(ISNUMBER(P235),IF(P235=100%,"CUMPLIDA",IF(AND(ISNUMBER(M235),ISNUMBER(OCI!$Q$6)), IF(M235&lt;OCI!$Q$6,"INCUMPLIDA","PROCESO"), "VERIFICAR FECHA")),"SIN VALOR AVANCE")</f>
        <v>PROCESO</v>
      </c>
      <c r="R235" s="348" t="s">
        <v>4199</v>
      </c>
    </row>
    <row r="236" spans="2:18" ht="135" x14ac:dyDescent="0.25">
      <c r="B236" s="58" t="s">
        <v>13</v>
      </c>
      <c r="C236" s="72" t="s">
        <v>9</v>
      </c>
      <c r="D236" s="1084" t="s">
        <v>4165</v>
      </c>
      <c r="E236" s="1085" t="s">
        <v>4166</v>
      </c>
      <c r="F236" s="1639"/>
      <c r="G236" s="1630"/>
      <c r="H236" s="948" t="s">
        <v>4181</v>
      </c>
      <c r="I236" s="1089" t="s">
        <v>4181</v>
      </c>
      <c r="J236" s="948" t="s">
        <v>4191</v>
      </c>
      <c r="K236" s="67">
        <v>1</v>
      </c>
      <c r="L236" s="1632">
        <v>45474</v>
      </c>
      <c r="M236" s="1632">
        <v>45504</v>
      </c>
      <c r="N236" s="68">
        <f t="shared" si="9"/>
        <v>4.2857142857142856</v>
      </c>
      <c r="O236" s="338">
        <v>0</v>
      </c>
      <c r="P236" s="70">
        <f t="shared" si="10"/>
        <v>0</v>
      </c>
      <c r="Q236" s="1087" t="str">
        <f>IF(ISNUMBER(P236),IF(P236=100%,"CUMPLIDA",IF(AND(ISNUMBER(M236),ISNUMBER(OCI!$Q$6)), IF(M236&lt;OCI!$Q$6,"INCUMPLIDA","PROCESO"), "VERIFICAR FECHA")),"SIN VALOR AVANCE")</f>
        <v>PROCESO</v>
      </c>
      <c r="R236" s="348" t="s">
        <v>4235</v>
      </c>
    </row>
    <row r="237" spans="2:18" ht="135" x14ac:dyDescent="0.25">
      <c r="B237" s="58" t="s">
        <v>13</v>
      </c>
      <c r="C237" s="72" t="s">
        <v>9</v>
      </c>
      <c r="D237" s="1084" t="s">
        <v>4165</v>
      </c>
      <c r="E237" s="1085" t="s">
        <v>4166</v>
      </c>
      <c r="F237" s="1639"/>
      <c r="G237" s="1630"/>
      <c r="H237" s="948" t="s">
        <v>4226</v>
      </c>
      <c r="I237" s="1089" t="s">
        <v>4226</v>
      </c>
      <c r="J237" s="948" t="s">
        <v>4187</v>
      </c>
      <c r="K237" s="67">
        <v>1</v>
      </c>
      <c r="L237" s="1632">
        <v>45170</v>
      </c>
      <c r="M237" s="1632">
        <v>45199</v>
      </c>
      <c r="N237" s="68">
        <f t="shared" si="9"/>
        <v>4.1428571428571432</v>
      </c>
      <c r="O237" s="338">
        <v>0</v>
      </c>
      <c r="P237" s="70">
        <f t="shared" si="10"/>
        <v>0</v>
      </c>
      <c r="Q237" s="1087" t="str">
        <f>IF(ISNUMBER(P237),IF(P237=100%,"CUMPLIDA",IF(AND(ISNUMBER(M237),ISNUMBER(OCI!$Q$6)), IF(M237&lt;OCI!$Q$6,"INCUMPLIDA","PROCESO"), "VERIFICAR FECHA")),"SIN VALOR AVANCE")</f>
        <v>PROCESO</v>
      </c>
      <c r="R237" s="348" t="s">
        <v>4196</v>
      </c>
    </row>
    <row r="238" spans="2:18" ht="180.6" x14ac:dyDescent="0.25">
      <c r="B238" s="58" t="s">
        <v>13</v>
      </c>
      <c r="C238" s="72" t="s">
        <v>9</v>
      </c>
      <c r="D238" s="1084" t="s">
        <v>4165</v>
      </c>
      <c r="E238" s="1085" t="s">
        <v>4166</v>
      </c>
      <c r="F238" s="1639"/>
      <c r="G238" s="1630"/>
      <c r="H238" s="948" t="s">
        <v>4178</v>
      </c>
      <c r="I238" s="1089" t="s">
        <v>4178</v>
      </c>
      <c r="J238" s="948" t="s">
        <v>4188</v>
      </c>
      <c r="K238" s="67">
        <v>1</v>
      </c>
      <c r="L238" s="1632">
        <v>45200</v>
      </c>
      <c r="M238" s="1632">
        <v>45412</v>
      </c>
      <c r="N238" s="68">
        <f t="shared" si="9"/>
        <v>30.285714285714285</v>
      </c>
      <c r="O238" s="338">
        <v>0</v>
      </c>
      <c r="P238" s="70">
        <f t="shared" si="10"/>
        <v>0</v>
      </c>
      <c r="Q238" s="1087" t="str">
        <f>IF(ISNUMBER(P238),IF(P238=100%,"CUMPLIDA",IF(AND(ISNUMBER(M238),ISNUMBER(OCI!$Q$6)), IF(M238&lt;OCI!$Q$6,"INCUMPLIDA","PROCESO"), "VERIFICAR FECHA")),"SIN VALOR AVANCE")</f>
        <v>PROCESO</v>
      </c>
      <c r="R238" s="348" t="s">
        <v>4236</v>
      </c>
    </row>
    <row r="239" spans="2:18" ht="165.6" x14ac:dyDescent="0.25">
      <c r="B239" s="58" t="s">
        <v>13</v>
      </c>
      <c r="C239" s="72" t="s">
        <v>9</v>
      </c>
      <c r="D239" s="1084" t="s">
        <v>4165</v>
      </c>
      <c r="E239" s="1085" t="s">
        <v>4166</v>
      </c>
      <c r="F239" s="1639"/>
      <c r="G239" s="1630"/>
      <c r="H239" s="948" t="s">
        <v>4179</v>
      </c>
      <c r="I239" s="1089" t="s">
        <v>4179</v>
      </c>
      <c r="J239" s="948" t="s">
        <v>4189</v>
      </c>
      <c r="K239" s="67">
        <v>1</v>
      </c>
      <c r="L239" s="1632">
        <v>45413</v>
      </c>
      <c r="M239" s="1632">
        <v>45443</v>
      </c>
      <c r="N239" s="68">
        <f t="shared" si="9"/>
        <v>4.2857142857142856</v>
      </c>
      <c r="O239" s="338">
        <v>0</v>
      </c>
      <c r="P239" s="70">
        <f t="shared" si="10"/>
        <v>0</v>
      </c>
      <c r="Q239" s="1087" t="str">
        <f>IF(ISNUMBER(P239),IF(P239=100%,"CUMPLIDA",IF(AND(ISNUMBER(M239),ISNUMBER(OCI!$Q$6)), IF(M239&lt;OCI!$Q$6,"INCUMPLIDA","PROCESO"), "VERIFICAR FECHA")),"SIN VALOR AVANCE")</f>
        <v>PROCESO</v>
      </c>
      <c r="R239" s="348" t="s">
        <v>4237</v>
      </c>
    </row>
    <row r="240" spans="2:18" ht="135" x14ac:dyDescent="0.25">
      <c r="B240" s="58" t="s">
        <v>13</v>
      </c>
      <c r="C240" s="72" t="s">
        <v>9</v>
      </c>
      <c r="D240" s="1084" t="s">
        <v>4165</v>
      </c>
      <c r="E240" s="1085" t="s">
        <v>4166</v>
      </c>
      <c r="F240" s="1639"/>
      <c r="G240" s="1630"/>
      <c r="H240" s="948" t="s">
        <v>4180</v>
      </c>
      <c r="I240" s="1089" t="s">
        <v>4180</v>
      </c>
      <c r="J240" s="948" t="s">
        <v>4190</v>
      </c>
      <c r="K240" s="67">
        <v>1</v>
      </c>
      <c r="L240" s="1632">
        <v>45444</v>
      </c>
      <c r="M240" s="1632">
        <v>45473</v>
      </c>
      <c r="N240" s="68">
        <f t="shared" si="9"/>
        <v>4.1428571428571432</v>
      </c>
      <c r="O240" s="338">
        <v>0</v>
      </c>
      <c r="P240" s="70">
        <f t="shared" si="10"/>
        <v>0</v>
      </c>
      <c r="Q240" s="1087" t="str">
        <f>IF(ISNUMBER(P240),IF(P240=100%,"CUMPLIDA",IF(AND(ISNUMBER(M240),ISNUMBER(OCI!$Q$6)), IF(M240&lt;OCI!$Q$6,"INCUMPLIDA","PROCESO"), "VERIFICAR FECHA")),"SIN VALOR AVANCE")</f>
        <v>PROCESO</v>
      </c>
      <c r="R240" s="348" t="s">
        <v>4199</v>
      </c>
    </row>
    <row r="241" spans="2:18" ht="135" x14ac:dyDescent="0.25">
      <c r="B241" s="58" t="s">
        <v>13</v>
      </c>
      <c r="C241" s="72" t="s">
        <v>9</v>
      </c>
      <c r="D241" s="1084" t="s">
        <v>4165</v>
      </c>
      <c r="E241" s="1085" t="s">
        <v>4166</v>
      </c>
      <c r="F241" s="1639"/>
      <c r="G241" s="1630"/>
      <c r="H241" s="948" t="s">
        <v>4181</v>
      </c>
      <c r="I241" s="1089" t="s">
        <v>4181</v>
      </c>
      <c r="J241" s="948" t="s">
        <v>4230</v>
      </c>
      <c r="K241" s="67">
        <v>1</v>
      </c>
      <c r="L241" s="1632">
        <v>45474</v>
      </c>
      <c r="M241" s="1632">
        <v>45504</v>
      </c>
      <c r="N241" s="68">
        <f t="shared" si="9"/>
        <v>4.2857142857142856</v>
      </c>
      <c r="O241" s="338">
        <v>0</v>
      </c>
      <c r="P241" s="70">
        <f t="shared" si="10"/>
        <v>0</v>
      </c>
      <c r="Q241" s="1087" t="str">
        <f>IF(ISNUMBER(P241),IF(P241=100%,"CUMPLIDA",IF(AND(ISNUMBER(M241),ISNUMBER(OCI!$Q$6)), IF(M241&lt;OCI!$Q$6,"INCUMPLIDA","PROCESO"), "VERIFICAR FECHA")),"SIN VALOR AVANCE")</f>
        <v>PROCESO</v>
      </c>
      <c r="R241" s="348" t="s">
        <v>4235</v>
      </c>
    </row>
    <row r="242" spans="2:18" ht="135" x14ac:dyDescent="0.25">
      <c r="B242" s="58" t="s">
        <v>13</v>
      </c>
      <c r="C242" s="72" t="s">
        <v>9</v>
      </c>
      <c r="D242" s="1084" t="s">
        <v>4165</v>
      </c>
      <c r="E242" s="1085" t="s">
        <v>4166</v>
      </c>
      <c r="F242" s="1639"/>
      <c r="G242" s="1630"/>
      <c r="H242" s="948" t="s">
        <v>4227</v>
      </c>
      <c r="I242" s="1089" t="s">
        <v>4227</v>
      </c>
      <c r="J242" s="948" t="s">
        <v>4173</v>
      </c>
      <c r="K242" s="67">
        <v>2</v>
      </c>
      <c r="L242" s="1632">
        <v>45170</v>
      </c>
      <c r="M242" s="1632">
        <v>45352</v>
      </c>
      <c r="N242" s="68">
        <f t="shared" si="9"/>
        <v>26</v>
      </c>
      <c r="O242" s="338">
        <v>0</v>
      </c>
      <c r="P242" s="70">
        <f t="shared" si="10"/>
        <v>0</v>
      </c>
      <c r="Q242" s="1087" t="str">
        <f>IF(ISNUMBER(P242),IF(P242=100%,"CUMPLIDA",IF(AND(ISNUMBER(M242),ISNUMBER(OCI!$Q$6)), IF(M242&lt;OCI!$Q$6,"INCUMPLIDA","PROCESO"), "VERIFICAR FECHA")),"SIN VALOR AVANCE")</f>
        <v>PROCESO</v>
      </c>
      <c r="R242" s="945" t="s">
        <v>4201</v>
      </c>
    </row>
    <row r="243" spans="2:18" ht="135" x14ac:dyDescent="0.25">
      <c r="B243" s="58" t="s">
        <v>13</v>
      </c>
      <c r="C243" s="72" t="s">
        <v>9</v>
      </c>
      <c r="D243" s="1084" t="s">
        <v>4165</v>
      </c>
      <c r="E243" s="1085" t="s">
        <v>4166</v>
      </c>
      <c r="F243" s="1639"/>
      <c r="G243" s="1630"/>
      <c r="H243" s="948" t="s">
        <v>4228</v>
      </c>
      <c r="I243" s="1089" t="s">
        <v>4228</v>
      </c>
      <c r="J243" s="948" t="s">
        <v>4231</v>
      </c>
      <c r="K243" s="67">
        <v>1</v>
      </c>
      <c r="L243" s="1632">
        <v>45139</v>
      </c>
      <c r="M243" s="1635">
        <v>45199</v>
      </c>
      <c r="N243" s="68">
        <f t="shared" si="9"/>
        <v>8.5714285714285712</v>
      </c>
      <c r="O243" s="338">
        <v>0</v>
      </c>
      <c r="P243" s="70">
        <f t="shared" si="10"/>
        <v>0</v>
      </c>
      <c r="Q243" s="1087" t="str">
        <f>IF(ISNUMBER(P243),IF(P243=100%,"CUMPLIDA",IF(AND(ISNUMBER(M243),ISNUMBER(OCI!$Q$6)), IF(M243&lt;OCI!$Q$6,"INCUMPLIDA","PROCESO"), "VERIFICAR FECHA")),"SIN VALOR AVANCE")</f>
        <v>PROCESO</v>
      </c>
      <c r="R243" s="945" t="s">
        <v>4196</v>
      </c>
    </row>
    <row r="244" spans="2:18" ht="135" x14ac:dyDescent="0.25">
      <c r="B244" s="58" t="s">
        <v>13</v>
      </c>
      <c r="C244" s="72" t="s">
        <v>9</v>
      </c>
      <c r="D244" s="1084" t="s">
        <v>4165</v>
      </c>
      <c r="E244" s="1085" t="s">
        <v>4166</v>
      </c>
      <c r="F244" s="1639"/>
      <c r="G244" s="1630"/>
      <c r="H244" s="948" t="s">
        <v>4229</v>
      </c>
      <c r="I244" s="1089" t="s">
        <v>4229</v>
      </c>
      <c r="J244" s="948" t="s">
        <v>4232</v>
      </c>
      <c r="K244" s="67">
        <v>4</v>
      </c>
      <c r="L244" s="1632">
        <v>45170</v>
      </c>
      <c r="M244" s="1632">
        <v>45565</v>
      </c>
      <c r="N244" s="68">
        <f t="shared" si="9"/>
        <v>56.428571428571431</v>
      </c>
      <c r="O244" s="338">
        <v>0</v>
      </c>
      <c r="P244" s="70">
        <f t="shared" si="10"/>
        <v>0</v>
      </c>
      <c r="Q244" s="1087" t="str">
        <f>IF(ISNUMBER(P244),IF(P244=100%,"CUMPLIDA",IF(AND(ISNUMBER(M244),ISNUMBER(OCI!$Q$6)), IF(M244&lt;OCI!$Q$6,"INCUMPLIDA","PROCESO"), "VERIFICAR FECHA")),"SIN VALOR AVANCE")</f>
        <v>PROCESO</v>
      </c>
      <c r="R244" s="945" t="s">
        <v>4174</v>
      </c>
    </row>
  </sheetData>
  <sheetProtection algorithmName="SHA-512" hashValue="kU9I929n3eXdEgQt+rLjLcenOvHfykXxSDqL+ay4601THZOz09h1E4W9K1ufrjjNZCumfqIa+t1r25S4Nc3tjQ==" saltValue="KuJArUTqKxNnDqNe4fHFCg==" spinCount="100000" sheet="1" formatCells="0" formatColumns="0" formatRows="0" autoFilter="0"/>
  <protectedRanges>
    <protectedRange sqref="R137" name="Rango2_1_1_3_1_1_2_2_1_1"/>
    <protectedRange sqref="R154" name="Rango2_1_1_3_1_1_2_3_1_1"/>
    <protectedRange sqref="R148:R149" name="Rango2_1_1_3_1_1_2_1_1_1_1"/>
    <protectedRange sqref="H56 H54" name="Rango2_38_2_10_1_3_1_1_1_2_1_1"/>
    <protectedRange sqref="H55 H57:H58" name="Rango2_38_7_1_1_1_1_1_1_2_1_1"/>
    <protectedRange sqref="G75:G81" name="Rango2_38_1_1_1_1_2_1_1"/>
    <protectedRange sqref="F75:F81" name="Rango2_36_1_1_1_1_2_1_1"/>
    <protectedRange sqref="F90 F86" name="Rango2_3_1_1_1_2_1_1"/>
    <protectedRange sqref="J54" name="Rango2_38_2_10_1_2_1_1_1_2_1_1"/>
    <protectedRange sqref="J55" name="Rango2_38_7_1_1_3_1_1_1_2_1_1"/>
    <protectedRange sqref="H69:H73 I69:I70" name="Rango2_38_2_12_1_4_1_1_2_1_1"/>
    <protectedRange sqref="J69:J70" name="Rango2_38_2_12_1_2_2_1_1_2_1_1"/>
    <protectedRange sqref="H80:H81" name="Rango2_40_2_2_1_1_1_1_1_2_1_1"/>
    <protectedRange sqref="I80:I81" name="Rango2_40_2_3_1_1_1_1_1_2_1_1"/>
    <protectedRange sqref="J75 J80:J81" name="Rango2_41_2_2_1_1_1_1_1_1_2_1_1"/>
    <protectedRange sqref="H86:H88" name="Rango2_2_40_1_2_1_1_1_2_1_1"/>
    <protectedRange sqref="J89:J90" name="Rango2_3_2_2_1_1_2_1_1"/>
    <protectedRange sqref="J86:J88" name="Rango2_2_41_1_3_2_1_1_1_2_1_1"/>
    <protectedRange sqref="H82:H84" name="Rango2_2_40_1_1_1_1_1_1_2_1_1"/>
    <protectedRange sqref="R54" name="Rango2_2_1_14_2_1_13_1_1_1_1_1_2_1_1"/>
    <protectedRange sqref="L42:M42 R42" name="Rango2_3_1_1_1"/>
    <protectedRange sqref="H42:K42 K43" name="Rango2_1_1_1_1"/>
    <protectedRange sqref="H44:I44" name="Rango2_11_1"/>
    <protectedRange sqref="J44:K44" name="Rango2_1_2_1"/>
    <protectedRange sqref="L44:M44 R44" name="Rango2_3_2_1_1"/>
    <protectedRange sqref="H43:I43" name="Rango2_17_1"/>
    <protectedRange sqref="J43 R43 L43:M43" name="Rango2_1_3_1"/>
    <protectedRange sqref="F45 F47" name="Rango2_9"/>
    <protectedRange sqref="F46" name="Rango2_13_5"/>
    <protectedRange sqref="G45 G47" name="Rango2_1_1"/>
    <protectedRange sqref="G46" name="Rango2_13_1_1"/>
    <protectedRange sqref="H45:I45" name="Rango2_12_3"/>
    <protectedRange sqref="H46:I46" name="Rango2_13_2_1"/>
    <protectedRange sqref="H47:I47" name="Rango2_2_1_4"/>
    <protectedRange sqref="J45:K45" name="Rango2_12_1_1"/>
    <protectedRange sqref="J46:K46 K47" name="Rango2_13_3_1"/>
    <protectedRange sqref="J47" name="Rango2_2_1_1_1"/>
    <protectedRange sqref="L45:M45" name="Rango2_3_2_2_1"/>
    <protectedRange sqref="L46:M46" name="Rango2_3_2_3_1"/>
    <protectedRange sqref="L47:M47" name="Rango2_2_1_2_1"/>
    <protectedRange sqref="F48:F49 F51" name="Rango2_2_2"/>
    <protectedRange sqref="F50" name="Rango2_14_2"/>
    <protectedRange sqref="G48:G49 G51" name="Rango2_3_1"/>
    <protectedRange sqref="G50" name="Rango2_14_1_1"/>
    <protectedRange sqref="H48:H49" name="Rango2_4_3"/>
    <protectedRange sqref="H50" name="Rango2_6_1_4"/>
    <protectedRange sqref="H51" name="Rango2_3_3_5"/>
    <protectedRange sqref="I48:I49" name="Rango2_5_2"/>
    <protectedRange sqref="I50" name="Rango2_6_1_1_1"/>
    <protectedRange sqref="I51" name="Rango2_3_3_1_1"/>
    <protectedRange sqref="K48:K49" name="Rango2_7_2"/>
    <protectedRange sqref="J50:K50" name="Rango2_6_1_2_1"/>
    <protectedRange sqref="J51:K51" name="Rango2_3_3_2_1"/>
    <protectedRange sqref="L48:M48 L49" name="Rango2_3_2_7"/>
    <protectedRange sqref="L50:M50 M49" name="Rango2_3_2_4_1"/>
    <protectedRange sqref="L51:M51" name="Rango2_3_3_3_1"/>
    <protectedRange sqref="R48:R49" name="Rango2_7_1_1"/>
    <protectedRange sqref="R50" name="Rango2_6_1_3_1"/>
    <protectedRange sqref="R51" name="Rango2_3_3_4_1"/>
    <protectedRange sqref="R45" name="Rango2_12_2_1"/>
    <protectedRange sqref="R46" name="Rango2_13_4_1"/>
    <protectedRange sqref="R47" name="Rango2_2_1_3_1"/>
    <protectedRange sqref="F52" name="Rango2_6_2"/>
    <protectedRange sqref="F53" name="Rango2_16_2"/>
    <protectedRange sqref="G52" name="Rango2_8_1"/>
    <protectedRange sqref="G53" name="Rango2_16_1_1"/>
    <protectedRange sqref="H52" name="Rango2_4_1_4"/>
    <protectedRange sqref="H53" name="Rango2_4_2_4"/>
    <protectedRange sqref="I52" name="Rango2_4_1_1_1"/>
    <protectedRange sqref="I53" name="Rango2_4_2_1_1"/>
    <protectedRange sqref="J52:K52" name="Rango2_4_1_2_1"/>
    <protectedRange sqref="J53" name="Rango2_4_2_2_1"/>
    <protectedRange sqref="K53" name="Rango2_5_1_1"/>
    <protectedRange sqref="R52" name="Rango2_4_1_3_1"/>
    <protectedRange sqref="R53" name="Rango2_4_2_3_1"/>
    <protectedRange sqref="L52:M52" name="Rango2_3_2_5_1"/>
    <protectedRange sqref="L53:M53" name="Rango2_3_2_6_1"/>
    <protectedRange sqref="F91:F93 J224:M227 R231 F228:F244 H228:M244 R233:R234 R236:R244" name="Rango2"/>
    <protectedRange sqref="G91:G93" name="Rango2_1"/>
    <protectedRange sqref="H95:I98" name="Rango2_2"/>
    <protectedRange sqref="H94:I94 H91:I92" name="Rango2_1_2"/>
    <protectedRange sqref="H93:I93" name="Rango2_1_1_1"/>
    <protectedRange sqref="J95:J98" name="Rango2_3"/>
    <protectedRange sqref="J94 J91:J92" name="Rango2_1_3"/>
    <protectedRange sqref="J93" name="Rango2_1_1_2"/>
    <protectedRange sqref="K95:K98" name="Rango2_4"/>
    <protectedRange sqref="K91:K92 K94" name="Rango2_1_4"/>
    <protectedRange sqref="K93" name="Rango2_1_1_3"/>
    <protectedRange sqref="L95:M98" name="Rango2_5"/>
    <protectedRange sqref="L91:M92 L94:M94" name="Rango2_1_5"/>
    <protectedRange sqref="L93:M93" name="Rango2_1_1_4"/>
    <protectedRange sqref="R95:R98" name="Rango2_6"/>
    <protectedRange sqref="R91:R92 R94" name="Rango2_1_6"/>
    <protectedRange sqref="R93" name="Rango2_1_1_5"/>
    <protectedRange sqref="F103:F106" name="Rango2_7"/>
    <protectedRange sqref="G103:G106" name="Rango2_8"/>
    <protectedRange sqref="H103" name="Rango2_10"/>
    <protectedRange sqref="H105:H106" name="Rango2_2_1"/>
    <protectedRange sqref="H104" name="Rango2_7_1"/>
    <protectedRange sqref="I103" name="Rango2_11"/>
    <protectedRange sqref="I105:I106" name="Rango2_2_3"/>
    <protectedRange sqref="I104" name="Rango2_7_3"/>
    <protectedRange sqref="J103" name="Rango2_12"/>
    <protectedRange sqref="J105:J106" name="Rango2_2_4"/>
    <protectedRange sqref="J104" name="Rango2_7_4"/>
    <protectedRange sqref="K103" name="Rango2_13"/>
    <protectedRange sqref="K105:K106" name="Rango2_2_5"/>
    <protectedRange sqref="K104" name="Rango2_7_5"/>
    <protectedRange sqref="L103:M103 L105:L106" name="Rango2_14"/>
    <protectedRange sqref="M105:M106" name="Rango2_2_6"/>
    <protectedRange sqref="L104:M104" name="Rango2_7_6"/>
    <protectedRange sqref="R104" name="Rango2_2_1_1"/>
    <protectedRange sqref="F107:F115" name="Rango2_15"/>
    <protectedRange sqref="H107:H111" name="Rango2_16"/>
    <protectedRange sqref="I107:I111" name="Rango2_17"/>
    <protectedRange sqref="J107:J111" name="Rango2_18"/>
    <protectedRange sqref="K107:K111" name="Rango2_20"/>
    <protectedRange sqref="L108:M111" name="Rango2_23"/>
    <protectedRange sqref="R108:R111" name="Rango2_24"/>
    <protectedRange sqref="F116:F119" name="Rango2_25"/>
    <protectedRange sqref="H118:H119 H116" name="Rango2_26"/>
    <protectedRange sqref="H117" name="Rango2_3_2"/>
    <protectedRange sqref="I118:I119 I116" name="Rango2_27"/>
    <protectedRange sqref="I117" name="Rango2_3_3"/>
    <protectedRange sqref="J118:K119 J116:K116" name="Rango2_28"/>
    <protectedRange sqref="J117:K117" name="Rango2_3_4"/>
    <protectedRange sqref="L119:M119 L117:L118 L116:M116" name="Rango2_29"/>
    <protectedRange sqref="M117:M118" name="Rango2_2_7"/>
    <protectedRange sqref="R118:R119 R116" name="Rango2_30"/>
    <protectedRange sqref="R117" name="Rango2_3_5"/>
    <protectedRange sqref="F120:F125" name="Rango2_4_1"/>
    <protectedRange sqref="H120:H125" name="Rango2_11_2"/>
    <protectedRange sqref="I120:I125" name="Rango2_11_3"/>
    <protectedRange sqref="J120:J125" name="Rango2_11_4"/>
    <protectedRange sqref="K120:K125" name="Rango2_12_1"/>
    <protectedRange sqref="L120:M125" name="Rango2_14_1"/>
    <protectedRange sqref="R120:R121" name="Rango2_16_1"/>
    <protectedRange sqref="R122" name="Rango2_16_3"/>
    <protectedRange sqref="R123:R124" name="Rango2_16_4"/>
    <protectedRange sqref="R125" name="Rango2_16_5"/>
    <protectedRange sqref="F126:F127" name="Rango2_31"/>
    <protectedRange sqref="G126:G127" name="Rango2_32"/>
    <protectedRange sqref="H126:I126" name="Rango2_5_1"/>
    <protectedRange sqref="J126:K127" name="Rango2_5_3"/>
    <protectedRange sqref="L126:M127" name="Rango2_5_4"/>
    <protectedRange sqref="R126:R127" name="Rango2_5_5"/>
    <protectedRange sqref="F128:F134" name="Rango2_33"/>
    <protectedRange sqref="H128:I131" name="Rango2_34"/>
    <protectedRange sqref="J128:K131 J136:K136" name="Rango2_35"/>
    <protectedRange sqref="L128:M131 L136:M136" name="Rango2_36"/>
    <protectedRange sqref="R128:R131 R136" name="Rango2_37"/>
    <protectedRange sqref="H172:I175" name="Rango2_19"/>
    <protectedRange sqref="H168:I170" name="Rango2_1_7"/>
    <protectedRange sqref="H171:I171" name="Rango2_2_8"/>
    <protectedRange sqref="J172:J175" name="Rango2_21"/>
    <protectedRange sqref="J168:J170" name="Rango2_1_8"/>
    <protectedRange sqref="J171" name="Rango2_2_9"/>
    <protectedRange sqref="K172:K175" name="Rango2_22"/>
    <protectedRange sqref="K168:K170" name="Rango2_1_9"/>
    <protectedRange sqref="K171" name="Rango2_2_10"/>
    <protectedRange sqref="L172:M175" name="Rango2_38"/>
    <protectedRange sqref="L168:M170" name="Rango2_1_10"/>
    <protectedRange sqref="R172:R175" name="Rango2_39"/>
    <protectedRange sqref="R168:R170" name="Rango2_1_1_6"/>
    <protectedRange sqref="H176" name="Rango2_40"/>
    <protectedRange sqref="H177" name="Rango2_4_2"/>
    <protectedRange sqref="I176" name="Rango2_41"/>
    <protectedRange sqref="I177" name="Rango2_4_4"/>
    <protectedRange sqref="J176" name="Rango2_42"/>
    <protectedRange sqref="J177" name="Rango2_4_5"/>
    <protectedRange sqref="K176" name="Rango2_43"/>
    <protectedRange sqref="K177" name="Rango2_4_6"/>
    <protectedRange sqref="L176:M176" name="Rango2_44"/>
    <protectedRange sqref="L177:M177" name="Rango2_4_7"/>
    <protectedRange sqref="R176" name="Rango2_45"/>
    <protectedRange sqref="R177" name="Rango2_1_2_2"/>
    <protectedRange sqref="H178" name="Rango2_46"/>
    <protectedRange sqref="H179:H180" name="Rango2_5_6"/>
    <protectedRange sqref="I178" name="Rango2_47"/>
    <protectedRange sqref="I179:I180" name="Rango2_5_7"/>
    <protectedRange sqref="J178" name="Rango2_48"/>
    <protectedRange sqref="J179:J180" name="Rango2_5_8"/>
    <protectedRange sqref="K178" name="Rango2_49"/>
    <protectedRange sqref="K179:K180" name="Rango2_5_9"/>
    <protectedRange sqref="L178:M178" name="Rango2_50"/>
    <protectedRange sqref="L179:M180" name="Rango2_5_10"/>
    <protectedRange sqref="R178" name="Rango2_51"/>
    <protectedRange sqref="R179:R180" name="Rango2_5_11"/>
    <protectedRange sqref="H181:H182" name="Rango2_1_3_2"/>
    <protectedRange sqref="H183:H185" name="Rango2_3_1_1"/>
    <protectedRange sqref="I181:I182" name="Rango2_1_3_3"/>
    <protectedRange sqref="I183:I185" name="Rango2_3_1_2"/>
    <protectedRange sqref="J181:J182" name="Rango2_1_3_4"/>
    <protectedRange sqref="J183:J185" name="Rango2_3_1_3"/>
    <protectedRange sqref="K181:K182" name="Rango2_1_3_5"/>
    <protectedRange sqref="K183:K185" name="Rango2_3_1_4"/>
    <protectedRange sqref="L181:M185" name="Rango2_1_3_6"/>
    <protectedRange sqref="R181:R182" name="Rango2_1_3_7"/>
    <protectedRange sqref="R183:R185" name="Rango2_3_1_5"/>
    <protectedRange sqref="H186:H188" name="Rango2_2_2_1"/>
    <protectedRange sqref="H189:H190" name="Rango2_4_4_1"/>
    <protectedRange sqref="I186:I188" name="Rango2_2_2_2"/>
    <protectedRange sqref="I189:I190" name="Rango2_4_4_2"/>
    <protectedRange sqref="J186:J188" name="Rango2_2_2_3"/>
    <protectedRange sqref="J189:J190" name="Rango2_4_4_3"/>
    <protectedRange sqref="K186:K188" name="Rango2_2_2_4"/>
    <protectedRange sqref="K189:K190" name="Rango2_4_4_4"/>
    <protectedRange sqref="L189:M190" name="Rango2_1_3_8"/>
    <protectedRange sqref="L186:M188" name="Rango2_2_2_5"/>
    <protectedRange sqref="R186:R188" name="Rango2_2_2_6"/>
    <protectedRange sqref="R189:R190" name="Rango2_4_4_5"/>
    <protectedRange sqref="H191:H192" name="Rango2_52"/>
    <protectedRange sqref="I191:I192" name="Rango2_53"/>
    <protectedRange sqref="J191:J192" name="Rango2_54"/>
    <protectedRange sqref="K191:K192" name="Rango2_55"/>
    <protectedRange sqref="L191:M192" name="Rango2_56"/>
    <protectedRange sqref="R191:R192" name="Rango2_57"/>
    <protectedRange sqref="H203" name="Rango2_58"/>
    <protectedRange sqref="H196:H202" name="Rango2_8_2"/>
    <protectedRange sqref="I203" name="Rango2_59"/>
    <protectedRange sqref="I196:I202" name="Rango2_8_3"/>
    <protectedRange sqref="J203" name="Rango2_60"/>
    <protectedRange sqref="J196:J202" name="Rango2_8_4"/>
    <protectedRange sqref="K203" name="Rango2_61"/>
    <protectedRange sqref="K196:K202" name="Rango2_8_5"/>
    <protectedRange sqref="L203:M203" name="Rango2_62"/>
    <protectedRange sqref="L196:M202" name="Rango2_8_6"/>
    <protectedRange sqref="R203" name="Rango2_64"/>
    <protectedRange sqref="R196:R197" name="Rango2_8_8"/>
    <protectedRange sqref="R198:R202" name="Rango2_4_3_2"/>
    <protectedRange sqref="F207:F209" name="Rango2_63"/>
    <protectedRange sqref="H207 H209" name="Rango2_65"/>
    <protectedRange sqref="I207 I209" name="Rango2_66"/>
    <protectedRange sqref="J207 J209" name="Rango2_67"/>
    <protectedRange sqref="K207:K209" name="Rango2_68"/>
    <protectedRange sqref="L207:M209" name="Rango2_69"/>
    <protectedRange sqref="F210:F219" name="Rango2_70"/>
    <protectedRange sqref="R211" name="Rango2_76"/>
    <protectedRange sqref="R212" name="Rango2_77"/>
    <protectedRange sqref="R213" name="Rango2_78"/>
    <protectedRange sqref="R214" name="Rango2_79"/>
    <protectedRange sqref="R215" name="Rango2_1_16"/>
    <protectedRange sqref="R216:R217" name="Rango2_80"/>
    <protectedRange sqref="H210:H214 H216:H219" name="Rango2_81"/>
    <protectedRange sqref="H215" name="Rango2_1_17"/>
    <protectedRange sqref="I210:I214 I216:I219" name="Rango2_82"/>
    <protectedRange sqref="I215" name="Rango2_1_18"/>
    <protectedRange sqref="J210:J214 J216:J219" name="Rango2_83"/>
    <protectedRange sqref="J215" name="Rango2_1_19"/>
    <protectedRange sqref="K210:K214 K216:K219" name="Rango2_84"/>
    <protectedRange sqref="K215" name="Rango2_1_20"/>
    <protectedRange sqref="L210:M214 L216:M219" name="Rango2_85"/>
    <protectedRange sqref="L215:M215" name="Rango2_1_21"/>
    <protectedRange sqref="F220" name="Rango2_86"/>
    <protectedRange sqref="H220" name="Rango2_87"/>
    <protectedRange sqref="I220" name="Rango2_88"/>
    <protectedRange sqref="J220" name="Rango2_89"/>
    <protectedRange sqref="L220:M220" name="Rango2_90"/>
    <protectedRange sqref="F221:F223" name="Rango2_91"/>
    <protectedRange sqref="H221:H223" name="Rango2_92"/>
    <protectedRange sqref="I221:I223" name="Rango2_93"/>
    <protectedRange sqref="J221:J223" name="Rango2_94"/>
    <protectedRange sqref="K221:K223" name="Rango2_95"/>
    <protectedRange sqref="L221:M223" name="Rango2_96"/>
    <protectedRange sqref="F224:F227" name="Rango2_97"/>
    <protectedRange sqref="H224:H227" name="Rango2_98"/>
    <protectedRange sqref="I224:I227" name="Rango2_99"/>
  </protectedRanges>
  <mergeCells count="205">
    <mergeCell ref="F232:F244"/>
    <mergeCell ref="F207:F209"/>
    <mergeCell ref="F210:F219"/>
    <mergeCell ref="F221:F223"/>
    <mergeCell ref="F224:F227"/>
    <mergeCell ref="F228:F231"/>
    <mergeCell ref="D204:D206"/>
    <mergeCell ref="E204:E206"/>
    <mergeCell ref="F204:F206"/>
    <mergeCell ref="G204:G206"/>
    <mergeCell ref="D186:D190"/>
    <mergeCell ref="E186:E190"/>
    <mergeCell ref="F186:F190"/>
    <mergeCell ref="G186:G190"/>
    <mergeCell ref="D191:D195"/>
    <mergeCell ref="E191:E195"/>
    <mergeCell ref="F191:F195"/>
    <mergeCell ref="G191:G195"/>
    <mergeCell ref="D196:D203"/>
    <mergeCell ref="E196:E203"/>
    <mergeCell ref="F196:F203"/>
    <mergeCell ref="G196:G203"/>
    <mergeCell ref="G168:G175"/>
    <mergeCell ref="F168:F175"/>
    <mergeCell ref="E168:E175"/>
    <mergeCell ref="D168:D175"/>
    <mergeCell ref="D176:D177"/>
    <mergeCell ref="E176:E177"/>
    <mergeCell ref="F176:F177"/>
    <mergeCell ref="G176:G177"/>
    <mergeCell ref="D178:D180"/>
    <mergeCell ref="E178:E180"/>
    <mergeCell ref="F178:F180"/>
    <mergeCell ref="G178:G180"/>
    <mergeCell ref="D181:D185"/>
    <mergeCell ref="E181:E185"/>
    <mergeCell ref="F181:F185"/>
    <mergeCell ref="G181:G185"/>
    <mergeCell ref="H100:H101"/>
    <mergeCell ref="I100:I101"/>
    <mergeCell ref="H133:H134"/>
    <mergeCell ref="I133:I134"/>
    <mergeCell ref="F126:F127"/>
    <mergeCell ref="G126:G127"/>
    <mergeCell ref="E126:E127"/>
    <mergeCell ref="D126:D127"/>
    <mergeCell ref="F128:F136"/>
    <mergeCell ref="E128:E136"/>
    <mergeCell ref="D128:D136"/>
    <mergeCell ref="G128:G136"/>
    <mergeCell ref="I113:I114"/>
    <mergeCell ref="F116:F119"/>
    <mergeCell ref="E116:E119"/>
    <mergeCell ref="D116:D119"/>
    <mergeCell ref="G116:G119"/>
    <mergeCell ref="F120:F125"/>
    <mergeCell ref="E120:E125"/>
    <mergeCell ref="D120:D125"/>
    <mergeCell ref="G120:G125"/>
    <mergeCell ref="F107:F115"/>
    <mergeCell ref="E107:E115"/>
    <mergeCell ref="D107:D115"/>
    <mergeCell ref="G107:G115"/>
    <mergeCell ref="H113:H114"/>
    <mergeCell ref="D154:D159"/>
    <mergeCell ref="E154:E159"/>
    <mergeCell ref="F154:F159"/>
    <mergeCell ref="G148:G149"/>
    <mergeCell ref="D150:D151"/>
    <mergeCell ref="E150:E151"/>
    <mergeCell ref="F150:F151"/>
    <mergeCell ref="G150:G151"/>
    <mergeCell ref="D152:D153"/>
    <mergeCell ref="E152:E153"/>
    <mergeCell ref="F152:F153"/>
    <mergeCell ref="G152:G153"/>
    <mergeCell ref="D138:D140"/>
    <mergeCell ref="E138:E140"/>
    <mergeCell ref="F138:F140"/>
    <mergeCell ref="G138:G140"/>
    <mergeCell ref="D141:D144"/>
    <mergeCell ref="E141:E144"/>
    <mergeCell ref="D166:D167"/>
    <mergeCell ref="E166:E167"/>
    <mergeCell ref="F166:F167"/>
    <mergeCell ref="G166:G167"/>
    <mergeCell ref="H13:H14"/>
    <mergeCell ref="H15:H16"/>
    <mergeCell ref="H65:H68"/>
    <mergeCell ref="F17:F18"/>
    <mergeCell ref="G17:G18"/>
    <mergeCell ref="D17:D18"/>
    <mergeCell ref="D60:D64"/>
    <mergeCell ref="E60:E64"/>
    <mergeCell ref="F60:F64"/>
    <mergeCell ref="G60:G64"/>
    <mergeCell ref="H60:H64"/>
    <mergeCell ref="E17:E18"/>
    <mergeCell ref="F91:F102"/>
    <mergeCell ref="E91:E102"/>
    <mergeCell ref="D91:D102"/>
    <mergeCell ref="D148:D149"/>
    <mergeCell ref="G154:G159"/>
    <mergeCell ref="D160:D161"/>
    <mergeCell ref="E148:E149"/>
    <mergeCell ref="F148:F149"/>
    <mergeCell ref="B1:C3"/>
    <mergeCell ref="D1:R2"/>
    <mergeCell ref="D3:R3"/>
    <mergeCell ref="B4:J4"/>
    <mergeCell ref="L4:P4"/>
    <mergeCell ref="L5:P5"/>
    <mergeCell ref="L6:P6"/>
    <mergeCell ref="L7:P7"/>
    <mergeCell ref="L8:P8"/>
    <mergeCell ref="F141:F144"/>
    <mergeCell ref="G141:G144"/>
    <mergeCell ref="D146:D147"/>
    <mergeCell ref="E146:E147"/>
    <mergeCell ref="F146:F147"/>
    <mergeCell ref="G146:G147"/>
    <mergeCell ref="I62:I63"/>
    <mergeCell ref="D65:D68"/>
    <mergeCell ref="E65:E68"/>
    <mergeCell ref="I66:I67"/>
    <mergeCell ref="I83:I84"/>
    <mergeCell ref="H86:H89"/>
    <mergeCell ref="H71:H74"/>
    <mergeCell ref="I72:I73"/>
    <mergeCell ref="E75:E81"/>
    <mergeCell ref="F75:F81"/>
    <mergeCell ref="G75:G81"/>
    <mergeCell ref="H76:H79"/>
    <mergeCell ref="I77:I78"/>
    <mergeCell ref="D69:D74"/>
    <mergeCell ref="E69:E74"/>
    <mergeCell ref="D82:D85"/>
    <mergeCell ref="E82:E85"/>
    <mergeCell ref="F82:F85"/>
    <mergeCell ref="E160:E161"/>
    <mergeCell ref="F160:F161"/>
    <mergeCell ref="G160:G161"/>
    <mergeCell ref="D162:D165"/>
    <mergeCell ref="E162:E165"/>
    <mergeCell ref="F162:F165"/>
    <mergeCell ref="G162:G165"/>
    <mergeCell ref="D39:D40"/>
    <mergeCell ref="E39:E40"/>
    <mergeCell ref="F39:F40"/>
    <mergeCell ref="G39:G40"/>
    <mergeCell ref="D54:D59"/>
    <mergeCell ref="E54:E59"/>
    <mergeCell ref="F54:F59"/>
    <mergeCell ref="G54:G59"/>
    <mergeCell ref="F65:F68"/>
    <mergeCell ref="G65:G68"/>
    <mergeCell ref="D86:D90"/>
    <mergeCell ref="E86:E90"/>
    <mergeCell ref="F86:F90"/>
    <mergeCell ref="G86:G90"/>
    <mergeCell ref="F69:F74"/>
    <mergeCell ref="G69:G74"/>
    <mergeCell ref="D75:D81"/>
    <mergeCell ref="D11:D16"/>
    <mergeCell ref="E11:E16"/>
    <mergeCell ref="F11:F16"/>
    <mergeCell ref="G11:G16"/>
    <mergeCell ref="I54:I55"/>
    <mergeCell ref="H56:H59"/>
    <mergeCell ref="I57:I58"/>
    <mergeCell ref="G19:G23"/>
    <mergeCell ref="D24:D29"/>
    <mergeCell ref="E24:E29"/>
    <mergeCell ref="F24:F29"/>
    <mergeCell ref="G24:G29"/>
    <mergeCell ref="D30:D38"/>
    <mergeCell ref="E30:E38"/>
    <mergeCell ref="F30:F38"/>
    <mergeCell ref="G30:G38"/>
    <mergeCell ref="F19:F23"/>
    <mergeCell ref="D19:D23"/>
    <mergeCell ref="E19:E23"/>
    <mergeCell ref="D42:D44"/>
    <mergeCell ref="E42:E44"/>
    <mergeCell ref="F42:F44"/>
    <mergeCell ref="G42:G44"/>
    <mergeCell ref="G82:G85"/>
    <mergeCell ref="H82:H85"/>
    <mergeCell ref="G91:G102"/>
    <mergeCell ref="F103:F106"/>
    <mergeCell ref="G103:G106"/>
    <mergeCell ref="D103:D106"/>
    <mergeCell ref="E103:E106"/>
    <mergeCell ref="F45:F47"/>
    <mergeCell ref="G45:G47"/>
    <mergeCell ref="D45:D47"/>
    <mergeCell ref="E45:E47"/>
    <mergeCell ref="F52:F53"/>
    <mergeCell ref="G52:G53"/>
    <mergeCell ref="D52:D53"/>
    <mergeCell ref="E52:E53"/>
    <mergeCell ref="F48:F51"/>
    <mergeCell ref="G48:G51"/>
    <mergeCell ref="D48:D51"/>
    <mergeCell ref="E48:E51"/>
  </mergeCells>
  <phoneticPr fontId="99" type="noConversion"/>
  <conditionalFormatting sqref="Q11:Q244">
    <cfRule type="cellIs" dxfId="65" priority="1" operator="equal">
      <formula>"SIN VALOR AVANCE"</formula>
    </cfRule>
    <cfRule type="cellIs" dxfId="64" priority="2" operator="equal">
      <formula>"VERIFICAR FECHA"</formula>
    </cfRule>
    <cfRule type="cellIs" dxfId="63" priority="3" operator="equal">
      <formula>"INCUMPLIDA"</formula>
    </cfRule>
    <cfRule type="cellIs" dxfId="62" priority="4" operator="equal">
      <formula>"PROCESO"</formula>
    </cfRule>
    <cfRule type="cellIs" dxfId="61" priority="5" operator="equal">
      <formula>"CUMPLIDA"</formula>
    </cfRule>
  </conditionalFormatting>
  <dataValidations count="5">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13:I16 H112:I113 H115:I115 H102:I102 H99:I100 H132:I133 H135:I135" xr:uid="{008F6E60-84C8-47D8-BDBC-0F2ECC7EB256}">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82:J85 J61:J68 J76:J79 J56:J59 J71:J74 J13:J16 J99:J102 J112:J115 J132:J135" xr:uid="{8DEA1A31-54F6-4CFE-8A46-0F0B759CC14D}">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99:K102 K112:K115 K132:K135" xr:uid="{BD06A33F-4CED-4302-87C1-93A647670ECF}">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99:M102 M112:M115 M132:M135" xr:uid="{0B18F43B-593C-42D1-95AA-616A77BDD9DA}">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99:L102 L112:L115 L132:L135" xr:uid="{A79DFB88-EF17-4005-A526-DFFAE34C12B3}">
      <formula1>1900/1/1</formula1>
      <formula2>3000/1/1</formula2>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C7D42-FC40-42B1-9F04-54C72F87D02D}">
  <dimension ref="A1:U152"/>
  <sheetViews>
    <sheetView topLeftCell="A126" zoomScale="55" zoomScaleNormal="55" workbookViewId="0">
      <selection activeCell="E144" sqref="E144"/>
    </sheetView>
  </sheetViews>
  <sheetFormatPr baseColWidth="10" defaultColWidth="11.44140625" defaultRowHeight="13.2" x14ac:dyDescent="0.25"/>
  <cols>
    <col min="1" max="1" width="22.6640625" style="125" customWidth="1"/>
    <col min="2" max="2" width="30.6640625" style="125" bestFit="1" customWidth="1"/>
    <col min="3" max="3" width="37.33203125" style="125" bestFit="1" customWidth="1"/>
    <col min="4" max="4" width="14.33203125" style="232" bestFit="1" customWidth="1"/>
    <col min="5" max="5" width="65.44140625" style="125" customWidth="1"/>
    <col min="6" max="6" width="15" style="125" customWidth="1"/>
    <col min="7" max="7" width="48.33203125" style="125" customWidth="1"/>
    <col min="8" max="8" width="35.109375" style="125" customWidth="1"/>
    <col min="9" max="9" width="25.44140625" style="125" customWidth="1"/>
    <col min="10" max="10" width="56.6640625" style="125" customWidth="1"/>
    <col min="11" max="11" width="42.33203125" style="125" customWidth="1"/>
    <col min="12" max="12" width="17.6640625" style="125" customWidth="1"/>
    <col min="13" max="13" width="17.88671875" style="125" customWidth="1"/>
    <col min="14" max="14" width="17.44140625" style="125" customWidth="1"/>
    <col min="15" max="15" width="18.44140625" style="125" customWidth="1"/>
    <col min="16" max="16" width="20.33203125" style="125" customWidth="1"/>
    <col min="17" max="17" width="66.33203125" style="125" customWidth="1"/>
    <col min="18" max="18" width="43" style="125" customWidth="1"/>
    <col min="19" max="19" width="85" style="125" customWidth="1"/>
    <col min="20" max="20" width="62.5546875" style="125" customWidth="1"/>
    <col min="21" max="16384" width="11.44140625" style="125"/>
  </cols>
  <sheetData>
    <row r="1" spans="1:21" ht="13.8" thickBot="1" x14ac:dyDescent="0.3"/>
    <row r="2" spans="1:21" ht="52.8" x14ac:dyDescent="0.25">
      <c r="A2" s="126" t="s">
        <v>2835</v>
      </c>
      <c r="B2" s="126" t="s">
        <v>25</v>
      </c>
      <c r="C2" s="126" t="s">
        <v>11</v>
      </c>
      <c r="D2" s="126" t="s">
        <v>2836</v>
      </c>
      <c r="E2" s="126" t="s">
        <v>2837</v>
      </c>
      <c r="F2" s="126" t="s">
        <v>2838</v>
      </c>
      <c r="G2" s="218" t="s">
        <v>2734</v>
      </c>
      <c r="H2" s="126" t="s">
        <v>2735</v>
      </c>
      <c r="I2" s="126" t="s">
        <v>56</v>
      </c>
      <c r="J2" s="126" t="s">
        <v>57</v>
      </c>
      <c r="K2" s="83" t="s">
        <v>58</v>
      </c>
      <c r="L2" s="83" t="s">
        <v>59</v>
      </c>
      <c r="M2" s="219" t="s">
        <v>60</v>
      </c>
      <c r="N2" s="219" t="s">
        <v>61</v>
      </c>
      <c r="O2" s="220" t="s">
        <v>62</v>
      </c>
      <c r="P2" s="220" t="s">
        <v>63</v>
      </c>
      <c r="Q2" s="221" t="s">
        <v>64</v>
      </c>
      <c r="R2" s="83" t="s">
        <v>31</v>
      </c>
      <c r="S2" s="83" t="s">
        <v>65</v>
      </c>
      <c r="T2" s="216" t="s">
        <v>2736</v>
      </c>
    </row>
    <row r="3" spans="1:21" ht="105.6" x14ac:dyDescent="0.25">
      <c r="A3" s="1351" t="s">
        <v>2737</v>
      </c>
      <c r="B3" s="127" t="s">
        <v>19</v>
      </c>
      <c r="C3" s="239" t="s">
        <v>9</v>
      </c>
      <c r="D3" s="1340">
        <v>1</v>
      </c>
      <c r="E3" s="1340" t="s">
        <v>2839</v>
      </c>
      <c r="F3" s="1340" t="s">
        <v>2840</v>
      </c>
      <c r="G3" s="1357" t="s">
        <v>2841</v>
      </c>
      <c r="H3" s="1357" t="s">
        <v>2842</v>
      </c>
      <c r="I3" s="242" t="s">
        <v>2843</v>
      </c>
      <c r="J3" s="242" t="s">
        <v>2844</v>
      </c>
      <c r="K3" s="242" t="s">
        <v>2845</v>
      </c>
      <c r="L3" s="128">
        <v>1</v>
      </c>
      <c r="M3" s="129">
        <v>44027</v>
      </c>
      <c r="N3" s="129">
        <v>44196</v>
      </c>
      <c r="O3" s="130">
        <v>24.142857142857142</v>
      </c>
      <c r="P3" s="128">
        <v>1</v>
      </c>
      <c r="Q3" s="222">
        <v>1</v>
      </c>
      <c r="R3" s="239" t="s">
        <v>33</v>
      </c>
      <c r="S3" s="131" t="s">
        <v>2846</v>
      </c>
      <c r="T3" s="1352" t="s">
        <v>2847</v>
      </c>
    </row>
    <row r="4" spans="1:21" ht="118.8" x14ac:dyDescent="0.25">
      <c r="A4" s="1351"/>
      <c r="B4" s="127" t="s">
        <v>19</v>
      </c>
      <c r="C4" s="239" t="s">
        <v>9</v>
      </c>
      <c r="D4" s="1340"/>
      <c r="E4" s="1340"/>
      <c r="F4" s="1340"/>
      <c r="G4" s="1357"/>
      <c r="H4" s="1357"/>
      <c r="I4" s="242" t="s">
        <v>2848</v>
      </c>
      <c r="J4" s="242" t="s">
        <v>2849</v>
      </c>
      <c r="K4" s="242" t="s">
        <v>2850</v>
      </c>
      <c r="L4" s="128">
        <v>2</v>
      </c>
      <c r="M4" s="129">
        <v>44197</v>
      </c>
      <c r="N4" s="129">
        <v>44561</v>
      </c>
      <c r="O4" s="130">
        <v>52</v>
      </c>
      <c r="P4" s="128">
        <v>2</v>
      </c>
      <c r="Q4" s="222">
        <v>1</v>
      </c>
      <c r="R4" s="239" t="s">
        <v>33</v>
      </c>
      <c r="S4" s="131" t="s">
        <v>2851</v>
      </c>
      <c r="T4" s="1353"/>
    </row>
    <row r="5" spans="1:21" ht="105.6" x14ac:dyDescent="0.25">
      <c r="A5" s="1351" t="s">
        <v>2737</v>
      </c>
      <c r="B5" s="127" t="s">
        <v>19</v>
      </c>
      <c r="C5" s="239" t="s">
        <v>9</v>
      </c>
      <c r="D5" s="1340">
        <v>2</v>
      </c>
      <c r="E5" s="1340" t="s">
        <v>2852</v>
      </c>
      <c r="F5" s="1340" t="s">
        <v>2853</v>
      </c>
      <c r="G5" s="1339" t="s">
        <v>2854</v>
      </c>
      <c r="H5" s="1339" t="s">
        <v>2855</v>
      </c>
      <c r="I5" s="242" t="s">
        <v>2856</v>
      </c>
      <c r="J5" s="242"/>
      <c r="K5" s="242" t="s">
        <v>473</v>
      </c>
      <c r="L5" s="128">
        <v>1</v>
      </c>
      <c r="M5" s="129">
        <v>44027</v>
      </c>
      <c r="N5" s="129">
        <v>44074</v>
      </c>
      <c r="O5" s="130">
        <v>6.7142857142857144</v>
      </c>
      <c r="P5" s="128">
        <v>1</v>
      </c>
      <c r="Q5" s="222">
        <v>1</v>
      </c>
      <c r="R5" s="239" t="s">
        <v>33</v>
      </c>
      <c r="S5" s="131" t="s">
        <v>2846</v>
      </c>
      <c r="T5" s="1354" t="s">
        <v>2857</v>
      </c>
    </row>
    <row r="6" spans="1:21" ht="105.6" x14ac:dyDescent="0.25">
      <c r="A6" s="1351"/>
      <c r="B6" s="127" t="s">
        <v>19</v>
      </c>
      <c r="C6" s="239" t="s">
        <v>9</v>
      </c>
      <c r="D6" s="1340"/>
      <c r="E6" s="1340"/>
      <c r="F6" s="1340"/>
      <c r="G6" s="1339"/>
      <c r="H6" s="1339"/>
      <c r="I6" s="242" t="s">
        <v>2858</v>
      </c>
      <c r="J6" s="242"/>
      <c r="K6" s="242" t="s">
        <v>102</v>
      </c>
      <c r="L6" s="128">
        <v>1</v>
      </c>
      <c r="M6" s="129">
        <v>44044</v>
      </c>
      <c r="N6" s="129">
        <v>44196</v>
      </c>
      <c r="O6" s="130">
        <v>21.714285714285715</v>
      </c>
      <c r="P6" s="128">
        <v>1</v>
      </c>
      <c r="Q6" s="222">
        <v>1</v>
      </c>
      <c r="R6" s="239" t="s">
        <v>33</v>
      </c>
      <c r="S6" s="131" t="s">
        <v>2859</v>
      </c>
      <c r="T6" s="1354"/>
    </row>
    <row r="7" spans="1:21" ht="105.6" x14ac:dyDescent="0.25">
      <c r="A7" s="1351"/>
      <c r="B7" s="127" t="s">
        <v>19</v>
      </c>
      <c r="C7" s="239" t="s">
        <v>9</v>
      </c>
      <c r="D7" s="1340"/>
      <c r="E7" s="1340"/>
      <c r="F7" s="1340"/>
      <c r="G7" s="1339"/>
      <c r="H7" s="1339"/>
      <c r="I7" s="242" t="s">
        <v>2860</v>
      </c>
      <c r="J7" s="242"/>
      <c r="K7" s="242" t="s">
        <v>2861</v>
      </c>
      <c r="L7" s="128">
        <v>2</v>
      </c>
      <c r="M7" s="129">
        <v>44197</v>
      </c>
      <c r="N7" s="129">
        <v>44561</v>
      </c>
      <c r="O7" s="130">
        <v>52</v>
      </c>
      <c r="P7" s="128">
        <v>2</v>
      </c>
      <c r="Q7" s="222">
        <v>1</v>
      </c>
      <c r="R7" s="239" t="s">
        <v>33</v>
      </c>
      <c r="S7" s="131" t="s">
        <v>2859</v>
      </c>
      <c r="T7" s="1354"/>
    </row>
    <row r="8" spans="1:21" ht="105.6" x14ac:dyDescent="0.25">
      <c r="A8" s="1351" t="s">
        <v>2737</v>
      </c>
      <c r="B8" s="127" t="s">
        <v>19</v>
      </c>
      <c r="C8" s="239" t="s">
        <v>9</v>
      </c>
      <c r="D8" s="1340">
        <v>3</v>
      </c>
      <c r="E8" s="1356" t="s">
        <v>2862</v>
      </c>
      <c r="F8" s="1356" t="s">
        <v>1295</v>
      </c>
      <c r="G8" s="1339" t="s">
        <v>2863</v>
      </c>
      <c r="H8" s="1339" t="s">
        <v>2864</v>
      </c>
      <c r="I8" s="242" t="s">
        <v>2856</v>
      </c>
      <c r="J8" s="242"/>
      <c r="K8" s="242" t="s">
        <v>473</v>
      </c>
      <c r="L8" s="128">
        <v>1</v>
      </c>
      <c r="M8" s="129">
        <v>44027</v>
      </c>
      <c r="N8" s="129">
        <v>44074</v>
      </c>
      <c r="O8" s="130">
        <v>6.7142857142857144</v>
      </c>
      <c r="P8" s="128">
        <v>1</v>
      </c>
      <c r="Q8" s="222">
        <v>1</v>
      </c>
      <c r="R8" s="239" t="s">
        <v>33</v>
      </c>
      <c r="S8" s="131" t="s">
        <v>2846</v>
      </c>
      <c r="T8" s="1355" t="s">
        <v>2857</v>
      </c>
    </row>
    <row r="9" spans="1:21" ht="105.6" x14ac:dyDescent="0.25">
      <c r="A9" s="1351"/>
      <c r="B9" s="127" t="s">
        <v>19</v>
      </c>
      <c r="C9" s="239" t="s">
        <v>9</v>
      </c>
      <c r="D9" s="1340"/>
      <c r="E9" s="1356"/>
      <c r="F9" s="1356"/>
      <c r="G9" s="1339"/>
      <c r="H9" s="1339"/>
      <c r="I9" s="242" t="s">
        <v>2858</v>
      </c>
      <c r="J9" s="242"/>
      <c r="K9" s="242" t="s">
        <v>102</v>
      </c>
      <c r="L9" s="128">
        <v>1</v>
      </c>
      <c r="M9" s="129">
        <v>44044</v>
      </c>
      <c r="N9" s="129">
        <v>44196</v>
      </c>
      <c r="O9" s="130">
        <v>21.714285714285715</v>
      </c>
      <c r="P9" s="128">
        <v>1</v>
      </c>
      <c r="Q9" s="222">
        <v>1</v>
      </c>
      <c r="R9" s="239" t="s">
        <v>33</v>
      </c>
      <c r="S9" s="131" t="s">
        <v>2859</v>
      </c>
      <c r="T9" s="1355"/>
    </row>
    <row r="10" spans="1:21" ht="105.6" x14ac:dyDescent="0.25">
      <c r="A10" s="1351"/>
      <c r="B10" s="127" t="s">
        <v>19</v>
      </c>
      <c r="C10" s="239" t="s">
        <v>9</v>
      </c>
      <c r="D10" s="1340"/>
      <c r="E10" s="1356"/>
      <c r="F10" s="1356"/>
      <c r="G10" s="1339"/>
      <c r="H10" s="1339"/>
      <c r="I10" s="242" t="s">
        <v>2860</v>
      </c>
      <c r="J10" s="242"/>
      <c r="K10" s="242" t="s">
        <v>2861</v>
      </c>
      <c r="L10" s="128">
        <v>2</v>
      </c>
      <c r="M10" s="129">
        <v>44197</v>
      </c>
      <c r="N10" s="129">
        <v>44561</v>
      </c>
      <c r="O10" s="130">
        <v>52</v>
      </c>
      <c r="P10" s="128">
        <v>2</v>
      </c>
      <c r="Q10" s="222">
        <v>1</v>
      </c>
      <c r="R10" s="239" t="s">
        <v>33</v>
      </c>
      <c r="S10" s="131" t="s">
        <v>2865</v>
      </c>
      <c r="T10" s="1355"/>
    </row>
    <row r="11" spans="1:21" ht="92.4" x14ac:dyDescent="0.25">
      <c r="A11" s="1351" t="s">
        <v>2737</v>
      </c>
      <c r="B11" s="127" t="s">
        <v>13</v>
      </c>
      <c r="C11" s="244" t="s">
        <v>9</v>
      </c>
      <c r="D11" s="1343">
        <v>4</v>
      </c>
      <c r="E11" s="1340" t="s">
        <v>2866</v>
      </c>
      <c r="F11" s="1340" t="s">
        <v>2867</v>
      </c>
      <c r="G11" s="1339" t="s">
        <v>2868</v>
      </c>
      <c r="H11" s="1339" t="s">
        <v>2869</v>
      </c>
      <c r="I11" s="132" t="s">
        <v>2870</v>
      </c>
      <c r="J11" s="242"/>
      <c r="K11" s="132" t="s">
        <v>2871</v>
      </c>
      <c r="L11" s="128">
        <v>1</v>
      </c>
      <c r="M11" s="129">
        <v>42737</v>
      </c>
      <c r="N11" s="129">
        <v>43100</v>
      </c>
      <c r="O11" s="130">
        <v>51.857142857142854</v>
      </c>
      <c r="P11" s="128">
        <v>1</v>
      </c>
      <c r="Q11" s="222">
        <v>1</v>
      </c>
      <c r="R11" s="239" t="s">
        <v>33</v>
      </c>
      <c r="S11" s="131" t="s">
        <v>2872</v>
      </c>
      <c r="T11" s="1358" t="s">
        <v>2873</v>
      </c>
      <c r="U11" s="133"/>
    </row>
    <row r="12" spans="1:21" ht="171.6" x14ac:dyDescent="0.25">
      <c r="A12" s="1351"/>
      <c r="B12" s="127" t="s">
        <v>13</v>
      </c>
      <c r="C12" s="244" t="s">
        <v>9</v>
      </c>
      <c r="D12" s="1343"/>
      <c r="E12" s="1340"/>
      <c r="F12" s="1340"/>
      <c r="G12" s="1339"/>
      <c r="H12" s="1339"/>
      <c r="I12" s="242" t="s">
        <v>2619</v>
      </c>
      <c r="J12" s="242"/>
      <c r="K12" s="242" t="s">
        <v>2874</v>
      </c>
      <c r="L12" s="128">
        <v>1</v>
      </c>
      <c r="M12" s="129">
        <v>43800</v>
      </c>
      <c r="N12" s="129">
        <v>44650</v>
      </c>
      <c r="O12" s="130">
        <v>121.42857142857143</v>
      </c>
      <c r="P12" s="128">
        <v>1</v>
      </c>
      <c r="Q12" s="222">
        <v>1</v>
      </c>
      <c r="R12" s="239" t="s">
        <v>33</v>
      </c>
      <c r="S12" s="131" t="s">
        <v>2875</v>
      </c>
      <c r="T12" s="1358"/>
      <c r="U12" s="133"/>
    </row>
    <row r="13" spans="1:21" ht="171.6" x14ac:dyDescent="0.25">
      <c r="A13" s="1351"/>
      <c r="B13" s="127" t="s">
        <v>13</v>
      </c>
      <c r="C13" s="244" t="s">
        <v>9</v>
      </c>
      <c r="D13" s="1343"/>
      <c r="E13" s="1340"/>
      <c r="F13" s="1340"/>
      <c r="G13" s="1339"/>
      <c r="H13" s="1339"/>
      <c r="I13" s="242" t="s">
        <v>2621</v>
      </c>
      <c r="J13" s="242"/>
      <c r="K13" s="242" t="s">
        <v>2874</v>
      </c>
      <c r="L13" s="128">
        <v>1</v>
      </c>
      <c r="M13" s="129">
        <v>43800</v>
      </c>
      <c r="N13" s="129">
        <v>44650</v>
      </c>
      <c r="O13" s="130">
        <v>121.42857142857143</v>
      </c>
      <c r="P13" s="128">
        <v>1</v>
      </c>
      <c r="Q13" s="222">
        <v>1</v>
      </c>
      <c r="R13" s="239" t="s">
        <v>33</v>
      </c>
      <c r="S13" s="131" t="s">
        <v>2875</v>
      </c>
      <c r="T13" s="1358"/>
      <c r="U13" s="133"/>
    </row>
    <row r="14" spans="1:21" ht="171.6" x14ac:dyDescent="0.25">
      <c r="A14" s="1351"/>
      <c r="B14" s="127" t="s">
        <v>13</v>
      </c>
      <c r="C14" s="244" t="s">
        <v>9</v>
      </c>
      <c r="D14" s="1343"/>
      <c r="E14" s="1340"/>
      <c r="F14" s="1340"/>
      <c r="G14" s="1339"/>
      <c r="H14" s="1339"/>
      <c r="I14" s="242" t="s">
        <v>2876</v>
      </c>
      <c r="J14" s="242"/>
      <c r="K14" s="242" t="s">
        <v>2874</v>
      </c>
      <c r="L14" s="128">
        <v>1</v>
      </c>
      <c r="M14" s="129">
        <v>43800</v>
      </c>
      <c r="N14" s="129">
        <v>44650</v>
      </c>
      <c r="O14" s="130">
        <v>121.42857142857143</v>
      </c>
      <c r="P14" s="128">
        <v>1</v>
      </c>
      <c r="Q14" s="222">
        <v>1</v>
      </c>
      <c r="R14" s="239" t="s">
        <v>33</v>
      </c>
      <c r="S14" s="131" t="s">
        <v>2875</v>
      </c>
      <c r="T14" s="1358"/>
      <c r="U14" s="133"/>
    </row>
    <row r="15" spans="1:21" ht="171.6" x14ac:dyDescent="0.25">
      <c r="A15" s="1351"/>
      <c r="B15" s="127" t="s">
        <v>13</v>
      </c>
      <c r="C15" s="244" t="s">
        <v>9</v>
      </c>
      <c r="D15" s="1343"/>
      <c r="E15" s="1340"/>
      <c r="F15" s="1340"/>
      <c r="G15" s="1339"/>
      <c r="H15" s="1339"/>
      <c r="I15" s="242" t="s">
        <v>2877</v>
      </c>
      <c r="J15" s="242"/>
      <c r="K15" s="242" t="s">
        <v>2874</v>
      </c>
      <c r="L15" s="128">
        <v>1</v>
      </c>
      <c r="M15" s="129">
        <v>43800</v>
      </c>
      <c r="N15" s="129">
        <v>44650</v>
      </c>
      <c r="O15" s="130">
        <v>121.42857142857143</v>
      </c>
      <c r="P15" s="128">
        <v>1</v>
      </c>
      <c r="Q15" s="222">
        <v>1</v>
      </c>
      <c r="R15" s="239" t="s">
        <v>33</v>
      </c>
      <c r="S15" s="131" t="s">
        <v>2875</v>
      </c>
      <c r="T15" s="1358"/>
      <c r="U15" s="133"/>
    </row>
    <row r="16" spans="1:21" ht="171.6" x14ac:dyDescent="0.25">
      <c r="A16" s="1351"/>
      <c r="B16" s="127" t="s">
        <v>13</v>
      </c>
      <c r="C16" s="244" t="s">
        <v>9</v>
      </c>
      <c r="D16" s="1343"/>
      <c r="E16" s="1340"/>
      <c r="F16" s="1340"/>
      <c r="G16" s="1339"/>
      <c r="H16" s="1339"/>
      <c r="I16" s="242" t="s">
        <v>2626</v>
      </c>
      <c r="J16" s="242"/>
      <c r="K16" s="242" t="s">
        <v>2874</v>
      </c>
      <c r="L16" s="128">
        <v>1</v>
      </c>
      <c r="M16" s="129">
        <v>43800</v>
      </c>
      <c r="N16" s="129">
        <v>44650</v>
      </c>
      <c r="O16" s="130">
        <v>121.42857142857143</v>
      </c>
      <c r="P16" s="128">
        <v>1</v>
      </c>
      <c r="Q16" s="222">
        <v>1</v>
      </c>
      <c r="R16" s="239" t="s">
        <v>33</v>
      </c>
      <c r="S16" s="131" t="s">
        <v>2875</v>
      </c>
      <c r="T16" s="1358"/>
      <c r="U16" s="133"/>
    </row>
    <row r="17" spans="1:21" ht="105.6" x14ac:dyDescent="0.25">
      <c r="A17" s="1351"/>
      <c r="B17" s="127" t="s">
        <v>13</v>
      </c>
      <c r="C17" s="244" t="s">
        <v>9</v>
      </c>
      <c r="D17" s="1343"/>
      <c r="E17" s="1340"/>
      <c r="F17" s="1340"/>
      <c r="G17" s="1339"/>
      <c r="H17" s="1339"/>
      <c r="I17" s="132" t="s">
        <v>2878</v>
      </c>
      <c r="J17" s="242"/>
      <c r="K17" s="132" t="s">
        <v>2879</v>
      </c>
      <c r="L17" s="128">
        <v>2</v>
      </c>
      <c r="M17" s="129">
        <v>42795</v>
      </c>
      <c r="N17" s="129">
        <v>43039</v>
      </c>
      <c r="O17" s="130">
        <v>34.857142857142854</v>
      </c>
      <c r="P17" s="128">
        <v>2</v>
      </c>
      <c r="Q17" s="222">
        <v>1</v>
      </c>
      <c r="R17" s="239" t="s">
        <v>33</v>
      </c>
      <c r="S17" s="134" t="s">
        <v>2880</v>
      </c>
      <c r="T17" s="1358"/>
      <c r="U17" s="133"/>
    </row>
    <row r="18" spans="1:21" ht="409.6" x14ac:dyDescent="0.25">
      <c r="A18" s="237" t="s">
        <v>2737</v>
      </c>
      <c r="B18" s="127" t="s">
        <v>13</v>
      </c>
      <c r="C18" s="244" t="s">
        <v>9</v>
      </c>
      <c r="D18" s="244">
        <v>5</v>
      </c>
      <c r="E18" s="241" t="s">
        <v>2881</v>
      </c>
      <c r="F18" s="241" t="s">
        <v>2882</v>
      </c>
      <c r="G18" s="240" t="s">
        <v>2883</v>
      </c>
      <c r="H18" s="240" t="s">
        <v>2884</v>
      </c>
      <c r="I18" s="132" t="s">
        <v>2885</v>
      </c>
      <c r="J18" s="135"/>
      <c r="K18" s="132" t="s">
        <v>2886</v>
      </c>
      <c r="L18" s="128">
        <v>1</v>
      </c>
      <c r="M18" s="129">
        <v>43466</v>
      </c>
      <c r="N18" s="129">
        <v>45121</v>
      </c>
      <c r="O18" s="130">
        <v>236.42857142857142</v>
      </c>
      <c r="P18" s="128">
        <v>1</v>
      </c>
      <c r="Q18" s="222">
        <v>1</v>
      </c>
      <c r="R18" s="239" t="s">
        <v>33</v>
      </c>
      <c r="S18" s="131" t="s">
        <v>2887</v>
      </c>
      <c r="T18" s="217" t="s">
        <v>2888</v>
      </c>
      <c r="U18" s="133"/>
    </row>
    <row r="19" spans="1:21" x14ac:dyDescent="0.25">
      <c r="A19" s="1363" t="s">
        <v>2790</v>
      </c>
      <c r="B19" s="1363"/>
      <c r="C19" s="1363"/>
      <c r="D19" s="233">
        <v>5</v>
      </c>
      <c r="E19" s="223"/>
      <c r="F19" s="223"/>
      <c r="G19" s="224"/>
      <c r="H19" s="224"/>
      <c r="I19" s="42"/>
      <c r="J19" s="42"/>
      <c r="K19" s="42"/>
      <c r="L19" s="225"/>
      <c r="M19" s="38"/>
      <c r="N19" s="38"/>
      <c r="O19" s="226"/>
      <c r="P19" s="225"/>
      <c r="Q19" s="37"/>
      <c r="R19" s="41"/>
      <c r="S19" s="40"/>
      <c r="T19" s="133"/>
    </row>
    <row r="20" spans="1:21" ht="118.8" x14ac:dyDescent="0.25">
      <c r="A20" s="1361" t="s">
        <v>2737</v>
      </c>
      <c r="B20" s="136" t="s">
        <v>19</v>
      </c>
      <c r="C20" s="243" t="s">
        <v>9</v>
      </c>
      <c r="D20" s="1296">
        <v>1</v>
      </c>
      <c r="E20" s="1341" t="s">
        <v>1294</v>
      </c>
      <c r="F20" s="1341" t="s">
        <v>1295</v>
      </c>
      <c r="G20" s="1342" t="s">
        <v>1296</v>
      </c>
      <c r="H20" s="1342" t="s">
        <v>1297</v>
      </c>
      <c r="I20" s="137" t="s">
        <v>1298</v>
      </c>
      <c r="J20" s="137" t="s">
        <v>1299</v>
      </c>
      <c r="K20" s="138" t="s">
        <v>1300</v>
      </c>
      <c r="L20" s="139">
        <v>3</v>
      </c>
      <c r="M20" s="140">
        <v>44835</v>
      </c>
      <c r="N20" s="140">
        <v>45107</v>
      </c>
      <c r="O20" s="141">
        <f t="shared" ref="O20:O26" si="0">(N20-M20)/7</f>
        <v>38.857142857142854</v>
      </c>
      <c r="P20" s="139">
        <v>0</v>
      </c>
      <c r="Q20" s="227">
        <f>P20/L20</f>
        <v>0</v>
      </c>
      <c r="R20" s="243" t="str">
        <f>IF(ISNUMBER(Q20),IF(Q20=100%,"CUMPLIDA",IF(AND(ISNUMBER(N20),ISNUMBER(OCI!$Q$6)), IF(N20&lt;OCI!$Q$6,"INCUMPLIDA","PROCESO"), "VERIFICAR FECHA")),"SIN VALOR AVANCE")</f>
        <v>PROCESO</v>
      </c>
      <c r="S20" s="228" t="s">
        <v>2889</v>
      </c>
    </row>
    <row r="21" spans="1:21" ht="92.4" x14ac:dyDescent="0.25">
      <c r="A21" s="1361"/>
      <c r="B21" s="136" t="s">
        <v>19</v>
      </c>
      <c r="C21" s="243" t="s">
        <v>9</v>
      </c>
      <c r="D21" s="1296"/>
      <c r="E21" s="1341"/>
      <c r="F21" s="1341"/>
      <c r="G21" s="1342"/>
      <c r="H21" s="1342"/>
      <c r="I21" s="137" t="s">
        <v>1302</v>
      </c>
      <c r="J21" s="137" t="s">
        <v>1303</v>
      </c>
      <c r="K21" s="138" t="s">
        <v>1304</v>
      </c>
      <c r="L21" s="139">
        <v>17</v>
      </c>
      <c r="M21" s="140">
        <v>44835</v>
      </c>
      <c r="N21" s="140">
        <v>45107</v>
      </c>
      <c r="O21" s="141">
        <f t="shared" si="0"/>
        <v>38.857142857142854</v>
      </c>
      <c r="P21" s="139">
        <v>0</v>
      </c>
      <c r="Q21" s="227">
        <f>P21/L21</f>
        <v>0</v>
      </c>
      <c r="R21" s="243" t="str">
        <f>IF(ISNUMBER(Q21),IF(Q21=100%,"CUMPLIDA",IF(AND(ISNUMBER(N21),ISNUMBER(OCI!$Q$6)), IF(N21&lt;OCI!$Q$6,"INCUMPLIDA","PROCESO"), "VERIFICAR FECHA")),"SIN VALOR AVANCE")</f>
        <v>PROCESO</v>
      </c>
      <c r="S21" s="142" t="s">
        <v>2890</v>
      </c>
    </row>
    <row r="22" spans="1:21" ht="240.6" x14ac:dyDescent="0.25">
      <c r="A22" s="1361" t="s">
        <v>2737</v>
      </c>
      <c r="B22" s="1359" t="s">
        <v>18</v>
      </c>
      <c r="C22" s="1359" t="s">
        <v>9</v>
      </c>
      <c r="D22" s="1359">
        <v>2</v>
      </c>
      <c r="E22" s="1359" t="s">
        <v>2891</v>
      </c>
      <c r="F22" s="1359" t="s">
        <v>1266</v>
      </c>
      <c r="G22" s="1360" t="s">
        <v>2892</v>
      </c>
      <c r="H22" s="1362" t="s">
        <v>1267</v>
      </c>
      <c r="I22" s="1362" t="s">
        <v>1268</v>
      </c>
      <c r="J22" s="231" t="s">
        <v>1269</v>
      </c>
      <c r="K22" s="142" t="s">
        <v>1270</v>
      </c>
      <c r="L22" s="117">
        <v>6</v>
      </c>
      <c r="M22" s="140">
        <v>44875</v>
      </c>
      <c r="N22" s="140">
        <v>45036</v>
      </c>
      <c r="O22" s="117">
        <f t="shared" si="0"/>
        <v>23</v>
      </c>
      <c r="P22" s="117">
        <v>0</v>
      </c>
      <c r="Q22" s="229">
        <v>0</v>
      </c>
      <c r="R22" s="243" t="str">
        <f>IF(ISNUMBER(Q22),IF(Q22=100%,"CUMPLIDA",IF(AND(ISNUMBER(N22),ISNUMBER(OCI!$Q$6)), IF(N22&lt;OCI!$Q$6,"INCUMPLIDA","PROCESO"), "VERIFICAR FECHA")),"SIN VALOR AVANCE")</f>
        <v>INCUMPLIDA</v>
      </c>
      <c r="S22" s="213" t="s">
        <v>1271</v>
      </c>
    </row>
    <row r="23" spans="1:21" ht="240.6" x14ac:dyDescent="0.25">
      <c r="A23" s="1361"/>
      <c r="B23" s="1359"/>
      <c r="C23" s="1359"/>
      <c r="D23" s="1359"/>
      <c r="E23" s="1359"/>
      <c r="F23" s="1359"/>
      <c r="G23" s="1360"/>
      <c r="H23" s="1362"/>
      <c r="I23" s="1362"/>
      <c r="J23" s="231" t="s">
        <v>1272</v>
      </c>
      <c r="K23" s="142" t="s">
        <v>1273</v>
      </c>
      <c r="L23" s="117">
        <v>6</v>
      </c>
      <c r="M23" s="140">
        <v>44875</v>
      </c>
      <c r="N23" s="140">
        <v>45036</v>
      </c>
      <c r="O23" s="117">
        <f t="shared" si="0"/>
        <v>23</v>
      </c>
      <c r="P23" s="117">
        <v>0</v>
      </c>
      <c r="Q23" s="229">
        <v>0</v>
      </c>
      <c r="R23" s="243" t="str">
        <f>IF(ISNUMBER(Q23),IF(Q23=100%,"CUMPLIDA",IF(AND(ISNUMBER(N23),ISNUMBER(OCI!$Q$6)), IF(N23&lt;OCI!$Q$6,"INCUMPLIDA","PROCESO"), "VERIFICAR FECHA")),"SIN VALOR AVANCE")</f>
        <v>INCUMPLIDA</v>
      </c>
      <c r="S23" s="213" t="s">
        <v>1271</v>
      </c>
    </row>
    <row r="24" spans="1:21" ht="240.6" x14ac:dyDescent="0.25">
      <c r="A24" s="1361"/>
      <c r="B24" s="1359"/>
      <c r="C24" s="1359"/>
      <c r="D24" s="1359"/>
      <c r="E24" s="1359"/>
      <c r="F24" s="1359"/>
      <c r="G24" s="1360"/>
      <c r="H24" s="1362"/>
      <c r="I24" s="1362"/>
      <c r="J24" s="231" t="s">
        <v>1274</v>
      </c>
      <c r="K24" s="142" t="s">
        <v>1275</v>
      </c>
      <c r="L24" s="117">
        <v>6</v>
      </c>
      <c r="M24" s="140">
        <v>44875</v>
      </c>
      <c r="N24" s="140">
        <v>45036</v>
      </c>
      <c r="O24" s="117">
        <f t="shared" si="0"/>
        <v>23</v>
      </c>
      <c r="P24" s="117">
        <v>0</v>
      </c>
      <c r="Q24" s="229">
        <v>0</v>
      </c>
      <c r="R24" s="243" t="str">
        <f>IF(ISNUMBER(Q24),IF(Q24=100%,"CUMPLIDA",IF(AND(ISNUMBER(N24),ISNUMBER(OCI!$Q$6)), IF(N24&lt;OCI!$Q$6,"INCUMPLIDA","PROCESO"), "VERIFICAR FECHA")),"SIN VALOR AVANCE")</f>
        <v>INCUMPLIDA</v>
      </c>
      <c r="S24" s="213" t="s">
        <v>1276</v>
      </c>
    </row>
    <row r="25" spans="1:21" ht="240.6" x14ac:dyDescent="0.25">
      <c r="A25" s="1361"/>
      <c r="B25" s="1359"/>
      <c r="C25" s="1359"/>
      <c r="D25" s="1359"/>
      <c r="E25" s="1359"/>
      <c r="F25" s="1359"/>
      <c r="G25" s="1360"/>
      <c r="H25" s="1362"/>
      <c r="I25" s="1362"/>
      <c r="J25" s="231" t="s">
        <v>1277</v>
      </c>
      <c r="K25" s="142" t="s">
        <v>1278</v>
      </c>
      <c r="L25" s="117">
        <v>6</v>
      </c>
      <c r="M25" s="140">
        <v>44875</v>
      </c>
      <c r="N25" s="140">
        <v>45036</v>
      </c>
      <c r="O25" s="117">
        <f t="shared" si="0"/>
        <v>23</v>
      </c>
      <c r="P25" s="117">
        <v>0</v>
      </c>
      <c r="Q25" s="229">
        <v>0</v>
      </c>
      <c r="R25" s="243" t="str">
        <f>IF(ISNUMBER(Q25),IF(Q25=100%,"CUMPLIDA",IF(AND(ISNUMBER(N25),ISNUMBER(OCI!$Q$6)), IF(N25&lt;OCI!$Q$6,"INCUMPLIDA","PROCESO"), "VERIFICAR FECHA")),"SIN VALOR AVANCE")</f>
        <v>INCUMPLIDA</v>
      </c>
      <c r="S25" s="213" t="s">
        <v>1279</v>
      </c>
    </row>
    <row r="26" spans="1:21" ht="105.6" x14ac:dyDescent="0.25">
      <c r="A26" s="1361"/>
      <c r="B26" s="1359"/>
      <c r="C26" s="1359"/>
      <c r="D26" s="1359"/>
      <c r="E26" s="1359"/>
      <c r="F26" s="1359"/>
      <c r="G26" s="1360"/>
      <c r="H26" s="1362"/>
      <c r="I26" s="238" t="s">
        <v>1280</v>
      </c>
      <c r="J26" s="231" t="s">
        <v>1281</v>
      </c>
      <c r="K26" s="142" t="s">
        <v>1282</v>
      </c>
      <c r="L26" s="117">
        <v>35</v>
      </c>
      <c r="M26" s="140">
        <v>45047</v>
      </c>
      <c r="N26" s="140">
        <v>45117</v>
      </c>
      <c r="O26" s="117">
        <f t="shared" si="0"/>
        <v>10</v>
      </c>
      <c r="P26" s="117">
        <v>0</v>
      </c>
      <c r="Q26" s="229">
        <v>0</v>
      </c>
      <c r="R26" s="243" t="str">
        <f>IF(ISNUMBER(Q26),IF(Q26=100%,"CUMPLIDA",IF(AND(ISNUMBER(N26),ISNUMBER(OCI!$Q$6)), IF(N26&lt;OCI!$Q$6,"INCUMPLIDA","PROCESO"), "VERIFICAR FECHA")),"SIN VALOR AVANCE")</f>
        <v>PROCESO</v>
      </c>
      <c r="S26" s="213" t="s">
        <v>1283</v>
      </c>
    </row>
    <row r="27" spans="1:21" x14ac:dyDescent="0.25">
      <c r="A27" s="1333" t="s">
        <v>2791</v>
      </c>
      <c r="B27" s="1333"/>
      <c r="C27" s="1333"/>
      <c r="D27" s="234">
        <v>2</v>
      </c>
      <c r="E27" s="230"/>
      <c r="F27" s="230"/>
      <c r="G27" s="230"/>
      <c r="H27" s="230"/>
      <c r="I27" s="230"/>
      <c r="J27" s="230"/>
      <c r="K27" s="230"/>
      <c r="L27" s="230"/>
      <c r="M27" s="230"/>
      <c r="N27" s="230"/>
      <c r="O27" s="230"/>
      <c r="P27" s="230"/>
      <c r="Q27" s="230"/>
      <c r="R27" s="230"/>
      <c r="S27" s="230"/>
    </row>
    <row r="28" spans="1:21" ht="29.4" customHeight="1" x14ac:dyDescent="0.25">
      <c r="A28" s="1350" t="s">
        <v>2893</v>
      </c>
      <c r="B28" s="1350"/>
      <c r="C28" s="1350"/>
      <c r="D28" s="1350"/>
      <c r="E28" s="1350"/>
      <c r="F28" s="1350"/>
      <c r="G28" s="1350"/>
      <c r="H28" s="322"/>
    </row>
    <row r="29" spans="1:21" ht="120" customHeight="1" x14ac:dyDescent="0.25">
      <c r="A29" s="313" t="s">
        <v>19</v>
      </c>
      <c r="B29" s="314" t="s">
        <v>9</v>
      </c>
      <c r="C29" s="335" t="s">
        <v>1284</v>
      </c>
      <c r="D29" s="335"/>
      <c r="E29" s="330" t="s">
        <v>1285</v>
      </c>
      <c r="F29" s="330" t="s">
        <v>1286</v>
      </c>
      <c r="G29" s="315" t="s">
        <v>1287</v>
      </c>
      <c r="H29" s="316"/>
      <c r="I29" s="315" t="s">
        <v>91</v>
      </c>
      <c r="J29" s="317">
        <v>1</v>
      </c>
      <c r="K29" s="318">
        <v>43831</v>
      </c>
      <c r="L29" s="318">
        <v>44012</v>
      </c>
      <c r="M29" s="319">
        <f t="shared" ref="M29:M34" si="1">(L29-K29)/7</f>
        <v>25.857142857142858</v>
      </c>
      <c r="N29" s="317">
        <v>1</v>
      </c>
      <c r="O29" s="320">
        <f t="shared" ref="O29:O34" si="2">N29/J29</f>
        <v>1</v>
      </c>
      <c r="P29" s="314" t="str">
        <f>IF(ISNUMBER(O29),IF(O29=100%,"CUMPLIDA",IF(AND(ISNUMBER(L29),ISNUMBER(OCI!$Q$6)), IF(L29&lt;OCI!$Q$6,"INCUMPLIDA","PROCESO"), "VERIFICAR FECHA")),"SIN VALOR AVANCE")</f>
        <v>CUMPLIDA</v>
      </c>
      <c r="Q29" s="213" t="s">
        <v>456</v>
      </c>
    </row>
    <row r="30" spans="1:21" ht="180.6" x14ac:dyDescent="0.25">
      <c r="A30" s="313" t="s">
        <v>19</v>
      </c>
      <c r="B30" s="314" t="s">
        <v>9</v>
      </c>
      <c r="C30" s="336"/>
      <c r="D30" s="336"/>
      <c r="E30" s="331"/>
      <c r="F30" s="331"/>
      <c r="G30" s="315" t="s">
        <v>1288</v>
      </c>
      <c r="H30" s="316"/>
      <c r="I30" s="315" t="s">
        <v>95</v>
      </c>
      <c r="J30" s="317">
        <v>1</v>
      </c>
      <c r="K30" s="318">
        <v>44013</v>
      </c>
      <c r="L30" s="318">
        <v>44196</v>
      </c>
      <c r="M30" s="319">
        <f t="shared" si="1"/>
        <v>26.142857142857142</v>
      </c>
      <c r="N30" s="317">
        <v>1</v>
      </c>
      <c r="O30" s="320">
        <f t="shared" si="2"/>
        <v>1</v>
      </c>
      <c r="P30" s="314" t="str">
        <f>IF(ISNUMBER(O30),IF(O30=100%,"CUMPLIDA",IF(AND(ISNUMBER(L30),ISNUMBER(OCI!$Q$6)), IF(L30&lt;OCI!$Q$6,"INCUMPLIDA","PROCESO"), "VERIFICAR FECHA")),"SIN VALOR AVANCE")</f>
        <v>CUMPLIDA</v>
      </c>
      <c r="Q30" s="213" t="s">
        <v>2894</v>
      </c>
    </row>
    <row r="31" spans="1:21" ht="135.6" x14ac:dyDescent="0.25">
      <c r="A31" s="313" t="s">
        <v>19</v>
      </c>
      <c r="B31" s="314" t="s">
        <v>9</v>
      </c>
      <c r="C31" s="336"/>
      <c r="D31" s="336"/>
      <c r="E31" s="331"/>
      <c r="F31" s="331"/>
      <c r="G31" s="333" t="s">
        <v>1290</v>
      </c>
      <c r="H31" s="316" t="s">
        <v>98</v>
      </c>
      <c r="I31" s="315" t="s">
        <v>99</v>
      </c>
      <c r="J31" s="317">
        <v>1</v>
      </c>
      <c r="K31" s="318">
        <v>44562</v>
      </c>
      <c r="L31" s="318">
        <v>44773</v>
      </c>
      <c r="M31" s="319">
        <f t="shared" si="1"/>
        <v>30.142857142857142</v>
      </c>
      <c r="N31" s="317">
        <v>0.92</v>
      </c>
      <c r="O31" s="320">
        <f t="shared" si="2"/>
        <v>0.92</v>
      </c>
      <c r="P31" s="314" t="str">
        <f>IF(ISNUMBER(O31),IF(O31=100%,"CUMPLIDA",IF(AND(ISNUMBER(L31),ISNUMBER(OCI!$Q$6)), IF(L31&lt;OCI!$Q$6,"INCUMPLIDA","PROCESO"), "VERIFICAR FECHA")),"SIN VALOR AVANCE")</f>
        <v>INCUMPLIDA</v>
      </c>
      <c r="Q31" s="213" t="s">
        <v>1291</v>
      </c>
    </row>
    <row r="32" spans="1:21" ht="135.6" x14ac:dyDescent="0.25">
      <c r="A32" s="313" t="s">
        <v>19</v>
      </c>
      <c r="B32" s="314" t="s">
        <v>9</v>
      </c>
      <c r="C32" s="336"/>
      <c r="D32" s="336"/>
      <c r="E32" s="331"/>
      <c r="F32" s="331"/>
      <c r="G32" s="334"/>
      <c r="H32" s="321" t="s">
        <v>101</v>
      </c>
      <c r="I32" s="321" t="s">
        <v>102</v>
      </c>
      <c r="J32" s="317">
        <v>1</v>
      </c>
      <c r="K32" s="318">
        <v>44774</v>
      </c>
      <c r="L32" s="318">
        <v>44926</v>
      </c>
      <c r="M32" s="319">
        <f t="shared" si="1"/>
        <v>21.714285714285715</v>
      </c>
      <c r="N32" s="317">
        <v>0</v>
      </c>
      <c r="O32" s="320">
        <f t="shared" si="2"/>
        <v>0</v>
      </c>
      <c r="P32" s="314" t="str">
        <f>IF(ISNUMBER(O32),IF(O32=100%,"CUMPLIDA",IF(AND(ISNUMBER(L32),ISNUMBER(OCI!$Q$6)), IF(L32&lt;OCI!$Q$6,"INCUMPLIDA","PROCESO"), "VERIFICAR FECHA")),"SIN VALOR AVANCE")</f>
        <v>INCUMPLIDA</v>
      </c>
      <c r="Q32" s="213" t="s">
        <v>1291</v>
      </c>
    </row>
    <row r="33" spans="1:17" ht="210.6" x14ac:dyDescent="0.25">
      <c r="A33" s="313" t="s">
        <v>19</v>
      </c>
      <c r="B33" s="314" t="s">
        <v>9</v>
      </c>
      <c r="C33" s="336"/>
      <c r="D33" s="336"/>
      <c r="E33" s="331"/>
      <c r="F33" s="331"/>
      <c r="G33" s="333" t="s">
        <v>1292</v>
      </c>
      <c r="H33" s="321" t="s">
        <v>105</v>
      </c>
      <c r="I33" s="321" t="s">
        <v>106</v>
      </c>
      <c r="J33" s="317">
        <v>3</v>
      </c>
      <c r="K33" s="318">
        <v>44927</v>
      </c>
      <c r="L33" s="318">
        <v>45291</v>
      </c>
      <c r="M33" s="319">
        <f t="shared" si="1"/>
        <v>52</v>
      </c>
      <c r="N33" s="317">
        <v>0</v>
      </c>
      <c r="O33" s="320">
        <f t="shared" si="2"/>
        <v>0</v>
      </c>
      <c r="P33" s="314" t="str">
        <f>IF(ISNUMBER(O33),IF(O33=100%,"CUMPLIDA",IF(AND(ISNUMBER(L33),ISNUMBER(OCI!$Q$6)), IF(L33&lt;OCI!$Q$6,"INCUMPLIDA","PROCESO"), "VERIFICAR FECHA")),"SIN VALOR AVANCE")</f>
        <v>PROCESO</v>
      </c>
      <c r="Q33" s="213" t="s">
        <v>2895</v>
      </c>
    </row>
    <row r="34" spans="1:17" ht="210.6" x14ac:dyDescent="0.25">
      <c r="A34" s="313" t="s">
        <v>19</v>
      </c>
      <c r="B34" s="314" t="s">
        <v>9</v>
      </c>
      <c r="C34" s="337"/>
      <c r="D34" s="337"/>
      <c r="E34" s="332"/>
      <c r="F34" s="332"/>
      <c r="G34" s="334"/>
      <c r="H34" s="321" t="s">
        <v>108</v>
      </c>
      <c r="I34" s="321" t="s">
        <v>109</v>
      </c>
      <c r="J34" s="317">
        <v>1</v>
      </c>
      <c r="K34" s="318">
        <v>45474</v>
      </c>
      <c r="L34" s="318">
        <v>45657</v>
      </c>
      <c r="M34" s="319">
        <f t="shared" si="1"/>
        <v>26.142857142857142</v>
      </c>
      <c r="N34" s="317">
        <v>0</v>
      </c>
      <c r="O34" s="320">
        <f t="shared" si="2"/>
        <v>0</v>
      </c>
      <c r="P34" s="314" t="str">
        <f>IF(ISNUMBER(O34),IF(O34=100%,"CUMPLIDA",IF(AND(ISNUMBER(L34),ISNUMBER(OCI!$Q$6)), IF(L34&lt;OCI!$Q$6,"INCUMPLIDA","PROCESO"), "VERIFICAR FECHA")),"SIN VALOR AVANCE")</f>
        <v>PROCESO</v>
      </c>
      <c r="Q34" s="213" t="s">
        <v>2896</v>
      </c>
    </row>
    <row r="35" spans="1:17" ht="15.6" x14ac:dyDescent="0.25">
      <c r="A35" s="1329" t="s">
        <v>2897</v>
      </c>
      <c r="B35" s="1329"/>
      <c r="C35" s="1329"/>
      <c r="D35" s="1329"/>
      <c r="E35" s="1329"/>
      <c r="F35" s="1329"/>
      <c r="G35" s="1329"/>
      <c r="H35" s="1329"/>
    </row>
    <row r="36" spans="1:17" ht="120" x14ac:dyDescent="0.25">
      <c r="A36" s="71" t="s">
        <v>16</v>
      </c>
      <c r="B36" s="62" t="s">
        <v>9</v>
      </c>
      <c r="C36" s="1336" t="s">
        <v>1156</v>
      </c>
      <c r="D36" s="1344" t="s">
        <v>1048</v>
      </c>
      <c r="E36" s="1347" t="s">
        <v>1157</v>
      </c>
      <c r="F36" s="1347" t="s">
        <v>1158</v>
      </c>
      <c r="G36" s="323" t="s">
        <v>1141</v>
      </c>
      <c r="H36" s="323" t="s">
        <v>1142</v>
      </c>
      <c r="I36" s="323" t="s">
        <v>1143</v>
      </c>
      <c r="J36" s="324">
        <v>1</v>
      </c>
      <c r="K36" s="325">
        <v>44781</v>
      </c>
      <c r="L36" s="325">
        <v>44926</v>
      </c>
      <c r="M36" s="326">
        <f t="shared" ref="M36:M41" si="3">(L36-K36)/7</f>
        <v>20.714285714285715</v>
      </c>
      <c r="N36" s="324">
        <v>0</v>
      </c>
      <c r="O36" s="327">
        <f t="shared" ref="O36:O41" si="4">N36/J36</f>
        <v>0</v>
      </c>
      <c r="P36" s="328" t="str">
        <f>IF(ISNUMBER(O36),IF(O36=100%,"CUMPLIDA",IF(AND(ISNUMBER(L36),ISNUMBER(OCI!$Q$6)), IF(L36&lt;OCI!$Q$6,"INCUMPLIDA","PROCESO"), "VERIFICAR FECHA")),"SIN VALOR AVANCE")</f>
        <v>INCUMPLIDA</v>
      </c>
      <c r="Q36" s="329" t="s">
        <v>2898</v>
      </c>
    </row>
    <row r="37" spans="1:17" ht="105.6" x14ac:dyDescent="0.25">
      <c r="A37" s="71" t="s">
        <v>16</v>
      </c>
      <c r="B37" s="62" t="s">
        <v>9</v>
      </c>
      <c r="C37" s="1337"/>
      <c r="D37" s="1345"/>
      <c r="E37" s="1348"/>
      <c r="F37" s="1348"/>
      <c r="G37" s="64" t="s">
        <v>1160</v>
      </c>
      <c r="H37" s="64" t="s">
        <v>1161</v>
      </c>
      <c r="I37" s="64" t="s">
        <v>1162</v>
      </c>
      <c r="J37" s="67">
        <v>1</v>
      </c>
      <c r="K37" s="60">
        <v>44781</v>
      </c>
      <c r="L37" s="60">
        <v>45016</v>
      </c>
      <c r="M37" s="68">
        <f t="shared" si="3"/>
        <v>33.571428571428569</v>
      </c>
      <c r="N37" s="67">
        <v>0</v>
      </c>
      <c r="O37" s="69">
        <f t="shared" si="4"/>
        <v>0</v>
      </c>
      <c r="P37" s="62" t="str">
        <f>IF(ISNUMBER(O37),IF(O37=100%,"CUMPLIDA",IF(AND(ISNUMBER(L37),ISNUMBER(OCI!$Q$6)), IF(L37&lt;OCI!$Q$6,"INCUMPLIDA","PROCESO"), "VERIFICAR FECHA")),"SIN VALOR AVANCE")</f>
        <v>INCUMPLIDA</v>
      </c>
      <c r="Q37" s="307" t="s">
        <v>2899</v>
      </c>
    </row>
    <row r="38" spans="1:17" ht="150" x14ac:dyDescent="0.25">
      <c r="A38" s="71" t="s">
        <v>16</v>
      </c>
      <c r="B38" s="62" t="s">
        <v>9</v>
      </c>
      <c r="C38" s="1337"/>
      <c r="D38" s="1345"/>
      <c r="E38" s="1348"/>
      <c r="F38" s="1348"/>
      <c r="G38" s="308" t="s">
        <v>1164</v>
      </c>
      <c r="H38" s="309" t="s">
        <v>1165</v>
      </c>
      <c r="I38" s="309" t="s">
        <v>1051</v>
      </c>
      <c r="J38" s="67">
        <v>1</v>
      </c>
      <c r="K38" s="60">
        <v>44805</v>
      </c>
      <c r="L38" s="60">
        <v>44865</v>
      </c>
      <c r="M38" s="68">
        <f t="shared" si="3"/>
        <v>8.5714285714285712</v>
      </c>
      <c r="N38" s="67">
        <v>0</v>
      </c>
      <c r="O38" s="69">
        <f t="shared" si="4"/>
        <v>0</v>
      </c>
      <c r="P38" s="62" t="str">
        <f>IF(ISNUMBER(O38),IF(O38=100%,"CUMPLIDA",IF(AND(ISNUMBER(L38),ISNUMBER(OCI!$Q$6)), IF(L38&lt;OCI!$Q$6,"INCUMPLIDA","PROCESO"), "VERIFICAR FECHA")),"SIN VALOR AVANCE")</f>
        <v>INCUMPLIDA</v>
      </c>
      <c r="Q38" s="310" t="s">
        <v>1150</v>
      </c>
    </row>
    <row r="39" spans="1:17" ht="120" x14ac:dyDescent="0.25">
      <c r="A39" s="71" t="s">
        <v>16</v>
      </c>
      <c r="B39" s="62" t="s">
        <v>9</v>
      </c>
      <c r="C39" s="1337"/>
      <c r="D39" s="1345"/>
      <c r="E39" s="1348"/>
      <c r="F39" s="1348"/>
      <c r="G39" s="63" t="s">
        <v>1166</v>
      </c>
      <c r="H39" s="311" t="s">
        <v>1167</v>
      </c>
      <c r="I39" s="311" t="s">
        <v>915</v>
      </c>
      <c r="J39" s="61">
        <v>1</v>
      </c>
      <c r="K39" s="60">
        <v>44866</v>
      </c>
      <c r="L39" s="60">
        <v>45107</v>
      </c>
      <c r="M39" s="68">
        <f t="shared" si="3"/>
        <v>34.428571428571431</v>
      </c>
      <c r="N39" s="67">
        <v>0</v>
      </c>
      <c r="O39" s="69">
        <f t="shared" si="4"/>
        <v>0</v>
      </c>
      <c r="P39" s="62" t="str">
        <f>IF(ISNUMBER(O39),IF(O39=100%,"CUMPLIDA",IF(AND(ISNUMBER(L39),ISNUMBER(OCI!$Q$6)), IF(L39&lt;OCI!$Q$6,"INCUMPLIDA","PROCESO"), "VERIFICAR FECHA")),"SIN VALOR AVANCE")</f>
        <v>PROCESO</v>
      </c>
      <c r="Q39" s="310" t="s">
        <v>1150</v>
      </c>
    </row>
    <row r="40" spans="1:17" ht="90" x14ac:dyDescent="0.25">
      <c r="A40" s="71" t="s">
        <v>16</v>
      </c>
      <c r="B40" s="62" t="s">
        <v>9</v>
      </c>
      <c r="C40" s="1337"/>
      <c r="D40" s="1345"/>
      <c r="E40" s="1348"/>
      <c r="F40" s="1348"/>
      <c r="G40" s="63" t="s">
        <v>1168</v>
      </c>
      <c r="H40" s="312" t="s">
        <v>1169</v>
      </c>
      <c r="I40" s="312" t="s">
        <v>1170</v>
      </c>
      <c r="J40" s="67">
        <v>1</v>
      </c>
      <c r="K40" s="60">
        <v>44805</v>
      </c>
      <c r="L40" s="60">
        <v>44926</v>
      </c>
      <c r="M40" s="68">
        <f t="shared" si="3"/>
        <v>17.285714285714285</v>
      </c>
      <c r="N40" s="67">
        <v>0</v>
      </c>
      <c r="O40" s="69">
        <f t="shared" si="4"/>
        <v>0</v>
      </c>
      <c r="P40" s="62" t="str">
        <f>IF(ISNUMBER(O40),IF(O40=100%,"CUMPLIDA",IF(AND(ISNUMBER(L40),ISNUMBER(OCI!$Q$6)), IF(L40&lt;OCI!$Q$6,"INCUMPLIDA","PROCESO"), "VERIFICAR FECHA")),"SIN VALOR AVANCE")</f>
        <v>INCUMPLIDA</v>
      </c>
      <c r="Q40" s="310" t="s">
        <v>1150</v>
      </c>
    </row>
    <row r="41" spans="1:17" ht="75.599999999999994" x14ac:dyDescent="0.25">
      <c r="A41" s="71" t="s">
        <v>16</v>
      </c>
      <c r="B41" s="62" t="s">
        <v>9</v>
      </c>
      <c r="C41" s="1338"/>
      <c r="D41" s="1346"/>
      <c r="E41" s="1349"/>
      <c r="F41" s="1349"/>
      <c r="G41" s="64" t="s">
        <v>1171</v>
      </c>
      <c r="H41" s="64" t="s">
        <v>1172</v>
      </c>
      <c r="I41" s="64" t="s">
        <v>1173</v>
      </c>
      <c r="J41" s="67">
        <v>1</v>
      </c>
      <c r="K41" s="60">
        <v>44805</v>
      </c>
      <c r="L41" s="60">
        <v>44926</v>
      </c>
      <c r="M41" s="68">
        <f t="shared" si="3"/>
        <v>17.285714285714285</v>
      </c>
      <c r="N41" s="67">
        <v>0</v>
      </c>
      <c r="O41" s="69">
        <f t="shared" si="4"/>
        <v>0</v>
      </c>
      <c r="P41" s="62" t="str">
        <f>IF(ISNUMBER(O41),IF(O41=100%,"CUMPLIDA",IF(AND(ISNUMBER(L41),ISNUMBER(OCI!$Q$6)), IF(L41&lt;OCI!$Q$6,"INCUMPLIDA","PROCESO"), "VERIFICAR FECHA")),"SIN VALOR AVANCE")</f>
        <v>INCUMPLIDA</v>
      </c>
      <c r="Q41" s="310" t="s">
        <v>2900</v>
      </c>
    </row>
    <row r="43" spans="1:17" ht="15.6" x14ac:dyDescent="0.3">
      <c r="A43" s="351" t="s">
        <v>2901</v>
      </c>
      <c r="B43" s="368"/>
      <c r="C43" s="352">
        <v>44904</v>
      </c>
    </row>
    <row r="44" spans="1:17" ht="15.6" x14ac:dyDescent="0.3">
      <c r="A44" s="369" t="s">
        <v>2793</v>
      </c>
      <c r="B44" s="368"/>
      <c r="C44" s="369">
        <v>6</v>
      </c>
    </row>
    <row r="45" spans="1:17" ht="15.6" x14ac:dyDescent="0.3">
      <c r="A45" s="369" t="s">
        <v>2794</v>
      </c>
      <c r="B45" s="368"/>
      <c r="C45" s="369">
        <v>0</v>
      </c>
    </row>
    <row r="46" spans="1:17" ht="15.6" x14ac:dyDescent="0.3">
      <c r="A46" s="369" t="s">
        <v>2795</v>
      </c>
      <c r="B46" s="368"/>
      <c r="C46" s="369">
        <v>24</v>
      </c>
    </row>
    <row r="47" spans="1:17" ht="15.6" x14ac:dyDescent="0.3">
      <c r="A47" s="369" t="s">
        <v>2796</v>
      </c>
      <c r="B47" s="368"/>
      <c r="C47" s="369">
        <v>0</v>
      </c>
    </row>
    <row r="48" spans="1:17" ht="15.6" x14ac:dyDescent="0.3">
      <c r="A48" s="369" t="s">
        <v>2902</v>
      </c>
      <c r="B48" s="368"/>
      <c r="C48" s="369">
        <v>9</v>
      </c>
    </row>
    <row r="49" spans="1:3" ht="15.6" x14ac:dyDescent="0.3">
      <c r="A49" s="370" t="s">
        <v>10</v>
      </c>
      <c r="B49" s="368"/>
      <c r="C49" s="370">
        <f>SUM(C44:C48)</f>
        <v>39</v>
      </c>
    </row>
    <row r="50" spans="1:3" ht="15" x14ac:dyDescent="0.25">
      <c r="A50" s="1"/>
      <c r="B50" s="1"/>
      <c r="C50" s="1"/>
    </row>
    <row r="51" spans="1:3" ht="15.6" x14ac:dyDescent="0.3">
      <c r="A51" s="351" t="s">
        <v>2901</v>
      </c>
      <c r="B51" s="368"/>
      <c r="C51" s="352">
        <v>44911</v>
      </c>
    </row>
    <row r="52" spans="1:3" ht="15.6" x14ac:dyDescent="0.3">
      <c r="A52" s="369" t="s">
        <v>2902</v>
      </c>
      <c r="B52" s="368" t="s">
        <v>2903</v>
      </c>
      <c r="C52" s="369">
        <v>9</v>
      </c>
    </row>
    <row r="54" spans="1:3" ht="15.6" x14ac:dyDescent="0.3">
      <c r="A54" s="351" t="s">
        <v>2904</v>
      </c>
      <c r="B54" s="368"/>
      <c r="C54" s="352">
        <v>44926</v>
      </c>
    </row>
    <row r="55" spans="1:3" ht="15.6" x14ac:dyDescent="0.3">
      <c r="A55" s="419" t="s">
        <v>2830</v>
      </c>
      <c r="B55" s="420"/>
      <c r="C55" s="419">
        <v>9</v>
      </c>
    </row>
    <row r="56" spans="1:3" x14ac:dyDescent="0.25">
      <c r="A56" s="421" t="s">
        <v>2905</v>
      </c>
      <c r="B56" s="421"/>
      <c r="C56" s="421">
        <v>12</v>
      </c>
    </row>
    <row r="57" spans="1:3" x14ac:dyDescent="0.25">
      <c r="A57" s="421" t="s">
        <v>2831</v>
      </c>
      <c r="B57" s="421"/>
      <c r="C57" s="421">
        <v>2</v>
      </c>
    </row>
    <row r="58" spans="1:3" x14ac:dyDescent="0.25">
      <c r="A58" s="421" t="s">
        <v>2832</v>
      </c>
      <c r="B58" s="421"/>
      <c r="C58" s="421">
        <v>2</v>
      </c>
    </row>
    <row r="59" spans="1:3" x14ac:dyDescent="0.25">
      <c r="A59" s="1334" t="s">
        <v>22</v>
      </c>
      <c r="B59" s="1335"/>
      <c r="C59" s="421">
        <f>SUM(C55:C58)</f>
        <v>25</v>
      </c>
    </row>
    <row r="61" spans="1:3" ht="22.8" x14ac:dyDescent="0.25">
      <c r="A61" s="1331" t="s">
        <v>3351</v>
      </c>
      <c r="B61" s="1331"/>
    </row>
    <row r="103" spans="1:8" ht="23.4" x14ac:dyDescent="0.25">
      <c r="A103" s="1325" t="s">
        <v>3372</v>
      </c>
      <c r="B103" s="1326"/>
      <c r="C103" s="1326"/>
      <c r="D103" s="1326"/>
      <c r="E103" s="1326"/>
    </row>
    <row r="105" spans="1:8" ht="15.6" x14ac:dyDescent="0.25">
      <c r="A105" s="1332" t="s">
        <v>3352</v>
      </c>
      <c r="B105" s="1332"/>
      <c r="C105" s="748"/>
      <c r="D105" s="125"/>
      <c r="F105" s="747"/>
      <c r="G105" s="748" t="s">
        <v>3353</v>
      </c>
      <c r="H105" s="749">
        <v>45070</v>
      </c>
    </row>
    <row r="106" spans="1:8" ht="15" x14ac:dyDescent="0.25">
      <c r="A106" s="750"/>
      <c r="B106" s="751"/>
      <c r="C106" s="751"/>
      <c r="D106" s="751"/>
      <c r="E106" s="751"/>
      <c r="F106" s="751"/>
      <c r="G106" s="751"/>
      <c r="H106" s="752"/>
    </row>
    <row r="107" spans="1:8" ht="15.6" x14ac:dyDescent="0.25">
      <c r="A107" s="753" t="s">
        <v>11</v>
      </c>
      <c r="B107" s="753" t="s">
        <v>3354</v>
      </c>
      <c r="C107" s="753" t="s">
        <v>3355</v>
      </c>
      <c r="D107" s="1257" t="s">
        <v>3356</v>
      </c>
      <c r="E107" s="1258"/>
      <c r="F107" s="1259"/>
      <c r="G107" s="1260" t="s">
        <v>3357</v>
      </c>
      <c r="H107" s="1260"/>
    </row>
    <row r="108" spans="1:8" ht="75" x14ac:dyDescent="0.25">
      <c r="A108" s="754" t="s">
        <v>9</v>
      </c>
      <c r="B108" s="746" t="s">
        <v>3362</v>
      </c>
      <c r="C108" s="746" t="s">
        <v>1028</v>
      </c>
      <c r="D108" s="1262" t="s">
        <v>1029</v>
      </c>
      <c r="E108" s="1263"/>
      <c r="F108" s="1264"/>
      <c r="G108" s="1262" t="s">
        <v>3363</v>
      </c>
      <c r="H108" s="1264"/>
    </row>
    <row r="110" spans="1:8" ht="22.8" x14ac:dyDescent="0.25">
      <c r="A110" s="1330" t="s">
        <v>3326</v>
      </c>
      <c r="B110" s="1330"/>
      <c r="C110" s="1330"/>
      <c r="D110" s="125"/>
      <c r="G110" s="748" t="s">
        <v>3353</v>
      </c>
      <c r="H110" s="756">
        <v>25052023</v>
      </c>
    </row>
    <row r="111" spans="1:8" ht="15" x14ac:dyDescent="0.25">
      <c r="A111" s="750"/>
      <c r="B111" s="751"/>
      <c r="C111" s="751"/>
      <c r="D111" s="751"/>
      <c r="E111" s="751"/>
      <c r="F111" s="751"/>
      <c r="G111" s="751"/>
      <c r="H111" s="752"/>
    </row>
    <row r="112" spans="1:8" ht="15.6" x14ac:dyDescent="0.25">
      <c r="A112" s="753" t="s">
        <v>11</v>
      </c>
      <c r="B112" s="753" t="s">
        <v>3354</v>
      </c>
      <c r="C112" s="753" t="s">
        <v>3355</v>
      </c>
      <c r="D112" s="1257" t="s">
        <v>3356</v>
      </c>
      <c r="E112" s="1258"/>
      <c r="F112" s="1259"/>
      <c r="G112" s="1260" t="s">
        <v>3357</v>
      </c>
      <c r="H112" s="1260"/>
    </row>
    <row r="113" spans="1:8" ht="150" x14ac:dyDescent="0.25">
      <c r="A113" s="754" t="s">
        <v>9</v>
      </c>
      <c r="B113" s="746" t="s">
        <v>1201</v>
      </c>
      <c r="C113" s="754" t="s">
        <v>1067</v>
      </c>
      <c r="D113" s="1262" t="s">
        <v>1202</v>
      </c>
      <c r="E113" s="1254"/>
      <c r="F113" s="1255"/>
      <c r="G113" s="1327" t="s">
        <v>3364</v>
      </c>
      <c r="H113" s="1328"/>
    </row>
    <row r="114" spans="1:8" ht="150" x14ac:dyDescent="0.25">
      <c r="A114" s="754" t="s">
        <v>9</v>
      </c>
      <c r="B114" s="746" t="s">
        <v>1203</v>
      </c>
      <c r="C114" s="754" t="s">
        <v>1074</v>
      </c>
      <c r="D114" s="1262" t="s">
        <v>1204</v>
      </c>
      <c r="E114" s="1254"/>
      <c r="F114" s="1255"/>
      <c r="G114" s="1265" t="s">
        <v>3365</v>
      </c>
      <c r="H114" s="1256"/>
    </row>
    <row r="118" spans="1:8" ht="23.4" x14ac:dyDescent="0.25">
      <c r="A118" s="1325" t="s">
        <v>3657</v>
      </c>
      <c r="B118" s="1326"/>
      <c r="C118" s="1326"/>
      <c r="D118" s="1326"/>
      <c r="E118" s="1326"/>
    </row>
    <row r="119" spans="1:8" ht="13.8" thickBot="1" x14ac:dyDescent="0.3"/>
    <row r="120" spans="1:8" ht="18" thickBot="1" x14ac:dyDescent="0.3">
      <c r="A120" s="914" t="s">
        <v>3658</v>
      </c>
      <c r="B120" s="915" t="s">
        <v>3047</v>
      </c>
      <c r="C120" s="915" t="s">
        <v>3659</v>
      </c>
      <c r="D120" s="915" t="s">
        <v>34</v>
      </c>
      <c r="E120" s="916" t="s">
        <v>3660</v>
      </c>
    </row>
    <row r="121" spans="1:8" ht="18" thickBot="1" x14ac:dyDescent="0.35">
      <c r="A121" s="917">
        <v>26</v>
      </c>
      <c r="B121" s="918">
        <v>78</v>
      </c>
      <c r="C121" s="918">
        <v>99</v>
      </c>
      <c r="D121" s="920">
        <v>48</v>
      </c>
      <c r="E121" s="919">
        <v>51</v>
      </c>
    </row>
    <row r="124" spans="1:8" ht="17.399999999999999" x14ac:dyDescent="0.3">
      <c r="A124" s="944" t="s">
        <v>3916</v>
      </c>
    </row>
    <row r="125" spans="1:8" ht="23.4" x14ac:dyDescent="0.25">
      <c r="A125" s="1322" t="s">
        <v>3706</v>
      </c>
      <c r="B125" s="1323"/>
      <c r="C125" s="1324"/>
      <c r="D125" s="939"/>
      <c r="E125" s="939"/>
    </row>
    <row r="126" spans="1:8" ht="23.4" x14ac:dyDescent="0.25">
      <c r="A126" s="1322" t="s">
        <v>3919</v>
      </c>
      <c r="B126" s="1323"/>
      <c r="C126" s="1324"/>
      <c r="D126" s="939"/>
      <c r="E126" s="939"/>
    </row>
    <row r="127" spans="1:8" ht="54" customHeight="1" x14ac:dyDescent="0.25">
      <c r="A127" s="1364" t="s">
        <v>3921</v>
      </c>
      <c r="B127" s="1365"/>
      <c r="C127" s="1366"/>
      <c r="D127" s="939"/>
      <c r="E127" s="939"/>
    </row>
    <row r="128" spans="1:8" ht="17.399999999999999" x14ac:dyDescent="0.25">
      <c r="A128" s="942" t="s">
        <v>3658</v>
      </c>
      <c r="B128" s="942" t="s">
        <v>3047</v>
      </c>
      <c r="C128" s="942" t="s">
        <v>3659</v>
      </c>
      <c r="D128" s="940"/>
      <c r="E128" s="940"/>
    </row>
    <row r="129" spans="1:5" ht="17.399999999999999" x14ac:dyDescent="0.3">
      <c r="A129" s="943">
        <v>4</v>
      </c>
      <c r="B129" s="943">
        <v>12</v>
      </c>
      <c r="C129" s="943">
        <v>12</v>
      </c>
      <c r="D129" s="941"/>
      <c r="E129" s="516"/>
    </row>
    <row r="133" spans="1:5" ht="23.4" x14ac:dyDescent="0.25">
      <c r="A133" s="1322" t="s">
        <v>3926</v>
      </c>
      <c r="B133" s="1323"/>
      <c r="C133" s="1324"/>
    </row>
    <row r="134" spans="1:5" ht="23.4" x14ac:dyDescent="0.25">
      <c r="A134" s="1322" t="s">
        <v>3917</v>
      </c>
      <c r="B134" s="1323"/>
      <c r="C134" s="1324"/>
    </row>
    <row r="135" spans="1:5" ht="72.75" customHeight="1" x14ac:dyDescent="0.25">
      <c r="A135" s="1364" t="s">
        <v>3922</v>
      </c>
      <c r="B135" s="1365"/>
      <c r="C135" s="1366"/>
    </row>
    <row r="136" spans="1:5" ht="17.399999999999999" x14ac:dyDescent="0.25">
      <c r="A136" s="942" t="s">
        <v>3658</v>
      </c>
      <c r="B136" s="942" t="s">
        <v>3047</v>
      </c>
      <c r="C136" s="942" t="s">
        <v>3659</v>
      </c>
    </row>
    <row r="137" spans="1:5" ht="17.399999999999999" x14ac:dyDescent="0.3">
      <c r="A137" s="943">
        <v>7</v>
      </c>
      <c r="B137" s="943">
        <v>43</v>
      </c>
      <c r="C137" s="943">
        <v>46</v>
      </c>
    </row>
    <row r="141" spans="1:5" ht="23.4" x14ac:dyDescent="0.25">
      <c r="A141" s="1322" t="s">
        <v>3925</v>
      </c>
      <c r="B141" s="1323"/>
      <c r="C141" s="1324"/>
    </row>
    <row r="142" spans="1:5" ht="23.4" x14ac:dyDescent="0.25">
      <c r="A142" s="1322" t="s">
        <v>3918</v>
      </c>
      <c r="B142" s="1323"/>
      <c r="C142" s="1324"/>
    </row>
    <row r="143" spans="1:5" ht="93" customHeight="1" x14ac:dyDescent="0.25">
      <c r="A143" s="1364" t="s">
        <v>3920</v>
      </c>
      <c r="B143" s="1365"/>
      <c r="C143" s="1366"/>
    </row>
    <row r="144" spans="1:5" ht="17.399999999999999" x14ac:dyDescent="0.25">
      <c r="A144" s="942" t="s">
        <v>3658</v>
      </c>
      <c r="B144" s="942" t="s">
        <v>3047</v>
      </c>
      <c r="C144" s="942" t="s">
        <v>3659</v>
      </c>
    </row>
    <row r="145" spans="1:3" ht="17.399999999999999" x14ac:dyDescent="0.3">
      <c r="A145" s="943">
        <v>8</v>
      </c>
      <c r="B145" s="943">
        <v>39</v>
      </c>
      <c r="C145" s="943">
        <v>39</v>
      </c>
    </row>
    <row r="148" spans="1:3" ht="23.4" x14ac:dyDescent="0.25">
      <c r="A148" s="1322" t="s">
        <v>4238</v>
      </c>
      <c r="B148" s="1323"/>
      <c r="C148" s="1324"/>
    </row>
    <row r="149" spans="1:3" ht="23.4" x14ac:dyDescent="0.25">
      <c r="A149" s="1322" t="s">
        <v>4239</v>
      </c>
      <c r="B149" s="1323"/>
      <c r="C149" s="1324"/>
    </row>
    <row r="150" spans="1:3" ht="81" customHeight="1" x14ac:dyDescent="0.25">
      <c r="A150" s="1364" t="s">
        <v>4164</v>
      </c>
      <c r="B150" s="1365"/>
      <c r="C150" s="1366"/>
    </row>
    <row r="151" spans="1:3" ht="17.399999999999999" x14ac:dyDescent="0.25">
      <c r="A151" s="942" t="s">
        <v>3658</v>
      </c>
      <c r="B151" s="942" t="s">
        <v>3047</v>
      </c>
      <c r="C151" s="942" t="s">
        <v>3659</v>
      </c>
    </row>
    <row r="152" spans="1:3" ht="17.399999999999999" x14ac:dyDescent="0.3">
      <c r="A152" s="943">
        <v>7</v>
      </c>
      <c r="B152" s="943">
        <v>38</v>
      </c>
      <c r="C152" s="943">
        <v>38</v>
      </c>
    </row>
  </sheetData>
  <sheetProtection algorithmName="SHA-512" hashValue="K/lCqHiagQAwpyyBdNzuhescxwVPSdIlLbpi9N5M7M+I6n/oD4cep2vtgYrP290tDFftYoQjKza6lVquMWS9ow==" saltValue="idxbhVqdY5XPtasIb9+siA==" spinCount="100000" sheet="1" formatCells="0" formatColumns="0" formatRows="0" autoFilter="0"/>
  <mergeCells count="79">
    <mergeCell ref="A148:C148"/>
    <mergeCell ref="A149:C149"/>
    <mergeCell ref="A150:C150"/>
    <mergeCell ref="A141:C141"/>
    <mergeCell ref="A142:C142"/>
    <mergeCell ref="A143:C143"/>
    <mergeCell ref="A135:C135"/>
    <mergeCell ref="A127:C127"/>
    <mergeCell ref="A133:C133"/>
    <mergeCell ref="A134:C134"/>
    <mergeCell ref="T11:T17"/>
    <mergeCell ref="A11:A17"/>
    <mergeCell ref="B22:B26"/>
    <mergeCell ref="C22:C26"/>
    <mergeCell ref="E22:E26"/>
    <mergeCell ref="F22:F26"/>
    <mergeCell ref="G22:G26"/>
    <mergeCell ref="A20:A21"/>
    <mergeCell ref="H22:H26"/>
    <mergeCell ref="I22:I25"/>
    <mergeCell ref="A19:C19"/>
    <mergeCell ref="D22:D26"/>
    <mergeCell ref="A22:A26"/>
    <mergeCell ref="T3:T4"/>
    <mergeCell ref="T5:T7"/>
    <mergeCell ref="T8:T10"/>
    <mergeCell ref="E11:E17"/>
    <mergeCell ref="F11:F17"/>
    <mergeCell ref="G11:G17"/>
    <mergeCell ref="H11:H17"/>
    <mergeCell ref="E8:E10"/>
    <mergeCell ref="F8:F10"/>
    <mergeCell ref="G8:G10"/>
    <mergeCell ref="H8:H10"/>
    <mergeCell ref="F3:F4"/>
    <mergeCell ref="G3:G4"/>
    <mergeCell ref="H3:H4"/>
    <mergeCell ref="F5:F7"/>
    <mergeCell ref="G5:G7"/>
    <mergeCell ref="A3:A4"/>
    <mergeCell ref="A5:A7"/>
    <mergeCell ref="A8:A10"/>
    <mergeCell ref="E3:E4"/>
    <mergeCell ref="D3:D4"/>
    <mergeCell ref="E5:E7"/>
    <mergeCell ref="A27:C27"/>
    <mergeCell ref="A59:B59"/>
    <mergeCell ref="C36:C41"/>
    <mergeCell ref="H5:H7"/>
    <mergeCell ref="D5:D7"/>
    <mergeCell ref="E20:E21"/>
    <mergeCell ref="F20:F21"/>
    <mergeCell ref="G20:G21"/>
    <mergeCell ref="H20:H21"/>
    <mergeCell ref="D20:D21"/>
    <mergeCell ref="D8:D10"/>
    <mergeCell ref="D11:D17"/>
    <mergeCell ref="D36:D41"/>
    <mergeCell ref="E36:E41"/>
    <mergeCell ref="F36:F41"/>
    <mergeCell ref="A28:G28"/>
    <mergeCell ref="A35:H35"/>
    <mergeCell ref="A110:C110"/>
    <mergeCell ref="D112:F112"/>
    <mergeCell ref="A61:B61"/>
    <mergeCell ref="A103:E103"/>
    <mergeCell ref="A105:B105"/>
    <mergeCell ref="D107:F107"/>
    <mergeCell ref="G112:H112"/>
    <mergeCell ref="A125:C125"/>
    <mergeCell ref="A126:C126"/>
    <mergeCell ref="A118:E118"/>
    <mergeCell ref="G107:H107"/>
    <mergeCell ref="D108:F108"/>
    <mergeCell ref="G108:H108"/>
    <mergeCell ref="D113:F113"/>
    <mergeCell ref="G113:H113"/>
    <mergeCell ref="D114:F114"/>
    <mergeCell ref="G114:H114"/>
  </mergeCells>
  <conditionalFormatting sqref="P29:P34">
    <cfRule type="cellIs" dxfId="60" priority="6" operator="equal">
      <formula>"SIN VALOR AVANCE"</formula>
    </cfRule>
    <cfRule type="cellIs" dxfId="59" priority="7" operator="equal">
      <formula>"VERIFICAR FECHA"</formula>
    </cfRule>
    <cfRule type="cellIs" dxfId="58" priority="8" operator="equal">
      <formula>"INCUMPLIDA"</formula>
    </cfRule>
    <cfRule type="cellIs" dxfId="57" priority="9" operator="equal">
      <formula>"PROCESO"</formula>
    </cfRule>
    <cfRule type="cellIs" dxfId="56" priority="10" operator="equal">
      <formula>"CUMPLIDA"</formula>
    </cfRule>
  </conditionalFormatting>
  <conditionalFormatting sqref="P36:P41">
    <cfRule type="cellIs" dxfId="55" priority="1" operator="equal">
      <formula>"SIN VALOR AVANCE"</formula>
    </cfRule>
    <cfRule type="cellIs" dxfId="54" priority="2" operator="equal">
      <formula>"VERIFICAR FECHA"</formula>
    </cfRule>
    <cfRule type="cellIs" dxfId="53" priority="3" operator="equal">
      <formula>"INCUMPLIDA"</formula>
    </cfRule>
    <cfRule type="cellIs" dxfId="52" priority="4" operator="equal">
      <formula>"PROCESO"</formula>
    </cfRule>
    <cfRule type="cellIs" dxfId="51" priority="5" operator="equal">
      <formula>"CUMPLIDA"</formula>
    </cfRule>
  </conditionalFormatting>
  <conditionalFormatting sqref="R20:R26">
    <cfRule type="cellIs" dxfId="50" priority="11" operator="equal">
      <formula>"SIN VALOR AVANCE"</formula>
    </cfRule>
    <cfRule type="cellIs" dxfId="49" priority="12" operator="equal">
      <formula>"VERIFICAR FECHA"</formula>
    </cfRule>
    <cfRule type="cellIs" dxfId="48" priority="13" operator="equal">
      <formula>"INCUMPLIDA"</formula>
    </cfRule>
    <cfRule type="cellIs" dxfId="47" priority="14" operator="equal">
      <formula>"PROCESO"</formula>
    </cfRule>
    <cfRule type="cellIs" dxfId="46" priority="15" operator="equal">
      <formula>"CUMPLIDA"</formula>
    </cfRule>
  </conditionalFormatting>
  <dataValidations count="2">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31:I34" xr:uid="{84DA4710-FD1E-4625-9F4A-3F6C5B0A293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1:H34" xr:uid="{CC8DA7BB-E9D9-4A26-A40C-4E63881CE7BA}">
      <formula1>0</formula1>
      <formula2>390</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65BD-D90D-471C-B257-9AE1F57E17A9}">
  <dimension ref="A1:R23"/>
  <sheetViews>
    <sheetView zoomScale="40" zoomScaleNormal="40" workbookViewId="0">
      <selection activeCell="J13" sqref="J13"/>
    </sheetView>
  </sheetViews>
  <sheetFormatPr baseColWidth="10" defaultColWidth="11.44140625" defaultRowHeight="13.8" x14ac:dyDescent="0.25"/>
  <cols>
    <col min="1" max="1" width="11.44140625" style="2"/>
    <col min="2" max="2" width="24.5546875" style="12" customWidth="1"/>
    <col min="3" max="3" width="19.6640625" style="13" customWidth="1"/>
    <col min="4" max="4" width="23.6640625" style="13" customWidth="1"/>
    <col min="5" max="5" width="22.109375" style="13" customWidth="1"/>
    <col min="6" max="6" width="52.6640625" style="25" customWidth="1"/>
    <col min="7" max="7" width="24.44140625" style="25" customWidth="1"/>
    <col min="8" max="8" width="27.109375" style="25" customWidth="1"/>
    <col min="9" max="9" width="21.33203125" style="25" customWidth="1"/>
    <col min="10" max="10" width="51.44140625" style="25" customWidth="1"/>
    <col min="11" max="11" width="19.5546875" style="25" customWidth="1"/>
    <col min="12" max="12" width="21.33203125" style="13" customWidth="1"/>
    <col min="13" max="13" width="21" style="13" customWidth="1"/>
    <col min="14" max="14" width="20.88671875" style="13" customWidth="1"/>
    <col min="15" max="15" width="22" style="13" customWidth="1"/>
    <col min="16" max="16" width="22.44140625" style="13" customWidth="1"/>
    <col min="17" max="17" width="30.33203125" style="13" customWidth="1"/>
    <col min="18" max="18" width="54.6640625" style="2" customWidth="1"/>
    <col min="19" max="16384" width="11.44140625" style="2"/>
  </cols>
  <sheetData>
    <row r="1" spans="1:18" ht="15" x14ac:dyDescent="0.25">
      <c r="A1" s="14"/>
      <c r="B1" s="1368"/>
      <c r="C1" s="1369"/>
      <c r="D1" s="1371" t="s">
        <v>41</v>
      </c>
      <c r="E1" s="1371"/>
      <c r="F1" s="1371"/>
      <c r="G1" s="1371"/>
      <c r="H1" s="1371"/>
      <c r="I1" s="1371"/>
      <c r="J1" s="1371"/>
      <c r="K1" s="1371"/>
      <c r="L1" s="1371"/>
      <c r="M1" s="1371"/>
      <c r="N1" s="1371"/>
      <c r="O1" s="1371"/>
      <c r="P1" s="1371"/>
      <c r="Q1" s="1371"/>
      <c r="R1" s="1372"/>
    </row>
    <row r="2" spans="1:18" ht="15" x14ac:dyDescent="0.25">
      <c r="A2" s="14"/>
      <c r="B2" s="1370"/>
      <c r="C2" s="1316"/>
      <c r="D2" s="1373"/>
      <c r="E2" s="1373"/>
      <c r="F2" s="1373"/>
      <c r="G2" s="1373"/>
      <c r="H2" s="1373"/>
      <c r="I2" s="1373"/>
      <c r="J2" s="1373"/>
      <c r="K2" s="1373"/>
      <c r="L2" s="1373"/>
      <c r="M2" s="1373"/>
      <c r="N2" s="1373"/>
      <c r="O2" s="1373"/>
      <c r="P2" s="1373"/>
      <c r="Q2" s="1373"/>
      <c r="R2" s="1374"/>
    </row>
    <row r="3" spans="1:18" ht="15" x14ac:dyDescent="0.25">
      <c r="A3" s="14"/>
      <c r="B3" s="1370"/>
      <c r="C3" s="1316"/>
      <c r="D3" s="1316"/>
      <c r="E3" s="1316"/>
      <c r="F3" s="1316"/>
      <c r="G3" s="1316"/>
      <c r="H3" s="1316"/>
      <c r="I3" s="1316"/>
      <c r="J3" s="1316"/>
      <c r="K3" s="1316"/>
      <c r="L3" s="1316"/>
      <c r="M3" s="1316"/>
      <c r="N3" s="1316"/>
      <c r="O3" s="1316"/>
      <c r="P3" s="1316"/>
      <c r="Q3" s="1316"/>
      <c r="R3" s="1318"/>
    </row>
    <row r="4" spans="1:18" ht="15.6" x14ac:dyDescent="0.25">
      <c r="A4" s="14"/>
      <c r="B4" s="1167" t="s">
        <v>42</v>
      </c>
      <c r="C4" s="1168"/>
      <c r="D4" s="1168"/>
      <c r="E4" s="1168"/>
      <c r="F4" s="1168"/>
      <c r="G4" s="1168"/>
      <c r="H4" s="1168"/>
      <c r="I4" s="1168"/>
      <c r="J4" s="1168"/>
      <c r="K4" s="20"/>
      <c r="L4" s="1320"/>
      <c r="M4" s="1320"/>
      <c r="N4" s="1320"/>
      <c r="O4" s="1320"/>
      <c r="P4" s="1320"/>
      <c r="Q4" s="18"/>
      <c r="R4" s="5"/>
    </row>
    <row r="5" spans="1:18" ht="15.6" x14ac:dyDescent="0.25">
      <c r="A5" s="14"/>
      <c r="B5" s="16" t="s">
        <v>44</v>
      </c>
      <c r="C5" s="15"/>
      <c r="D5" s="15"/>
      <c r="E5" s="15"/>
      <c r="F5" s="20"/>
      <c r="G5" s="20"/>
      <c r="H5" s="20"/>
      <c r="I5" s="20"/>
      <c r="J5" s="20"/>
      <c r="K5" s="20"/>
      <c r="L5" s="1320"/>
      <c r="M5" s="1320"/>
      <c r="N5" s="1320"/>
      <c r="O5" s="1320"/>
      <c r="P5" s="1320"/>
      <c r="Q5" s="18"/>
      <c r="R5" s="5"/>
    </row>
    <row r="6" spans="1:18" ht="15.6" x14ac:dyDescent="0.25">
      <c r="A6" s="14"/>
      <c r="B6" s="16" t="s">
        <v>46</v>
      </c>
      <c r="C6" s="15"/>
      <c r="D6" s="15"/>
      <c r="E6" s="15"/>
      <c r="F6" s="20"/>
      <c r="G6" s="20"/>
      <c r="H6" s="20"/>
      <c r="I6" s="20"/>
      <c r="J6" s="20"/>
      <c r="K6" s="20"/>
      <c r="L6" s="1320"/>
      <c r="M6" s="1320"/>
      <c r="N6" s="1320"/>
      <c r="O6" s="1320"/>
      <c r="P6" s="1320"/>
      <c r="Q6" s="18"/>
      <c r="R6" s="5"/>
    </row>
    <row r="7" spans="1:18" ht="15.6" x14ac:dyDescent="0.25">
      <c r="A7" s="14"/>
      <c r="B7" s="16" t="s">
        <v>2727</v>
      </c>
      <c r="C7" s="15"/>
      <c r="D7" s="15"/>
      <c r="E7" s="15"/>
      <c r="F7" s="20"/>
      <c r="G7" s="20"/>
      <c r="H7" s="20"/>
      <c r="I7" s="20"/>
      <c r="J7" s="20"/>
      <c r="K7" s="20"/>
      <c r="L7" s="1367" t="s">
        <v>49</v>
      </c>
      <c r="M7" s="1367"/>
      <c r="N7" s="1367"/>
      <c r="O7" s="1367"/>
      <c r="P7" s="1367"/>
      <c r="Q7" s="299">
        <v>44925</v>
      </c>
      <c r="R7" s="5"/>
    </row>
    <row r="8" spans="1:18" ht="15.6" x14ac:dyDescent="0.25">
      <c r="A8" s="14"/>
      <c r="B8" s="16" t="s">
        <v>50</v>
      </c>
      <c r="C8" s="15"/>
      <c r="D8" s="15"/>
      <c r="E8" s="15"/>
      <c r="F8" s="20"/>
      <c r="G8" s="20"/>
      <c r="H8" s="20"/>
      <c r="I8" s="20"/>
      <c r="J8" s="20"/>
      <c r="K8" s="20"/>
      <c r="L8" s="1166" t="s">
        <v>2906</v>
      </c>
      <c r="M8" s="1166"/>
      <c r="N8" s="1166"/>
      <c r="O8" s="1166"/>
      <c r="P8" s="1166"/>
      <c r="Q8" s="28">
        <v>45219</v>
      </c>
      <c r="R8" s="5"/>
    </row>
    <row r="9" spans="1:18" ht="15.6" x14ac:dyDescent="0.25">
      <c r="A9" s="14"/>
      <c r="B9" s="17"/>
      <c r="C9" s="10"/>
      <c r="D9" s="10"/>
      <c r="E9" s="10"/>
      <c r="F9" s="21"/>
      <c r="G9" s="21"/>
      <c r="H9" s="21"/>
      <c r="I9" s="21"/>
      <c r="J9" s="21"/>
      <c r="K9" s="21"/>
      <c r="L9" s="10"/>
      <c r="M9" s="19"/>
      <c r="N9" s="19"/>
      <c r="O9" s="19"/>
      <c r="P9" s="19"/>
      <c r="Q9" s="19"/>
      <c r="R9" s="11"/>
    </row>
    <row r="10" spans="1:18" ht="62.4" x14ac:dyDescent="0.25">
      <c r="A10" s="14"/>
      <c r="B10" s="22" t="s">
        <v>25</v>
      </c>
      <c r="C10" s="22" t="s">
        <v>11</v>
      </c>
      <c r="D10" s="22" t="s">
        <v>52</v>
      </c>
      <c r="E10" s="22" t="s">
        <v>53</v>
      </c>
      <c r="F10" s="26" t="s">
        <v>54</v>
      </c>
      <c r="G10" s="22" t="s">
        <v>55</v>
      </c>
      <c r="H10" s="22" t="s">
        <v>56</v>
      </c>
      <c r="I10" s="22" t="s">
        <v>57</v>
      </c>
      <c r="J10" s="23" t="s">
        <v>58</v>
      </c>
      <c r="K10" s="23" t="s">
        <v>59</v>
      </c>
      <c r="L10" s="360" t="s">
        <v>60</v>
      </c>
      <c r="M10" s="360" t="s">
        <v>61</v>
      </c>
      <c r="N10" s="3" t="s">
        <v>62</v>
      </c>
      <c r="O10" s="24" t="s">
        <v>63</v>
      </c>
      <c r="P10" s="361" t="s">
        <v>64</v>
      </c>
      <c r="Q10" s="23" t="s">
        <v>31</v>
      </c>
      <c r="R10" s="23" t="s">
        <v>65</v>
      </c>
    </row>
    <row r="11" spans="1:18" ht="300.60000000000002" x14ac:dyDescent="0.25">
      <c r="B11" s="27" t="s">
        <v>14</v>
      </c>
      <c r="C11" s="236" t="s">
        <v>7</v>
      </c>
      <c r="D11" s="236" t="s">
        <v>1306</v>
      </c>
      <c r="E11" s="236">
        <v>2.1</v>
      </c>
      <c r="F11" s="300" t="s">
        <v>1307</v>
      </c>
      <c r="G11" s="300" t="s">
        <v>1308</v>
      </c>
      <c r="H11" s="300" t="s">
        <v>1308</v>
      </c>
      <c r="I11" s="682" t="s">
        <v>1309</v>
      </c>
      <c r="J11" s="300" t="s">
        <v>1309</v>
      </c>
      <c r="K11" s="301" t="s">
        <v>1310</v>
      </c>
      <c r="L11" s="501">
        <v>43745</v>
      </c>
      <c r="M11" s="501">
        <v>44195</v>
      </c>
      <c r="N11" s="302">
        <f>(M11-L11)/7</f>
        <v>64.285714285714292</v>
      </c>
      <c r="O11" s="303">
        <v>1</v>
      </c>
      <c r="P11" s="303">
        <f>O11</f>
        <v>1</v>
      </c>
      <c r="Q11" s="304" t="str">
        <f>IF(ISNUMBER(P11),IF(P11=100%,"CUMPLIDA",IF(AND(ISNUMBER(M11),ISNUMBER(AGN!$Q$7)), IF(M11&lt;AGN!$Q$7,"INCUMPLIDA","PROCESO"), "VERIFICAR FECHA")),"SIN VALOR AVANCE")</f>
        <v>CUMPLIDA</v>
      </c>
      <c r="R11" s="305" t="s">
        <v>1311</v>
      </c>
    </row>
    <row r="12" spans="1:18" ht="120.6" x14ac:dyDescent="0.25">
      <c r="B12" s="27" t="s">
        <v>14</v>
      </c>
      <c r="C12" s="236" t="s">
        <v>7</v>
      </c>
      <c r="D12" s="236" t="s">
        <v>1312</v>
      </c>
      <c r="E12" s="236">
        <v>2.2000000000000002</v>
      </c>
      <c r="F12" s="300" t="s">
        <v>1313</v>
      </c>
      <c r="G12" s="300" t="s">
        <v>1314</v>
      </c>
      <c r="H12" s="300" t="s">
        <v>1314</v>
      </c>
      <c r="I12" s="682" t="s">
        <v>1315</v>
      </c>
      <c r="J12" s="300" t="s">
        <v>1315</v>
      </c>
      <c r="K12" s="301" t="s">
        <v>1316</v>
      </c>
      <c r="L12" s="501">
        <v>43720</v>
      </c>
      <c r="M12" s="501">
        <v>44195</v>
      </c>
      <c r="N12" s="302">
        <f t="shared" ref="N12:N23" si="0">(M12-L12)/7</f>
        <v>67.857142857142861</v>
      </c>
      <c r="O12" s="303">
        <v>1</v>
      </c>
      <c r="P12" s="303">
        <f t="shared" ref="P12:P23" si="1">O12</f>
        <v>1</v>
      </c>
      <c r="Q12" s="304" t="str">
        <f>IF(ISNUMBER(P12),IF(P12=100%,"CUMPLIDA",IF(AND(ISNUMBER(M12),ISNUMBER(AGN!$Q$7)), IF(M12&lt;AGN!$Q$7,"INCUMPLIDA","PROCESO"), "VERIFICAR FECHA")),"SIN VALOR AVANCE")</f>
        <v>CUMPLIDA</v>
      </c>
      <c r="R12" s="305" t="s">
        <v>1317</v>
      </c>
    </row>
    <row r="13" spans="1:18" ht="285.60000000000002" x14ac:dyDescent="0.25">
      <c r="B13" s="27" t="s">
        <v>14</v>
      </c>
      <c r="C13" s="236" t="s">
        <v>7</v>
      </c>
      <c r="D13" s="236" t="s">
        <v>1318</v>
      </c>
      <c r="E13" s="236">
        <v>2.2999999999999998</v>
      </c>
      <c r="F13" s="300" t="s">
        <v>1319</v>
      </c>
      <c r="G13" s="300" t="s">
        <v>1320</v>
      </c>
      <c r="H13" s="300" t="s">
        <v>1320</v>
      </c>
      <c r="I13" s="682" t="s">
        <v>1321</v>
      </c>
      <c r="J13" s="300" t="s">
        <v>1321</v>
      </c>
      <c r="K13" s="300" t="s">
        <v>1310</v>
      </c>
      <c r="L13" s="501">
        <v>43676</v>
      </c>
      <c r="M13" s="501">
        <v>44195</v>
      </c>
      <c r="N13" s="302">
        <f t="shared" si="0"/>
        <v>74.142857142857139</v>
      </c>
      <c r="O13" s="303">
        <v>1</v>
      </c>
      <c r="P13" s="303">
        <f t="shared" si="1"/>
        <v>1</v>
      </c>
      <c r="Q13" s="304" t="str">
        <f>IF(ISNUMBER(P13),IF(P13=100%,"CUMPLIDA",IF(AND(ISNUMBER(M13),ISNUMBER(AGN!$Q$7)), IF(M13&lt;AGN!$Q$7,"INCUMPLIDA","PROCESO"), "VERIFICAR FECHA")),"SIN VALOR AVANCE")</f>
        <v>CUMPLIDA</v>
      </c>
      <c r="R13" s="305" t="s">
        <v>1322</v>
      </c>
    </row>
    <row r="14" spans="1:18" ht="360" x14ac:dyDescent="0.25">
      <c r="B14" s="27" t="s">
        <v>14</v>
      </c>
      <c r="C14" s="236" t="s">
        <v>7</v>
      </c>
      <c r="D14" s="1375" t="s">
        <v>1323</v>
      </c>
      <c r="E14" s="1375">
        <v>2.5</v>
      </c>
      <c r="F14" s="1376" t="s">
        <v>1324</v>
      </c>
      <c r="G14" s="300" t="s">
        <v>1325</v>
      </c>
      <c r="H14" s="300" t="s">
        <v>1325</v>
      </c>
      <c r="I14" s="682" t="s">
        <v>1326</v>
      </c>
      <c r="J14" s="300" t="s">
        <v>1326</v>
      </c>
      <c r="K14" s="301" t="s">
        <v>200</v>
      </c>
      <c r="L14" s="501">
        <v>43720</v>
      </c>
      <c r="M14" s="501">
        <v>44499</v>
      </c>
      <c r="N14" s="302">
        <f t="shared" si="0"/>
        <v>111.28571428571429</v>
      </c>
      <c r="O14" s="303">
        <v>1</v>
      </c>
      <c r="P14" s="303">
        <f t="shared" si="1"/>
        <v>1</v>
      </c>
      <c r="Q14" s="304" t="str">
        <f>IF(ISNUMBER(P14),IF(P14=100%,"CUMPLIDA",IF(AND(ISNUMBER(M14),ISNUMBER(AGN!$Q$7)), IF(M14&lt;AGN!$Q$7,"INCUMPLIDA","PROCESO"), "VERIFICAR FECHA")),"SIN VALOR AVANCE")</f>
        <v>CUMPLIDA</v>
      </c>
      <c r="R14" s="305" t="s">
        <v>1327</v>
      </c>
    </row>
    <row r="15" spans="1:18" ht="63" customHeight="1" x14ac:dyDescent="0.25">
      <c r="B15" s="27" t="s">
        <v>14</v>
      </c>
      <c r="C15" s="236" t="s">
        <v>7</v>
      </c>
      <c r="D15" s="1375"/>
      <c r="E15" s="1375"/>
      <c r="F15" s="1376"/>
      <c r="G15" s="1376" t="s">
        <v>1328</v>
      </c>
      <c r="H15" s="1376" t="s">
        <v>1328</v>
      </c>
      <c r="I15" s="682" t="s">
        <v>1329</v>
      </c>
      <c r="J15" s="300" t="s">
        <v>1329</v>
      </c>
      <c r="K15" s="301" t="s">
        <v>1330</v>
      </c>
      <c r="L15" s="501">
        <v>43740</v>
      </c>
      <c r="M15" s="501">
        <v>44012</v>
      </c>
      <c r="N15" s="302">
        <f t="shared" si="0"/>
        <v>38.857142857142854</v>
      </c>
      <c r="O15" s="303">
        <v>1</v>
      </c>
      <c r="P15" s="303">
        <f t="shared" si="1"/>
        <v>1</v>
      </c>
      <c r="Q15" s="304" t="str">
        <f>IF(ISNUMBER(P15),IF(P15=100%,"CUMPLIDA",IF(AND(ISNUMBER(M15),ISNUMBER(AGN!$Q$7)), IF(M15&lt;AGN!$Q$7,"INCUMPLIDA","PROCESO"), "VERIFICAR FECHA")),"SIN VALOR AVANCE")</f>
        <v>CUMPLIDA</v>
      </c>
      <c r="R15" s="305" t="s">
        <v>1331</v>
      </c>
    </row>
    <row r="16" spans="1:18" ht="76.5" customHeight="1" x14ac:dyDescent="0.25">
      <c r="B16" s="27" t="s">
        <v>14</v>
      </c>
      <c r="C16" s="236" t="s">
        <v>7</v>
      </c>
      <c r="D16" s="1375"/>
      <c r="E16" s="1375"/>
      <c r="F16" s="1376"/>
      <c r="G16" s="1376"/>
      <c r="H16" s="1376"/>
      <c r="I16" s="682" t="s">
        <v>1332</v>
      </c>
      <c r="J16" s="300" t="s">
        <v>1332</v>
      </c>
      <c r="K16" s="301" t="s">
        <v>1333</v>
      </c>
      <c r="L16" s="501">
        <v>43740</v>
      </c>
      <c r="M16" s="501">
        <v>44925</v>
      </c>
      <c r="N16" s="302">
        <f t="shared" si="0"/>
        <v>169.28571428571428</v>
      </c>
      <c r="O16" s="303">
        <v>1</v>
      </c>
      <c r="P16" s="303">
        <f t="shared" si="1"/>
        <v>1</v>
      </c>
      <c r="Q16" s="304" t="str">
        <f>IF(ISNUMBER(P16),IF(P16=100%,"CUMPLIDA",IF(AND(ISNUMBER(M16),ISNUMBER(AGN!$Q$7)), IF(M16&lt;AGN!$Q$7,"INCUMPLIDA","PROCESO"), "VERIFICAR FECHA")),"SIN VALOR AVANCE")</f>
        <v>CUMPLIDA</v>
      </c>
      <c r="R16" s="305" t="s">
        <v>1331</v>
      </c>
    </row>
    <row r="17" spans="2:18" ht="61.5" customHeight="1" x14ac:dyDescent="0.25">
      <c r="B17" s="27" t="s">
        <v>14</v>
      </c>
      <c r="C17" s="236" t="s">
        <v>7</v>
      </c>
      <c r="D17" s="1375" t="s">
        <v>1334</v>
      </c>
      <c r="E17" s="1375">
        <v>5.0999999999999996</v>
      </c>
      <c r="F17" s="1376" t="s">
        <v>1335</v>
      </c>
      <c r="G17" s="1376" t="s">
        <v>1336</v>
      </c>
      <c r="H17" s="1376" t="s">
        <v>1336</v>
      </c>
      <c r="I17" s="682" t="s">
        <v>1337</v>
      </c>
      <c r="J17" s="300" t="s">
        <v>1337</v>
      </c>
      <c r="K17" s="300" t="s">
        <v>1338</v>
      </c>
      <c r="L17" s="501">
        <v>43760</v>
      </c>
      <c r="M17" s="501">
        <v>44377</v>
      </c>
      <c r="N17" s="302">
        <f t="shared" si="0"/>
        <v>88.142857142857139</v>
      </c>
      <c r="O17" s="303">
        <v>1</v>
      </c>
      <c r="P17" s="303">
        <f t="shared" si="1"/>
        <v>1</v>
      </c>
      <c r="Q17" s="304" t="str">
        <f>IF(ISNUMBER(P17),IF(P17=100%,"CUMPLIDA",IF(AND(ISNUMBER(M17),ISNUMBER(AGN!$Q$7)), IF(M17&lt;AGN!$Q$7,"INCUMPLIDA","PROCESO"), "VERIFICAR FECHA")),"SIN VALOR AVANCE")</f>
        <v>CUMPLIDA</v>
      </c>
      <c r="R17" s="305" t="s">
        <v>1339</v>
      </c>
    </row>
    <row r="18" spans="2:18" ht="90" customHeight="1" x14ac:dyDescent="0.25">
      <c r="B18" s="27" t="s">
        <v>14</v>
      </c>
      <c r="C18" s="236" t="s">
        <v>7</v>
      </c>
      <c r="D18" s="1375"/>
      <c r="E18" s="1375"/>
      <c r="F18" s="1376"/>
      <c r="G18" s="1376"/>
      <c r="H18" s="1376"/>
      <c r="I18" s="682" t="s">
        <v>1340</v>
      </c>
      <c r="J18" s="300" t="s">
        <v>1340</v>
      </c>
      <c r="K18" s="301" t="s">
        <v>1341</v>
      </c>
      <c r="L18" s="501">
        <v>44377</v>
      </c>
      <c r="M18" s="501">
        <v>44560</v>
      </c>
      <c r="N18" s="302">
        <f t="shared" si="0"/>
        <v>26.142857142857142</v>
      </c>
      <c r="O18" s="303">
        <v>1</v>
      </c>
      <c r="P18" s="303">
        <f t="shared" si="1"/>
        <v>1</v>
      </c>
      <c r="Q18" s="304" t="str">
        <f>IF(ISNUMBER(P18),IF(P18=100%,"CUMPLIDA",IF(AND(ISNUMBER(M18),ISNUMBER(AGN!$Q$7)), IF(M18&lt;AGN!$Q$7,"INCUMPLIDA","PROCESO"), "VERIFICAR FECHA")),"SIN VALOR AVANCE")</f>
        <v>CUMPLIDA</v>
      </c>
      <c r="R18" s="305" t="s">
        <v>1339</v>
      </c>
    </row>
    <row r="19" spans="2:18" ht="165" x14ac:dyDescent="0.25">
      <c r="B19" s="27" t="s">
        <v>14</v>
      </c>
      <c r="C19" s="236" t="s">
        <v>7</v>
      </c>
      <c r="D19" s="1375"/>
      <c r="E19" s="1375"/>
      <c r="F19" s="1376"/>
      <c r="G19" s="1376"/>
      <c r="H19" s="1376"/>
      <c r="I19" s="682" t="s">
        <v>1342</v>
      </c>
      <c r="J19" s="300" t="s">
        <v>1342</v>
      </c>
      <c r="K19" s="301" t="s">
        <v>1343</v>
      </c>
      <c r="L19" s="501">
        <v>44563</v>
      </c>
      <c r="M19" s="501">
        <v>44925</v>
      </c>
      <c r="N19" s="302">
        <f t="shared" si="0"/>
        <v>51.714285714285715</v>
      </c>
      <c r="O19" s="303">
        <v>1</v>
      </c>
      <c r="P19" s="303">
        <f t="shared" si="1"/>
        <v>1</v>
      </c>
      <c r="Q19" s="304" t="str">
        <f>IF(ISNUMBER(P19),IF(P19=100%,"CUMPLIDA",IF(AND(ISNUMBER(M19),ISNUMBER(AGN!$Q$7)), IF(M19&lt;AGN!$Q$7,"INCUMPLIDA","PROCESO"), "VERIFICAR FECHA")),"SIN VALOR AVANCE")</f>
        <v>CUMPLIDA</v>
      </c>
      <c r="R19" s="305" t="s">
        <v>1344</v>
      </c>
    </row>
    <row r="20" spans="2:18" ht="375" x14ac:dyDescent="0.25">
      <c r="B20" s="27" t="s">
        <v>14</v>
      </c>
      <c r="C20" s="236" t="s">
        <v>7</v>
      </c>
      <c r="D20" s="236" t="s">
        <v>1345</v>
      </c>
      <c r="E20" s="236">
        <v>5.2</v>
      </c>
      <c r="F20" s="300" t="s">
        <v>1346</v>
      </c>
      <c r="G20" s="300" t="s">
        <v>1347</v>
      </c>
      <c r="H20" s="300" t="s">
        <v>1347</v>
      </c>
      <c r="I20" s="682" t="s">
        <v>1348</v>
      </c>
      <c r="J20" s="300" t="s">
        <v>1348</v>
      </c>
      <c r="K20" s="301" t="s">
        <v>1349</v>
      </c>
      <c r="L20" s="501">
        <v>43739</v>
      </c>
      <c r="M20" s="501">
        <v>44925</v>
      </c>
      <c r="N20" s="302">
        <f t="shared" si="0"/>
        <v>169.42857142857142</v>
      </c>
      <c r="O20" s="303">
        <v>1</v>
      </c>
      <c r="P20" s="303">
        <f t="shared" si="1"/>
        <v>1</v>
      </c>
      <c r="Q20" s="304" t="str">
        <f>IF(ISNUMBER(P20),IF(P20=100%,"CUMPLIDA",IF(AND(ISNUMBER(M20),ISNUMBER(AGN!$Q$7)), IF(M20&lt;AGN!$Q$7,"INCUMPLIDA","PROCESO"), "VERIFICAR FECHA")),"SIN VALOR AVANCE")</f>
        <v>CUMPLIDA</v>
      </c>
      <c r="R20" s="305" t="s">
        <v>1350</v>
      </c>
    </row>
    <row r="21" spans="2:18" ht="210.6" x14ac:dyDescent="0.25">
      <c r="B21" s="27" t="s">
        <v>14</v>
      </c>
      <c r="C21" s="236" t="s">
        <v>7</v>
      </c>
      <c r="D21" s="236" t="s">
        <v>1351</v>
      </c>
      <c r="E21" s="236">
        <v>5.4</v>
      </c>
      <c r="F21" s="300" t="s">
        <v>1352</v>
      </c>
      <c r="G21" s="300" t="s">
        <v>1353</v>
      </c>
      <c r="H21" s="300" t="s">
        <v>1353</v>
      </c>
      <c r="I21" s="682" t="s">
        <v>1354</v>
      </c>
      <c r="J21" s="300" t="s">
        <v>1354</v>
      </c>
      <c r="K21" s="300" t="s">
        <v>1355</v>
      </c>
      <c r="L21" s="501">
        <v>43739</v>
      </c>
      <c r="M21" s="501">
        <v>44226</v>
      </c>
      <c r="N21" s="302">
        <f t="shared" si="0"/>
        <v>69.571428571428569</v>
      </c>
      <c r="O21" s="303">
        <v>1</v>
      </c>
      <c r="P21" s="303">
        <f t="shared" si="1"/>
        <v>1</v>
      </c>
      <c r="Q21" s="304" t="str">
        <f>IF(ISNUMBER(P21),IF(P21=100%,"CUMPLIDA",IF(AND(ISNUMBER(M21),ISNUMBER(AGN!$Q$7)), IF(M21&lt;AGN!$Q$7,"INCUMPLIDA","PROCESO"), "VERIFICAR FECHA")),"SIN VALOR AVANCE")</f>
        <v>CUMPLIDA</v>
      </c>
      <c r="R21" s="305" t="s">
        <v>1356</v>
      </c>
    </row>
    <row r="22" spans="2:18" ht="120.6" x14ac:dyDescent="0.25">
      <c r="B22" s="27" t="s">
        <v>14</v>
      </c>
      <c r="C22" s="236" t="s">
        <v>7</v>
      </c>
      <c r="D22" s="1375" t="s">
        <v>1357</v>
      </c>
      <c r="E22" s="1375">
        <v>6</v>
      </c>
      <c r="F22" s="1376" t="s">
        <v>1358</v>
      </c>
      <c r="G22" s="1376" t="s">
        <v>1359</v>
      </c>
      <c r="H22" s="1376" t="s">
        <v>1359</v>
      </c>
      <c r="I22" s="682" t="s">
        <v>1360</v>
      </c>
      <c r="J22" s="300" t="s">
        <v>1360</v>
      </c>
      <c r="K22" s="300" t="s">
        <v>1361</v>
      </c>
      <c r="L22" s="501">
        <v>43724</v>
      </c>
      <c r="M22" s="501">
        <v>44195</v>
      </c>
      <c r="N22" s="302">
        <f t="shared" si="0"/>
        <v>67.285714285714292</v>
      </c>
      <c r="O22" s="303">
        <v>1</v>
      </c>
      <c r="P22" s="303">
        <f t="shared" si="1"/>
        <v>1</v>
      </c>
      <c r="Q22" s="304" t="str">
        <f>IF(ISNUMBER(P22),IF(P22=100%,"CUMPLIDA",IF(AND(ISNUMBER(M22),ISNUMBER(AGN!$Q$7)), IF(M22&lt;AGN!$Q$7,"INCUMPLIDA","PROCESO"), "VERIFICAR FECHA")),"SIN VALOR AVANCE")</f>
        <v>CUMPLIDA</v>
      </c>
      <c r="R22" s="305" t="s">
        <v>1362</v>
      </c>
    </row>
    <row r="23" spans="2:18" ht="240.6" x14ac:dyDescent="0.25">
      <c r="B23" s="27" t="s">
        <v>14</v>
      </c>
      <c r="C23" s="236" t="s">
        <v>7</v>
      </c>
      <c r="D23" s="1375"/>
      <c r="E23" s="1375"/>
      <c r="F23" s="1376"/>
      <c r="G23" s="1376"/>
      <c r="H23" s="1376"/>
      <c r="I23" s="682" t="s">
        <v>1363</v>
      </c>
      <c r="J23" s="300" t="s">
        <v>1363</v>
      </c>
      <c r="K23" s="300" t="s">
        <v>1364</v>
      </c>
      <c r="L23" s="501">
        <v>44200</v>
      </c>
      <c r="M23" s="501">
        <v>44925</v>
      </c>
      <c r="N23" s="302">
        <f t="shared" si="0"/>
        <v>103.57142857142857</v>
      </c>
      <c r="O23" s="303">
        <v>1</v>
      </c>
      <c r="P23" s="303">
        <f t="shared" si="1"/>
        <v>1</v>
      </c>
      <c r="Q23" s="304" t="str">
        <f>IF(ISNUMBER(P23),IF(P23=100%,"CUMPLIDA",IF(AND(ISNUMBER(M23),ISNUMBER(AGN!$Q$7)), IF(M23&lt;AGN!$Q$7,"INCUMPLIDA","PROCESO"), "VERIFICAR FECHA")),"SIN VALOR AVANCE")</f>
        <v>CUMPLIDA</v>
      </c>
      <c r="R23" s="305" t="s">
        <v>1365</v>
      </c>
    </row>
  </sheetData>
  <sheetProtection algorithmName="SHA-512" hashValue="8rS/+tYhGqBuOHyvOWfUwbWtPiTfKMpmQlwDXQ75oIbyc9DAojbWDfEZtJyBFTuRHjix1eWDqDYZ09pJofvePw==" saltValue="gHhwXGZVgQGpsXZ4C18+cw=="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D22:D23"/>
    <mergeCell ref="E22:E23"/>
    <mergeCell ref="F22:F23"/>
    <mergeCell ref="G22:G23"/>
    <mergeCell ref="H22:H23"/>
    <mergeCell ref="D17:D19"/>
    <mergeCell ref="E17:E19"/>
    <mergeCell ref="F17:F19"/>
    <mergeCell ref="G17:G19"/>
    <mergeCell ref="H17:H19"/>
    <mergeCell ref="D14:D16"/>
    <mergeCell ref="E14:E16"/>
    <mergeCell ref="F14:F16"/>
    <mergeCell ref="H15:H16"/>
    <mergeCell ref="G15:G16"/>
    <mergeCell ref="L5:P5"/>
    <mergeCell ref="L6:P6"/>
    <mergeCell ref="L7:P7"/>
    <mergeCell ref="L8:P8"/>
    <mergeCell ref="B1:C3"/>
    <mergeCell ref="D1:R2"/>
    <mergeCell ref="D3:R3"/>
    <mergeCell ref="B4:J4"/>
    <mergeCell ref="L4:P4"/>
  </mergeCells>
  <conditionalFormatting sqref="Q11:Q23">
    <cfRule type="cellIs" dxfId="45" priority="1" operator="equal">
      <formula>"SIN VALOR AVANCE"</formula>
    </cfRule>
    <cfRule type="cellIs" dxfId="44" priority="2" operator="equal">
      <formula>"VERIFICAR FECHA"</formula>
    </cfRule>
    <cfRule type="cellIs" dxfId="43" priority="3" operator="equal">
      <formula>"INCUMPLIDA"</formula>
    </cfRule>
    <cfRule type="cellIs" dxfId="42" priority="4" operator="equal">
      <formula>"PROCESO"</formula>
    </cfRule>
    <cfRule type="cellIs" dxfId="41" priority="5" operator="equal">
      <formula>"CUMPLIDA"</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BF2AE-B741-418C-B26F-AA33D6F635F4}">
  <dimension ref="A1:T114"/>
  <sheetViews>
    <sheetView topLeftCell="A98" zoomScale="40" zoomScaleNormal="40" workbookViewId="0">
      <selection activeCell="H102" sqref="H102"/>
    </sheetView>
  </sheetViews>
  <sheetFormatPr baseColWidth="10" defaultColWidth="33.6640625" defaultRowHeight="14.4" x14ac:dyDescent="0.3"/>
  <cols>
    <col min="1" max="12" width="33.6640625" style="246"/>
    <col min="13" max="13" width="181.6640625" style="246" customWidth="1"/>
    <col min="14" max="16384" width="33.6640625" style="246"/>
  </cols>
  <sheetData>
    <row r="1" spans="1:20" ht="21" x14ac:dyDescent="0.3">
      <c r="A1" s="1442" t="s">
        <v>2907</v>
      </c>
      <c r="B1" s="1443"/>
      <c r="C1" s="1444"/>
      <c r="D1" s="1442" t="s">
        <v>2908</v>
      </c>
      <c r="E1" s="1444"/>
      <c r="F1" s="245"/>
      <c r="G1" s="245"/>
      <c r="H1" s="245"/>
    </row>
    <row r="2" spans="1:20" x14ac:dyDescent="0.3">
      <c r="A2" s="1467" t="s">
        <v>2909</v>
      </c>
      <c r="B2" s="1468"/>
      <c r="C2" s="1467" t="s">
        <v>2910</v>
      </c>
      <c r="D2" s="1514"/>
      <c r="E2" s="1514"/>
      <c r="F2" s="1514"/>
      <c r="G2" s="1514"/>
      <c r="H2" s="1514"/>
      <c r="I2" s="1468"/>
      <c r="J2" s="247" t="s">
        <v>2911</v>
      </c>
      <c r="K2" s="1467" t="s">
        <v>2912</v>
      </c>
      <c r="L2" s="1514"/>
      <c r="M2" s="1514"/>
      <c r="N2" s="1514"/>
      <c r="O2" s="1514"/>
      <c r="P2" s="1514"/>
      <c r="Q2" s="1514"/>
      <c r="R2" s="1514"/>
      <c r="S2" s="1514"/>
      <c r="T2" s="1468"/>
    </row>
    <row r="3" spans="1:20" x14ac:dyDescent="0.3">
      <c r="A3" s="1515" t="s">
        <v>2913</v>
      </c>
      <c r="B3" s="1515"/>
      <c r="C3" s="1467" t="s">
        <v>2914</v>
      </c>
      <c r="D3" s="1514"/>
      <c r="E3" s="1514"/>
      <c r="F3" s="1514"/>
      <c r="G3" s="1514"/>
      <c r="H3" s="1514"/>
      <c r="I3" s="1468"/>
      <c r="J3" s="1467" t="s">
        <v>2915</v>
      </c>
      <c r="K3" s="1468"/>
      <c r="L3" s="1516">
        <v>43676</v>
      </c>
      <c r="M3" s="1517"/>
      <c r="N3" s="1517"/>
      <c r="O3" s="1517"/>
      <c r="P3" s="1517"/>
      <c r="Q3" s="1517"/>
      <c r="R3" s="1517"/>
      <c r="S3" s="1517"/>
      <c r="T3" s="1518"/>
    </row>
    <row r="4" spans="1:20" x14ac:dyDescent="0.3">
      <c r="A4" s="1515" t="s">
        <v>2916</v>
      </c>
      <c r="B4" s="1515"/>
      <c r="C4" s="1464" t="s">
        <v>2917</v>
      </c>
      <c r="D4" s="1465"/>
      <c r="E4" s="1465"/>
      <c r="F4" s="1465"/>
      <c r="G4" s="1465"/>
      <c r="H4" s="1465"/>
      <c r="I4" s="1466"/>
      <c r="J4" s="1464" t="s">
        <v>2918</v>
      </c>
      <c r="K4" s="1466"/>
      <c r="L4" s="1516">
        <v>44925</v>
      </c>
      <c r="M4" s="1517"/>
      <c r="N4" s="1517"/>
      <c r="O4" s="1517"/>
      <c r="P4" s="1517"/>
      <c r="Q4" s="1517"/>
      <c r="R4" s="1517"/>
      <c r="S4" s="1517"/>
      <c r="T4" s="1518"/>
    </row>
    <row r="5" spans="1:20" x14ac:dyDescent="0.3">
      <c r="A5" s="1515" t="s">
        <v>2919</v>
      </c>
      <c r="B5" s="1515"/>
      <c r="C5" s="248" t="s">
        <v>2920</v>
      </c>
      <c r="D5" s="249"/>
      <c r="E5" s="249"/>
      <c r="F5" s="249"/>
      <c r="G5" s="250"/>
      <c r="H5" s="250"/>
      <c r="I5" s="251"/>
      <c r="J5" s="251"/>
      <c r="K5" s="249"/>
      <c r="L5" s="251"/>
      <c r="M5" s="251"/>
      <c r="N5" s="251"/>
      <c r="O5" s="251"/>
      <c r="P5" s="251"/>
      <c r="Q5" s="251"/>
      <c r="R5" s="251"/>
      <c r="S5" s="251"/>
      <c r="T5" s="252"/>
    </row>
    <row r="6" spans="1:20" ht="15" thickBot="1" x14ac:dyDescent="0.35">
      <c r="A6" s="1463" t="s">
        <v>2921</v>
      </c>
      <c r="B6" s="1463"/>
      <c r="C6" s="1464" t="s">
        <v>2922</v>
      </c>
      <c r="D6" s="1465"/>
      <c r="E6" s="1465"/>
      <c r="F6" s="1465"/>
      <c r="G6" s="1465"/>
      <c r="H6" s="1465"/>
      <c r="I6" s="1465"/>
      <c r="J6" s="1465"/>
      <c r="K6" s="1465"/>
      <c r="L6" s="1465"/>
      <c r="M6" s="1465"/>
      <c r="N6" s="1465"/>
      <c r="O6" s="1465"/>
      <c r="P6" s="1465"/>
      <c r="Q6" s="1465"/>
      <c r="R6" s="1465"/>
      <c r="S6" s="1465"/>
      <c r="T6" s="1466"/>
    </row>
    <row r="7" spans="1:20" ht="15.6" x14ac:dyDescent="0.3">
      <c r="A7" s="1459"/>
      <c r="B7" s="1460"/>
      <c r="C7" s="1461"/>
      <c r="D7" s="1461"/>
      <c r="E7" s="1461"/>
      <c r="F7" s="1461"/>
      <c r="G7" s="1461"/>
      <c r="H7" s="1461"/>
      <c r="I7" s="1461"/>
      <c r="J7" s="1461"/>
      <c r="K7" s="1461"/>
      <c r="L7" s="1461"/>
      <c r="M7" s="1461"/>
      <c r="N7" s="1461"/>
      <c r="O7" s="1462"/>
      <c r="P7" s="1491" t="s">
        <v>2923</v>
      </c>
      <c r="Q7" s="1492"/>
      <c r="R7" s="1493" t="s">
        <v>2924</v>
      </c>
      <c r="S7" s="1494"/>
      <c r="T7" s="1495"/>
    </row>
    <row r="8" spans="1:20" x14ac:dyDescent="0.3">
      <c r="A8" s="1496" t="s">
        <v>2925</v>
      </c>
      <c r="B8" s="1496" t="s">
        <v>2926</v>
      </c>
      <c r="C8" s="1496" t="s">
        <v>2927</v>
      </c>
      <c r="D8" s="1496" t="s">
        <v>2928</v>
      </c>
      <c r="E8" s="1496" t="s">
        <v>2929</v>
      </c>
      <c r="F8" s="1496" t="s">
        <v>2930</v>
      </c>
      <c r="G8" s="1497" t="s">
        <v>2931</v>
      </c>
      <c r="H8" s="1497"/>
      <c r="I8" s="1500" t="s">
        <v>2932</v>
      </c>
      <c r="J8" s="1500" t="s">
        <v>2933</v>
      </c>
      <c r="K8" s="1512" t="s">
        <v>2934</v>
      </c>
      <c r="L8" s="1500" t="s">
        <v>2935</v>
      </c>
      <c r="M8" s="1500" t="s">
        <v>2936</v>
      </c>
      <c r="N8" s="1496" t="s">
        <v>2937</v>
      </c>
      <c r="O8" s="1503" t="s">
        <v>2938</v>
      </c>
      <c r="P8" s="1505" t="s">
        <v>2939</v>
      </c>
      <c r="Q8" s="1507" t="s">
        <v>2940</v>
      </c>
      <c r="R8" s="1509" t="s">
        <v>2941</v>
      </c>
      <c r="S8" s="1501" t="s">
        <v>2942</v>
      </c>
      <c r="T8" s="1498" t="s">
        <v>2943</v>
      </c>
    </row>
    <row r="9" spans="1:20" ht="15" thickBot="1" x14ac:dyDescent="0.35">
      <c r="A9" s="1496"/>
      <c r="B9" s="1496"/>
      <c r="C9" s="1496"/>
      <c r="D9" s="1496"/>
      <c r="E9" s="1496"/>
      <c r="F9" s="1496"/>
      <c r="G9" s="253" t="s">
        <v>2944</v>
      </c>
      <c r="H9" s="254" t="s">
        <v>2945</v>
      </c>
      <c r="I9" s="1500"/>
      <c r="J9" s="1500"/>
      <c r="K9" s="1512"/>
      <c r="L9" s="1513"/>
      <c r="M9" s="1513"/>
      <c r="N9" s="1511"/>
      <c r="O9" s="1504"/>
      <c r="P9" s="1506"/>
      <c r="Q9" s="1508"/>
      <c r="R9" s="1510"/>
      <c r="S9" s="1502"/>
      <c r="T9" s="1499"/>
    </row>
    <row r="10" spans="1:20" ht="96.6" x14ac:dyDescent="0.3">
      <c r="A10" s="255">
        <v>2.1</v>
      </c>
      <c r="B10" s="256" t="s">
        <v>1307</v>
      </c>
      <c r="C10" s="257" t="s">
        <v>2946</v>
      </c>
      <c r="D10" s="256" t="s">
        <v>1308</v>
      </c>
      <c r="E10" s="258" t="s">
        <v>2947</v>
      </c>
      <c r="F10" s="256" t="s">
        <v>1309</v>
      </c>
      <c r="G10" s="259">
        <v>43745</v>
      </c>
      <c r="H10" s="260">
        <v>44195</v>
      </c>
      <c r="I10" s="261">
        <f t="shared" ref="I10:I24" si="0">(H10-G10)/7</f>
        <v>64.285714285714292</v>
      </c>
      <c r="J10" s="262">
        <v>1</v>
      </c>
      <c r="K10" s="263" t="s">
        <v>1310</v>
      </c>
      <c r="L10" s="264">
        <f>AVERAGE(J10:J10)</f>
        <v>1</v>
      </c>
      <c r="M10" s="265" t="s">
        <v>2948</v>
      </c>
      <c r="N10" s="266"/>
      <c r="O10" s="267" t="s">
        <v>1310</v>
      </c>
      <c r="P10" s="268"/>
      <c r="Q10" s="269"/>
      <c r="R10" s="270"/>
      <c r="S10" s="256"/>
      <c r="T10" s="271"/>
    </row>
    <row r="11" spans="1:20" ht="138" x14ac:dyDescent="0.3">
      <c r="A11" s="255">
        <v>2.2000000000000002</v>
      </c>
      <c r="B11" s="256" t="s">
        <v>1313</v>
      </c>
      <c r="C11" s="257" t="s">
        <v>2946</v>
      </c>
      <c r="D11" s="256" t="s">
        <v>1314</v>
      </c>
      <c r="E11" s="258" t="s">
        <v>2949</v>
      </c>
      <c r="F11" s="256" t="s">
        <v>1315</v>
      </c>
      <c r="G11" s="259">
        <v>43720</v>
      </c>
      <c r="H11" s="260">
        <v>44195</v>
      </c>
      <c r="I11" s="261">
        <f t="shared" si="0"/>
        <v>67.857142857142861</v>
      </c>
      <c r="J11" s="262">
        <v>1</v>
      </c>
      <c r="K11" s="263" t="s">
        <v>1316</v>
      </c>
      <c r="L11" s="272">
        <v>1</v>
      </c>
      <c r="M11" s="265" t="s">
        <v>2950</v>
      </c>
      <c r="N11" s="266"/>
      <c r="O11" s="267" t="s">
        <v>1316</v>
      </c>
      <c r="P11" s="273"/>
      <c r="Q11" s="274"/>
      <c r="R11" s="275"/>
      <c r="S11" s="266"/>
      <c r="T11" s="276"/>
    </row>
    <row r="12" spans="1:20" ht="124.2" x14ac:dyDescent="0.3">
      <c r="A12" s="255">
        <v>2.2999999999999998</v>
      </c>
      <c r="B12" s="277" t="s">
        <v>1319</v>
      </c>
      <c r="C12" s="257" t="s">
        <v>2946</v>
      </c>
      <c r="D12" s="277" t="s">
        <v>2951</v>
      </c>
      <c r="E12" s="258" t="s">
        <v>2952</v>
      </c>
      <c r="F12" s="265" t="s">
        <v>1321</v>
      </c>
      <c r="G12" s="259">
        <v>43676</v>
      </c>
      <c r="H12" s="260">
        <v>44195</v>
      </c>
      <c r="I12" s="261">
        <f t="shared" si="0"/>
        <v>74.142857142857139</v>
      </c>
      <c r="J12" s="262">
        <v>1</v>
      </c>
      <c r="K12" s="263" t="s">
        <v>1310</v>
      </c>
      <c r="L12" s="272">
        <f>AVERAGE(J12:J12)</f>
        <v>1</v>
      </c>
      <c r="M12" s="278" t="s">
        <v>2953</v>
      </c>
      <c r="N12" s="266"/>
      <c r="O12" s="279" t="s">
        <v>1310</v>
      </c>
      <c r="P12" s="280"/>
      <c r="Q12" s="274"/>
      <c r="R12" s="275"/>
      <c r="S12" s="266"/>
      <c r="T12" s="276"/>
    </row>
    <row r="13" spans="1:20" ht="138" x14ac:dyDescent="0.3">
      <c r="A13" s="1457">
        <v>2.5</v>
      </c>
      <c r="B13" s="1458" t="s">
        <v>1324</v>
      </c>
      <c r="C13" s="257" t="s">
        <v>2946</v>
      </c>
      <c r="D13" s="256" t="s">
        <v>1325</v>
      </c>
      <c r="E13" s="258" t="s">
        <v>2954</v>
      </c>
      <c r="F13" s="265" t="s">
        <v>2955</v>
      </c>
      <c r="G13" s="259">
        <v>43720</v>
      </c>
      <c r="H13" s="281">
        <v>44499</v>
      </c>
      <c r="I13" s="261">
        <f t="shared" si="0"/>
        <v>111.28571428571429</v>
      </c>
      <c r="J13" s="282">
        <v>1</v>
      </c>
      <c r="K13" s="267" t="s">
        <v>200</v>
      </c>
      <c r="L13" s="1469">
        <f>AVERAGE(AVERAGE(J14:J15),J13)</f>
        <v>0.98250000000000004</v>
      </c>
      <c r="M13" s="283" t="s">
        <v>2956</v>
      </c>
      <c r="N13" s="283"/>
      <c r="O13" s="284" t="s">
        <v>223</v>
      </c>
      <c r="P13" s="285"/>
      <c r="Q13" s="274"/>
      <c r="R13" s="275"/>
      <c r="S13" s="266"/>
      <c r="T13" s="276"/>
    </row>
    <row r="14" spans="1:20" ht="55.2" x14ac:dyDescent="0.3">
      <c r="A14" s="1457"/>
      <c r="B14" s="1458"/>
      <c r="C14" s="1454" t="s">
        <v>2957</v>
      </c>
      <c r="D14" s="1458" t="s">
        <v>1328</v>
      </c>
      <c r="E14" s="258" t="s">
        <v>2958</v>
      </c>
      <c r="F14" s="265" t="s">
        <v>2959</v>
      </c>
      <c r="G14" s="259">
        <v>43740</v>
      </c>
      <c r="H14" s="260">
        <v>44012</v>
      </c>
      <c r="I14" s="261">
        <f t="shared" si="0"/>
        <v>38.857142857142854</v>
      </c>
      <c r="J14" s="282">
        <v>1</v>
      </c>
      <c r="K14" s="267" t="s">
        <v>1330</v>
      </c>
      <c r="L14" s="1470"/>
      <c r="M14" s="283" t="s">
        <v>2960</v>
      </c>
      <c r="N14" s="266"/>
      <c r="O14" s="286" t="s">
        <v>1330</v>
      </c>
      <c r="P14" s="285"/>
      <c r="Q14" s="274"/>
      <c r="R14" s="275"/>
      <c r="S14" s="266"/>
      <c r="T14" s="276"/>
    </row>
    <row r="15" spans="1:20" ht="207" x14ac:dyDescent="0.3">
      <c r="A15" s="1457"/>
      <c r="B15" s="1458"/>
      <c r="C15" s="1455"/>
      <c r="D15" s="1458"/>
      <c r="E15" s="1476" t="s">
        <v>2961</v>
      </c>
      <c r="F15" s="1445" t="s">
        <v>2962</v>
      </c>
      <c r="G15" s="1478">
        <v>43740</v>
      </c>
      <c r="H15" s="1480">
        <v>44925</v>
      </c>
      <c r="I15" s="1472">
        <f>(H15-G15)/7</f>
        <v>169.28571428571428</v>
      </c>
      <c r="J15" s="1474">
        <v>0.93</v>
      </c>
      <c r="K15" s="1482" t="s">
        <v>1333</v>
      </c>
      <c r="L15" s="1470"/>
      <c r="M15" s="287" t="s">
        <v>2963</v>
      </c>
      <c r="N15" s="266"/>
      <c r="O15" s="286"/>
      <c r="P15" s="285"/>
      <c r="Q15" s="274"/>
      <c r="R15" s="275"/>
      <c r="S15" s="266"/>
      <c r="T15" s="276"/>
    </row>
    <row r="16" spans="1:20" ht="34.200000000000003" x14ac:dyDescent="0.3">
      <c r="A16" s="1457"/>
      <c r="B16" s="1458"/>
      <c r="C16" s="1456"/>
      <c r="D16" s="1458"/>
      <c r="E16" s="1477"/>
      <c r="F16" s="1447"/>
      <c r="G16" s="1479"/>
      <c r="H16" s="1481"/>
      <c r="I16" s="1473"/>
      <c r="J16" s="1475"/>
      <c r="K16" s="1483"/>
      <c r="L16" s="1471"/>
      <c r="M16" s="288" t="s">
        <v>2964</v>
      </c>
      <c r="N16" s="266"/>
      <c r="O16" s="286" t="s">
        <v>1333</v>
      </c>
      <c r="P16" s="285"/>
      <c r="Q16" s="274"/>
      <c r="R16" s="275"/>
      <c r="S16" s="266"/>
      <c r="T16" s="276"/>
    </row>
    <row r="17" spans="1:20" ht="41.4" x14ac:dyDescent="0.3">
      <c r="A17" s="1445">
        <v>5.0999999999999996</v>
      </c>
      <c r="B17" s="1445" t="s">
        <v>1335</v>
      </c>
      <c r="C17" s="1454" t="s">
        <v>2946</v>
      </c>
      <c r="D17" s="1445" t="s">
        <v>1336</v>
      </c>
      <c r="E17" s="258" t="s">
        <v>2965</v>
      </c>
      <c r="F17" s="256" t="s">
        <v>2966</v>
      </c>
      <c r="G17" s="259">
        <v>43760</v>
      </c>
      <c r="H17" s="259">
        <v>44377</v>
      </c>
      <c r="I17" s="289">
        <f t="shared" si="0"/>
        <v>88.142857142857139</v>
      </c>
      <c r="J17" s="282">
        <v>1</v>
      </c>
      <c r="K17" s="255" t="s">
        <v>1338</v>
      </c>
      <c r="L17" s="1484">
        <f>AVERAGE(J17:J19)</f>
        <v>0.91666666666666663</v>
      </c>
      <c r="M17" s="283" t="s">
        <v>2967</v>
      </c>
      <c r="N17" s="256"/>
      <c r="O17" s="255" t="s">
        <v>1338</v>
      </c>
      <c r="P17" s="273"/>
      <c r="Q17" s="256"/>
      <c r="R17" s="256"/>
      <c r="S17" s="256"/>
      <c r="T17" s="256"/>
    </row>
    <row r="18" spans="1:20" ht="69" x14ac:dyDescent="0.3">
      <c r="A18" s="1446"/>
      <c r="B18" s="1446"/>
      <c r="C18" s="1455"/>
      <c r="D18" s="1446"/>
      <c r="E18" s="258" t="s">
        <v>2968</v>
      </c>
      <c r="F18" s="256" t="s">
        <v>1340</v>
      </c>
      <c r="G18" s="259">
        <v>44377</v>
      </c>
      <c r="H18" s="259">
        <v>44560</v>
      </c>
      <c r="I18" s="289">
        <f t="shared" si="0"/>
        <v>26.142857142857142</v>
      </c>
      <c r="J18" s="282">
        <v>1</v>
      </c>
      <c r="K18" s="290" t="s">
        <v>102</v>
      </c>
      <c r="L18" s="1485"/>
      <c r="M18" s="283" t="s">
        <v>2969</v>
      </c>
      <c r="N18" s="256"/>
      <c r="O18" s="290" t="s">
        <v>102</v>
      </c>
      <c r="P18" s="256"/>
      <c r="Q18" s="256"/>
      <c r="R18" s="256"/>
      <c r="S18" s="256"/>
      <c r="T18" s="256"/>
    </row>
    <row r="19" spans="1:20" ht="41.4" x14ac:dyDescent="0.3">
      <c r="A19" s="1446"/>
      <c r="B19" s="1446"/>
      <c r="C19" s="1455"/>
      <c r="D19" s="1446"/>
      <c r="E19" s="1476" t="s">
        <v>2970</v>
      </c>
      <c r="F19" s="1448" t="s">
        <v>1342</v>
      </c>
      <c r="G19" s="1478">
        <v>44563</v>
      </c>
      <c r="H19" s="1478">
        <v>44925</v>
      </c>
      <c r="I19" s="1487">
        <f t="shared" si="0"/>
        <v>51.714285714285715</v>
      </c>
      <c r="J19" s="1474">
        <v>0.75</v>
      </c>
      <c r="K19" s="1489" t="s">
        <v>1343</v>
      </c>
      <c r="L19" s="1485"/>
      <c r="M19" s="277" t="s">
        <v>2971</v>
      </c>
      <c r="N19" s="256"/>
      <c r="O19" s="290" t="s">
        <v>1343</v>
      </c>
      <c r="P19" s="256"/>
      <c r="Q19" s="256"/>
      <c r="R19" s="256"/>
      <c r="S19" s="256"/>
      <c r="T19" s="256"/>
    </row>
    <row r="20" spans="1:20" ht="34.200000000000003" x14ac:dyDescent="0.3">
      <c r="A20" s="1447"/>
      <c r="B20" s="1447"/>
      <c r="C20" s="1456"/>
      <c r="D20" s="1447"/>
      <c r="E20" s="1477"/>
      <c r="F20" s="1450"/>
      <c r="G20" s="1479"/>
      <c r="H20" s="1479"/>
      <c r="I20" s="1488"/>
      <c r="J20" s="1475"/>
      <c r="K20" s="1490"/>
      <c r="L20" s="1486"/>
      <c r="M20" s="288" t="s">
        <v>2964</v>
      </c>
      <c r="N20" s="256"/>
      <c r="O20" s="290"/>
      <c r="P20" s="291"/>
      <c r="Q20" s="291"/>
      <c r="R20" s="292"/>
      <c r="S20" s="266"/>
      <c r="T20" s="293"/>
    </row>
    <row r="21" spans="1:20" ht="69" x14ac:dyDescent="0.3">
      <c r="A21" s="1445" t="s">
        <v>2972</v>
      </c>
      <c r="B21" s="1448" t="s">
        <v>2973</v>
      </c>
      <c r="C21" s="1454" t="s">
        <v>2946</v>
      </c>
      <c r="D21" s="1448" t="s">
        <v>1347</v>
      </c>
      <c r="E21" s="1476" t="s">
        <v>2974</v>
      </c>
      <c r="F21" s="1448" t="s">
        <v>1348</v>
      </c>
      <c r="G21" s="1478">
        <v>43739</v>
      </c>
      <c r="H21" s="1480">
        <v>44925</v>
      </c>
      <c r="I21" s="1472">
        <f t="shared" si="0"/>
        <v>169.42857142857142</v>
      </c>
      <c r="J21" s="1474">
        <v>0.81</v>
      </c>
      <c r="K21" s="1482" t="s">
        <v>1349</v>
      </c>
      <c r="L21" s="1469">
        <f>AVERAGE(J21:J21)</f>
        <v>0.81</v>
      </c>
      <c r="M21" s="294" t="s">
        <v>2975</v>
      </c>
      <c r="N21" s="256"/>
      <c r="O21" s="267" t="s">
        <v>1349</v>
      </c>
      <c r="P21" s="285"/>
      <c r="Q21" s="274"/>
      <c r="R21" s="275"/>
      <c r="S21" s="266"/>
      <c r="T21" s="276"/>
    </row>
    <row r="22" spans="1:20" ht="34.200000000000003" x14ac:dyDescent="0.3">
      <c r="A22" s="1447"/>
      <c r="B22" s="1450"/>
      <c r="C22" s="1456"/>
      <c r="D22" s="1450"/>
      <c r="E22" s="1477"/>
      <c r="F22" s="1450"/>
      <c r="G22" s="1479"/>
      <c r="H22" s="1481"/>
      <c r="I22" s="1473"/>
      <c r="J22" s="1475"/>
      <c r="K22" s="1483"/>
      <c r="L22" s="1471"/>
      <c r="M22" s="288" t="s">
        <v>2964</v>
      </c>
      <c r="N22" s="266"/>
      <c r="O22" s="267"/>
      <c r="P22" s="285"/>
      <c r="Q22" s="274"/>
      <c r="R22" s="275"/>
      <c r="S22" s="266"/>
      <c r="T22" s="276"/>
    </row>
    <row r="23" spans="1:20" ht="138" x14ac:dyDescent="0.3">
      <c r="A23" s="255">
        <v>5.4</v>
      </c>
      <c r="B23" s="256" t="s">
        <v>1352</v>
      </c>
      <c r="C23" s="257" t="s">
        <v>2946</v>
      </c>
      <c r="D23" s="256" t="s">
        <v>1353</v>
      </c>
      <c r="E23" s="258" t="s">
        <v>2976</v>
      </c>
      <c r="F23" s="256" t="s">
        <v>1354</v>
      </c>
      <c r="G23" s="259">
        <v>43739</v>
      </c>
      <c r="H23" s="260">
        <v>44226</v>
      </c>
      <c r="I23" s="261">
        <f t="shared" si="0"/>
        <v>69.571428571428569</v>
      </c>
      <c r="J23" s="282">
        <v>1</v>
      </c>
      <c r="K23" s="295" t="s">
        <v>1355</v>
      </c>
      <c r="L23" s="296">
        <f>AVERAGE(J23:J23)</f>
        <v>1</v>
      </c>
      <c r="M23" s="265" t="s">
        <v>2977</v>
      </c>
      <c r="N23" s="266"/>
      <c r="O23" s="279" t="s">
        <v>1355</v>
      </c>
      <c r="P23" s="285"/>
      <c r="Q23" s="274"/>
      <c r="R23" s="275"/>
      <c r="S23" s="266"/>
      <c r="T23" s="276"/>
    </row>
    <row r="24" spans="1:20" ht="41.4" x14ac:dyDescent="0.3">
      <c r="A24" s="1445">
        <v>6</v>
      </c>
      <c r="B24" s="1448" t="s">
        <v>1358</v>
      </c>
      <c r="C24" s="1451" t="s">
        <v>2946</v>
      </c>
      <c r="D24" s="1448" t="s">
        <v>1359</v>
      </c>
      <c r="E24" s="258" t="s">
        <v>2978</v>
      </c>
      <c r="F24" s="256" t="s">
        <v>1360</v>
      </c>
      <c r="G24" s="259">
        <v>43724</v>
      </c>
      <c r="H24" s="260">
        <v>44195</v>
      </c>
      <c r="I24" s="261">
        <f t="shared" si="0"/>
        <v>67.285714285714292</v>
      </c>
      <c r="J24" s="282">
        <v>1</v>
      </c>
      <c r="K24" s="279" t="s">
        <v>1361</v>
      </c>
      <c r="L24" s="1469">
        <f>AVERAGE(J24,J25)</f>
        <v>0.90999999999999992</v>
      </c>
      <c r="M24" s="265" t="s">
        <v>2979</v>
      </c>
      <c r="N24" s="266"/>
      <c r="O24" s="279" t="s">
        <v>1361</v>
      </c>
      <c r="P24" s="285"/>
      <c r="Q24" s="274"/>
      <c r="R24" s="275"/>
      <c r="S24" s="266"/>
      <c r="T24" s="276"/>
    </row>
    <row r="25" spans="1:20" ht="138" x14ac:dyDescent="0.3">
      <c r="A25" s="1446"/>
      <c r="B25" s="1449"/>
      <c r="C25" s="1452"/>
      <c r="D25" s="1449"/>
      <c r="E25" s="1476" t="s">
        <v>2980</v>
      </c>
      <c r="F25" s="1448" t="s">
        <v>1363</v>
      </c>
      <c r="G25" s="1523">
        <v>44200</v>
      </c>
      <c r="H25" s="1523">
        <v>44925</v>
      </c>
      <c r="I25" s="1472">
        <f>(H25-G25)/7</f>
        <v>103.57142857142857</v>
      </c>
      <c r="J25" s="1474">
        <v>0.82</v>
      </c>
      <c r="K25" s="1448" t="s">
        <v>2981</v>
      </c>
      <c r="L25" s="1470"/>
      <c r="M25" s="297" t="s">
        <v>2982</v>
      </c>
      <c r="N25" s="256"/>
      <c r="O25" s="255" t="s">
        <v>2981</v>
      </c>
      <c r="P25" s="256"/>
      <c r="Q25" s="269"/>
      <c r="R25" s="270"/>
      <c r="S25" s="256"/>
      <c r="T25" s="271"/>
    </row>
    <row r="26" spans="1:20" ht="34.200000000000003" x14ac:dyDescent="0.3">
      <c r="A26" s="1447"/>
      <c r="B26" s="1450"/>
      <c r="C26" s="1453"/>
      <c r="D26" s="1450"/>
      <c r="E26" s="1477"/>
      <c r="F26" s="1450"/>
      <c r="G26" s="1524"/>
      <c r="H26" s="1524"/>
      <c r="I26" s="1473"/>
      <c r="J26" s="1475"/>
      <c r="K26" s="1450"/>
      <c r="L26" s="1471"/>
      <c r="M26" s="288" t="s">
        <v>2964</v>
      </c>
      <c r="N26" s="266"/>
      <c r="O26" s="298"/>
      <c r="P26" s="291"/>
      <c r="Q26" s="274"/>
      <c r="R26" s="275"/>
      <c r="S26" s="266"/>
      <c r="T26" s="276"/>
    </row>
    <row r="29" spans="1:20" ht="15.6" x14ac:dyDescent="0.3">
      <c r="A29" s="423" t="s">
        <v>2983</v>
      </c>
      <c r="C29" s="499" t="s">
        <v>2984</v>
      </c>
      <c r="D29" s="500"/>
    </row>
    <row r="31" spans="1:20" x14ac:dyDescent="0.25">
      <c r="A31" s="1525" t="s">
        <v>2909</v>
      </c>
      <c r="B31" s="1526"/>
      <c r="C31" s="1439" t="s">
        <v>2910</v>
      </c>
      <c r="D31" s="1440"/>
      <c r="E31" s="1440"/>
      <c r="F31" s="1440"/>
      <c r="G31" s="1440"/>
      <c r="H31" s="1440"/>
      <c r="I31" s="1441"/>
      <c r="J31" s="424" t="s">
        <v>2911</v>
      </c>
      <c r="K31" s="1439" t="s">
        <v>2912</v>
      </c>
      <c r="L31" s="1440"/>
      <c r="M31" s="1440"/>
      <c r="N31" s="1440"/>
      <c r="O31" s="1440"/>
      <c r="P31" s="1440"/>
      <c r="Q31" s="1440"/>
      <c r="R31" s="1440"/>
      <c r="S31" s="1440"/>
      <c r="T31" s="1441"/>
    </row>
    <row r="32" spans="1:20" x14ac:dyDescent="0.25">
      <c r="A32" s="1422" t="s">
        <v>2913</v>
      </c>
      <c r="B32" s="1422"/>
      <c r="C32" s="1439" t="s">
        <v>2914</v>
      </c>
      <c r="D32" s="1440"/>
      <c r="E32" s="1440"/>
      <c r="F32" s="1440"/>
      <c r="G32" s="1440"/>
      <c r="H32" s="1440"/>
      <c r="I32" s="1441"/>
      <c r="J32" s="1439" t="s">
        <v>2915</v>
      </c>
      <c r="K32" s="1441"/>
      <c r="L32" s="1426">
        <v>43676</v>
      </c>
      <c r="M32" s="1427"/>
      <c r="N32" s="1427"/>
      <c r="O32" s="1427"/>
      <c r="P32" s="1427"/>
      <c r="Q32" s="1427"/>
      <c r="R32" s="1427"/>
      <c r="S32" s="1427"/>
      <c r="T32" s="1428"/>
    </row>
    <row r="33" spans="1:20" x14ac:dyDescent="0.25">
      <c r="A33" s="1422" t="s">
        <v>2916</v>
      </c>
      <c r="B33" s="1422"/>
      <c r="C33" s="1423" t="s">
        <v>2917</v>
      </c>
      <c r="D33" s="1424"/>
      <c r="E33" s="1424"/>
      <c r="F33" s="1424"/>
      <c r="G33" s="1424"/>
      <c r="H33" s="1424"/>
      <c r="I33" s="1425"/>
      <c r="J33" s="1423" t="s">
        <v>2918</v>
      </c>
      <c r="K33" s="1425"/>
      <c r="L33" s="1426">
        <v>44925</v>
      </c>
      <c r="M33" s="1427"/>
      <c r="N33" s="1427"/>
      <c r="O33" s="1427"/>
      <c r="P33" s="1427"/>
      <c r="Q33" s="1427"/>
      <c r="R33" s="1427"/>
      <c r="S33" s="1427"/>
      <c r="T33" s="1428"/>
    </row>
    <row r="34" spans="1:20" x14ac:dyDescent="0.25">
      <c r="A34" s="1422" t="s">
        <v>2919</v>
      </c>
      <c r="B34" s="1422"/>
      <c r="C34" s="425" t="s">
        <v>2920</v>
      </c>
      <c r="D34" s="426"/>
      <c r="E34" s="426"/>
      <c r="F34" s="426"/>
      <c r="G34" s="427"/>
      <c r="H34" s="427"/>
      <c r="I34" s="428"/>
      <c r="J34" s="429"/>
      <c r="K34" s="426"/>
      <c r="L34" s="428"/>
      <c r="M34" s="428"/>
      <c r="N34" s="428"/>
      <c r="O34" s="428"/>
      <c r="P34" s="428"/>
      <c r="Q34" s="428"/>
      <c r="R34" s="428"/>
      <c r="S34" s="428"/>
      <c r="T34" s="430"/>
    </row>
    <row r="35" spans="1:20" ht="15" thickBot="1" x14ac:dyDescent="0.35">
      <c r="A35" s="1527" t="s">
        <v>2921</v>
      </c>
      <c r="B35" s="1527"/>
      <c r="C35" s="1423" t="s">
        <v>2922</v>
      </c>
      <c r="D35" s="1424"/>
      <c r="E35" s="1424"/>
      <c r="F35" s="1424"/>
      <c r="G35" s="1424"/>
      <c r="H35" s="1424"/>
      <c r="I35" s="1424"/>
      <c r="J35" s="1424"/>
      <c r="K35" s="1424"/>
      <c r="L35" s="1424"/>
      <c r="M35" s="1424"/>
      <c r="N35" s="1424"/>
      <c r="O35" s="1424"/>
      <c r="P35" s="1424"/>
      <c r="Q35" s="1424"/>
      <c r="R35" s="1424"/>
      <c r="S35" s="1424"/>
      <c r="T35" s="1425"/>
    </row>
    <row r="36" spans="1:20" ht="15.6" x14ac:dyDescent="0.3">
      <c r="A36" s="1528"/>
      <c r="B36" s="1529"/>
      <c r="C36" s="1530"/>
      <c r="D36" s="1530"/>
      <c r="E36" s="1530"/>
      <c r="F36" s="1530"/>
      <c r="G36" s="1530"/>
      <c r="H36" s="1530"/>
      <c r="I36" s="1530"/>
      <c r="J36" s="1530"/>
      <c r="K36" s="1530"/>
      <c r="L36" s="1530"/>
      <c r="M36" s="1530"/>
      <c r="N36" s="1530"/>
      <c r="O36" s="1418"/>
      <c r="P36" s="1417" t="s">
        <v>2923</v>
      </c>
      <c r="Q36" s="1418"/>
      <c r="R36" s="1419" t="s">
        <v>2924</v>
      </c>
      <c r="S36" s="1420"/>
      <c r="T36" s="1421"/>
    </row>
    <row r="37" spans="1:20" x14ac:dyDescent="0.3">
      <c r="A37" s="1410" t="s">
        <v>2925</v>
      </c>
      <c r="B37" s="1410" t="s">
        <v>2926</v>
      </c>
      <c r="C37" s="1410" t="s">
        <v>2927</v>
      </c>
      <c r="D37" s="1410" t="s">
        <v>2928</v>
      </c>
      <c r="E37" s="1410" t="s">
        <v>2929</v>
      </c>
      <c r="F37" s="1410" t="s">
        <v>2930</v>
      </c>
      <c r="G37" s="1414" t="s">
        <v>2931</v>
      </c>
      <c r="H37" s="1414"/>
      <c r="I37" s="1408" t="s">
        <v>2932</v>
      </c>
      <c r="J37" s="1415" t="s">
        <v>2933</v>
      </c>
      <c r="K37" s="1416" t="s">
        <v>2934</v>
      </c>
      <c r="L37" s="1408" t="s">
        <v>2935</v>
      </c>
      <c r="M37" s="1408" t="s">
        <v>2936</v>
      </c>
      <c r="N37" s="1410" t="s">
        <v>2937</v>
      </c>
      <c r="O37" s="1412" t="s">
        <v>2938</v>
      </c>
      <c r="P37" s="1437" t="s">
        <v>2939</v>
      </c>
      <c r="Q37" s="1429" t="s">
        <v>2940</v>
      </c>
      <c r="R37" s="1431" t="s">
        <v>2941</v>
      </c>
      <c r="S37" s="1433" t="s">
        <v>2942</v>
      </c>
      <c r="T37" s="1435" t="s">
        <v>2943</v>
      </c>
    </row>
    <row r="38" spans="1:20" ht="15" thickBot="1" x14ac:dyDescent="0.35">
      <c r="A38" s="1410"/>
      <c r="B38" s="1410"/>
      <c r="C38" s="1410"/>
      <c r="D38" s="1410"/>
      <c r="E38" s="1410"/>
      <c r="F38" s="1410"/>
      <c r="G38" s="431" t="s">
        <v>2944</v>
      </c>
      <c r="H38" s="432" t="s">
        <v>2945</v>
      </c>
      <c r="I38" s="1408"/>
      <c r="J38" s="1415"/>
      <c r="K38" s="1416"/>
      <c r="L38" s="1409"/>
      <c r="M38" s="1409"/>
      <c r="N38" s="1411"/>
      <c r="O38" s="1413"/>
      <c r="P38" s="1438"/>
      <c r="Q38" s="1430"/>
      <c r="R38" s="1432"/>
      <c r="S38" s="1434"/>
      <c r="T38" s="1436"/>
    </row>
    <row r="39" spans="1:20" ht="96.6" x14ac:dyDescent="0.3">
      <c r="A39" s="433">
        <v>2.1</v>
      </c>
      <c r="B39" s="434" t="s">
        <v>1307</v>
      </c>
      <c r="C39" s="435" t="s">
        <v>2946</v>
      </c>
      <c r="D39" s="434" t="s">
        <v>1308</v>
      </c>
      <c r="E39" s="433" t="s">
        <v>2947</v>
      </c>
      <c r="F39" s="434" t="s">
        <v>1309</v>
      </c>
      <c r="G39" s="436">
        <v>43745</v>
      </c>
      <c r="H39" s="436">
        <v>44195</v>
      </c>
      <c r="I39" s="437">
        <f t="shared" ref="I39:I75" si="1">(H39-G39)/7</f>
        <v>64.285714285714292</v>
      </c>
      <c r="J39" s="438">
        <v>1</v>
      </c>
      <c r="K39" s="439" t="s">
        <v>1310</v>
      </c>
      <c r="L39" s="440">
        <f>AVERAGE(J39:J39)</f>
        <v>1</v>
      </c>
      <c r="M39" s="434" t="s">
        <v>2985</v>
      </c>
      <c r="N39" s="441"/>
      <c r="O39" s="442" t="s">
        <v>1310</v>
      </c>
      <c r="P39" s="443"/>
      <c r="Q39" s="444"/>
      <c r="R39" s="445"/>
      <c r="S39" s="265"/>
      <c r="T39" s="446"/>
    </row>
    <row r="40" spans="1:20" ht="138" x14ac:dyDescent="0.3">
      <c r="A40" s="433">
        <v>2.2000000000000002</v>
      </c>
      <c r="B40" s="434" t="s">
        <v>1313</v>
      </c>
      <c r="C40" s="435" t="s">
        <v>2946</v>
      </c>
      <c r="D40" s="434" t="s">
        <v>1314</v>
      </c>
      <c r="E40" s="433" t="s">
        <v>2949</v>
      </c>
      <c r="F40" s="434" t="s">
        <v>1315</v>
      </c>
      <c r="G40" s="436">
        <v>43720</v>
      </c>
      <c r="H40" s="436">
        <v>44195</v>
      </c>
      <c r="I40" s="437">
        <f t="shared" si="1"/>
        <v>67.857142857142861</v>
      </c>
      <c r="J40" s="438">
        <v>1</v>
      </c>
      <c r="K40" s="439" t="s">
        <v>1316</v>
      </c>
      <c r="L40" s="447">
        <v>1</v>
      </c>
      <c r="M40" s="434" t="s">
        <v>2986</v>
      </c>
      <c r="N40" s="441"/>
      <c r="O40" s="442" t="s">
        <v>1316</v>
      </c>
      <c r="P40" s="448"/>
      <c r="Q40" s="449"/>
      <c r="R40" s="450"/>
      <c r="S40" s="283"/>
      <c r="T40" s="451"/>
    </row>
    <row r="41" spans="1:20" ht="124.2" x14ac:dyDescent="0.3">
      <c r="A41" s="433">
        <v>2.2999999999999998</v>
      </c>
      <c r="B41" s="452" t="s">
        <v>1319</v>
      </c>
      <c r="C41" s="435" t="s">
        <v>2946</v>
      </c>
      <c r="D41" s="452" t="s">
        <v>2951</v>
      </c>
      <c r="E41" s="433" t="s">
        <v>2952</v>
      </c>
      <c r="F41" s="434" t="s">
        <v>1321</v>
      </c>
      <c r="G41" s="436">
        <v>43676</v>
      </c>
      <c r="H41" s="436">
        <v>44195</v>
      </c>
      <c r="I41" s="437">
        <f t="shared" si="1"/>
        <v>74.142857142857139</v>
      </c>
      <c r="J41" s="438">
        <v>1</v>
      </c>
      <c r="K41" s="439" t="s">
        <v>1310</v>
      </c>
      <c r="L41" s="447">
        <f>AVERAGE(J41:J41)</f>
        <v>1</v>
      </c>
      <c r="M41" s="453" t="s">
        <v>2987</v>
      </c>
      <c r="N41" s="441"/>
      <c r="O41" s="454" t="s">
        <v>1310</v>
      </c>
      <c r="P41" s="455"/>
      <c r="Q41" s="449"/>
      <c r="R41" s="450"/>
      <c r="S41" s="283"/>
      <c r="T41" s="451"/>
    </row>
    <row r="42" spans="1:20" ht="138" x14ac:dyDescent="0.3">
      <c r="A42" s="1397">
        <v>2.5</v>
      </c>
      <c r="B42" s="1398" t="s">
        <v>1324</v>
      </c>
      <c r="C42" s="435" t="s">
        <v>2946</v>
      </c>
      <c r="D42" s="434" t="s">
        <v>1325</v>
      </c>
      <c r="E42" s="433" t="s">
        <v>2954</v>
      </c>
      <c r="F42" s="434" t="s">
        <v>2955</v>
      </c>
      <c r="G42" s="436">
        <v>43720</v>
      </c>
      <c r="H42" s="456">
        <v>44499</v>
      </c>
      <c r="I42" s="437">
        <f t="shared" si="1"/>
        <v>111.28571428571429</v>
      </c>
      <c r="J42" s="438">
        <v>1</v>
      </c>
      <c r="K42" s="442" t="s">
        <v>200</v>
      </c>
      <c r="L42" s="1406">
        <f>AVERAGE(AVERAGE(J43:J44),J42)</f>
        <v>1</v>
      </c>
      <c r="M42" s="441" t="s">
        <v>2988</v>
      </c>
      <c r="N42" s="441"/>
      <c r="O42" s="457" t="s">
        <v>223</v>
      </c>
      <c r="P42" s="458"/>
      <c r="Q42" s="449"/>
      <c r="R42" s="450"/>
      <c r="S42" s="283"/>
      <c r="T42" s="451"/>
    </row>
    <row r="43" spans="1:20" ht="55.2" x14ac:dyDescent="0.3">
      <c r="A43" s="1397"/>
      <c r="B43" s="1398"/>
      <c r="C43" s="1403" t="s">
        <v>2957</v>
      </c>
      <c r="D43" s="1398" t="s">
        <v>1328</v>
      </c>
      <c r="E43" s="433" t="s">
        <v>2958</v>
      </c>
      <c r="F43" s="434" t="s">
        <v>2959</v>
      </c>
      <c r="G43" s="436">
        <v>43740</v>
      </c>
      <c r="H43" s="436">
        <v>44012</v>
      </c>
      <c r="I43" s="437">
        <f t="shared" si="1"/>
        <v>38.857142857142854</v>
      </c>
      <c r="J43" s="438">
        <v>1</v>
      </c>
      <c r="K43" s="442" t="s">
        <v>1330</v>
      </c>
      <c r="L43" s="1407"/>
      <c r="M43" s="283" t="s">
        <v>2989</v>
      </c>
      <c r="N43" s="441"/>
      <c r="O43" s="459" t="s">
        <v>1330</v>
      </c>
      <c r="P43" s="458"/>
      <c r="Q43" s="449"/>
      <c r="R43" s="450"/>
      <c r="S43" s="283"/>
      <c r="T43" s="451"/>
    </row>
    <row r="44" spans="1:20" ht="234.6" x14ac:dyDescent="0.3">
      <c r="A44" s="1397"/>
      <c r="B44" s="1398"/>
      <c r="C44" s="1405"/>
      <c r="D44" s="1398"/>
      <c r="E44" s="433" t="s">
        <v>2961</v>
      </c>
      <c r="F44" s="434" t="s">
        <v>2962</v>
      </c>
      <c r="G44" s="436">
        <v>43740</v>
      </c>
      <c r="H44" s="436">
        <v>44925</v>
      </c>
      <c r="I44" s="437">
        <f t="shared" si="1"/>
        <v>169.28571428571428</v>
      </c>
      <c r="J44" s="460">
        <v>1</v>
      </c>
      <c r="K44" s="442" t="s">
        <v>1333</v>
      </c>
      <c r="L44" s="1401"/>
      <c r="M44" s="441" t="s">
        <v>2990</v>
      </c>
      <c r="N44" s="441"/>
      <c r="O44" s="459" t="s">
        <v>1333</v>
      </c>
      <c r="P44" s="458"/>
      <c r="Q44" s="449"/>
      <c r="R44" s="450"/>
      <c r="S44" s="283"/>
      <c r="T44" s="451"/>
    </row>
    <row r="45" spans="1:20" ht="41.4" x14ac:dyDescent="0.3">
      <c r="A45" s="1397">
        <v>5.0999999999999996</v>
      </c>
      <c r="B45" s="1398" t="s">
        <v>1335</v>
      </c>
      <c r="C45" s="1403" t="s">
        <v>2946</v>
      </c>
      <c r="D45" s="1398" t="s">
        <v>1336</v>
      </c>
      <c r="E45" s="433" t="s">
        <v>2965</v>
      </c>
      <c r="F45" s="434" t="s">
        <v>2966</v>
      </c>
      <c r="G45" s="436">
        <v>43760</v>
      </c>
      <c r="H45" s="436">
        <v>44377</v>
      </c>
      <c r="I45" s="437">
        <f t="shared" si="1"/>
        <v>88.142857142857139</v>
      </c>
      <c r="J45" s="438">
        <v>1</v>
      </c>
      <c r="K45" s="454" t="s">
        <v>1338</v>
      </c>
      <c r="L45" s="1402">
        <f>AVERAGE(J45:J47)</f>
        <v>1</v>
      </c>
      <c r="M45" s="441" t="s">
        <v>2967</v>
      </c>
      <c r="N45" s="434"/>
      <c r="O45" s="454" t="s">
        <v>1338</v>
      </c>
      <c r="P45" s="448"/>
      <c r="Q45" s="265"/>
      <c r="R45" s="265"/>
      <c r="S45" s="265"/>
      <c r="T45" s="265"/>
    </row>
    <row r="46" spans="1:20" ht="69" x14ac:dyDescent="0.3">
      <c r="A46" s="1397"/>
      <c r="B46" s="1398"/>
      <c r="C46" s="1404"/>
      <c r="D46" s="1398"/>
      <c r="E46" s="433" t="s">
        <v>2968</v>
      </c>
      <c r="F46" s="434" t="s">
        <v>1340</v>
      </c>
      <c r="G46" s="436">
        <v>44377</v>
      </c>
      <c r="H46" s="436">
        <v>44560</v>
      </c>
      <c r="I46" s="437">
        <f t="shared" si="1"/>
        <v>26.142857142857142</v>
      </c>
      <c r="J46" s="438">
        <v>1</v>
      </c>
      <c r="K46" s="442" t="s">
        <v>102</v>
      </c>
      <c r="L46" s="1402"/>
      <c r="M46" s="441" t="s">
        <v>2991</v>
      </c>
      <c r="N46" s="434"/>
      <c r="O46" s="442" t="s">
        <v>102</v>
      </c>
      <c r="P46" s="265"/>
      <c r="Q46" s="265"/>
      <c r="R46" s="265"/>
      <c r="S46" s="265"/>
      <c r="T46" s="265"/>
    </row>
    <row r="47" spans="1:20" ht="179.4" x14ac:dyDescent="0.3">
      <c r="A47" s="1397"/>
      <c r="B47" s="1398"/>
      <c r="C47" s="1405"/>
      <c r="D47" s="1398"/>
      <c r="E47" s="433" t="s">
        <v>2970</v>
      </c>
      <c r="F47" s="434" t="s">
        <v>1342</v>
      </c>
      <c r="G47" s="436">
        <v>44563</v>
      </c>
      <c r="H47" s="436">
        <v>44925</v>
      </c>
      <c r="I47" s="437">
        <f t="shared" si="1"/>
        <v>51.714285714285715</v>
      </c>
      <c r="J47" s="460">
        <v>1</v>
      </c>
      <c r="K47" s="442" t="s">
        <v>1343</v>
      </c>
      <c r="L47" s="1402"/>
      <c r="M47" s="434" t="s">
        <v>2992</v>
      </c>
      <c r="N47" s="434"/>
      <c r="O47" s="442" t="s">
        <v>1343</v>
      </c>
      <c r="P47" s="265"/>
      <c r="Q47" s="265"/>
      <c r="R47" s="265"/>
      <c r="S47" s="265"/>
      <c r="T47" s="265"/>
    </row>
    <row r="48" spans="1:20" ht="303.60000000000002" x14ac:dyDescent="0.3">
      <c r="A48" s="433" t="s">
        <v>2972</v>
      </c>
      <c r="B48" s="434" t="s">
        <v>2993</v>
      </c>
      <c r="C48" s="435" t="s">
        <v>2946</v>
      </c>
      <c r="D48" s="434" t="s">
        <v>1347</v>
      </c>
      <c r="E48" s="433" t="s">
        <v>2974</v>
      </c>
      <c r="F48" s="434" t="s">
        <v>1348</v>
      </c>
      <c r="G48" s="436">
        <v>43739</v>
      </c>
      <c r="H48" s="436">
        <v>44925</v>
      </c>
      <c r="I48" s="437">
        <f t="shared" si="1"/>
        <v>169.42857142857142</v>
      </c>
      <c r="J48" s="460">
        <v>1</v>
      </c>
      <c r="K48" s="442" t="s">
        <v>1349</v>
      </c>
      <c r="L48" s="461">
        <f>AVERAGE(J48:J48)</f>
        <v>1</v>
      </c>
      <c r="M48" s="441" t="s">
        <v>2994</v>
      </c>
      <c r="N48" s="434"/>
      <c r="O48" s="442" t="s">
        <v>1349</v>
      </c>
      <c r="P48" s="458"/>
      <c r="Q48" s="449"/>
      <c r="R48" s="450"/>
      <c r="S48" s="283"/>
      <c r="T48" s="451"/>
    </row>
    <row r="49" spans="1:20" ht="138" x14ac:dyDescent="0.3">
      <c r="A49" s="433">
        <v>5.4</v>
      </c>
      <c r="B49" s="434" t="s">
        <v>1352</v>
      </c>
      <c r="C49" s="435" t="s">
        <v>2946</v>
      </c>
      <c r="D49" s="434" t="s">
        <v>1353</v>
      </c>
      <c r="E49" s="433" t="s">
        <v>2976</v>
      </c>
      <c r="F49" s="434" t="s">
        <v>1354</v>
      </c>
      <c r="G49" s="436">
        <v>43739</v>
      </c>
      <c r="H49" s="436">
        <v>44226</v>
      </c>
      <c r="I49" s="437">
        <f t="shared" si="1"/>
        <v>69.571428571428569</v>
      </c>
      <c r="J49" s="438">
        <v>1</v>
      </c>
      <c r="K49" s="462" t="s">
        <v>1355</v>
      </c>
      <c r="L49" s="463">
        <f>AVERAGE(J49:J49)</f>
        <v>1</v>
      </c>
      <c r="M49" s="434" t="s">
        <v>2995</v>
      </c>
      <c r="N49" s="441"/>
      <c r="O49" s="454" t="s">
        <v>1355</v>
      </c>
      <c r="P49" s="458"/>
      <c r="Q49" s="449"/>
      <c r="R49" s="450"/>
      <c r="S49" s="283"/>
      <c r="T49" s="451"/>
    </row>
    <row r="50" spans="1:20" ht="96.6" x14ac:dyDescent="0.3">
      <c r="A50" s="1397">
        <v>6</v>
      </c>
      <c r="B50" s="1398" t="s">
        <v>1358</v>
      </c>
      <c r="C50" s="1399" t="s">
        <v>2946</v>
      </c>
      <c r="D50" s="1398" t="s">
        <v>1359</v>
      </c>
      <c r="E50" s="433" t="s">
        <v>2978</v>
      </c>
      <c r="F50" s="434" t="s">
        <v>1360</v>
      </c>
      <c r="G50" s="436">
        <v>43724</v>
      </c>
      <c r="H50" s="436">
        <v>44195</v>
      </c>
      <c r="I50" s="437">
        <f t="shared" si="1"/>
        <v>67.285714285714292</v>
      </c>
      <c r="J50" s="460">
        <v>1</v>
      </c>
      <c r="K50" s="454" t="s">
        <v>1361</v>
      </c>
      <c r="L50" s="1401">
        <f>AVERAGE(J50,J51)</f>
        <v>1</v>
      </c>
      <c r="M50" s="434" t="s">
        <v>2996</v>
      </c>
      <c r="N50" s="441"/>
      <c r="O50" s="454" t="s">
        <v>1361</v>
      </c>
      <c r="P50" s="458"/>
      <c r="Q50" s="449"/>
      <c r="R50" s="450"/>
      <c r="S50" s="283"/>
      <c r="T50" s="451"/>
    </row>
    <row r="51" spans="1:20" ht="358.8" x14ac:dyDescent="0.3">
      <c r="A51" s="1397"/>
      <c r="B51" s="1398"/>
      <c r="C51" s="1400"/>
      <c r="D51" s="1398"/>
      <c r="E51" s="433" t="s">
        <v>2980</v>
      </c>
      <c r="F51" s="434" t="s">
        <v>1363</v>
      </c>
      <c r="G51" s="464">
        <v>44200</v>
      </c>
      <c r="H51" s="464">
        <v>44925</v>
      </c>
      <c r="I51" s="437">
        <f>(H51-G51)/7</f>
        <v>103.57142857142857</v>
      </c>
      <c r="J51" s="460">
        <v>1</v>
      </c>
      <c r="K51" s="433" t="s">
        <v>2981</v>
      </c>
      <c r="L51" s="1402"/>
      <c r="M51" s="465" t="s">
        <v>2997</v>
      </c>
      <c r="N51" s="434"/>
      <c r="O51" s="433" t="s">
        <v>2981</v>
      </c>
      <c r="P51" s="265"/>
      <c r="Q51" s="444"/>
      <c r="R51" s="445"/>
      <c r="S51" s="265"/>
      <c r="T51" s="446"/>
    </row>
    <row r="52" spans="1:20" x14ac:dyDescent="0.3">
      <c r="A52" s="1394"/>
      <c r="B52" s="1390"/>
      <c r="C52" s="1392" t="s">
        <v>2998</v>
      </c>
      <c r="D52" s="1390"/>
      <c r="E52" s="466" t="s">
        <v>2999</v>
      </c>
      <c r="F52" s="467"/>
      <c r="G52" s="468"/>
      <c r="H52" s="468"/>
      <c r="I52" s="469">
        <f t="shared" si="1"/>
        <v>0</v>
      </c>
      <c r="J52" s="470">
        <v>0</v>
      </c>
      <c r="K52" s="471"/>
      <c r="L52" s="1386">
        <f>AVERAGE(J52:J54)</f>
        <v>0</v>
      </c>
      <c r="M52" s="472"/>
      <c r="N52" s="467"/>
      <c r="O52" s="473"/>
      <c r="P52" s="474"/>
      <c r="Q52" s="475"/>
      <c r="R52" s="476"/>
      <c r="S52" s="472"/>
      <c r="T52" s="477"/>
    </row>
    <row r="53" spans="1:20" x14ac:dyDescent="0.3">
      <c r="A53" s="1395"/>
      <c r="B53" s="1391"/>
      <c r="C53" s="1393"/>
      <c r="D53" s="1391"/>
      <c r="E53" s="478" t="s">
        <v>3000</v>
      </c>
      <c r="F53" s="479"/>
      <c r="G53" s="480"/>
      <c r="H53" s="480"/>
      <c r="I53" s="469">
        <f t="shared" si="1"/>
        <v>0</v>
      </c>
      <c r="J53" s="470">
        <v>0</v>
      </c>
      <c r="K53" s="481"/>
      <c r="L53" s="1387"/>
      <c r="M53" s="482"/>
      <c r="N53" s="479"/>
      <c r="O53" s="483"/>
      <c r="P53" s="484"/>
      <c r="Q53" s="485"/>
      <c r="R53" s="486"/>
      <c r="S53" s="482"/>
      <c r="T53" s="487"/>
    </row>
    <row r="54" spans="1:20" x14ac:dyDescent="0.3">
      <c r="A54" s="1396"/>
      <c r="B54" s="1380"/>
      <c r="C54" s="1382"/>
      <c r="D54" s="1380"/>
      <c r="E54" s="478" t="s">
        <v>3001</v>
      </c>
      <c r="F54" s="479"/>
      <c r="G54" s="480"/>
      <c r="H54" s="480"/>
      <c r="I54" s="469">
        <f t="shared" si="1"/>
        <v>0</v>
      </c>
      <c r="J54" s="470">
        <v>0</v>
      </c>
      <c r="K54" s="481"/>
      <c r="L54" s="1384"/>
      <c r="M54" s="482"/>
      <c r="N54" s="479"/>
      <c r="O54" s="483"/>
      <c r="P54" s="484"/>
      <c r="Q54" s="485"/>
      <c r="R54" s="486"/>
      <c r="S54" s="482"/>
      <c r="T54" s="487"/>
    </row>
    <row r="55" spans="1:20" x14ac:dyDescent="0.3">
      <c r="A55" s="1388"/>
      <c r="B55" s="1390"/>
      <c r="C55" s="1392" t="s">
        <v>3002</v>
      </c>
      <c r="D55" s="1390"/>
      <c r="E55" s="466" t="s">
        <v>2999</v>
      </c>
      <c r="F55" s="467"/>
      <c r="G55" s="468"/>
      <c r="H55" s="468"/>
      <c r="I55" s="469">
        <f t="shared" si="1"/>
        <v>0</v>
      </c>
      <c r="J55" s="470">
        <v>0</v>
      </c>
      <c r="K55" s="471"/>
      <c r="L55" s="1386">
        <f>AVERAGE(J55:J57)</f>
        <v>0</v>
      </c>
      <c r="M55" s="472"/>
      <c r="N55" s="467"/>
      <c r="O55" s="473"/>
      <c r="P55" s="474"/>
      <c r="Q55" s="475"/>
      <c r="R55" s="476"/>
      <c r="S55" s="472"/>
      <c r="T55" s="477"/>
    </row>
    <row r="56" spans="1:20" x14ac:dyDescent="0.3">
      <c r="A56" s="1389"/>
      <c r="B56" s="1391"/>
      <c r="C56" s="1393"/>
      <c r="D56" s="1391"/>
      <c r="E56" s="478" t="s">
        <v>3000</v>
      </c>
      <c r="F56" s="479"/>
      <c r="G56" s="480"/>
      <c r="H56" s="480"/>
      <c r="I56" s="469">
        <f t="shared" si="1"/>
        <v>0</v>
      </c>
      <c r="J56" s="470">
        <v>0</v>
      </c>
      <c r="K56" s="481"/>
      <c r="L56" s="1387"/>
      <c r="M56" s="482"/>
      <c r="N56" s="479"/>
      <c r="O56" s="483"/>
      <c r="P56" s="484"/>
      <c r="Q56" s="485"/>
      <c r="R56" s="486"/>
      <c r="S56" s="482"/>
      <c r="T56" s="487"/>
    </row>
    <row r="57" spans="1:20" x14ac:dyDescent="0.3">
      <c r="A57" s="1378"/>
      <c r="B57" s="1380"/>
      <c r="C57" s="1382"/>
      <c r="D57" s="1380"/>
      <c r="E57" s="478" t="s">
        <v>3001</v>
      </c>
      <c r="F57" s="479"/>
      <c r="G57" s="480"/>
      <c r="H57" s="480"/>
      <c r="I57" s="469">
        <f t="shared" si="1"/>
        <v>0</v>
      </c>
      <c r="J57" s="470">
        <v>0</v>
      </c>
      <c r="K57" s="481"/>
      <c r="L57" s="1384"/>
      <c r="M57" s="482"/>
      <c r="N57" s="479"/>
      <c r="O57" s="483"/>
      <c r="P57" s="484"/>
      <c r="Q57" s="485"/>
      <c r="R57" s="486"/>
      <c r="S57" s="482"/>
      <c r="T57" s="487"/>
    </row>
    <row r="58" spans="1:20" x14ac:dyDescent="0.3">
      <c r="A58" s="1388"/>
      <c r="B58" s="1390"/>
      <c r="C58" s="1392" t="s">
        <v>3003</v>
      </c>
      <c r="D58" s="1390"/>
      <c r="E58" s="466" t="s">
        <v>2999</v>
      </c>
      <c r="F58" s="467"/>
      <c r="G58" s="468"/>
      <c r="H58" s="468"/>
      <c r="I58" s="469">
        <f t="shared" si="1"/>
        <v>0</v>
      </c>
      <c r="J58" s="470">
        <v>0</v>
      </c>
      <c r="K58" s="471"/>
      <c r="L58" s="1386">
        <f>AVERAGE(J58:J60)</f>
        <v>0</v>
      </c>
      <c r="M58" s="472"/>
      <c r="N58" s="467"/>
      <c r="O58" s="473"/>
      <c r="P58" s="474"/>
      <c r="Q58" s="475"/>
      <c r="R58" s="476"/>
      <c r="S58" s="472"/>
      <c r="T58" s="477"/>
    </row>
    <row r="59" spans="1:20" x14ac:dyDescent="0.3">
      <c r="A59" s="1389"/>
      <c r="B59" s="1391"/>
      <c r="C59" s="1393"/>
      <c r="D59" s="1391"/>
      <c r="E59" s="478" t="s">
        <v>3000</v>
      </c>
      <c r="F59" s="479"/>
      <c r="G59" s="480"/>
      <c r="H59" s="480"/>
      <c r="I59" s="469">
        <f t="shared" si="1"/>
        <v>0</v>
      </c>
      <c r="J59" s="470">
        <v>0</v>
      </c>
      <c r="K59" s="481"/>
      <c r="L59" s="1387"/>
      <c r="M59" s="482"/>
      <c r="N59" s="479"/>
      <c r="O59" s="483"/>
      <c r="P59" s="484"/>
      <c r="Q59" s="485"/>
      <c r="R59" s="486"/>
      <c r="S59" s="482"/>
      <c r="T59" s="487"/>
    </row>
    <row r="60" spans="1:20" x14ac:dyDescent="0.3">
      <c r="A60" s="1378"/>
      <c r="B60" s="1380"/>
      <c r="C60" s="1382"/>
      <c r="D60" s="1380"/>
      <c r="E60" s="478" t="s">
        <v>3001</v>
      </c>
      <c r="F60" s="479"/>
      <c r="G60" s="480"/>
      <c r="H60" s="480"/>
      <c r="I60" s="469">
        <f t="shared" si="1"/>
        <v>0</v>
      </c>
      <c r="J60" s="470">
        <v>0</v>
      </c>
      <c r="K60" s="481"/>
      <c r="L60" s="1384"/>
      <c r="M60" s="482"/>
      <c r="N60" s="479"/>
      <c r="O60" s="483"/>
      <c r="P60" s="484"/>
      <c r="Q60" s="485"/>
      <c r="R60" s="486"/>
      <c r="S60" s="482"/>
      <c r="T60" s="487"/>
    </row>
    <row r="61" spans="1:20" x14ac:dyDescent="0.3">
      <c r="A61" s="1388"/>
      <c r="B61" s="1390"/>
      <c r="C61" s="1392" t="s">
        <v>3004</v>
      </c>
      <c r="D61" s="1390"/>
      <c r="E61" s="466" t="s">
        <v>2999</v>
      </c>
      <c r="F61" s="467"/>
      <c r="G61" s="468"/>
      <c r="H61" s="468"/>
      <c r="I61" s="469">
        <f t="shared" si="1"/>
        <v>0</v>
      </c>
      <c r="J61" s="470">
        <v>0</v>
      </c>
      <c r="K61" s="471"/>
      <c r="L61" s="1386">
        <f>AVERAGE(J61:J63)</f>
        <v>0</v>
      </c>
      <c r="M61" s="472"/>
      <c r="N61" s="467"/>
      <c r="O61" s="473"/>
      <c r="P61" s="474"/>
      <c r="Q61" s="475"/>
      <c r="R61" s="476"/>
      <c r="S61" s="472"/>
      <c r="T61" s="477"/>
    </row>
    <row r="62" spans="1:20" x14ac:dyDescent="0.3">
      <c r="A62" s="1389"/>
      <c r="B62" s="1391"/>
      <c r="C62" s="1393"/>
      <c r="D62" s="1391"/>
      <c r="E62" s="478" t="s">
        <v>3000</v>
      </c>
      <c r="F62" s="479"/>
      <c r="G62" s="480"/>
      <c r="H62" s="480"/>
      <c r="I62" s="469">
        <f t="shared" si="1"/>
        <v>0</v>
      </c>
      <c r="J62" s="470">
        <v>0</v>
      </c>
      <c r="K62" s="481"/>
      <c r="L62" s="1387"/>
      <c r="M62" s="482"/>
      <c r="N62" s="479"/>
      <c r="O62" s="483"/>
      <c r="P62" s="484"/>
      <c r="Q62" s="485"/>
      <c r="R62" s="486"/>
      <c r="S62" s="482"/>
      <c r="T62" s="487"/>
    </row>
    <row r="63" spans="1:20" x14ac:dyDescent="0.3">
      <c r="A63" s="1378"/>
      <c r="B63" s="1380"/>
      <c r="C63" s="1382"/>
      <c r="D63" s="1380"/>
      <c r="E63" s="478" t="s">
        <v>3001</v>
      </c>
      <c r="F63" s="479"/>
      <c r="G63" s="480"/>
      <c r="H63" s="480"/>
      <c r="I63" s="469">
        <f t="shared" si="1"/>
        <v>0</v>
      </c>
      <c r="J63" s="470">
        <v>0</v>
      </c>
      <c r="K63" s="481"/>
      <c r="L63" s="1384"/>
      <c r="M63" s="482"/>
      <c r="N63" s="479"/>
      <c r="O63" s="483"/>
      <c r="P63" s="484"/>
      <c r="Q63" s="485"/>
      <c r="R63" s="486"/>
      <c r="S63" s="482"/>
      <c r="T63" s="487"/>
    </row>
    <row r="64" spans="1:20" x14ac:dyDescent="0.3">
      <c r="A64" s="1388"/>
      <c r="B64" s="1390"/>
      <c r="C64" s="1392" t="s">
        <v>3005</v>
      </c>
      <c r="D64" s="1390"/>
      <c r="E64" s="466" t="s">
        <v>2999</v>
      </c>
      <c r="F64" s="467"/>
      <c r="G64" s="468"/>
      <c r="H64" s="468"/>
      <c r="I64" s="469">
        <f t="shared" si="1"/>
        <v>0</v>
      </c>
      <c r="J64" s="470">
        <v>0</v>
      </c>
      <c r="K64" s="471"/>
      <c r="L64" s="1386">
        <f>AVERAGE(J64:J66)</f>
        <v>0</v>
      </c>
      <c r="M64" s="472"/>
      <c r="N64" s="467"/>
      <c r="O64" s="473"/>
      <c r="P64" s="474"/>
      <c r="Q64" s="475"/>
      <c r="R64" s="476"/>
      <c r="S64" s="472"/>
      <c r="T64" s="477"/>
    </row>
    <row r="65" spans="1:20" x14ac:dyDescent="0.3">
      <c r="A65" s="1389"/>
      <c r="B65" s="1391"/>
      <c r="C65" s="1393"/>
      <c r="D65" s="1391"/>
      <c r="E65" s="478" t="s">
        <v>3000</v>
      </c>
      <c r="F65" s="479"/>
      <c r="G65" s="480"/>
      <c r="H65" s="480"/>
      <c r="I65" s="469">
        <f t="shared" si="1"/>
        <v>0</v>
      </c>
      <c r="J65" s="470">
        <v>0</v>
      </c>
      <c r="K65" s="481"/>
      <c r="L65" s="1387"/>
      <c r="M65" s="482"/>
      <c r="N65" s="479"/>
      <c r="O65" s="483"/>
      <c r="P65" s="484"/>
      <c r="Q65" s="485"/>
      <c r="R65" s="486"/>
      <c r="S65" s="482"/>
      <c r="T65" s="487"/>
    </row>
    <row r="66" spans="1:20" x14ac:dyDescent="0.3">
      <c r="A66" s="1378"/>
      <c r="B66" s="1380"/>
      <c r="C66" s="1382"/>
      <c r="D66" s="1380"/>
      <c r="E66" s="478" t="s">
        <v>3001</v>
      </c>
      <c r="F66" s="479"/>
      <c r="G66" s="480"/>
      <c r="H66" s="480"/>
      <c r="I66" s="469">
        <f t="shared" si="1"/>
        <v>0</v>
      </c>
      <c r="J66" s="470">
        <v>0</v>
      </c>
      <c r="K66" s="481"/>
      <c r="L66" s="1384"/>
      <c r="M66" s="482"/>
      <c r="N66" s="479"/>
      <c r="O66" s="483"/>
      <c r="P66" s="484"/>
      <c r="Q66" s="485"/>
      <c r="R66" s="486"/>
      <c r="S66" s="482"/>
      <c r="T66" s="487"/>
    </row>
    <row r="67" spans="1:20" x14ac:dyDescent="0.3">
      <c r="A67" s="1378"/>
      <c r="B67" s="1380"/>
      <c r="C67" s="1382" t="s">
        <v>3006</v>
      </c>
      <c r="D67" s="1380"/>
      <c r="E67" s="466" t="s">
        <v>2999</v>
      </c>
      <c r="F67" s="467"/>
      <c r="G67" s="468"/>
      <c r="H67" s="468"/>
      <c r="I67" s="469">
        <f t="shared" si="1"/>
        <v>0</v>
      </c>
      <c r="J67" s="470">
        <v>0</v>
      </c>
      <c r="K67" s="471"/>
      <c r="L67" s="1386">
        <f>AVERAGE(J67:J69)</f>
        <v>0</v>
      </c>
      <c r="M67" s="472"/>
      <c r="N67" s="467"/>
      <c r="O67" s="473"/>
      <c r="P67" s="474"/>
      <c r="Q67" s="475"/>
      <c r="R67" s="476"/>
      <c r="S67" s="472"/>
      <c r="T67" s="477"/>
    </row>
    <row r="68" spans="1:20" x14ac:dyDescent="0.3">
      <c r="A68" s="1379"/>
      <c r="B68" s="1381"/>
      <c r="C68" s="1383"/>
      <c r="D68" s="1381"/>
      <c r="E68" s="478" t="s">
        <v>3000</v>
      </c>
      <c r="F68" s="479"/>
      <c r="G68" s="480"/>
      <c r="H68" s="480"/>
      <c r="I68" s="469">
        <f t="shared" si="1"/>
        <v>0</v>
      </c>
      <c r="J68" s="470">
        <v>0</v>
      </c>
      <c r="K68" s="481"/>
      <c r="L68" s="1387"/>
      <c r="M68" s="482"/>
      <c r="N68" s="479"/>
      <c r="O68" s="483"/>
      <c r="P68" s="484"/>
      <c r="Q68" s="485"/>
      <c r="R68" s="486"/>
      <c r="S68" s="482"/>
      <c r="T68" s="487"/>
    </row>
    <row r="69" spans="1:20" x14ac:dyDescent="0.3">
      <c r="A69" s="1379"/>
      <c r="B69" s="1381"/>
      <c r="C69" s="1383"/>
      <c r="D69" s="1381"/>
      <c r="E69" s="478" t="s">
        <v>3001</v>
      </c>
      <c r="F69" s="479"/>
      <c r="G69" s="480"/>
      <c r="H69" s="480"/>
      <c r="I69" s="469">
        <f t="shared" si="1"/>
        <v>0</v>
      </c>
      <c r="J69" s="470">
        <v>0</v>
      </c>
      <c r="K69" s="481"/>
      <c r="L69" s="1384"/>
      <c r="M69" s="482"/>
      <c r="N69" s="479"/>
      <c r="O69" s="483"/>
      <c r="P69" s="484"/>
      <c r="Q69" s="485"/>
      <c r="R69" s="486"/>
      <c r="S69" s="482"/>
      <c r="T69" s="487"/>
    </row>
    <row r="70" spans="1:20" x14ac:dyDescent="0.3">
      <c r="A70" s="1378"/>
      <c r="B70" s="1380"/>
      <c r="C70" s="1382" t="s">
        <v>3007</v>
      </c>
      <c r="D70" s="1380"/>
      <c r="E70" s="466" t="s">
        <v>2999</v>
      </c>
      <c r="F70" s="467"/>
      <c r="G70" s="468"/>
      <c r="H70" s="468"/>
      <c r="I70" s="469">
        <f t="shared" si="1"/>
        <v>0</v>
      </c>
      <c r="J70" s="470">
        <v>0</v>
      </c>
      <c r="K70" s="471"/>
      <c r="L70" s="1384">
        <f>AVERAGE(J70:J72)</f>
        <v>0</v>
      </c>
      <c r="M70" s="472"/>
      <c r="N70" s="467"/>
      <c r="O70" s="473"/>
      <c r="P70" s="474"/>
      <c r="Q70" s="475"/>
      <c r="R70" s="476"/>
      <c r="S70" s="472"/>
      <c r="T70" s="477"/>
    </row>
    <row r="71" spans="1:20" x14ac:dyDescent="0.3">
      <c r="A71" s="1379"/>
      <c r="B71" s="1381"/>
      <c r="C71" s="1383"/>
      <c r="D71" s="1381"/>
      <c r="E71" s="478" t="s">
        <v>3000</v>
      </c>
      <c r="F71" s="479"/>
      <c r="G71" s="480"/>
      <c r="H71" s="480"/>
      <c r="I71" s="469">
        <f t="shared" si="1"/>
        <v>0</v>
      </c>
      <c r="J71" s="470">
        <v>0</v>
      </c>
      <c r="K71" s="481"/>
      <c r="L71" s="1385"/>
      <c r="M71" s="482"/>
      <c r="N71" s="479"/>
      <c r="O71" s="483"/>
      <c r="P71" s="484"/>
      <c r="Q71" s="485"/>
      <c r="R71" s="486"/>
      <c r="S71" s="482"/>
      <c r="T71" s="487"/>
    </row>
    <row r="72" spans="1:20" x14ac:dyDescent="0.3">
      <c r="A72" s="1379"/>
      <c r="B72" s="1381"/>
      <c r="C72" s="1383"/>
      <c r="D72" s="1381"/>
      <c r="E72" s="478" t="s">
        <v>3001</v>
      </c>
      <c r="F72" s="479"/>
      <c r="G72" s="480"/>
      <c r="H72" s="480"/>
      <c r="I72" s="469">
        <f t="shared" si="1"/>
        <v>0</v>
      </c>
      <c r="J72" s="470">
        <v>0</v>
      </c>
      <c r="K72" s="481"/>
      <c r="L72" s="1385"/>
      <c r="M72" s="482"/>
      <c r="N72" s="479"/>
      <c r="O72" s="483"/>
      <c r="P72" s="484"/>
      <c r="Q72" s="485"/>
      <c r="R72" s="486"/>
      <c r="S72" s="482"/>
      <c r="T72" s="487"/>
    </row>
    <row r="73" spans="1:20" x14ac:dyDescent="0.3">
      <c r="A73" s="1378"/>
      <c r="B73" s="1380"/>
      <c r="C73" s="1382" t="s">
        <v>3008</v>
      </c>
      <c r="D73" s="1380"/>
      <c r="E73" s="466" t="s">
        <v>2999</v>
      </c>
      <c r="F73" s="467"/>
      <c r="G73" s="468"/>
      <c r="H73" s="468"/>
      <c r="I73" s="469">
        <f t="shared" si="1"/>
        <v>0</v>
      </c>
      <c r="J73" s="470">
        <v>0</v>
      </c>
      <c r="K73" s="471"/>
      <c r="L73" s="1384">
        <f>AVERAGE(J73:J75)</f>
        <v>0</v>
      </c>
      <c r="M73" s="472"/>
      <c r="N73" s="467"/>
      <c r="O73" s="473"/>
      <c r="P73" s="474"/>
      <c r="Q73" s="475"/>
      <c r="R73" s="476"/>
      <c r="S73" s="472"/>
      <c r="T73" s="477"/>
    </row>
    <row r="74" spans="1:20" x14ac:dyDescent="0.3">
      <c r="A74" s="1379"/>
      <c r="B74" s="1381"/>
      <c r="C74" s="1383"/>
      <c r="D74" s="1381"/>
      <c r="E74" s="478" t="s">
        <v>3000</v>
      </c>
      <c r="F74" s="479"/>
      <c r="G74" s="480"/>
      <c r="H74" s="480"/>
      <c r="I74" s="469">
        <f t="shared" si="1"/>
        <v>0</v>
      </c>
      <c r="J74" s="470">
        <v>0</v>
      </c>
      <c r="K74" s="481"/>
      <c r="L74" s="1385"/>
      <c r="M74" s="482"/>
      <c r="N74" s="479"/>
      <c r="O74" s="483"/>
      <c r="P74" s="484"/>
      <c r="Q74" s="485"/>
      <c r="R74" s="486"/>
      <c r="S74" s="482"/>
      <c r="T74" s="487"/>
    </row>
    <row r="75" spans="1:20" x14ac:dyDescent="0.3">
      <c r="A75" s="1379"/>
      <c r="B75" s="1381"/>
      <c r="C75" s="1383"/>
      <c r="D75" s="1381"/>
      <c r="E75" s="478" t="s">
        <v>3001</v>
      </c>
      <c r="F75" s="479"/>
      <c r="G75" s="480"/>
      <c r="H75" s="480"/>
      <c r="I75" s="488">
        <f t="shared" si="1"/>
        <v>0</v>
      </c>
      <c r="J75" s="470">
        <v>0</v>
      </c>
      <c r="K75" s="481"/>
      <c r="L75" s="1385"/>
      <c r="M75" s="482"/>
      <c r="N75" s="479"/>
      <c r="O75" s="483"/>
      <c r="P75" s="484"/>
      <c r="Q75" s="485"/>
      <c r="R75" s="486"/>
      <c r="S75" s="482"/>
      <c r="T75" s="487"/>
    </row>
    <row r="76" spans="1:20" x14ac:dyDescent="0.3">
      <c r="A76" s="1377"/>
      <c r="B76" s="1377"/>
      <c r="C76" s="1377"/>
      <c r="D76" s="1377"/>
      <c r="E76" s="489" t="s">
        <v>3009</v>
      </c>
      <c r="F76" s="490">
        <f>L39</f>
        <v>1</v>
      </c>
      <c r="G76" s="491"/>
      <c r="H76" s="491"/>
      <c r="I76" s="492"/>
      <c r="J76" s="493"/>
      <c r="K76" s="489"/>
      <c r="L76" s="489"/>
      <c r="M76" s="489"/>
      <c r="N76" s="489"/>
      <c r="O76" s="493"/>
      <c r="P76" s="489"/>
      <c r="Q76" s="489"/>
      <c r="R76" s="489"/>
      <c r="S76" s="489"/>
      <c r="T76" s="489"/>
    </row>
    <row r="77" spans="1:20" x14ac:dyDescent="0.3">
      <c r="A77" s="494"/>
      <c r="B77" s="494"/>
      <c r="C77" s="495"/>
      <c r="D77" s="495"/>
      <c r="E77" s="489" t="s">
        <v>3010</v>
      </c>
      <c r="F77" s="490">
        <f>L40</f>
        <v>1</v>
      </c>
      <c r="G77" s="491"/>
      <c r="H77" s="491"/>
      <c r="I77" s="492"/>
      <c r="J77" s="493"/>
      <c r="K77" s="489"/>
      <c r="L77" s="489"/>
      <c r="M77" s="489"/>
      <c r="N77" s="489"/>
      <c r="O77" s="493"/>
      <c r="P77" s="489"/>
      <c r="Q77" s="489"/>
      <c r="R77" s="489"/>
      <c r="S77" s="489"/>
      <c r="T77" s="489"/>
    </row>
    <row r="78" spans="1:20" x14ac:dyDescent="0.3">
      <c r="A78" s="494"/>
      <c r="B78" s="494"/>
      <c r="C78" s="495"/>
      <c r="D78" s="495"/>
      <c r="E78" s="489" t="s">
        <v>3011</v>
      </c>
      <c r="F78" s="490">
        <f>L41</f>
        <v>1</v>
      </c>
      <c r="G78" s="491"/>
      <c r="H78" s="491"/>
      <c r="I78" s="492"/>
      <c r="J78" s="493"/>
      <c r="K78" s="489"/>
      <c r="L78" s="489"/>
      <c r="M78" s="489"/>
      <c r="N78" s="489"/>
      <c r="O78" s="493"/>
      <c r="P78" s="489"/>
      <c r="Q78" s="489"/>
      <c r="R78" s="489"/>
      <c r="S78" s="489"/>
      <c r="T78" s="489"/>
    </row>
    <row r="79" spans="1:20" x14ac:dyDescent="0.3">
      <c r="A79" s="494"/>
      <c r="B79" s="494"/>
      <c r="C79" s="495"/>
      <c r="D79" s="495"/>
      <c r="E79" s="489" t="s">
        <v>3012</v>
      </c>
      <c r="F79" s="490">
        <f>L42</f>
        <v>1</v>
      </c>
      <c r="G79" s="491"/>
      <c r="H79" s="491"/>
      <c r="I79" s="492"/>
      <c r="J79" s="493"/>
      <c r="K79" s="489"/>
      <c r="L79" s="489"/>
      <c r="M79" s="489"/>
      <c r="N79" s="489"/>
      <c r="O79" s="493"/>
      <c r="P79" s="489"/>
      <c r="Q79" s="489"/>
      <c r="R79" s="489"/>
      <c r="S79" s="489"/>
      <c r="T79" s="489"/>
    </row>
    <row r="80" spans="1:20" x14ac:dyDescent="0.3">
      <c r="A80" s="494"/>
      <c r="B80" s="494"/>
      <c r="C80" s="495"/>
      <c r="D80" s="495"/>
      <c r="E80" s="489" t="s">
        <v>3013</v>
      </c>
      <c r="F80" s="490">
        <f>L45</f>
        <v>1</v>
      </c>
      <c r="G80" s="491"/>
      <c r="H80" s="491"/>
      <c r="I80" s="492"/>
      <c r="J80" s="493"/>
      <c r="K80" s="489"/>
      <c r="L80" s="489"/>
      <c r="M80" s="489"/>
      <c r="N80" s="489"/>
      <c r="O80" s="493"/>
      <c r="P80" s="489"/>
      <c r="Q80" s="489"/>
      <c r="R80" s="489"/>
      <c r="S80" s="489"/>
      <c r="T80" s="489"/>
    </row>
    <row r="81" spans="1:20" x14ac:dyDescent="0.3">
      <c r="A81" s="494"/>
      <c r="B81" s="494"/>
      <c r="C81" s="495"/>
      <c r="D81" s="495"/>
      <c r="E81" s="489" t="s">
        <v>3014</v>
      </c>
      <c r="F81" s="490">
        <f>L48</f>
        <v>1</v>
      </c>
      <c r="G81" s="491"/>
      <c r="H81" s="491"/>
      <c r="I81" s="492"/>
      <c r="J81" s="493"/>
      <c r="K81" s="489"/>
      <c r="L81" s="489"/>
      <c r="M81" s="489"/>
      <c r="N81" s="489"/>
      <c r="O81" s="493"/>
      <c r="P81" s="489"/>
      <c r="Q81" s="489"/>
      <c r="R81" s="489"/>
      <c r="S81" s="489"/>
      <c r="T81" s="489"/>
    </row>
    <row r="82" spans="1:20" x14ac:dyDescent="0.3">
      <c r="A82" s="494"/>
      <c r="B82" s="494"/>
      <c r="C82" s="495"/>
      <c r="D82" s="495"/>
      <c r="E82" s="489" t="s">
        <v>3015</v>
      </c>
      <c r="F82" s="490">
        <f>L49</f>
        <v>1</v>
      </c>
      <c r="G82" s="491"/>
      <c r="H82" s="491"/>
      <c r="I82" s="492"/>
      <c r="J82" s="493"/>
      <c r="K82" s="489"/>
      <c r="L82" s="489"/>
      <c r="M82" s="489"/>
      <c r="N82" s="489"/>
      <c r="O82" s="493"/>
      <c r="P82" s="489"/>
      <c r="Q82" s="489"/>
      <c r="R82" s="489"/>
      <c r="S82" s="489"/>
      <c r="T82" s="489"/>
    </row>
    <row r="83" spans="1:20" x14ac:dyDescent="0.3">
      <c r="A83" s="494"/>
      <c r="B83" s="494"/>
      <c r="C83" s="495"/>
      <c r="D83" s="495"/>
      <c r="E83" s="489" t="s">
        <v>3016</v>
      </c>
      <c r="F83" s="490">
        <f>L50</f>
        <v>1</v>
      </c>
      <c r="G83" s="491"/>
      <c r="H83" s="491"/>
      <c r="I83" s="492"/>
      <c r="J83" s="493"/>
      <c r="K83" s="489"/>
      <c r="L83" s="489"/>
      <c r="M83" s="489"/>
      <c r="N83" s="489"/>
      <c r="O83" s="493"/>
      <c r="P83" s="489"/>
      <c r="Q83" s="489"/>
      <c r="R83" s="489"/>
      <c r="S83" s="489"/>
      <c r="T83" s="489"/>
    </row>
    <row r="84" spans="1:20" x14ac:dyDescent="0.3">
      <c r="A84" s="494"/>
      <c r="B84" s="494"/>
      <c r="C84" s="495"/>
      <c r="D84" s="495"/>
      <c r="E84" s="496"/>
      <c r="F84" s="497"/>
      <c r="G84" s="491"/>
      <c r="H84" s="491"/>
      <c r="I84" s="493"/>
      <c r="J84" s="493"/>
      <c r="K84" s="489"/>
      <c r="L84" s="489"/>
      <c r="M84" s="489"/>
      <c r="N84" s="489"/>
      <c r="O84" s="493"/>
      <c r="P84" s="489"/>
      <c r="Q84" s="489"/>
      <c r="R84" s="489"/>
      <c r="S84" s="489"/>
      <c r="T84" s="489"/>
    </row>
    <row r="85" spans="1:20" x14ac:dyDescent="0.3">
      <c r="A85" s="1377" t="s">
        <v>3017</v>
      </c>
      <c r="B85" s="1377"/>
      <c r="C85" s="1377"/>
      <c r="D85" s="1377"/>
      <c r="E85" s="498">
        <f>AVERAGE(F76:F83)</f>
        <v>1</v>
      </c>
      <c r="F85" s="496" t="s">
        <v>3018</v>
      </c>
      <c r="G85" s="491"/>
      <c r="H85" s="491"/>
      <c r="I85" s="493"/>
      <c r="J85" s="493"/>
      <c r="K85" s="489"/>
      <c r="L85" s="489"/>
      <c r="M85" s="489"/>
      <c r="N85" s="489"/>
      <c r="O85" s="493"/>
      <c r="P85" s="489"/>
      <c r="Q85" s="489"/>
      <c r="R85" s="489"/>
      <c r="S85" s="489"/>
      <c r="T85" s="489"/>
    </row>
    <row r="88" spans="1:20" ht="15.6" x14ac:dyDescent="0.3">
      <c r="A88" s="1521" t="s">
        <v>3019</v>
      </c>
      <c r="B88" s="1522"/>
    </row>
    <row r="89" spans="1:20" ht="15.6" x14ac:dyDescent="0.3">
      <c r="A89" s="564"/>
      <c r="B89" s="565"/>
    </row>
    <row r="90" spans="1:20" x14ac:dyDescent="0.3">
      <c r="A90" s="570" t="s">
        <v>3020</v>
      </c>
      <c r="B90" s="570"/>
    </row>
    <row r="91" spans="1:20" x14ac:dyDescent="0.3">
      <c r="A91" s="1520" t="s">
        <v>3021</v>
      </c>
      <c r="B91" s="1520"/>
      <c r="C91" s="1520"/>
    </row>
    <row r="93" spans="1:20" ht="150.6" x14ac:dyDescent="0.3">
      <c r="A93" s="27" t="s">
        <v>14</v>
      </c>
      <c r="B93" s="236" t="s">
        <v>7</v>
      </c>
      <c r="C93" s="1375" t="s">
        <v>1357</v>
      </c>
      <c r="D93" s="1375">
        <v>6</v>
      </c>
      <c r="E93" s="1376" t="s">
        <v>1358</v>
      </c>
      <c r="F93" s="1519"/>
      <c r="G93" s="1376" t="s">
        <v>1359</v>
      </c>
      <c r="H93" s="1519"/>
      <c r="I93" s="300" t="s">
        <v>1360</v>
      </c>
      <c r="J93" s="300" t="s">
        <v>1361</v>
      </c>
      <c r="K93" s="501">
        <v>43724</v>
      </c>
      <c r="L93" s="501">
        <v>44195</v>
      </c>
      <c r="M93" s="302">
        <f>(L93-K93)/7</f>
        <v>67.285714285714292</v>
      </c>
      <c r="N93" s="303">
        <v>1</v>
      </c>
      <c r="O93" s="303">
        <f>N93</f>
        <v>1</v>
      </c>
      <c r="P93" s="304" t="str">
        <f>IF(ISNUMBER(O93),IF(O93=100%,"CUMPLIDA",IF(AND(ISNUMBER(L93),ISNUMBER(AGN!$Q$7)), IF(L93&lt;AGN!$Q$7,"INCUMPLIDA","PROCESO"), "VERIFICAR FECHA")),"SIN VALOR AVANCE")</f>
        <v>CUMPLIDA</v>
      </c>
      <c r="Q93" s="305" t="s">
        <v>1362</v>
      </c>
    </row>
    <row r="94" spans="1:20" ht="285.60000000000002" x14ac:dyDescent="0.3">
      <c r="A94" s="27" t="s">
        <v>14</v>
      </c>
      <c r="B94" s="236" t="s">
        <v>7</v>
      </c>
      <c r="C94" s="1375"/>
      <c r="D94" s="1375"/>
      <c r="E94" s="1376"/>
      <c r="F94" s="1519"/>
      <c r="G94" s="1376"/>
      <c r="H94" s="1519"/>
      <c r="I94" s="300" t="s">
        <v>1363</v>
      </c>
      <c r="J94" s="300" t="s">
        <v>1364</v>
      </c>
      <c r="K94" s="501">
        <v>44200</v>
      </c>
      <c r="L94" s="501">
        <v>44925</v>
      </c>
      <c r="M94" s="302">
        <f>(L94-K94)/7</f>
        <v>103.57142857142857</v>
      </c>
      <c r="N94" s="303">
        <v>1</v>
      </c>
      <c r="O94" s="303">
        <f>N94</f>
        <v>1</v>
      </c>
      <c r="P94" s="304" t="str">
        <f>IF(ISNUMBER(O94),IF(O94=100%,"CUMPLIDA",IF(AND(ISNUMBER(L94),ISNUMBER(AGN!$Q$7)), IF(L94&lt;AGN!$Q$7,"INCUMPLIDA","PROCESO"), "VERIFICAR FECHA")),"SIN VALOR AVANCE")</f>
        <v>CUMPLIDA</v>
      </c>
      <c r="Q94" s="305" t="s">
        <v>1365</v>
      </c>
    </row>
    <row r="97" spans="1:17" x14ac:dyDescent="0.3">
      <c r="A97" s="570" t="s">
        <v>4123</v>
      </c>
      <c r="B97" s="570"/>
    </row>
    <row r="98" spans="1:17" x14ac:dyDescent="0.3">
      <c r="A98" s="570" t="s">
        <v>4124</v>
      </c>
      <c r="B98" s="570"/>
    </row>
    <row r="101" spans="1:17" ht="46.8" x14ac:dyDescent="0.3">
      <c r="A101" s="22" t="s">
        <v>25</v>
      </c>
      <c r="B101" s="22" t="s">
        <v>11</v>
      </c>
      <c r="C101" s="22" t="s">
        <v>52</v>
      </c>
      <c r="D101" s="22" t="s">
        <v>53</v>
      </c>
      <c r="E101" s="26" t="s">
        <v>54</v>
      </c>
      <c r="F101" s="22" t="s">
        <v>55</v>
      </c>
      <c r="G101" s="22" t="s">
        <v>56</v>
      </c>
      <c r="H101" s="22" t="s">
        <v>57</v>
      </c>
      <c r="I101" s="23" t="s">
        <v>58</v>
      </c>
      <c r="J101" s="23" t="s">
        <v>59</v>
      </c>
      <c r="K101" s="360" t="s">
        <v>60</v>
      </c>
      <c r="L101" s="360" t="s">
        <v>61</v>
      </c>
      <c r="M101" s="3" t="s">
        <v>62</v>
      </c>
      <c r="N101" s="24" t="s">
        <v>63</v>
      </c>
      <c r="O101" s="361" t="s">
        <v>64</v>
      </c>
      <c r="P101" s="23" t="s">
        <v>31</v>
      </c>
      <c r="Q101" s="23" t="s">
        <v>65</v>
      </c>
    </row>
    <row r="102" spans="1:17" ht="405.6" x14ac:dyDescent="0.3">
      <c r="A102" s="27" t="s">
        <v>14</v>
      </c>
      <c r="B102" s="1028" t="s">
        <v>7</v>
      </c>
      <c r="C102" s="1028" t="s">
        <v>1306</v>
      </c>
      <c r="D102" s="1028">
        <v>2.1</v>
      </c>
      <c r="E102" s="1029" t="s">
        <v>1307</v>
      </c>
      <c r="F102" s="1029" t="s">
        <v>1308</v>
      </c>
      <c r="G102" s="1029" t="s">
        <v>1308</v>
      </c>
      <c r="H102" s="682" t="s">
        <v>1309</v>
      </c>
      <c r="I102" s="1029" t="s">
        <v>1309</v>
      </c>
      <c r="J102" s="301" t="s">
        <v>1310</v>
      </c>
      <c r="K102" s="501">
        <v>43745</v>
      </c>
      <c r="L102" s="501">
        <v>44195</v>
      </c>
      <c r="M102" s="302">
        <f>(L102-K102)/7</f>
        <v>64.285714285714292</v>
      </c>
      <c r="N102" s="303">
        <v>1</v>
      </c>
      <c r="O102" s="303">
        <f>N102</f>
        <v>1</v>
      </c>
      <c r="P102" s="304" t="str">
        <f>IF(ISNUMBER(O102),IF(O102=100%,"CUMPLIDA",IF(AND(ISNUMBER(L102),ISNUMBER(AGN!$Q$7)), IF(L102&lt;AGN!$Q$7,"INCUMPLIDA","PROCESO"), "VERIFICAR FECHA")),"SIN VALOR AVANCE")</f>
        <v>CUMPLIDA</v>
      </c>
      <c r="Q102" s="305" t="s">
        <v>1311</v>
      </c>
    </row>
    <row r="103" spans="1:17" ht="180" x14ac:dyDescent="0.3">
      <c r="A103" s="27" t="s">
        <v>14</v>
      </c>
      <c r="B103" s="1028" t="s">
        <v>7</v>
      </c>
      <c r="C103" s="1028" t="s">
        <v>1312</v>
      </c>
      <c r="D103" s="1028">
        <v>2.2000000000000002</v>
      </c>
      <c r="E103" s="1029" t="s">
        <v>1313</v>
      </c>
      <c r="F103" s="1029" t="s">
        <v>1314</v>
      </c>
      <c r="G103" s="1029" t="s">
        <v>1314</v>
      </c>
      <c r="H103" s="682" t="s">
        <v>1315</v>
      </c>
      <c r="I103" s="1029" t="s">
        <v>1315</v>
      </c>
      <c r="J103" s="301" t="s">
        <v>1316</v>
      </c>
      <c r="K103" s="501">
        <v>43720</v>
      </c>
      <c r="L103" s="501">
        <v>44195</v>
      </c>
      <c r="M103" s="302">
        <f t="shared" ref="M103:M114" si="2">(L103-K103)/7</f>
        <v>67.857142857142861</v>
      </c>
      <c r="N103" s="303">
        <v>1</v>
      </c>
      <c r="O103" s="303">
        <f t="shared" ref="O103:O114" si="3">N103</f>
        <v>1</v>
      </c>
      <c r="P103" s="304" t="str">
        <f>IF(ISNUMBER(O103),IF(O103=100%,"CUMPLIDA",IF(AND(ISNUMBER(L103),ISNUMBER(AGN!$Q$7)), IF(L103&lt;AGN!$Q$7,"INCUMPLIDA","PROCESO"), "VERIFICAR FECHA")),"SIN VALOR AVANCE")</f>
        <v>CUMPLIDA</v>
      </c>
      <c r="Q103" s="305" t="s">
        <v>1317</v>
      </c>
    </row>
    <row r="104" spans="1:17" ht="405.6" x14ac:dyDescent="0.3">
      <c r="A104" s="27" t="s">
        <v>14</v>
      </c>
      <c r="B104" s="1028" t="s">
        <v>7</v>
      </c>
      <c r="C104" s="1028" t="s">
        <v>1318</v>
      </c>
      <c r="D104" s="1028">
        <v>2.2999999999999998</v>
      </c>
      <c r="E104" s="1029" t="s">
        <v>1319</v>
      </c>
      <c r="F104" s="1029" t="s">
        <v>1320</v>
      </c>
      <c r="G104" s="1029" t="s">
        <v>1320</v>
      </c>
      <c r="H104" s="682" t="s">
        <v>1321</v>
      </c>
      <c r="I104" s="1029" t="s">
        <v>1321</v>
      </c>
      <c r="J104" s="1029" t="s">
        <v>1310</v>
      </c>
      <c r="K104" s="501">
        <v>43676</v>
      </c>
      <c r="L104" s="501">
        <v>44195</v>
      </c>
      <c r="M104" s="302">
        <f t="shared" si="2"/>
        <v>74.142857142857139</v>
      </c>
      <c r="N104" s="303">
        <v>1</v>
      </c>
      <c r="O104" s="303">
        <f t="shared" si="3"/>
        <v>1</v>
      </c>
      <c r="P104" s="304" t="str">
        <f>IF(ISNUMBER(O104),IF(O104=100%,"CUMPLIDA",IF(AND(ISNUMBER(L104),ISNUMBER(AGN!$Q$7)), IF(L104&lt;AGN!$Q$7,"INCUMPLIDA","PROCESO"), "VERIFICAR FECHA")),"SIN VALOR AVANCE")</f>
        <v>CUMPLIDA</v>
      </c>
      <c r="Q104" s="305" t="s">
        <v>1322</v>
      </c>
    </row>
    <row r="105" spans="1:17" ht="195" x14ac:dyDescent="0.3">
      <c r="A105" s="27" t="s">
        <v>14</v>
      </c>
      <c r="B105" s="1028" t="s">
        <v>7</v>
      </c>
      <c r="C105" s="1375" t="s">
        <v>1323</v>
      </c>
      <c r="D105" s="1375">
        <v>2.5</v>
      </c>
      <c r="E105" s="1376" t="s">
        <v>1324</v>
      </c>
      <c r="F105" s="1029" t="s">
        <v>1325</v>
      </c>
      <c r="G105" s="1029" t="s">
        <v>1325</v>
      </c>
      <c r="H105" s="682" t="s">
        <v>1326</v>
      </c>
      <c r="I105" s="1029" t="s">
        <v>1326</v>
      </c>
      <c r="J105" s="301" t="s">
        <v>200</v>
      </c>
      <c r="K105" s="501">
        <v>43720</v>
      </c>
      <c r="L105" s="501">
        <v>44499</v>
      </c>
      <c r="M105" s="302">
        <f t="shared" si="2"/>
        <v>111.28571428571429</v>
      </c>
      <c r="N105" s="303">
        <v>1</v>
      </c>
      <c r="O105" s="303">
        <f t="shared" si="3"/>
        <v>1</v>
      </c>
      <c r="P105" s="304" t="str">
        <f>IF(ISNUMBER(O105),IF(O105=100%,"CUMPLIDA",IF(AND(ISNUMBER(L105),ISNUMBER(AGN!$Q$7)), IF(L105&lt;AGN!$Q$7,"INCUMPLIDA","PROCESO"), "VERIFICAR FECHA")),"SIN VALOR AVANCE")</f>
        <v>CUMPLIDA</v>
      </c>
      <c r="Q105" s="305" t="s">
        <v>1327</v>
      </c>
    </row>
    <row r="106" spans="1:17" ht="150.6" x14ac:dyDescent="0.3">
      <c r="A106" s="27" t="s">
        <v>14</v>
      </c>
      <c r="B106" s="1028" t="s">
        <v>7</v>
      </c>
      <c r="C106" s="1375"/>
      <c r="D106" s="1375"/>
      <c r="E106" s="1376"/>
      <c r="F106" s="1376" t="s">
        <v>1328</v>
      </c>
      <c r="G106" s="1376" t="s">
        <v>1328</v>
      </c>
      <c r="H106" s="682" t="s">
        <v>1329</v>
      </c>
      <c r="I106" s="1029" t="s">
        <v>1329</v>
      </c>
      <c r="J106" s="301" t="s">
        <v>1330</v>
      </c>
      <c r="K106" s="501">
        <v>43740</v>
      </c>
      <c r="L106" s="501">
        <v>44012</v>
      </c>
      <c r="M106" s="302">
        <f t="shared" si="2"/>
        <v>38.857142857142854</v>
      </c>
      <c r="N106" s="303">
        <v>1</v>
      </c>
      <c r="O106" s="303">
        <f t="shared" si="3"/>
        <v>1</v>
      </c>
      <c r="P106" s="304" t="str">
        <f>IF(ISNUMBER(O106),IF(O106=100%,"CUMPLIDA",IF(AND(ISNUMBER(L106),ISNUMBER(AGN!$Q$7)), IF(L106&lt;AGN!$Q$7,"INCUMPLIDA","PROCESO"), "VERIFICAR FECHA")),"SIN VALOR AVANCE")</f>
        <v>CUMPLIDA</v>
      </c>
      <c r="Q106" s="305" t="s">
        <v>1331</v>
      </c>
    </row>
    <row r="107" spans="1:17" ht="150.6" x14ac:dyDescent="0.3">
      <c r="A107" s="27" t="s">
        <v>14</v>
      </c>
      <c r="B107" s="1028" t="s">
        <v>7</v>
      </c>
      <c r="C107" s="1375"/>
      <c r="D107" s="1375"/>
      <c r="E107" s="1376"/>
      <c r="F107" s="1376"/>
      <c r="G107" s="1376"/>
      <c r="H107" s="682" t="s">
        <v>1332</v>
      </c>
      <c r="I107" s="1029" t="s">
        <v>1332</v>
      </c>
      <c r="J107" s="301" t="s">
        <v>1333</v>
      </c>
      <c r="K107" s="501">
        <v>43740</v>
      </c>
      <c r="L107" s="501">
        <v>44925</v>
      </c>
      <c r="M107" s="302">
        <f t="shared" si="2"/>
        <v>169.28571428571428</v>
      </c>
      <c r="N107" s="303">
        <v>1</v>
      </c>
      <c r="O107" s="303">
        <f t="shared" si="3"/>
        <v>1</v>
      </c>
      <c r="P107" s="304" t="str">
        <f>IF(ISNUMBER(O107),IF(O107=100%,"CUMPLIDA",IF(AND(ISNUMBER(L107),ISNUMBER(AGN!$Q$7)), IF(L107&lt;AGN!$Q$7,"INCUMPLIDA","PROCESO"), "VERIFICAR FECHA")),"SIN VALOR AVANCE")</f>
        <v>CUMPLIDA</v>
      </c>
      <c r="Q107" s="305" t="s">
        <v>1331</v>
      </c>
    </row>
    <row r="108" spans="1:17" ht="225.6" x14ac:dyDescent="0.3">
      <c r="A108" s="27" t="s">
        <v>14</v>
      </c>
      <c r="B108" s="1028" t="s">
        <v>7</v>
      </c>
      <c r="C108" s="1375" t="s">
        <v>1334</v>
      </c>
      <c r="D108" s="1375">
        <v>5.0999999999999996</v>
      </c>
      <c r="E108" s="1376" t="s">
        <v>1335</v>
      </c>
      <c r="F108" s="1376" t="s">
        <v>1336</v>
      </c>
      <c r="G108" s="1376" t="s">
        <v>1336</v>
      </c>
      <c r="H108" s="682" t="s">
        <v>1337</v>
      </c>
      <c r="I108" s="1029" t="s">
        <v>1337</v>
      </c>
      <c r="J108" s="1029" t="s">
        <v>1338</v>
      </c>
      <c r="K108" s="501">
        <v>43760</v>
      </c>
      <c r="L108" s="501">
        <v>44377</v>
      </c>
      <c r="M108" s="302">
        <f t="shared" si="2"/>
        <v>88.142857142857139</v>
      </c>
      <c r="N108" s="303">
        <v>1</v>
      </c>
      <c r="O108" s="303">
        <f t="shared" si="3"/>
        <v>1</v>
      </c>
      <c r="P108" s="304" t="str">
        <f>IF(ISNUMBER(O108),IF(O108=100%,"CUMPLIDA",IF(AND(ISNUMBER(L108),ISNUMBER(AGN!$Q$7)), IF(L108&lt;AGN!$Q$7,"INCUMPLIDA","PROCESO"), "VERIFICAR FECHA")),"SIN VALOR AVANCE")</f>
        <v>CUMPLIDA</v>
      </c>
      <c r="Q108" s="305" t="s">
        <v>1339</v>
      </c>
    </row>
    <row r="109" spans="1:17" ht="225.6" x14ac:dyDescent="0.3">
      <c r="A109" s="27" t="s">
        <v>14</v>
      </c>
      <c r="B109" s="1028" t="s">
        <v>7</v>
      </c>
      <c r="C109" s="1375"/>
      <c r="D109" s="1375"/>
      <c r="E109" s="1376"/>
      <c r="F109" s="1376"/>
      <c r="G109" s="1376"/>
      <c r="H109" s="682" t="s">
        <v>1340</v>
      </c>
      <c r="I109" s="1029" t="s">
        <v>1340</v>
      </c>
      <c r="J109" s="301" t="s">
        <v>1341</v>
      </c>
      <c r="K109" s="501">
        <v>44377</v>
      </c>
      <c r="L109" s="501">
        <v>44560</v>
      </c>
      <c r="M109" s="302">
        <f t="shared" si="2"/>
        <v>26.142857142857142</v>
      </c>
      <c r="N109" s="303">
        <v>1</v>
      </c>
      <c r="O109" s="303">
        <f t="shared" si="3"/>
        <v>1</v>
      </c>
      <c r="P109" s="304" t="str">
        <f>IF(ISNUMBER(O109),IF(O109=100%,"CUMPLIDA",IF(AND(ISNUMBER(L109),ISNUMBER(AGN!$Q$7)), IF(L109&lt;AGN!$Q$7,"INCUMPLIDA","PROCESO"), "VERIFICAR FECHA")),"SIN VALOR AVANCE")</f>
        <v>CUMPLIDA</v>
      </c>
      <c r="Q109" s="305" t="s">
        <v>1339</v>
      </c>
    </row>
    <row r="110" spans="1:17" ht="165.6" x14ac:dyDescent="0.3">
      <c r="A110" s="27" t="s">
        <v>14</v>
      </c>
      <c r="B110" s="1028" t="s">
        <v>7</v>
      </c>
      <c r="C110" s="1375"/>
      <c r="D110" s="1375"/>
      <c r="E110" s="1376"/>
      <c r="F110" s="1376"/>
      <c r="G110" s="1376"/>
      <c r="H110" s="682" t="s">
        <v>1342</v>
      </c>
      <c r="I110" s="1029" t="s">
        <v>1342</v>
      </c>
      <c r="J110" s="301" t="s">
        <v>1343</v>
      </c>
      <c r="K110" s="501">
        <v>44563</v>
      </c>
      <c r="L110" s="501">
        <v>44925</v>
      </c>
      <c r="M110" s="302">
        <f t="shared" si="2"/>
        <v>51.714285714285715</v>
      </c>
      <c r="N110" s="303">
        <v>1</v>
      </c>
      <c r="O110" s="303">
        <f t="shared" si="3"/>
        <v>1</v>
      </c>
      <c r="P110" s="304" t="str">
        <f>IF(ISNUMBER(O110),IF(O110=100%,"CUMPLIDA",IF(AND(ISNUMBER(L110),ISNUMBER(AGN!$Q$7)), IF(L110&lt;AGN!$Q$7,"INCUMPLIDA","PROCESO"), "VERIFICAR FECHA")),"SIN VALOR AVANCE")</f>
        <v>CUMPLIDA</v>
      </c>
      <c r="Q110" s="305" t="s">
        <v>1344</v>
      </c>
    </row>
    <row r="111" spans="1:17" ht="405" x14ac:dyDescent="0.3">
      <c r="A111" s="27" t="s">
        <v>14</v>
      </c>
      <c r="B111" s="1028" t="s">
        <v>7</v>
      </c>
      <c r="C111" s="1028" t="s">
        <v>1345</v>
      </c>
      <c r="D111" s="1028">
        <v>5.2</v>
      </c>
      <c r="E111" s="1029" t="s">
        <v>1346</v>
      </c>
      <c r="F111" s="1029" t="s">
        <v>1347</v>
      </c>
      <c r="G111" s="1029" t="s">
        <v>1347</v>
      </c>
      <c r="H111" s="682" t="s">
        <v>1348</v>
      </c>
      <c r="I111" s="1029" t="s">
        <v>1348</v>
      </c>
      <c r="J111" s="301" t="s">
        <v>1349</v>
      </c>
      <c r="K111" s="501">
        <v>43739</v>
      </c>
      <c r="L111" s="501">
        <v>44925</v>
      </c>
      <c r="M111" s="302">
        <f t="shared" si="2"/>
        <v>169.42857142857142</v>
      </c>
      <c r="N111" s="303">
        <v>1</v>
      </c>
      <c r="O111" s="303">
        <f t="shared" si="3"/>
        <v>1</v>
      </c>
      <c r="P111" s="304" t="str">
        <f>IF(ISNUMBER(O111),IF(O111=100%,"CUMPLIDA",IF(AND(ISNUMBER(L111),ISNUMBER(AGN!$Q$7)), IF(L111&lt;AGN!$Q$7,"INCUMPLIDA","PROCESO"), "VERIFICAR FECHA")),"SIN VALOR AVANCE")</f>
        <v>CUMPLIDA</v>
      </c>
      <c r="Q111" s="305" t="s">
        <v>1350</v>
      </c>
    </row>
    <row r="112" spans="1:17" ht="270.60000000000002" x14ac:dyDescent="0.3">
      <c r="A112" s="27" t="s">
        <v>14</v>
      </c>
      <c r="B112" s="1028" t="s">
        <v>7</v>
      </c>
      <c r="C112" s="1028" t="s">
        <v>1351</v>
      </c>
      <c r="D112" s="1028">
        <v>5.4</v>
      </c>
      <c r="E112" s="1029" t="s">
        <v>1352</v>
      </c>
      <c r="F112" s="1029" t="s">
        <v>1353</v>
      </c>
      <c r="G112" s="1029" t="s">
        <v>1353</v>
      </c>
      <c r="H112" s="682" t="s">
        <v>1354</v>
      </c>
      <c r="I112" s="1029" t="s">
        <v>1354</v>
      </c>
      <c r="J112" s="1029" t="s">
        <v>1355</v>
      </c>
      <c r="K112" s="501">
        <v>43739</v>
      </c>
      <c r="L112" s="501">
        <v>44226</v>
      </c>
      <c r="M112" s="302">
        <f t="shared" si="2"/>
        <v>69.571428571428569</v>
      </c>
      <c r="N112" s="303">
        <v>1</v>
      </c>
      <c r="O112" s="303">
        <f t="shared" si="3"/>
        <v>1</v>
      </c>
      <c r="P112" s="304" t="str">
        <f>IF(ISNUMBER(O112),IF(O112=100%,"CUMPLIDA",IF(AND(ISNUMBER(L112),ISNUMBER(AGN!$Q$7)), IF(L112&lt;AGN!$Q$7,"INCUMPLIDA","PROCESO"), "VERIFICAR FECHA")),"SIN VALOR AVANCE")</f>
        <v>CUMPLIDA</v>
      </c>
      <c r="Q112" s="305" t="s">
        <v>1356</v>
      </c>
    </row>
    <row r="113" spans="1:17" ht="150.6" x14ac:dyDescent="0.3">
      <c r="A113" s="27" t="s">
        <v>14</v>
      </c>
      <c r="B113" s="1028" t="s">
        <v>7</v>
      </c>
      <c r="C113" s="1375" t="s">
        <v>1357</v>
      </c>
      <c r="D113" s="1375">
        <v>6</v>
      </c>
      <c r="E113" s="1376" t="s">
        <v>1358</v>
      </c>
      <c r="F113" s="1376" t="s">
        <v>1359</v>
      </c>
      <c r="G113" s="1376" t="s">
        <v>1359</v>
      </c>
      <c r="H113" s="682" t="s">
        <v>1360</v>
      </c>
      <c r="I113" s="1029" t="s">
        <v>1360</v>
      </c>
      <c r="J113" s="1029" t="s">
        <v>1361</v>
      </c>
      <c r="K113" s="501">
        <v>43724</v>
      </c>
      <c r="L113" s="501">
        <v>44195</v>
      </c>
      <c r="M113" s="302">
        <f t="shared" si="2"/>
        <v>67.285714285714292</v>
      </c>
      <c r="N113" s="303">
        <v>1</v>
      </c>
      <c r="O113" s="303">
        <f t="shared" si="3"/>
        <v>1</v>
      </c>
      <c r="P113" s="304" t="str">
        <f>IF(ISNUMBER(O113),IF(O113=100%,"CUMPLIDA",IF(AND(ISNUMBER(L113),ISNUMBER(AGN!$Q$7)), IF(L113&lt;AGN!$Q$7,"INCUMPLIDA","PROCESO"), "VERIFICAR FECHA")),"SIN VALOR AVANCE")</f>
        <v>CUMPLIDA</v>
      </c>
      <c r="Q113" s="305" t="s">
        <v>1362</v>
      </c>
    </row>
    <row r="114" spans="1:17" ht="285.60000000000002" x14ac:dyDescent="0.3">
      <c r="A114" s="27" t="s">
        <v>14</v>
      </c>
      <c r="B114" s="1028" t="s">
        <v>7</v>
      </c>
      <c r="C114" s="1375"/>
      <c r="D114" s="1375"/>
      <c r="E114" s="1376"/>
      <c r="F114" s="1376"/>
      <c r="G114" s="1376"/>
      <c r="H114" s="682" t="s">
        <v>1363</v>
      </c>
      <c r="I114" s="1029" t="s">
        <v>1363</v>
      </c>
      <c r="J114" s="1029" t="s">
        <v>1364</v>
      </c>
      <c r="K114" s="501">
        <v>44200</v>
      </c>
      <c r="L114" s="501">
        <v>44925</v>
      </c>
      <c r="M114" s="302">
        <f t="shared" si="2"/>
        <v>103.57142857142857</v>
      </c>
      <c r="N114" s="303">
        <v>1</v>
      </c>
      <c r="O114" s="303">
        <f t="shared" si="3"/>
        <v>1</v>
      </c>
      <c r="P114" s="304" t="str">
        <f>IF(ISNUMBER(O114),IF(O114=100%,"CUMPLIDA",IF(AND(ISNUMBER(L114),ISNUMBER(AGN!$Q$7)), IF(L114&lt;AGN!$Q$7,"INCUMPLIDA","PROCESO"), "VERIFICAR FECHA")),"SIN VALOR AVANCE")</f>
        <v>CUMPLIDA</v>
      </c>
      <c r="Q114" s="305" t="s">
        <v>1365</v>
      </c>
    </row>
  </sheetData>
  <sheetProtection algorithmName="SHA-512" hashValue="S3S76JNIBq1AfkgyjDbWxvXi//r4BrZSm0mES4FwjJqnf08dSWMMzRL2yXDh5Wg04gMpcEY8izWpIyeDGHltMg==" saltValue="cib54hgtN+f2hXaEJGTHDw==" spinCount="100000" sheet="1" formatCells="0" formatColumns="0" formatRows="0" autoFilter="0"/>
  <protectedRanges>
    <protectedRange sqref="F93:F94" name="Rango2_17_8"/>
    <protectedRange sqref="I93:I94" name="Rango2_20_8"/>
    <protectedRange sqref="J93:J94" name="Rango2_22_5"/>
    <protectedRange sqref="H106:I107" name="Rango2_20_4"/>
    <protectedRange sqref="H108:I110" name="Rango2_20_5"/>
    <protectedRange sqref="H111:I111" name="Rango2_20_6"/>
    <protectedRange sqref="H112:I112" name="Rango2_20_7"/>
    <protectedRange sqref="H113:I114" name="Rango2_20_8_1"/>
    <protectedRange sqref="J102" name="Rango2_20_1"/>
    <protectedRange sqref="J103" name="Rango2_20_2"/>
    <protectedRange sqref="J104" name="Rango2_20_3"/>
    <protectedRange sqref="J105" name="Rango2_20_4_1"/>
    <protectedRange sqref="J106:J107" name="Rango2_22_1"/>
    <protectedRange sqref="J108:J110" name="Rango2_22_2"/>
    <protectedRange sqref="J111" name="Rango2_22_3"/>
    <protectedRange sqref="J112" name="Rango2_22_4"/>
    <protectedRange sqref="J113:J114" name="Rango2_22_5_1"/>
  </protectedRanges>
  <mergeCells count="202">
    <mergeCell ref="C93:C94"/>
    <mergeCell ref="D93:D94"/>
    <mergeCell ref="E93:E94"/>
    <mergeCell ref="F93:F94"/>
    <mergeCell ref="G93:G94"/>
    <mergeCell ref="H93:H94"/>
    <mergeCell ref="A91:C91"/>
    <mergeCell ref="A88:B88"/>
    <mergeCell ref="A5:B5"/>
    <mergeCell ref="C14:C16"/>
    <mergeCell ref="D14:D16"/>
    <mergeCell ref="E15:E16"/>
    <mergeCell ref="F15:F16"/>
    <mergeCell ref="G15:G16"/>
    <mergeCell ref="H15:H16"/>
    <mergeCell ref="E25:E26"/>
    <mergeCell ref="F25:F26"/>
    <mergeCell ref="G25:G26"/>
    <mergeCell ref="H25:H26"/>
    <mergeCell ref="A31:B31"/>
    <mergeCell ref="C31:I31"/>
    <mergeCell ref="A35:B35"/>
    <mergeCell ref="C35:T35"/>
    <mergeCell ref="A36:O36"/>
    <mergeCell ref="C2:I2"/>
    <mergeCell ref="K2:T2"/>
    <mergeCell ref="A3:B3"/>
    <mergeCell ref="C3:I3"/>
    <mergeCell ref="J3:K3"/>
    <mergeCell ref="L3:T3"/>
    <mergeCell ref="A4:B4"/>
    <mergeCell ref="C4:I4"/>
    <mergeCell ref="J4:K4"/>
    <mergeCell ref="L4:T4"/>
    <mergeCell ref="P7:Q7"/>
    <mergeCell ref="R7:T7"/>
    <mergeCell ref="A8:A9"/>
    <mergeCell ref="B8:B9"/>
    <mergeCell ref="C8:C9"/>
    <mergeCell ref="D8:D9"/>
    <mergeCell ref="E8:E9"/>
    <mergeCell ref="F8:F9"/>
    <mergeCell ref="G8:H8"/>
    <mergeCell ref="T8:T9"/>
    <mergeCell ref="I8:I9"/>
    <mergeCell ref="J8:J9"/>
    <mergeCell ref="S8:S9"/>
    <mergeCell ref="O8:O9"/>
    <mergeCell ref="P8:P9"/>
    <mergeCell ref="Q8:Q9"/>
    <mergeCell ref="R8:R9"/>
    <mergeCell ref="N8:N9"/>
    <mergeCell ref="K8:K9"/>
    <mergeCell ref="L8:L9"/>
    <mergeCell ref="M8:M9"/>
    <mergeCell ref="I15:I16"/>
    <mergeCell ref="J15:J16"/>
    <mergeCell ref="K15:K16"/>
    <mergeCell ref="L17:L20"/>
    <mergeCell ref="E19:E20"/>
    <mergeCell ref="F19:F20"/>
    <mergeCell ref="G19:G20"/>
    <mergeCell ref="H19:H20"/>
    <mergeCell ref="I19:I20"/>
    <mergeCell ref="J19:J20"/>
    <mergeCell ref="K19:K20"/>
    <mergeCell ref="L13:L16"/>
    <mergeCell ref="K25:K26"/>
    <mergeCell ref="L21:L22"/>
    <mergeCell ref="A21:A22"/>
    <mergeCell ref="B21:B22"/>
    <mergeCell ref="C21:C22"/>
    <mergeCell ref="D21:D22"/>
    <mergeCell ref="E21:E22"/>
    <mergeCell ref="F21:F22"/>
    <mergeCell ref="G21:G22"/>
    <mergeCell ref="H21:H22"/>
    <mergeCell ref="I21:I22"/>
    <mergeCell ref="J21:J22"/>
    <mergeCell ref="K21:K22"/>
    <mergeCell ref="K31:T31"/>
    <mergeCell ref="A32:B32"/>
    <mergeCell ref="C32:I32"/>
    <mergeCell ref="J32:K32"/>
    <mergeCell ref="L32:T32"/>
    <mergeCell ref="A1:C1"/>
    <mergeCell ref="D1:E1"/>
    <mergeCell ref="A24:A26"/>
    <mergeCell ref="B24:B26"/>
    <mergeCell ref="C24:C26"/>
    <mergeCell ref="D24:D26"/>
    <mergeCell ref="A17:A20"/>
    <mergeCell ref="B17:B20"/>
    <mergeCell ref="C17:C20"/>
    <mergeCell ref="D17:D20"/>
    <mergeCell ref="A13:A16"/>
    <mergeCell ref="B13:B16"/>
    <mergeCell ref="A7:O7"/>
    <mergeCell ref="A6:B6"/>
    <mergeCell ref="C6:T6"/>
    <mergeCell ref="A2:B2"/>
    <mergeCell ref="L24:L26"/>
    <mergeCell ref="I25:I26"/>
    <mergeCell ref="J25:J26"/>
    <mergeCell ref="P36:Q36"/>
    <mergeCell ref="R36:T36"/>
    <mergeCell ref="A33:B33"/>
    <mergeCell ref="C33:I33"/>
    <mergeCell ref="J33:K33"/>
    <mergeCell ref="L33:T33"/>
    <mergeCell ref="A34:B34"/>
    <mergeCell ref="Q37:Q38"/>
    <mergeCell ref="R37:R38"/>
    <mergeCell ref="S37:S38"/>
    <mergeCell ref="T37:T38"/>
    <mergeCell ref="P37:P38"/>
    <mergeCell ref="A42:A44"/>
    <mergeCell ref="B42:B44"/>
    <mergeCell ref="L42:L44"/>
    <mergeCell ref="C43:C44"/>
    <mergeCell ref="D43:D44"/>
    <mergeCell ref="L37:L38"/>
    <mergeCell ref="M37:M38"/>
    <mergeCell ref="N37:N38"/>
    <mergeCell ref="O37:O38"/>
    <mergeCell ref="F37:F38"/>
    <mergeCell ref="G37:H37"/>
    <mergeCell ref="I37:I38"/>
    <mergeCell ref="J37:J38"/>
    <mergeCell ref="K37:K38"/>
    <mergeCell ref="A37:A38"/>
    <mergeCell ref="B37:B38"/>
    <mergeCell ref="C37:C38"/>
    <mergeCell ref="D37:D38"/>
    <mergeCell ref="E37:E38"/>
    <mergeCell ref="A50:A51"/>
    <mergeCell ref="B50:B51"/>
    <mergeCell ref="C50:C51"/>
    <mergeCell ref="D50:D51"/>
    <mergeCell ref="L50:L51"/>
    <mergeCell ref="A45:A47"/>
    <mergeCell ref="B45:B47"/>
    <mergeCell ref="C45:C47"/>
    <mergeCell ref="D45:D47"/>
    <mergeCell ref="L45:L47"/>
    <mergeCell ref="A55:A57"/>
    <mergeCell ref="B55:B57"/>
    <mergeCell ref="C55:C57"/>
    <mergeCell ref="D55:D57"/>
    <mergeCell ref="L55:L57"/>
    <mergeCell ref="A52:A54"/>
    <mergeCell ref="B52:B54"/>
    <mergeCell ref="C52:C54"/>
    <mergeCell ref="D52:D54"/>
    <mergeCell ref="L52:L54"/>
    <mergeCell ref="A61:A63"/>
    <mergeCell ref="B61:B63"/>
    <mergeCell ref="C61:C63"/>
    <mergeCell ref="D61:D63"/>
    <mergeCell ref="L61:L63"/>
    <mergeCell ref="A58:A60"/>
    <mergeCell ref="B58:B60"/>
    <mergeCell ref="C58:C60"/>
    <mergeCell ref="D58:D60"/>
    <mergeCell ref="L58:L60"/>
    <mergeCell ref="A67:A69"/>
    <mergeCell ref="B67:B69"/>
    <mergeCell ref="C67:C69"/>
    <mergeCell ref="D67:D69"/>
    <mergeCell ref="L67:L69"/>
    <mergeCell ref="A64:A66"/>
    <mergeCell ref="B64:B66"/>
    <mergeCell ref="C64:C66"/>
    <mergeCell ref="D64:D66"/>
    <mergeCell ref="L64:L66"/>
    <mergeCell ref="A76:D76"/>
    <mergeCell ref="A85:D85"/>
    <mergeCell ref="A73:A75"/>
    <mergeCell ref="B73:B75"/>
    <mergeCell ref="C73:C75"/>
    <mergeCell ref="D73:D75"/>
    <mergeCell ref="L73:L75"/>
    <mergeCell ref="A70:A72"/>
    <mergeCell ref="B70:B72"/>
    <mergeCell ref="C70:C72"/>
    <mergeCell ref="D70:D72"/>
    <mergeCell ref="L70:L72"/>
    <mergeCell ref="C113:C114"/>
    <mergeCell ref="D113:D114"/>
    <mergeCell ref="E113:E114"/>
    <mergeCell ref="F113:F114"/>
    <mergeCell ref="G113:G114"/>
    <mergeCell ref="C105:C107"/>
    <mergeCell ref="D105:D107"/>
    <mergeCell ref="E105:E107"/>
    <mergeCell ref="F106:F107"/>
    <mergeCell ref="G106:G107"/>
    <mergeCell ref="C108:C110"/>
    <mergeCell ref="D108:D110"/>
    <mergeCell ref="E108:E110"/>
    <mergeCell ref="F108:F110"/>
    <mergeCell ref="G108:G110"/>
  </mergeCells>
  <conditionalFormatting sqref="L10:L13">
    <cfRule type="cellIs" dxfId="40" priority="16" operator="greaterThan">
      <formula>1</formula>
    </cfRule>
  </conditionalFormatting>
  <conditionalFormatting sqref="L12:L13">
    <cfRule type="cellIs" dxfId="39" priority="17" operator="greaterThan">
      <formula>100</formula>
    </cfRule>
  </conditionalFormatting>
  <conditionalFormatting sqref="L17 L21">
    <cfRule type="cellIs" dxfId="38" priority="18" operator="greaterThan">
      <formula>1</formula>
    </cfRule>
  </conditionalFormatting>
  <conditionalFormatting sqref="L23:L24">
    <cfRule type="cellIs" dxfId="37" priority="15" operator="greaterThan">
      <formula>1</formula>
    </cfRule>
  </conditionalFormatting>
  <conditionalFormatting sqref="L39:L42">
    <cfRule type="cellIs" dxfId="36" priority="12" operator="greaterThan">
      <formula>1</formula>
    </cfRule>
  </conditionalFormatting>
  <conditionalFormatting sqref="L41:L42">
    <cfRule type="cellIs" dxfId="35" priority="13" operator="greaterThan">
      <formula>100</formula>
    </cfRule>
  </conditionalFormatting>
  <conditionalFormatting sqref="L45:L75">
    <cfRule type="cellIs" dxfId="34" priority="11" operator="greaterThan">
      <formula>1</formula>
    </cfRule>
  </conditionalFormatting>
  <conditionalFormatting sqref="P93:P94">
    <cfRule type="cellIs" dxfId="33" priority="6" operator="equal">
      <formula>"SIN VALOR AVANCE"</formula>
    </cfRule>
    <cfRule type="cellIs" dxfId="32" priority="7" operator="equal">
      <formula>"VERIFICAR FECHA"</formula>
    </cfRule>
    <cfRule type="cellIs" dxfId="31" priority="8" operator="equal">
      <formula>"INCUMPLIDA"</formula>
    </cfRule>
    <cfRule type="cellIs" dxfId="30" priority="9" operator="equal">
      <formula>"PROCESO"</formula>
    </cfRule>
    <cfRule type="cellIs" dxfId="29" priority="10" operator="equal">
      <formula>"CUMPLIDA"</formula>
    </cfRule>
  </conditionalFormatting>
  <conditionalFormatting sqref="P102:P114">
    <cfRule type="cellIs" dxfId="28" priority="1" operator="equal">
      <formula>"SIN VALOR AVANCE"</formula>
    </cfRule>
    <cfRule type="cellIs" dxfId="27" priority="2" operator="equal">
      <formula>"VERIFICAR FECHA"</formula>
    </cfRule>
    <cfRule type="cellIs" dxfId="26" priority="3" operator="equal">
      <formula>"INCUMPLIDA"</formula>
    </cfRule>
    <cfRule type="cellIs" dxfId="25" priority="4" operator="equal">
      <formula>"PROCESO"</formula>
    </cfRule>
    <cfRule type="cellIs" dxfId="24" priority="5" operator="equal">
      <formula>"CUMPLIDA"</formula>
    </cfRule>
  </conditionalFormatting>
  <dataValidations count="7">
    <dataValidation type="date" allowBlank="1" showInputMessage="1" showErrorMessage="1" promptTitle="Validación" prompt="formato DD/MM/AA" sqref="G18 H10:H15 H17:H19 H21 H23:H25 H39:H75 G46" xr:uid="{98DF5C6F-D4B2-4123-A119-570E0495B035}">
      <formula1>36526</formula1>
      <formula2>47829</formula2>
    </dataValidation>
    <dataValidation type="date" allowBlank="1" showInputMessage="1" showErrorMessage="1" promptTitle="Validación" prompt="formato DD/MM/AA" sqref="G25 G51" xr:uid="{971C3D42-1FE9-4280-94F3-1FF32305F4AD}">
      <formula1>36526</formula1>
      <formula2>45638</formula2>
    </dataValidation>
    <dataValidation type="date" allowBlank="1" showInputMessage="1" showErrorMessage="1" promptTitle="Validación" prompt="formato DD/MM/AA" sqref="G23 G19 G49 G47" xr:uid="{FCEDA936-C5D5-479A-A127-6B9F4F1A8DA7}">
      <formula1>36526</formula1>
      <formula2>46003</formula2>
    </dataValidation>
    <dataValidation operator="greaterThanOrEqual" allowBlank="1" showInputMessage="1" showErrorMessage="1" sqref="E10:E15 E17:E19 E21 E23:E25 E39:E75" xr:uid="{39B8C44C-6E85-4280-BDA3-9274B9693556}"/>
    <dataValidation type="date" allowBlank="1" showInputMessage="1" showErrorMessage="1" promptTitle="Validación" prompt="formato DD/MM/AA" sqref="G24 G17 G10:G15 G21 G52:G75 G50 G48 G39:G45" xr:uid="{03EF1F80-4707-478A-AD68-7E3FB6B4C263}">
      <formula1>36526</formula1>
      <formula2>44177</formula2>
    </dataValidation>
    <dataValidation allowBlank="1" showInputMessage="1" showErrorMessage="1" promptTitle="Validación" prompt="El porcentaje no debe exceder el 100%" sqref="L10:L13 L17 L21 L23:L24 L64 L67 L70:L75 L39:L42 L45:L61" xr:uid="{8051AD33-2BCD-4208-A66D-1C4CA48F1F7B}"/>
    <dataValidation type="date" operator="greaterThanOrEqual" allowBlank="1" showInputMessage="1" showErrorMessage="1" sqref="E76:E80" xr:uid="{8B2B9008-2D7F-4037-8196-8548ABBE672D}">
      <formula1>41426</formula1>
    </dataValidation>
  </dataValidations>
  <hyperlinks>
    <hyperlink ref="M16" r:id="rId1"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7146150B-9D6C-46FB-B4C5-C0DDC57B989F}"/>
    <hyperlink ref="M20" r:id="rId2"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F87AA9AD-B78B-435F-96A2-55F113F096EF}"/>
    <hyperlink ref="M22" r:id="rId3"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CF821DC0-1607-494E-BA89-AFAC9D038108}"/>
    <hyperlink ref="M26" r:id="rId4"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996126C9-0D4E-4645-8CE6-B4734C869D57}"/>
  </hyperlinks>
  <pageMargins left="0.7" right="0.7" top="0.75" bottom="0.75" header="0.3" footer="0.3"/>
  <pageSetup orientation="portrait" r:id="rId5"/>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45DB-37D2-4F98-BA3B-6BF2E807B53F}">
  <dimension ref="A1:R1090"/>
  <sheetViews>
    <sheetView topLeftCell="G1" zoomScale="40" zoomScaleNormal="40" workbookViewId="0">
      <selection activeCell="P11" sqref="P11"/>
    </sheetView>
  </sheetViews>
  <sheetFormatPr baseColWidth="10" defaultColWidth="11.44140625" defaultRowHeight="15" x14ac:dyDescent="0.25"/>
  <cols>
    <col min="1" max="1" width="4.44140625" style="359" customWidth="1"/>
    <col min="2" max="2" width="26.88671875" style="507" customWidth="1"/>
    <col min="3" max="3" width="20.88671875" style="362" customWidth="1"/>
    <col min="4" max="4" width="27.44140625" style="362" customWidth="1"/>
    <col min="5" max="5" width="37" style="362" bestFit="1" customWidth="1"/>
    <col min="6" max="6" width="82.109375" style="349" customWidth="1"/>
    <col min="7" max="7" width="28.6640625" style="349" customWidth="1"/>
    <col min="8" max="8" width="57" style="349" customWidth="1"/>
    <col min="9" max="9" width="63.33203125" style="349" customWidth="1"/>
    <col min="10" max="10" width="49.44140625" style="349" customWidth="1"/>
    <col min="11" max="11" width="35.33203125" style="350" customWidth="1"/>
    <col min="12" max="12" width="28.6640625" style="363" customWidth="1"/>
    <col min="13" max="13" width="36.88671875" style="363" customWidth="1"/>
    <col min="14" max="14" width="27.6640625" style="364" customWidth="1"/>
    <col min="15" max="15" width="37.88671875" style="350" customWidth="1"/>
    <col min="16" max="16" width="34.33203125" style="365" customWidth="1"/>
    <col min="17" max="17" width="27.5546875" style="362" customWidth="1"/>
    <col min="18" max="18" width="67.33203125" style="366" bestFit="1" customWidth="1"/>
    <col min="19" max="16384" width="11.44140625" style="359"/>
  </cols>
  <sheetData>
    <row r="1" spans="1:18" x14ac:dyDescent="0.25">
      <c r="A1" s="358"/>
      <c r="B1" s="1534"/>
      <c r="C1" s="1535"/>
      <c r="D1" s="1538" t="s">
        <v>41</v>
      </c>
      <c r="E1" s="1538"/>
      <c r="F1" s="1538"/>
      <c r="G1" s="1538"/>
      <c r="H1" s="1538"/>
      <c r="I1" s="1538"/>
      <c r="J1" s="1538"/>
      <c r="K1" s="1538"/>
      <c r="L1" s="1538"/>
      <c r="M1" s="1538"/>
      <c r="N1" s="1538"/>
      <c r="O1" s="1538"/>
      <c r="P1" s="1538"/>
      <c r="Q1" s="1538"/>
      <c r="R1" s="1539"/>
    </row>
    <row r="2" spans="1:18" x14ac:dyDescent="0.25">
      <c r="A2" s="358"/>
      <c r="B2" s="1536"/>
      <c r="C2" s="1537"/>
      <c r="D2" s="1540"/>
      <c r="E2" s="1540"/>
      <c r="F2" s="1540"/>
      <c r="G2" s="1540"/>
      <c r="H2" s="1540"/>
      <c r="I2" s="1540"/>
      <c r="J2" s="1540"/>
      <c r="K2" s="1540"/>
      <c r="L2" s="1540"/>
      <c r="M2" s="1540"/>
      <c r="N2" s="1540"/>
      <c r="O2" s="1540"/>
      <c r="P2" s="1540"/>
      <c r="Q2" s="1540"/>
      <c r="R2" s="1541"/>
    </row>
    <row r="3" spans="1:18" x14ac:dyDescent="0.25">
      <c r="A3" s="358"/>
      <c r="B3" s="1536"/>
      <c r="C3" s="1537"/>
      <c r="D3" s="1542"/>
      <c r="E3" s="1542"/>
      <c r="F3" s="1542"/>
      <c r="G3" s="1542"/>
      <c r="H3" s="1542"/>
      <c r="I3" s="1542"/>
      <c r="J3" s="1542"/>
      <c r="K3" s="1542"/>
      <c r="L3" s="1542"/>
      <c r="M3" s="1542"/>
      <c r="N3" s="1542"/>
      <c r="O3" s="1542"/>
      <c r="P3" s="1542"/>
      <c r="Q3" s="1542"/>
      <c r="R3" s="1543"/>
    </row>
    <row r="4" spans="1:18" ht="15.6" x14ac:dyDescent="0.25">
      <c r="A4" s="358"/>
      <c r="B4" s="1247" t="s">
        <v>42</v>
      </c>
      <c r="C4" s="1248"/>
      <c r="D4" s="1248"/>
      <c r="E4" s="1248"/>
      <c r="F4" s="1248"/>
      <c r="G4" s="1248"/>
      <c r="H4" s="1248"/>
      <c r="I4" s="1248"/>
      <c r="J4" s="1248"/>
      <c r="K4" s="593"/>
      <c r="L4" s="1249"/>
      <c r="M4" s="1249"/>
      <c r="N4" s="1249"/>
      <c r="O4" s="1249"/>
      <c r="P4" s="1249"/>
      <c r="Q4" s="594"/>
      <c r="R4" s="595"/>
    </row>
    <row r="5" spans="1:18" ht="15.6" x14ac:dyDescent="0.25">
      <c r="A5" s="358"/>
      <c r="B5" s="697" t="s">
        <v>44</v>
      </c>
      <c r="C5" s="593"/>
      <c r="D5" s="593"/>
      <c r="E5" s="593"/>
      <c r="F5" s="596"/>
      <c r="G5" s="596"/>
      <c r="H5" s="596"/>
      <c r="I5" s="596"/>
      <c r="J5" s="596"/>
      <c r="K5" s="593"/>
      <c r="L5" s="1249" t="s">
        <v>45</v>
      </c>
      <c r="M5" s="1249"/>
      <c r="N5" s="1249"/>
      <c r="O5" s="1249"/>
      <c r="P5" s="1249"/>
      <c r="Q5" s="597">
        <v>45046</v>
      </c>
      <c r="R5" s="595"/>
    </row>
    <row r="6" spans="1:18" ht="15.6" x14ac:dyDescent="0.25">
      <c r="A6" s="358"/>
      <c r="B6" s="697" t="s">
        <v>46</v>
      </c>
      <c r="C6" s="593"/>
      <c r="D6" s="593"/>
      <c r="E6" s="593"/>
      <c r="F6" s="596"/>
      <c r="G6" s="596"/>
      <c r="H6" s="596"/>
      <c r="I6" s="596"/>
      <c r="J6" s="596"/>
      <c r="K6" s="593"/>
      <c r="L6" s="1249"/>
      <c r="M6" s="1249"/>
      <c r="N6" s="1249"/>
      <c r="O6" s="1249"/>
      <c r="P6" s="1249"/>
      <c r="Q6" s="597"/>
      <c r="R6" s="595"/>
    </row>
    <row r="7" spans="1:18" ht="15.6" x14ac:dyDescent="0.25">
      <c r="A7" s="358"/>
      <c r="B7" s="697" t="s">
        <v>2727</v>
      </c>
      <c r="C7" s="593"/>
      <c r="D7" s="593"/>
      <c r="E7" s="593"/>
      <c r="F7" s="596"/>
      <c r="G7" s="596"/>
      <c r="H7" s="596"/>
      <c r="I7" s="596"/>
      <c r="J7" s="596"/>
      <c r="K7" s="593"/>
      <c r="L7" s="1249"/>
      <c r="M7" s="1249"/>
      <c r="N7" s="1249"/>
      <c r="O7" s="1249"/>
      <c r="P7" s="1249"/>
      <c r="Q7" s="597"/>
      <c r="R7" s="595"/>
    </row>
    <row r="8" spans="1:18" ht="15.6" x14ac:dyDescent="0.25">
      <c r="A8" s="358"/>
      <c r="B8" s="697" t="s">
        <v>50</v>
      </c>
      <c r="C8" s="593"/>
      <c r="D8" s="593"/>
      <c r="E8" s="593"/>
      <c r="F8" s="596"/>
      <c r="G8" s="596"/>
      <c r="H8" s="596"/>
      <c r="I8" s="596"/>
      <c r="J8" s="596"/>
      <c r="K8" s="593"/>
      <c r="L8" s="1249" t="s">
        <v>3022</v>
      </c>
      <c r="M8" s="1249"/>
      <c r="N8" s="1249"/>
      <c r="O8" s="1249"/>
      <c r="P8" s="1249"/>
      <c r="Q8" s="597">
        <v>45225</v>
      </c>
      <c r="R8" s="595"/>
    </row>
    <row r="9" spans="1:18" ht="15.6" x14ac:dyDescent="0.25">
      <c r="A9" s="358"/>
      <c r="B9" s="598"/>
      <c r="C9" s="599"/>
      <c r="D9" s="599"/>
      <c r="E9" s="599"/>
      <c r="F9" s="600"/>
      <c r="G9" s="600"/>
      <c r="H9" s="600"/>
      <c r="I9" s="600"/>
      <c r="J9" s="600"/>
      <c r="K9" s="599"/>
      <c r="L9" s="601"/>
      <c r="M9" s="602"/>
      <c r="N9" s="603"/>
      <c r="O9" s="604"/>
      <c r="P9" s="605"/>
      <c r="Q9" s="604"/>
      <c r="R9" s="606"/>
    </row>
    <row r="10" spans="1:18" ht="63.6" customHeight="1" x14ac:dyDescent="0.25">
      <c r="A10" s="358"/>
      <c r="B10" s="22" t="s">
        <v>25</v>
      </c>
      <c r="C10" s="22" t="s">
        <v>11</v>
      </c>
      <c r="D10" s="607" t="s">
        <v>52</v>
      </c>
      <c r="E10" s="22" t="s">
        <v>53</v>
      </c>
      <c r="F10" s="508" t="s">
        <v>54</v>
      </c>
      <c r="G10" s="22" t="s">
        <v>55</v>
      </c>
      <c r="H10" s="22" t="s">
        <v>56</v>
      </c>
      <c r="I10" s="22" t="s">
        <v>57</v>
      </c>
      <c r="J10" s="23" t="s">
        <v>58</v>
      </c>
      <c r="K10" s="23" t="s">
        <v>59</v>
      </c>
      <c r="L10" s="360" t="s">
        <v>60</v>
      </c>
      <c r="M10" s="360" t="s">
        <v>61</v>
      </c>
      <c r="N10" s="3" t="s">
        <v>62</v>
      </c>
      <c r="O10" s="24" t="s">
        <v>63</v>
      </c>
      <c r="P10" s="361" t="s">
        <v>64</v>
      </c>
      <c r="Q10" s="23" t="s">
        <v>31</v>
      </c>
      <c r="R10" s="23" t="s">
        <v>65</v>
      </c>
    </row>
    <row r="11" spans="1:18" ht="105.6" x14ac:dyDescent="0.25">
      <c r="B11" s="46" t="s">
        <v>14</v>
      </c>
      <c r="C11" s="47" t="s">
        <v>17</v>
      </c>
      <c r="D11" s="1204" t="s">
        <v>1366</v>
      </c>
      <c r="E11" s="1204" t="s">
        <v>1367</v>
      </c>
      <c r="F11" s="987" t="s">
        <v>1368</v>
      </c>
      <c r="G11" s="1130" t="s">
        <v>1369</v>
      </c>
      <c r="H11" s="987" t="s">
        <v>1370</v>
      </c>
      <c r="I11" s="987" t="s">
        <v>1371</v>
      </c>
      <c r="J11" s="987" t="s">
        <v>1372</v>
      </c>
      <c r="K11" s="48">
        <v>4</v>
      </c>
      <c r="L11" s="569">
        <v>43101</v>
      </c>
      <c r="M11" s="569">
        <v>43465</v>
      </c>
      <c r="N11" s="840">
        <f t="shared" ref="N11:N74" si="0">(M11-L11)/7</f>
        <v>52</v>
      </c>
      <c r="O11" s="841">
        <v>1</v>
      </c>
      <c r="P11" s="841">
        <f t="shared" ref="P11:P74" si="1">O11</f>
        <v>1</v>
      </c>
      <c r="Q11" s="995" t="str">
        <f>IF(ISNUMBER(P11),IF(P11=100%,"CUMPLIDA",IF(AND(ISNUMBER(M11),ISNUMBER(ITRC!$Q$5)), IF(M11&lt;ITRC!$Q$5,"INCUMPLIDA","PROCESO"), "VERIFICAR FECHA")),"SIN VALOR AVANCE")</f>
        <v>CUMPLIDA</v>
      </c>
      <c r="R11" s="992" t="s">
        <v>1373</v>
      </c>
    </row>
    <row r="12" spans="1:18" ht="120.6" customHeight="1" x14ac:dyDescent="0.25">
      <c r="B12" s="46" t="s">
        <v>14</v>
      </c>
      <c r="C12" s="47" t="s">
        <v>17</v>
      </c>
      <c r="D12" s="1204"/>
      <c r="E12" s="1204"/>
      <c r="F12" s="987" t="s">
        <v>1374</v>
      </c>
      <c r="G12" s="1130"/>
      <c r="H12" s="987" t="s">
        <v>1375</v>
      </c>
      <c r="I12" s="987" t="s">
        <v>1376</v>
      </c>
      <c r="J12" s="987" t="s">
        <v>1377</v>
      </c>
      <c r="K12" s="48">
        <v>10</v>
      </c>
      <c r="L12" s="569">
        <v>43101</v>
      </c>
      <c r="M12" s="569">
        <v>43465</v>
      </c>
      <c r="N12" s="840">
        <f t="shared" si="0"/>
        <v>52</v>
      </c>
      <c r="O12" s="841">
        <v>1</v>
      </c>
      <c r="P12" s="841">
        <f t="shared" si="1"/>
        <v>1</v>
      </c>
      <c r="Q12" s="995" t="str">
        <f>IF(ISNUMBER(P12),IF(P12=100%,"CUMPLIDA",IF(AND(ISNUMBER(M12),ISNUMBER(ITRC!$Q$5)), IF(M12&lt;ITRC!$Q$5,"INCUMPLIDA","PROCESO"), "VERIFICAR FECHA")),"SIN VALOR AVANCE")</f>
        <v>CUMPLIDA</v>
      </c>
      <c r="R12" s="992" t="s">
        <v>1373</v>
      </c>
    </row>
    <row r="13" spans="1:18" ht="105.6" x14ac:dyDescent="0.25">
      <c r="B13" s="46" t="s">
        <v>14</v>
      </c>
      <c r="C13" s="47" t="s">
        <v>17</v>
      </c>
      <c r="D13" s="1204"/>
      <c r="E13" s="1204"/>
      <c r="F13" s="987" t="s">
        <v>1378</v>
      </c>
      <c r="G13" s="1130"/>
      <c r="H13" s="987" t="s">
        <v>1379</v>
      </c>
      <c r="I13" s="987" t="s">
        <v>1380</v>
      </c>
      <c r="J13" s="987" t="s">
        <v>1381</v>
      </c>
      <c r="K13" s="49" t="s">
        <v>1382</v>
      </c>
      <c r="L13" s="569">
        <v>43009</v>
      </c>
      <c r="M13" s="569">
        <v>43465</v>
      </c>
      <c r="N13" s="840">
        <f t="shared" si="0"/>
        <v>65.142857142857139</v>
      </c>
      <c r="O13" s="841">
        <v>1</v>
      </c>
      <c r="P13" s="841">
        <f t="shared" si="1"/>
        <v>1</v>
      </c>
      <c r="Q13" s="995" t="str">
        <f>IF(ISNUMBER(P13),IF(P13=100%,"CUMPLIDA",IF(AND(ISNUMBER(M13),ISNUMBER(ITRC!$Q$5)), IF(M13&lt;ITRC!$Q$5,"INCUMPLIDA","PROCESO"), "VERIFICAR FECHA")),"SIN VALOR AVANCE")</f>
        <v>CUMPLIDA</v>
      </c>
      <c r="R13" s="992" t="s">
        <v>1373</v>
      </c>
    </row>
    <row r="14" spans="1:18" ht="90.6" x14ac:dyDescent="0.25">
      <c r="B14" s="46" t="s">
        <v>14</v>
      </c>
      <c r="C14" s="47" t="s">
        <v>17</v>
      </c>
      <c r="D14" s="1204"/>
      <c r="E14" s="1204"/>
      <c r="F14" s="987" t="s">
        <v>1383</v>
      </c>
      <c r="G14" s="1130"/>
      <c r="H14" s="987" t="s">
        <v>1384</v>
      </c>
      <c r="I14" s="987" t="s">
        <v>1385</v>
      </c>
      <c r="J14" s="987" t="s">
        <v>1386</v>
      </c>
      <c r="K14" s="841">
        <v>1</v>
      </c>
      <c r="L14" s="569">
        <v>43018</v>
      </c>
      <c r="M14" s="569">
        <v>43383</v>
      </c>
      <c r="N14" s="840">
        <f>(M14-L14)/7</f>
        <v>52.142857142857146</v>
      </c>
      <c r="O14" s="841">
        <v>1</v>
      </c>
      <c r="P14" s="841">
        <f t="shared" si="1"/>
        <v>1</v>
      </c>
      <c r="Q14" s="995" t="str">
        <f>IF(ISNUMBER(P14),IF(P14=100%,"CUMPLIDA",IF(AND(ISNUMBER(M14),ISNUMBER(ITRC!$Q$5)), IF(M14&lt;ITRC!$Q$5,"INCUMPLIDA","PROCESO"), "VERIFICAR FECHA")),"SIN VALOR AVANCE")</f>
        <v>CUMPLIDA</v>
      </c>
      <c r="R14" s="992" t="s">
        <v>1387</v>
      </c>
    </row>
    <row r="15" spans="1:18" ht="90.6" x14ac:dyDescent="0.25">
      <c r="B15" s="46" t="s">
        <v>14</v>
      </c>
      <c r="C15" s="47" t="s">
        <v>17</v>
      </c>
      <c r="D15" s="1204"/>
      <c r="E15" s="1204"/>
      <c r="F15" s="987" t="s">
        <v>1388</v>
      </c>
      <c r="G15" s="1130"/>
      <c r="H15" s="987" t="s">
        <v>1389</v>
      </c>
      <c r="I15" s="987" t="s">
        <v>1390</v>
      </c>
      <c r="J15" s="987" t="s">
        <v>1391</v>
      </c>
      <c r="K15" s="841">
        <v>0.05</v>
      </c>
      <c r="L15" s="569">
        <v>43040</v>
      </c>
      <c r="M15" s="569">
        <v>43434</v>
      </c>
      <c r="N15" s="840">
        <f t="shared" si="0"/>
        <v>56.285714285714285</v>
      </c>
      <c r="O15" s="841">
        <v>1</v>
      </c>
      <c r="P15" s="841">
        <f t="shared" si="1"/>
        <v>1</v>
      </c>
      <c r="Q15" s="995" t="str">
        <f>IF(ISNUMBER(P15),IF(P15=100%,"CUMPLIDA",IF(AND(ISNUMBER(M15),ISNUMBER(ITRC!$Q$5)), IF(M15&lt;ITRC!$Q$5,"INCUMPLIDA","PROCESO"), "VERIFICAR FECHA")),"SIN VALOR AVANCE")</f>
        <v>CUMPLIDA</v>
      </c>
      <c r="R15" s="992" t="s">
        <v>1392</v>
      </c>
    </row>
    <row r="16" spans="1:18" ht="90.6" x14ac:dyDescent="0.25">
      <c r="B16" s="46" t="s">
        <v>14</v>
      </c>
      <c r="C16" s="47" t="s">
        <v>17</v>
      </c>
      <c r="D16" s="1204"/>
      <c r="E16" s="1204"/>
      <c r="F16" s="987" t="s">
        <v>1393</v>
      </c>
      <c r="G16" s="1130"/>
      <c r="H16" s="987" t="s">
        <v>1394</v>
      </c>
      <c r="I16" s="987" t="s">
        <v>1395</v>
      </c>
      <c r="J16" s="987" t="s">
        <v>1396</v>
      </c>
      <c r="K16" s="48">
        <v>1</v>
      </c>
      <c r="L16" s="569">
        <v>43040</v>
      </c>
      <c r="M16" s="569">
        <v>43099</v>
      </c>
      <c r="N16" s="840">
        <f t="shared" si="0"/>
        <v>8.4285714285714288</v>
      </c>
      <c r="O16" s="841">
        <v>1</v>
      </c>
      <c r="P16" s="841">
        <f t="shared" si="1"/>
        <v>1</v>
      </c>
      <c r="Q16" s="995" t="str">
        <f>IF(ISNUMBER(P16),IF(P16=100%,"CUMPLIDA",IF(AND(ISNUMBER(M16),ISNUMBER(ITRC!$Q$5)), IF(M16&lt;ITRC!$Q$5,"INCUMPLIDA","PROCESO"), "VERIFICAR FECHA")),"SIN VALOR AVANCE")</f>
        <v>CUMPLIDA</v>
      </c>
      <c r="R16" s="992" t="s">
        <v>1397</v>
      </c>
    </row>
    <row r="17" spans="2:18" ht="90" x14ac:dyDescent="0.25">
      <c r="B17" s="46" t="s">
        <v>14</v>
      </c>
      <c r="C17" s="47" t="s">
        <v>17</v>
      </c>
      <c r="D17" s="1204"/>
      <c r="E17" s="1204"/>
      <c r="F17" s="987" t="s">
        <v>1398</v>
      </c>
      <c r="G17" s="1130"/>
      <c r="H17" s="987" t="s">
        <v>1399</v>
      </c>
      <c r="I17" s="987" t="s">
        <v>1400</v>
      </c>
      <c r="J17" s="987" t="s">
        <v>1401</v>
      </c>
      <c r="K17" s="48">
        <v>3</v>
      </c>
      <c r="L17" s="569">
        <v>43059</v>
      </c>
      <c r="M17" s="569">
        <v>43190</v>
      </c>
      <c r="N17" s="840">
        <f t="shared" si="0"/>
        <v>18.714285714285715</v>
      </c>
      <c r="O17" s="841">
        <v>1</v>
      </c>
      <c r="P17" s="841">
        <f t="shared" si="1"/>
        <v>1</v>
      </c>
      <c r="Q17" s="995" t="str">
        <f>IF(ISNUMBER(P17),IF(P17=100%,"CUMPLIDA",IF(AND(ISNUMBER(M17),ISNUMBER(ITRC!$Q$5)), IF(M17&lt;ITRC!$Q$5,"INCUMPLIDA","PROCESO"), "VERIFICAR FECHA")),"SIN VALOR AVANCE")</f>
        <v>CUMPLIDA</v>
      </c>
      <c r="R17" s="992" t="s">
        <v>1402</v>
      </c>
    </row>
    <row r="18" spans="2:18" ht="60" x14ac:dyDescent="0.25">
      <c r="B18" s="46" t="s">
        <v>14</v>
      </c>
      <c r="C18" s="47" t="s">
        <v>17</v>
      </c>
      <c r="D18" s="1204"/>
      <c r="E18" s="1204"/>
      <c r="F18" s="987" t="s">
        <v>1403</v>
      </c>
      <c r="G18" s="1130"/>
      <c r="H18" s="987" t="s">
        <v>1404</v>
      </c>
      <c r="I18" s="987" t="s">
        <v>1405</v>
      </c>
      <c r="J18" s="987" t="s">
        <v>1406</v>
      </c>
      <c r="K18" s="48">
        <v>1</v>
      </c>
      <c r="L18" s="569">
        <v>43031</v>
      </c>
      <c r="M18" s="569">
        <v>43035</v>
      </c>
      <c r="N18" s="840">
        <f t="shared" si="0"/>
        <v>0.5714285714285714</v>
      </c>
      <c r="O18" s="841">
        <v>1</v>
      </c>
      <c r="P18" s="841">
        <f t="shared" si="1"/>
        <v>1</v>
      </c>
      <c r="Q18" s="995" t="str">
        <f>IF(ISNUMBER(P18),IF(P18=100%,"CUMPLIDA",IF(AND(ISNUMBER(M18),ISNUMBER(ITRC!$Q$5)), IF(M18&lt;ITRC!$Q$5,"INCUMPLIDA","PROCESO"), "VERIFICAR FECHA")),"SIN VALOR AVANCE")</f>
        <v>CUMPLIDA</v>
      </c>
      <c r="R18" s="992" t="s">
        <v>1402</v>
      </c>
    </row>
    <row r="19" spans="2:18" ht="75.599999999999994" x14ac:dyDescent="0.25">
      <c r="B19" s="46" t="s">
        <v>14</v>
      </c>
      <c r="C19" s="47" t="s">
        <v>17</v>
      </c>
      <c r="D19" s="1204"/>
      <c r="E19" s="1204"/>
      <c r="F19" s="987" t="s">
        <v>1407</v>
      </c>
      <c r="G19" s="1130"/>
      <c r="H19" s="987" t="s">
        <v>1408</v>
      </c>
      <c r="I19" s="987" t="s">
        <v>1409</v>
      </c>
      <c r="J19" s="987" t="s">
        <v>1410</v>
      </c>
      <c r="K19" s="48">
        <v>2</v>
      </c>
      <c r="L19" s="569">
        <v>43101</v>
      </c>
      <c r="M19" s="569">
        <v>43311</v>
      </c>
      <c r="N19" s="840">
        <f t="shared" si="0"/>
        <v>30</v>
      </c>
      <c r="O19" s="841">
        <v>1</v>
      </c>
      <c r="P19" s="841">
        <f t="shared" si="1"/>
        <v>1</v>
      </c>
      <c r="Q19" s="995" t="str">
        <f>IF(ISNUMBER(P19),IF(P19=100%,"CUMPLIDA",IF(AND(ISNUMBER(M19),ISNUMBER(ITRC!$Q$5)), IF(M19&lt;ITRC!$Q$5,"INCUMPLIDA","PROCESO"), "VERIFICAR FECHA")),"SIN VALOR AVANCE")</f>
        <v>CUMPLIDA</v>
      </c>
      <c r="R19" s="992" t="s">
        <v>1411</v>
      </c>
    </row>
    <row r="20" spans="2:18" ht="100.95" customHeight="1" x14ac:dyDescent="0.25">
      <c r="B20" s="46" t="s">
        <v>14</v>
      </c>
      <c r="C20" s="47" t="s">
        <v>17</v>
      </c>
      <c r="D20" s="1204" t="s">
        <v>1412</v>
      </c>
      <c r="E20" s="1204" t="s">
        <v>1413</v>
      </c>
      <c r="F20" s="1130" t="s">
        <v>1414</v>
      </c>
      <c r="G20" s="1130" t="s">
        <v>1415</v>
      </c>
      <c r="H20" s="987" t="s">
        <v>1416</v>
      </c>
      <c r="I20" s="987" t="s">
        <v>1417</v>
      </c>
      <c r="J20" s="987" t="s">
        <v>1418</v>
      </c>
      <c r="K20" s="48">
        <v>5</v>
      </c>
      <c r="L20" s="569">
        <v>43101</v>
      </c>
      <c r="M20" s="569">
        <v>43465</v>
      </c>
      <c r="N20" s="840">
        <f t="shared" si="0"/>
        <v>52</v>
      </c>
      <c r="O20" s="841">
        <v>1</v>
      </c>
      <c r="P20" s="841">
        <f t="shared" si="1"/>
        <v>1</v>
      </c>
      <c r="Q20" s="995" t="str">
        <f>IF(ISNUMBER(P20),IF(P20=100%,"CUMPLIDA",IF(AND(ISNUMBER(M20),ISNUMBER(ITRC!$Q$5)), IF(M20&lt;ITRC!$Q$5,"INCUMPLIDA","PROCESO"), "VERIFICAR FECHA")),"SIN VALOR AVANCE")</f>
        <v>CUMPLIDA</v>
      </c>
      <c r="R20" s="992" t="s">
        <v>1373</v>
      </c>
    </row>
    <row r="21" spans="2:18" ht="90.6" x14ac:dyDescent="0.25">
      <c r="B21" s="46" t="s">
        <v>14</v>
      </c>
      <c r="C21" s="47" t="s">
        <v>17</v>
      </c>
      <c r="D21" s="1204"/>
      <c r="E21" s="1204"/>
      <c r="F21" s="1130"/>
      <c r="G21" s="1130"/>
      <c r="H21" s="987" t="s">
        <v>1419</v>
      </c>
      <c r="I21" s="987" t="s">
        <v>1417</v>
      </c>
      <c r="J21" s="987" t="s">
        <v>1420</v>
      </c>
      <c r="K21" s="841">
        <v>1</v>
      </c>
      <c r="L21" s="569">
        <v>43040</v>
      </c>
      <c r="M21" s="569">
        <v>43281</v>
      </c>
      <c r="N21" s="840">
        <f t="shared" si="0"/>
        <v>34.428571428571431</v>
      </c>
      <c r="O21" s="841">
        <v>1</v>
      </c>
      <c r="P21" s="841">
        <f t="shared" si="1"/>
        <v>1</v>
      </c>
      <c r="Q21" s="995" t="str">
        <f>IF(ISNUMBER(P21),IF(P21=100%,"CUMPLIDA",IF(AND(ISNUMBER(M21),ISNUMBER(ITRC!$Q$5)), IF(M21&lt;ITRC!$Q$5,"INCUMPLIDA","PROCESO"), "VERIFICAR FECHA")),"SIN VALOR AVANCE")</f>
        <v>CUMPLIDA</v>
      </c>
      <c r="R21" s="992" t="s">
        <v>1421</v>
      </c>
    </row>
    <row r="22" spans="2:18" ht="105" x14ac:dyDescent="0.25">
      <c r="B22" s="46" t="s">
        <v>14</v>
      </c>
      <c r="C22" s="47" t="s">
        <v>17</v>
      </c>
      <c r="D22" s="1204"/>
      <c r="E22" s="1204"/>
      <c r="F22" s="1130"/>
      <c r="G22" s="1130"/>
      <c r="H22" s="987" t="s">
        <v>1422</v>
      </c>
      <c r="I22" s="987" t="s">
        <v>1423</v>
      </c>
      <c r="J22" s="987" t="s">
        <v>1424</v>
      </c>
      <c r="K22" s="48">
        <v>20</v>
      </c>
      <c r="L22" s="569">
        <v>43101</v>
      </c>
      <c r="M22" s="569">
        <v>43465</v>
      </c>
      <c r="N22" s="840">
        <f t="shared" si="0"/>
        <v>52</v>
      </c>
      <c r="O22" s="841">
        <v>1</v>
      </c>
      <c r="P22" s="841">
        <f t="shared" si="1"/>
        <v>1</v>
      </c>
      <c r="Q22" s="995" t="str">
        <f>IF(ISNUMBER(P22),IF(P22=100%,"CUMPLIDA",IF(AND(ISNUMBER(M22),ISNUMBER(ITRC!$Q$5)), IF(M22&lt;ITRC!$Q$5,"INCUMPLIDA","PROCESO"), "VERIFICAR FECHA")),"SIN VALOR AVANCE")</f>
        <v>CUMPLIDA</v>
      </c>
      <c r="R22" s="992" t="s">
        <v>1421</v>
      </c>
    </row>
    <row r="23" spans="2:18" ht="105.6" x14ac:dyDescent="0.25">
      <c r="B23" s="46" t="s">
        <v>14</v>
      </c>
      <c r="C23" s="47" t="s">
        <v>17</v>
      </c>
      <c r="D23" s="1204"/>
      <c r="E23" s="1204"/>
      <c r="F23" s="1130" t="s">
        <v>1425</v>
      </c>
      <c r="G23" s="1130"/>
      <c r="H23" s="987" t="s">
        <v>1426</v>
      </c>
      <c r="I23" s="987" t="s">
        <v>1427</v>
      </c>
      <c r="J23" s="987" t="s">
        <v>1428</v>
      </c>
      <c r="K23" s="48">
        <v>1</v>
      </c>
      <c r="L23" s="569">
        <v>43028</v>
      </c>
      <c r="M23" s="569">
        <v>43059</v>
      </c>
      <c r="N23" s="840">
        <f t="shared" si="0"/>
        <v>4.4285714285714288</v>
      </c>
      <c r="O23" s="841">
        <v>1</v>
      </c>
      <c r="P23" s="841">
        <f t="shared" si="1"/>
        <v>1</v>
      </c>
      <c r="Q23" s="995" t="str">
        <f>IF(ISNUMBER(P23),IF(P23=100%,"CUMPLIDA",IF(AND(ISNUMBER(M23),ISNUMBER(ITRC!$Q$5)), IF(M23&lt;ITRC!$Q$5,"INCUMPLIDA","PROCESO"), "VERIFICAR FECHA")),"SIN VALOR AVANCE")</f>
        <v>CUMPLIDA</v>
      </c>
      <c r="R23" s="992" t="s">
        <v>1373</v>
      </c>
    </row>
    <row r="24" spans="2:18" ht="115.2" customHeight="1" x14ac:dyDescent="0.25">
      <c r="B24" s="46" t="s">
        <v>14</v>
      </c>
      <c r="C24" s="47" t="s">
        <v>17</v>
      </c>
      <c r="D24" s="1204"/>
      <c r="E24" s="1204"/>
      <c r="F24" s="1130"/>
      <c r="G24" s="1130"/>
      <c r="H24" s="987" t="s">
        <v>1429</v>
      </c>
      <c r="I24" s="987" t="s">
        <v>1430</v>
      </c>
      <c r="J24" s="987" t="s">
        <v>1431</v>
      </c>
      <c r="K24" s="48">
        <v>1</v>
      </c>
      <c r="L24" s="569">
        <v>42979</v>
      </c>
      <c r="M24" s="569">
        <v>43099</v>
      </c>
      <c r="N24" s="840">
        <f t="shared" si="0"/>
        <v>17.142857142857142</v>
      </c>
      <c r="O24" s="841">
        <v>1</v>
      </c>
      <c r="P24" s="841">
        <f t="shared" si="1"/>
        <v>1</v>
      </c>
      <c r="Q24" s="995" t="str">
        <f>IF(ISNUMBER(P24),IF(P24=100%,"CUMPLIDA",IF(AND(ISNUMBER(M24),ISNUMBER(ITRC!$Q$5)), IF(M24&lt;ITRC!$Q$5,"INCUMPLIDA","PROCESO"), "VERIFICAR FECHA")),"SIN VALOR AVANCE")</f>
        <v>CUMPLIDA</v>
      </c>
      <c r="R24" s="992" t="s">
        <v>1432</v>
      </c>
    </row>
    <row r="25" spans="2:18" ht="105.6" x14ac:dyDescent="0.25">
      <c r="B25" s="46" t="s">
        <v>14</v>
      </c>
      <c r="C25" s="47" t="s">
        <v>17</v>
      </c>
      <c r="D25" s="1204"/>
      <c r="E25" s="1204"/>
      <c r="F25" s="1130"/>
      <c r="G25" s="1130"/>
      <c r="H25" s="987" t="s">
        <v>1433</v>
      </c>
      <c r="I25" s="987" t="s">
        <v>1434</v>
      </c>
      <c r="J25" s="987" t="s">
        <v>1435</v>
      </c>
      <c r="K25" s="48">
        <v>1</v>
      </c>
      <c r="L25" s="569">
        <v>43020</v>
      </c>
      <c r="M25" s="569">
        <v>43038</v>
      </c>
      <c r="N25" s="840">
        <f t="shared" si="0"/>
        <v>2.5714285714285716</v>
      </c>
      <c r="O25" s="841">
        <v>1</v>
      </c>
      <c r="P25" s="841">
        <f t="shared" si="1"/>
        <v>1</v>
      </c>
      <c r="Q25" s="995" t="str">
        <f>IF(ISNUMBER(P25),IF(P25=100%,"CUMPLIDA",IF(AND(ISNUMBER(M25),ISNUMBER(ITRC!$Q$5)), IF(M25&lt;ITRC!$Q$5,"INCUMPLIDA","PROCESO"), "VERIFICAR FECHA")),"SIN VALOR AVANCE")</f>
        <v>CUMPLIDA</v>
      </c>
      <c r="R25" s="992" t="s">
        <v>1436</v>
      </c>
    </row>
    <row r="26" spans="2:18" ht="105.6" x14ac:dyDescent="0.25">
      <c r="B26" s="46" t="s">
        <v>14</v>
      </c>
      <c r="C26" s="47" t="s">
        <v>17</v>
      </c>
      <c r="D26" s="1204"/>
      <c r="E26" s="1204"/>
      <c r="F26" s="1130" t="s">
        <v>1437</v>
      </c>
      <c r="G26" s="1130"/>
      <c r="H26" s="987" t="s">
        <v>1438</v>
      </c>
      <c r="I26" s="987" t="s">
        <v>1439</v>
      </c>
      <c r="J26" s="987" t="s">
        <v>1435</v>
      </c>
      <c r="K26" s="48">
        <v>1</v>
      </c>
      <c r="L26" s="569">
        <v>43040</v>
      </c>
      <c r="M26" s="569">
        <v>43069</v>
      </c>
      <c r="N26" s="840">
        <f t="shared" si="0"/>
        <v>4.1428571428571432</v>
      </c>
      <c r="O26" s="841">
        <v>1</v>
      </c>
      <c r="P26" s="841">
        <f t="shared" si="1"/>
        <v>1</v>
      </c>
      <c r="Q26" s="995" t="str">
        <f>IF(ISNUMBER(P26),IF(P26=100%,"CUMPLIDA",IF(AND(ISNUMBER(M26),ISNUMBER(ITRC!$Q$5)), IF(M26&lt;ITRC!$Q$5,"INCUMPLIDA","PROCESO"), "VERIFICAR FECHA")),"SIN VALOR AVANCE")</f>
        <v>CUMPLIDA</v>
      </c>
      <c r="R26" s="992" t="s">
        <v>1373</v>
      </c>
    </row>
    <row r="27" spans="2:18" ht="105.6" x14ac:dyDescent="0.25">
      <c r="B27" s="46" t="s">
        <v>14</v>
      </c>
      <c r="C27" s="47" t="s">
        <v>17</v>
      </c>
      <c r="D27" s="1204"/>
      <c r="E27" s="1204"/>
      <c r="F27" s="1130"/>
      <c r="G27" s="1130"/>
      <c r="H27" s="987" t="s">
        <v>1440</v>
      </c>
      <c r="I27" s="987" t="s">
        <v>1439</v>
      </c>
      <c r="J27" s="987" t="s">
        <v>1441</v>
      </c>
      <c r="K27" s="48">
        <v>1</v>
      </c>
      <c r="L27" s="569">
        <v>42979</v>
      </c>
      <c r="M27" s="569">
        <v>43038</v>
      </c>
      <c r="N27" s="840">
        <f t="shared" si="0"/>
        <v>8.4285714285714288</v>
      </c>
      <c r="O27" s="841">
        <v>1</v>
      </c>
      <c r="P27" s="841">
        <f t="shared" si="1"/>
        <v>1</v>
      </c>
      <c r="Q27" s="995" t="str">
        <f>IF(ISNUMBER(P27),IF(P27=100%,"CUMPLIDA",IF(AND(ISNUMBER(M27),ISNUMBER(ITRC!$Q$5)), IF(M27&lt;ITRC!$Q$5,"INCUMPLIDA","PROCESO"), "VERIFICAR FECHA")),"SIN VALOR AVANCE")</f>
        <v>CUMPLIDA</v>
      </c>
      <c r="R27" s="992" t="s">
        <v>1373</v>
      </c>
    </row>
    <row r="28" spans="2:18" ht="105.6" x14ac:dyDescent="0.25">
      <c r="B28" s="46" t="s">
        <v>14</v>
      </c>
      <c r="C28" s="47" t="s">
        <v>17</v>
      </c>
      <c r="D28" s="1204"/>
      <c r="E28" s="1204"/>
      <c r="F28" s="1130"/>
      <c r="G28" s="1130"/>
      <c r="H28" s="1192" t="s">
        <v>1442</v>
      </c>
      <c r="I28" s="1130" t="s">
        <v>1443</v>
      </c>
      <c r="J28" s="987" t="s">
        <v>1444</v>
      </c>
      <c r="K28" s="48">
        <v>1</v>
      </c>
      <c r="L28" s="569">
        <v>43021</v>
      </c>
      <c r="M28" s="569">
        <v>43039</v>
      </c>
      <c r="N28" s="840">
        <f t="shared" si="0"/>
        <v>2.5714285714285716</v>
      </c>
      <c r="O28" s="841">
        <v>1</v>
      </c>
      <c r="P28" s="841">
        <f t="shared" si="1"/>
        <v>1</v>
      </c>
      <c r="Q28" s="995" t="str">
        <f>IF(ISNUMBER(P28),IF(P28=100%,"CUMPLIDA",IF(AND(ISNUMBER(M28),ISNUMBER(ITRC!$Q$5)), IF(M28&lt;ITRC!$Q$5,"INCUMPLIDA","PROCESO"), "VERIFICAR FECHA")),"SIN VALOR AVANCE")</f>
        <v>CUMPLIDA</v>
      </c>
      <c r="R28" s="992" t="s">
        <v>1373</v>
      </c>
    </row>
    <row r="29" spans="2:18" ht="105.6" x14ac:dyDescent="0.25">
      <c r="B29" s="46" t="s">
        <v>14</v>
      </c>
      <c r="C29" s="47" t="s">
        <v>17</v>
      </c>
      <c r="D29" s="1204"/>
      <c r="E29" s="1204"/>
      <c r="F29" s="1130" t="s">
        <v>1445</v>
      </c>
      <c r="G29" s="1130"/>
      <c r="H29" s="1192"/>
      <c r="I29" s="1130"/>
      <c r="J29" s="987" t="s">
        <v>1446</v>
      </c>
      <c r="K29" s="48">
        <v>1</v>
      </c>
      <c r="L29" s="569">
        <v>43040</v>
      </c>
      <c r="M29" s="569">
        <v>43100</v>
      </c>
      <c r="N29" s="840">
        <f t="shared" si="0"/>
        <v>8.5714285714285712</v>
      </c>
      <c r="O29" s="841">
        <v>1</v>
      </c>
      <c r="P29" s="841">
        <f t="shared" si="1"/>
        <v>1</v>
      </c>
      <c r="Q29" s="995" t="str">
        <f>IF(ISNUMBER(P29),IF(P29=100%,"CUMPLIDA",IF(AND(ISNUMBER(M29),ISNUMBER(ITRC!$Q$5)), IF(M29&lt;ITRC!$Q$5,"INCUMPLIDA","PROCESO"), "VERIFICAR FECHA")),"SIN VALOR AVANCE")</f>
        <v>CUMPLIDA</v>
      </c>
      <c r="R29" s="992" t="s">
        <v>1447</v>
      </c>
    </row>
    <row r="30" spans="2:18" ht="105.6" x14ac:dyDescent="0.25">
      <c r="B30" s="46" t="s">
        <v>14</v>
      </c>
      <c r="C30" s="47" t="s">
        <v>17</v>
      </c>
      <c r="D30" s="1204"/>
      <c r="E30" s="1204"/>
      <c r="F30" s="1130"/>
      <c r="G30" s="1130"/>
      <c r="H30" s="987" t="s">
        <v>1448</v>
      </c>
      <c r="I30" s="987" t="s">
        <v>1449</v>
      </c>
      <c r="J30" s="987" t="s">
        <v>1450</v>
      </c>
      <c r="K30" s="48">
        <v>1</v>
      </c>
      <c r="L30" s="569">
        <v>43009</v>
      </c>
      <c r="M30" s="569">
        <v>43830</v>
      </c>
      <c r="N30" s="840">
        <f t="shared" si="0"/>
        <v>117.28571428571429</v>
      </c>
      <c r="O30" s="841">
        <v>1</v>
      </c>
      <c r="P30" s="841">
        <f t="shared" si="1"/>
        <v>1</v>
      </c>
      <c r="Q30" s="995" t="str">
        <f>IF(ISNUMBER(P30),IF(P30=100%,"CUMPLIDA",IF(AND(ISNUMBER(M30),ISNUMBER(ITRC!$Q$5)), IF(M30&lt;ITRC!$Q$5,"INCUMPLIDA","PROCESO"), "VERIFICAR FECHA")),"SIN VALOR AVANCE")</f>
        <v>CUMPLIDA</v>
      </c>
      <c r="R30" s="992" t="s">
        <v>1447</v>
      </c>
    </row>
    <row r="31" spans="2:18" ht="105.6" x14ac:dyDescent="0.25">
      <c r="B31" s="46" t="s">
        <v>14</v>
      </c>
      <c r="C31" s="47" t="s">
        <v>17</v>
      </c>
      <c r="D31" s="1204"/>
      <c r="E31" s="1204"/>
      <c r="F31" s="1130"/>
      <c r="G31" s="1130"/>
      <c r="H31" s="987" t="s">
        <v>1451</v>
      </c>
      <c r="I31" s="987" t="s">
        <v>1452</v>
      </c>
      <c r="J31" s="987" t="s">
        <v>1453</v>
      </c>
      <c r="K31" s="48">
        <v>1</v>
      </c>
      <c r="L31" s="569">
        <v>44013</v>
      </c>
      <c r="M31" s="569">
        <v>44195</v>
      </c>
      <c r="N31" s="840">
        <f t="shared" si="0"/>
        <v>26</v>
      </c>
      <c r="O31" s="841">
        <v>1</v>
      </c>
      <c r="P31" s="841">
        <f t="shared" si="1"/>
        <v>1</v>
      </c>
      <c r="Q31" s="995" t="str">
        <f>IF(ISNUMBER(P31),IF(P31=100%,"CUMPLIDA",IF(AND(ISNUMBER(M31),ISNUMBER(ITRC!$Q$5)), IF(M31&lt;ITRC!$Q$5,"INCUMPLIDA","PROCESO"), "VERIFICAR FECHA")),"SIN VALOR AVANCE")</f>
        <v>CUMPLIDA</v>
      </c>
      <c r="R31" s="992" t="s">
        <v>1447</v>
      </c>
    </row>
    <row r="32" spans="2:18" ht="165.6" x14ac:dyDescent="0.25">
      <c r="B32" s="46" t="s">
        <v>14</v>
      </c>
      <c r="C32" s="47" t="s">
        <v>17</v>
      </c>
      <c r="D32" s="1204"/>
      <c r="E32" s="1204"/>
      <c r="F32" s="1130" t="s">
        <v>1454</v>
      </c>
      <c r="G32" s="1130"/>
      <c r="H32" s="987" t="s">
        <v>1455</v>
      </c>
      <c r="I32" s="987" t="s">
        <v>1456</v>
      </c>
      <c r="J32" s="987" t="s">
        <v>1457</v>
      </c>
      <c r="K32" s="48">
        <v>1</v>
      </c>
      <c r="L32" s="569">
        <v>44773</v>
      </c>
      <c r="M32" s="569">
        <v>45382</v>
      </c>
      <c r="N32" s="840">
        <f t="shared" si="0"/>
        <v>87</v>
      </c>
      <c r="O32" s="841">
        <v>0.18</v>
      </c>
      <c r="P32" s="841">
        <f t="shared" si="1"/>
        <v>0.18</v>
      </c>
      <c r="Q32" s="995" t="str">
        <f>IF(ISNUMBER(P32),IF(P32=100%,"CUMPLIDA",IF(AND(ISNUMBER(M32),ISNUMBER(ITRC!$Q$5)), IF(M32&lt;ITRC!$Q$5,"INCUMPLIDA","PROCESO"), "VERIFICAR FECHA")),"SIN VALOR AVANCE")</f>
        <v>PROCESO</v>
      </c>
      <c r="R32" s="992" t="s">
        <v>1458</v>
      </c>
    </row>
    <row r="33" spans="2:18" ht="195.6" x14ac:dyDescent="0.25">
      <c r="B33" s="46" t="s">
        <v>14</v>
      </c>
      <c r="C33" s="47" t="s">
        <v>17</v>
      </c>
      <c r="D33" s="1204"/>
      <c r="E33" s="1204"/>
      <c r="F33" s="1130"/>
      <c r="G33" s="1130"/>
      <c r="H33" s="987" t="s">
        <v>1459</v>
      </c>
      <c r="I33" s="987" t="s">
        <v>1456</v>
      </c>
      <c r="J33" s="987" t="s">
        <v>1460</v>
      </c>
      <c r="K33" s="48">
        <v>1</v>
      </c>
      <c r="L33" s="569">
        <v>44926</v>
      </c>
      <c r="M33" s="569">
        <v>45838</v>
      </c>
      <c r="N33" s="840">
        <f t="shared" si="0"/>
        <v>130.28571428571428</v>
      </c>
      <c r="O33" s="841">
        <v>0</v>
      </c>
      <c r="P33" s="841">
        <f t="shared" si="1"/>
        <v>0</v>
      </c>
      <c r="Q33" s="995" t="str">
        <f>IF(ISNUMBER(P33),IF(P33=100%,"CUMPLIDA",IF(AND(ISNUMBER(M33),ISNUMBER(ITRC!$Q$5)), IF(M33&lt;ITRC!$Q$5,"INCUMPLIDA","PROCESO"), "VERIFICAR FECHA")),"SIN VALOR AVANCE")</f>
        <v>PROCESO</v>
      </c>
      <c r="R33" s="992" t="s">
        <v>1461</v>
      </c>
    </row>
    <row r="34" spans="2:18" ht="195.6" x14ac:dyDescent="0.25">
      <c r="B34" s="46" t="s">
        <v>14</v>
      </c>
      <c r="C34" s="47" t="s">
        <v>17</v>
      </c>
      <c r="D34" s="1204"/>
      <c r="E34" s="1204"/>
      <c r="F34" s="1130" t="s">
        <v>1463</v>
      </c>
      <c r="G34" s="1130"/>
      <c r="H34" s="987" t="s">
        <v>1464</v>
      </c>
      <c r="I34" s="987" t="s">
        <v>1456</v>
      </c>
      <c r="J34" s="987" t="s">
        <v>1465</v>
      </c>
      <c r="K34" s="48">
        <v>1</v>
      </c>
      <c r="L34" s="569">
        <v>45292</v>
      </c>
      <c r="M34" s="569">
        <v>46022</v>
      </c>
      <c r="N34" s="840">
        <f t="shared" si="0"/>
        <v>104.28571428571429</v>
      </c>
      <c r="O34" s="841">
        <v>0</v>
      </c>
      <c r="P34" s="841">
        <f t="shared" si="1"/>
        <v>0</v>
      </c>
      <c r="Q34" s="995" t="str">
        <f>IF(ISNUMBER(P34),IF(P34=100%,"CUMPLIDA",IF(AND(ISNUMBER(M34),ISNUMBER(ITRC!$Q$5)), IF(M34&lt;ITRC!$Q$5,"INCUMPLIDA","PROCESO"), "VERIFICAR FECHA")),"SIN VALOR AVANCE")</f>
        <v>PROCESO</v>
      </c>
      <c r="R34" s="992" t="s">
        <v>1461</v>
      </c>
    </row>
    <row r="35" spans="2:18" ht="100.95" customHeight="1" x14ac:dyDescent="0.25">
      <c r="B35" s="46" t="s">
        <v>14</v>
      </c>
      <c r="C35" s="47" t="s">
        <v>17</v>
      </c>
      <c r="D35" s="1204"/>
      <c r="E35" s="1204"/>
      <c r="F35" s="1130"/>
      <c r="G35" s="1130"/>
      <c r="H35" s="987" t="s">
        <v>1466</v>
      </c>
      <c r="I35" s="987" t="s">
        <v>1467</v>
      </c>
      <c r="J35" s="987" t="s">
        <v>1468</v>
      </c>
      <c r="K35" s="48">
        <v>3</v>
      </c>
      <c r="L35" s="569">
        <v>43009</v>
      </c>
      <c r="M35" s="569">
        <v>43374</v>
      </c>
      <c r="N35" s="840">
        <f t="shared" si="0"/>
        <v>52.142857142857146</v>
      </c>
      <c r="O35" s="841">
        <v>1</v>
      </c>
      <c r="P35" s="841">
        <f t="shared" si="1"/>
        <v>1</v>
      </c>
      <c r="Q35" s="995" t="str">
        <f>IF(ISNUMBER(P35),IF(P35=100%,"CUMPLIDA",IF(AND(ISNUMBER(M35),ISNUMBER(ITRC!$Q$5)), IF(M35&lt;ITRC!$Q$5,"INCUMPLIDA","PROCESO"), "VERIFICAR FECHA")),"SIN VALOR AVANCE")</f>
        <v>CUMPLIDA</v>
      </c>
      <c r="R35" s="992" t="s">
        <v>1469</v>
      </c>
    </row>
    <row r="36" spans="2:18" ht="105.6" x14ac:dyDescent="0.25">
      <c r="B36" s="46" t="s">
        <v>14</v>
      </c>
      <c r="C36" s="47" t="s">
        <v>17</v>
      </c>
      <c r="D36" s="1204"/>
      <c r="E36" s="1204"/>
      <c r="F36" s="1130"/>
      <c r="G36" s="1130"/>
      <c r="H36" s="987" t="s">
        <v>1470</v>
      </c>
      <c r="I36" s="987" t="s">
        <v>1471</v>
      </c>
      <c r="J36" s="987" t="s">
        <v>1472</v>
      </c>
      <c r="K36" s="48">
        <v>1</v>
      </c>
      <c r="L36" s="569">
        <v>42948</v>
      </c>
      <c r="M36" s="569">
        <v>43100</v>
      </c>
      <c r="N36" s="840">
        <f t="shared" si="0"/>
        <v>21.714285714285715</v>
      </c>
      <c r="O36" s="841">
        <v>1</v>
      </c>
      <c r="P36" s="841">
        <f t="shared" si="1"/>
        <v>1</v>
      </c>
      <c r="Q36" s="995" t="str">
        <f>IF(ISNUMBER(P36),IF(P36=100%,"CUMPLIDA",IF(AND(ISNUMBER(M36),ISNUMBER(ITRC!$Q$5)), IF(M36&lt;ITRC!$Q$5,"INCUMPLIDA","PROCESO"), "VERIFICAR FECHA")),"SIN VALOR AVANCE")</f>
        <v>CUMPLIDA</v>
      </c>
      <c r="R36" s="992" t="s">
        <v>1473</v>
      </c>
    </row>
    <row r="37" spans="2:18" ht="90.6" x14ac:dyDescent="0.25">
      <c r="B37" s="46" t="s">
        <v>14</v>
      </c>
      <c r="C37" s="47" t="s">
        <v>17</v>
      </c>
      <c r="D37" s="1204"/>
      <c r="E37" s="1204"/>
      <c r="F37" s="1130"/>
      <c r="G37" s="1130"/>
      <c r="H37" s="987" t="s">
        <v>1474</v>
      </c>
      <c r="I37" s="987" t="s">
        <v>1475</v>
      </c>
      <c r="J37" s="987" t="s">
        <v>280</v>
      </c>
      <c r="K37" s="48">
        <v>1</v>
      </c>
      <c r="L37" s="569">
        <v>42979</v>
      </c>
      <c r="M37" s="569">
        <v>43344</v>
      </c>
      <c r="N37" s="840">
        <f t="shared" si="0"/>
        <v>52.142857142857146</v>
      </c>
      <c r="O37" s="841">
        <v>1</v>
      </c>
      <c r="P37" s="841">
        <f t="shared" si="1"/>
        <v>1</v>
      </c>
      <c r="Q37" s="995" t="str">
        <f>IF(ISNUMBER(P37),IF(P37=100%,"CUMPLIDA",IF(AND(ISNUMBER(M37),ISNUMBER(ITRC!$Q$5)), IF(M37&lt;ITRC!$Q$5,"INCUMPLIDA","PROCESO"), "VERIFICAR FECHA")),"SIN VALOR AVANCE")</f>
        <v>CUMPLIDA</v>
      </c>
      <c r="R37" s="992" t="s">
        <v>1476</v>
      </c>
    </row>
    <row r="38" spans="2:18" ht="90.6" x14ac:dyDescent="0.25">
      <c r="B38" s="46" t="s">
        <v>14</v>
      </c>
      <c r="C38" s="47" t="s">
        <v>17</v>
      </c>
      <c r="D38" s="1204"/>
      <c r="E38" s="1204"/>
      <c r="F38" s="1130"/>
      <c r="G38" s="1130"/>
      <c r="H38" s="987" t="s">
        <v>1477</v>
      </c>
      <c r="I38" s="987" t="s">
        <v>1478</v>
      </c>
      <c r="J38" s="987" t="s">
        <v>1479</v>
      </c>
      <c r="K38" s="841">
        <v>1</v>
      </c>
      <c r="L38" s="569">
        <v>43101</v>
      </c>
      <c r="M38" s="569">
        <v>43465</v>
      </c>
      <c r="N38" s="840">
        <f t="shared" si="0"/>
        <v>52</v>
      </c>
      <c r="O38" s="841">
        <v>1</v>
      </c>
      <c r="P38" s="841">
        <f t="shared" si="1"/>
        <v>1</v>
      </c>
      <c r="Q38" s="995" t="str">
        <f>IF(ISNUMBER(P38),IF(P38=100%,"CUMPLIDA",IF(AND(ISNUMBER(M38),ISNUMBER(ITRC!$Q$5)), IF(M38&lt;ITRC!$Q$5,"INCUMPLIDA","PROCESO"), "VERIFICAR FECHA")),"SIN VALOR AVANCE")</f>
        <v>CUMPLIDA</v>
      </c>
      <c r="R38" s="992" t="s">
        <v>1480</v>
      </c>
    </row>
    <row r="39" spans="2:18" ht="90.6" x14ac:dyDescent="0.25">
      <c r="B39" s="46" t="s">
        <v>14</v>
      </c>
      <c r="C39" s="47" t="s">
        <v>17</v>
      </c>
      <c r="D39" s="1204"/>
      <c r="E39" s="1204"/>
      <c r="F39" s="1130"/>
      <c r="G39" s="1130"/>
      <c r="H39" s="987" t="s">
        <v>1481</v>
      </c>
      <c r="I39" s="987" t="s">
        <v>1482</v>
      </c>
      <c r="J39" s="987" t="s">
        <v>1483</v>
      </c>
      <c r="K39" s="48">
        <v>6</v>
      </c>
      <c r="L39" s="569">
        <v>43009</v>
      </c>
      <c r="M39" s="569">
        <v>43374</v>
      </c>
      <c r="N39" s="840">
        <f t="shared" si="0"/>
        <v>52.142857142857146</v>
      </c>
      <c r="O39" s="841">
        <v>1</v>
      </c>
      <c r="P39" s="841">
        <f t="shared" si="1"/>
        <v>1</v>
      </c>
      <c r="Q39" s="995" t="str">
        <f>IF(ISNUMBER(P39),IF(P39=100%,"CUMPLIDA",IF(AND(ISNUMBER(M39),ISNUMBER(ITRC!$Q$5)), IF(M39&lt;ITRC!$Q$5,"INCUMPLIDA","PROCESO"), "VERIFICAR FECHA")),"SIN VALOR AVANCE")</f>
        <v>CUMPLIDA</v>
      </c>
      <c r="R39" s="992" t="s">
        <v>1484</v>
      </c>
    </row>
    <row r="40" spans="2:18" ht="105.6" x14ac:dyDescent="0.25">
      <c r="B40" s="46" t="s">
        <v>14</v>
      </c>
      <c r="C40" s="47" t="s">
        <v>17</v>
      </c>
      <c r="D40" s="1204"/>
      <c r="E40" s="1204"/>
      <c r="F40" s="1130"/>
      <c r="G40" s="1130"/>
      <c r="H40" s="987" t="s">
        <v>1485</v>
      </c>
      <c r="I40" s="987" t="s">
        <v>1439</v>
      </c>
      <c r="J40" s="987" t="s">
        <v>1486</v>
      </c>
      <c r="K40" s="841">
        <v>1</v>
      </c>
      <c r="L40" s="569">
        <v>43344</v>
      </c>
      <c r="M40" s="569">
        <v>43830</v>
      </c>
      <c r="N40" s="840">
        <f t="shared" si="0"/>
        <v>69.428571428571431</v>
      </c>
      <c r="O40" s="841">
        <v>1</v>
      </c>
      <c r="P40" s="841">
        <f t="shared" si="1"/>
        <v>1</v>
      </c>
      <c r="Q40" s="995" t="str">
        <f>IF(ISNUMBER(P40),IF(P40=100%,"CUMPLIDA",IF(AND(ISNUMBER(M40),ISNUMBER(ITRC!$Q$5)), IF(M40&lt;ITRC!$Q$5,"INCUMPLIDA","PROCESO"), "VERIFICAR FECHA")),"SIN VALOR AVANCE")</f>
        <v>CUMPLIDA</v>
      </c>
      <c r="R40" s="992" t="s">
        <v>1373</v>
      </c>
    </row>
    <row r="41" spans="2:18" ht="100.95" customHeight="1" x14ac:dyDescent="0.25">
      <c r="B41" s="46" t="s">
        <v>14</v>
      </c>
      <c r="C41" s="47" t="s">
        <v>17</v>
      </c>
      <c r="D41" s="1204" t="s">
        <v>1487</v>
      </c>
      <c r="E41" s="1204" t="s">
        <v>1488</v>
      </c>
      <c r="F41" s="1130" t="s">
        <v>1489</v>
      </c>
      <c r="G41" s="1130" t="s">
        <v>1490</v>
      </c>
      <c r="H41" s="987" t="s">
        <v>1491</v>
      </c>
      <c r="I41" s="987" t="s">
        <v>1492</v>
      </c>
      <c r="J41" s="987" t="s">
        <v>1493</v>
      </c>
      <c r="K41" s="357">
        <v>6432363831</v>
      </c>
      <c r="L41" s="569">
        <v>43040</v>
      </c>
      <c r="M41" s="569">
        <v>44316</v>
      </c>
      <c r="N41" s="840">
        <f t="shared" si="0"/>
        <v>182.28571428571428</v>
      </c>
      <c r="O41" s="841">
        <v>1</v>
      </c>
      <c r="P41" s="841">
        <f t="shared" si="1"/>
        <v>1</v>
      </c>
      <c r="Q41" s="995" t="str">
        <f>IF(ISNUMBER(P41),IF(P41=100%,"CUMPLIDA",IF(AND(ISNUMBER(M41),ISNUMBER(ITRC!$Q$5)), IF(M41&lt;ITRC!$Q$5,"INCUMPLIDA","PROCESO"), "VERIFICAR FECHA")),"SIN VALOR AVANCE")</f>
        <v>CUMPLIDA</v>
      </c>
      <c r="R41" s="992" t="s">
        <v>1494</v>
      </c>
    </row>
    <row r="42" spans="2:18" ht="105.6" x14ac:dyDescent="0.25">
      <c r="B42" s="46" t="s">
        <v>14</v>
      </c>
      <c r="C42" s="47" t="s">
        <v>17</v>
      </c>
      <c r="D42" s="1204"/>
      <c r="E42" s="1204"/>
      <c r="F42" s="1130"/>
      <c r="G42" s="1130"/>
      <c r="H42" s="987" t="s">
        <v>1495</v>
      </c>
      <c r="I42" s="987" t="s">
        <v>1492</v>
      </c>
      <c r="J42" s="987" t="s">
        <v>1493</v>
      </c>
      <c r="K42" s="357">
        <v>43631471</v>
      </c>
      <c r="L42" s="569">
        <v>43040</v>
      </c>
      <c r="M42" s="569">
        <v>43434</v>
      </c>
      <c r="N42" s="840">
        <f t="shared" si="0"/>
        <v>56.285714285714285</v>
      </c>
      <c r="O42" s="841">
        <v>1</v>
      </c>
      <c r="P42" s="841">
        <f t="shared" si="1"/>
        <v>1</v>
      </c>
      <c r="Q42" s="995" t="str">
        <f>IF(ISNUMBER(P42),IF(P42=100%,"CUMPLIDA",IF(AND(ISNUMBER(M42),ISNUMBER(ITRC!$Q$5)), IF(M42&lt;ITRC!$Q$5,"INCUMPLIDA","PROCESO"), "VERIFICAR FECHA")),"SIN VALOR AVANCE")</f>
        <v>CUMPLIDA</v>
      </c>
      <c r="R42" s="992" t="s">
        <v>1496</v>
      </c>
    </row>
    <row r="43" spans="2:18" ht="120.6" x14ac:dyDescent="0.25">
      <c r="B43" s="46" t="s">
        <v>14</v>
      </c>
      <c r="C43" s="47" t="s">
        <v>17</v>
      </c>
      <c r="D43" s="1204"/>
      <c r="E43" s="1204"/>
      <c r="F43" s="1130"/>
      <c r="G43" s="1130"/>
      <c r="H43" s="987" t="s">
        <v>3176</v>
      </c>
      <c r="I43" s="987" t="s">
        <v>1492</v>
      </c>
      <c r="J43" s="987" t="s">
        <v>1493</v>
      </c>
      <c r="K43" s="357">
        <v>11623780528.950001</v>
      </c>
      <c r="L43" s="569">
        <v>43040</v>
      </c>
      <c r="M43" s="569">
        <v>45291</v>
      </c>
      <c r="N43" s="840">
        <f t="shared" si="0"/>
        <v>321.57142857142856</v>
      </c>
      <c r="O43" s="841">
        <v>0.9929</v>
      </c>
      <c r="P43" s="841">
        <f t="shared" si="1"/>
        <v>0.9929</v>
      </c>
      <c r="Q43" s="995" t="str">
        <f>IF(ISNUMBER(P43),IF(P43=100%,"CUMPLIDA",IF(AND(ISNUMBER(M43),ISNUMBER(ITRC!$Q$5)), IF(M43&lt;ITRC!$Q$5,"INCUMPLIDA","PROCESO"), "VERIFICAR FECHA")),"SIN VALOR AVANCE")</f>
        <v>PROCESO</v>
      </c>
      <c r="R43" s="992" t="s">
        <v>1497</v>
      </c>
    </row>
    <row r="44" spans="2:18" ht="105.6" x14ac:dyDescent="0.25">
      <c r="B44" s="46" t="s">
        <v>14</v>
      </c>
      <c r="C44" s="47" t="s">
        <v>17</v>
      </c>
      <c r="D44" s="1204"/>
      <c r="E44" s="1204"/>
      <c r="F44" s="1130"/>
      <c r="G44" s="1130"/>
      <c r="H44" s="987" t="s">
        <v>3177</v>
      </c>
      <c r="I44" s="987" t="s">
        <v>1492</v>
      </c>
      <c r="J44" s="987" t="s">
        <v>1493</v>
      </c>
      <c r="K44" s="357">
        <v>1251159219</v>
      </c>
      <c r="L44" s="569">
        <v>43040</v>
      </c>
      <c r="M44" s="569">
        <v>45504</v>
      </c>
      <c r="N44" s="840">
        <f t="shared" si="0"/>
        <v>352</v>
      </c>
      <c r="O44" s="841">
        <v>0.871</v>
      </c>
      <c r="P44" s="841">
        <f t="shared" si="1"/>
        <v>0.871</v>
      </c>
      <c r="Q44" s="995" t="str">
        <f>IF(ISNUMBER(P44),IF(P44=100%,"CUMPLIDA",IF(AND(ISNUMBER(M44),ISNUMBER(ITRC!$Q$5)), IF(M44&lt;ITRC!$Q$5,"INCUMPLIDA","PROCESO"), "VERIFICAR FECHA")),"SIN VALOR AVANCE")</f>
        <v>PROCESO</v>
      </c>
      <c r="R44" s="992" t="s">
        <v>1498</v>
      </c>
    </row>
    <row r="45" spans="2:18" ht="105.6" x14ac:dyDescent="0.25">
      <c r="B45" s="46" t="s">
        <v>14</v>
      </c>
      <c r="C45" s="47" t="s">
        <v>17</v>
      </c>
      <c r="D45" s="1204"/>
      <c r="E45" s="1204"/>
      <c r="F45" s="1130"/>
      <c r="G45" s="1130"/>
      <c r="H45" s="987" t="s">
        <v>1499</v>
      </c>
      <c r="I45" s="987" t="s">
        <v>1500</v>
      </c>
      <c r="J45" s="987" t="s">
        <v>1501</v>
      </c>
      <c r="K45" s="48">
        <v>42</v>
      </c>
      <c r="L45" s="569">
        <v>42948</v>
      </c>
      <c r="M45" s="569">
        <v>43100</v>
      </c>
      <c r="N45" s="840">
        <f t="shared" si="0"/>
        <v>21.714285714285715</v>
      </c>
      <c r="O45" s="841">
        <v>1</v>
      </c>
      <c r="P45" s="841">
        <f t="shared" si="1"/>
        <v>1</v>
      </c>
      <c r="Q45" s="995" t="str">
        <f>IF(ISNUMBER(P45),IF(P45=100%,"CUMPLIDA",IF(AND(ISNUMBER(M45),ISNUMBER(ITRC!$Q$5)), IF(M45&lt;ITRC!$Q$5,"INCUMPLIDA","PROCESO"), "VERIFICAR FECHA")),"SIN VALOR AVANCE")</f>
        <v>CUMPLIDA</v>
      </c>
      <c r="R45" s="992" t="s">
        <v>1373</v>
      </c>
    </row>
    <row r="46" spans="2:18" ht="105.6" x14ac:dyDescent="0.25">
      <c r="B46" s="46" t="s">
        <v>14</v>
      </c>
      <c r="C46" s="47" t="s">
        <v>17</v>
      </c>
      <c r="D46" s="1204"/>
      <c r="E46" s="1204"/>
      <c r="F46" s="1130"/>
      <c r="G46" s="1130"/>
      <c r="H46" s="987" t="s">
        <v>1502</v>
      </c>
      <c r="I46" s="987" t="s">
        <v>1503</v>
      </c>
      <c r="J46" s="987" t="s">
        <v>1504</v>
      </c>
      <c r="K46" s="48">
        <v>42</v>
      </c>
      <c r="L46" s="569">
        <v>42948</v>
      </c>
      <c r="M46" s="569">
        <v>43281</v>
      </c>
      <c r="N46" s="840">
        <f t="shared" si="0"/>
        <v>47.571428571428569</v>
      </c>
      <c r="O46" s="841">
        <v>1</v>
      </c>
      <c r="P46" s="841">
        <f t="shared" si="1"/>
        <v>1</v>
      </c>
      <c r="Q46" s="995" t="str">
        <f>IF(ISNUMBER(P46),IF(P46=100%,"CUMPLIDA",IF(AND(ISNUMBER(M46),ISNUMBER(ITRC!$Q$5)), IF(M46&lt;ITRC!$Q$5,"INCUMPLIDA","PROCESO"), "VERIFICAR FECHA")),"SIN VALOR AVANCE")</f>
        <v>CUMPLIDA</v>
      </c>
      <c r="R46" s="992" t="s">
        <v>1373</v>
      </c>
    </row>
    <row r="47" spans="2:18" ht="90.6" x14ac:dyDescent="0.25">
      <c r="B47" s="46" t="s">
        <v>14</v>
      </c>
      <c r="C47" s="47" t="s">
        <v>17</v>
      </c>
      <c r="D47" s="1204"/>
      <c r="E47" s="1204"/>
      <c r="F47" s="1130"/>
      <c r="G47" s="1130"/>
      <c r="H47" s="987" t="s">
        <v>1505</v>
      </c>
      <c r="I47" s="987" t="s">
        <v>1506</v>
      </c>
      <c r="J47" s="987" t="s">
        <v>1507</v>
      </c>
      <c r="K47" s="841">
        <v>1</v>
      </c>
      <c r="L47" s="569">
        <v>43101</v>
      </c>
      <c r="M47" s="569">
        <v>43465</v>
      </c>
      <c r="N47" s="840">
        <f t="shared" si="0"/>
        <v>52</v>
      </c>
      <c r="O47" s="841">
        <v>1</v>
      </c>
      <c r="P47" s="841">
        <f t="shared" si="1"/>
        <v>1</v>
      </c>
      <c r="Q47" s="995" t="str">
        <f>IF(ISNUMBER(P47),IF(P47=100%,"CUMPLIDA",IF(AND(ISNUMBER(M47),ISNUMBER(ITRC!$Q$5)), IF(M47&lt;ITRC!$Q$5,"INCUMPLIDA","PROCESO"), "VERIFICAR FECHA")),"SIN VALOR AVANCE")</f>
        <v>CUMPLIDA</v>
      </c>
      <c r="R47" s="992" t="s">
        <v>1508</v>
      </c>
    </row>
    <row r="48" spans="2:18" ht="216" customHeight="1" x14ac:dyDescent="0.25">
      <c r="B48" s="46" t="s">
        <v>14</v>
      </c>
      <c r="C48" s="47" t="s">
        <v>17</v>
      </c>
      <c r="D48" s="1204" t="s">
        <v>1509</v>
      </c>
      <c r="E48" s="1204" t="s">
        <v>1510</v>
      </c>
      <c r="F48" s="987" t="s">
        <v>1511</v>
      </c>
      <c r="G48" s="1130" t="s">
        <v>1512</v>
      </c>
      <c r="H48" s="987" t="s">
        <v>1513</v>
      </c>
      <c r="I48" s="987" t="s">
        <v>1514</v>
      </c>
      <c r="J48" s="987" t="s">
        <v>1515</v>
      </c>
      <c r="K48" s="841">
        <v>0.3</v>
      </c>
      <c r="L48" s="569">
        <v>44061</v>
      </c>
      <c r="M48" s="569">
        <v>44196</v>
      </c>
      <c r="N48" s="840">
        <f t="shared" si="0"/>
        <v>19.285714285714285</v>
      </c>
      <c r="O48" s="841">
        <v>1</v>
      </c>
      <c r="P48" s="841">
        <f t="shared" si="1"/>
        <v>1</v>
      </c>
      <c r="Q48" s="995" t="str">
        <f>IF(ISNUMBER(P48),IF(P48=100%,"CUMPLIDA",IF(AND(ISNUMBER(M48),ISNUMBER(ITRC!$Q$5)), IF(M48&lt;ITRC!$Q$5,"INCUMPLIDA","PROCESO"), "VERIFICAR FECHA")),"SIN VALOR AVANCE")</f>
        <v>CUMPLIDA</v>
      </c>
      <c r="R48" s="992" t="s">
        <v>1516</v>
      </c>
    </row>
    <row r="49" spans="2:18" ht="120.6" x14ac:dyDescent="0.25">
      <c r="B49" s="46" t="s">
        <v>14</v>
      </c>
      <c r="C49" s="47" t="s">
        <v>17</v>
      </c>
      <c r="D49" s="1204"/>
      <c r="E49" s="1204"/>
      <c r="F49" s="987" t="s">
        <v>1517</v>
      </c>
      <c r="G49" s="1130"/>
      <c r="H49" s="987" t="s">
        <v>1518</v>
      </c>
      <c r="I49" s="987" t="s">
        <v>1519</v>
      </c>
      <c r="J49" s="987" t="s">
        <v>1520</v>
      </c>
      <c r="K49" s="841">
        <v>1</v>
      </c>
      <c r="L49" s="569">
        <v>44061</v>
      </c>
      <c r="M49" s="569">
        <v>44196</v>
      </c>
      <c r="N49" s="840">
        <f t="shared" si="0"/>
        <v>19.285714285714285</v>
      </c>
      <c r="O49" s="841">
        <v>1</v>
      </c>
      <c r="P49" s="841">
        <f t="shared" si="1"/>
        <v>1</v>
      </c>
      <c r="Q49" s="995" t="str">
        <f>IF(ISNUMBER(P49),IF(P49=100%,"CUMPLIDA",IF(AND(ISNUMBER(M49),ISNUMBER(ITRC!$Q$5)), IF(M49&lt;ITRC!$Q$5,"INCUMPLIDA","PROCESO"), "VERIFICAR FECHA")),"SIN VALOR AVANCE")</f>
        <v>CUMPLIDA</v>
      </c>
      <c r="R49" s="992" t="s">
        <v>1521</v>
      </c>
    </row>
    <row r="50" spans="2:18" ht="120.6" x14ac:dyDescent="0.25">
      <c r="B50" s="46" t="s">
        <v>14</v>
      </c>
      <c r="C50" s="47" t="s">
        <v>17</v>
      </c>
      <c r="D50" s="1204"/>
      <c r="E50" s="1204"/>
      <c r="F50" s="987" t="s">
        <v>1522</v>
      </c>
      <c r="G50" s="1130"/>
      <c r="H50" s="987" t="s">
        <v>1523</v>
      </c>
      <c r="I50" s="987" t="s">
        <v>1524</v>
      </c>
      <c r="J50" s="987" t="s">
        <v>1525</v>
      </c>
      <c r="K50" s="48">
        <v>5</v>
      </c>
      <c r="L50" s="569">
        <v>44061</v>
      </c>
      <c r="M50" s="569">
        <v>44196</v>
      </c>
      <c r="N50" s="840">
        <f t="shared" si="0"/>
        <v>19.285714285714285</v>
      </c>
      <c r="O50" s="841">
        <v>1</v>
      </c>
      <c r="P50" s="841">
        <f t="shared" si="1"/>
        <v>1</v>
      </c>
      <c r="Q50" s="995" t="str">
        <f>IF(ISNUMBER(P50),IF(P50=100%,"CUMPLIDA",IF(AND(ISNUMBER(M50),ISNUMBER(ITRC!$Q$5)), IF(M50&lt;ITRC!$Q$5,"INCUMPLIDA","PROCESO"), "VERIFICAR FECHA")),"SIN VALOR AVANCE")</f>
        <v>CUMPLIDA</v>
      </c>
      <c r="R50" s="992" t="s">
        <v>1521</v>
      </c>
    </row>
    <row r="51" spans="2:18" ht="120.6" x14ac:dyDescent="0.25">
      <c r="B51" s="46" t="s">
        <v>14</v>
      </c>
      <c r="C51" s="47" t="s">
        <v>17</v>
      </c>
      <c r="D51" s="1204"/>
      <c r="E51" s="1204"/>
      <c r="F51" s="1130" t="s">
        <v>1526</v>
      </c>
      <c r="G51" s="1130"/>
      <c r="H51" s="987" t="s">
        <v>1527</v>
      </c>
      <c r="I51" s="987" t="s">
        <v>1528</v>
      </c>
      <c r="J51" s="987" t="s">
        <v>1529</v>
      </c>
      <c r="K51" s="48">
        <v>5</v>
      </c>
      <c r="L51" s="569">
        <v>44061</v>
      </c>
      <c r="M51" s="569">
        <v>44196</v>
      </c>
      <c r="N51" s="840">
        <f t="shared" si="0"/>
        <v>19.285714285714285</v>
      </c>
      <c r="O51" s="841">
        <v>1</v>
      </c>
      <c r="P51" s="841">
        <f t="shared" si="1"/>
        <v>1</v>
      </c>
      <c r="Q51" s="995" t="str">
        <f>IF(ISNUMBER(P51),IF(P51=100%,"CUMPLIDA",IF(AND(ISNUMBER(M51),ISNUMBER(ITRC!$Q$5)), IF(M51&lt;ITRC!$Q$5,"INCUMPLIDA","PROCESO"), "VERIFICAR FECHA")),"SIN VALOR AVANCE")</f>
        <v>CUMPLIDA</v>
      </c>
      <c r="R51" s="992" t="s">
        <v>1521</v>
      </c>
    </row>
    <row r="52" spans="2:18" ht="120.6" x14ac:dyDescent="0.25">
      <c r="B52" s="46" t="s">
        <v>14</v>
      </c>
      <c r="C52" s="47" t="s">
        <v>17</v>
      </c>
      <c r="D52" s="1204"/>
      <c r="E52" s="1204"/>
      <c r="F52" s="1130"/>
      <c r="G52" s="1130"/>
      <c r="H52" s="987" t="s">
        <v>1530</v>
      </c>
      <c r="I52" s="987" t="s">
        <v>1531</v>
      </c>
      <c r="J52" s="987" t="s">
        <v>1532</v>
      </c>
      <c r="K52" s="48">
        <v>1</v>
      </c>
      <c r="L52" s="569">
        <v>44064</v>
      </c>
      <c r="M52" s="569">
        <v>44196</v>
      </c>
      <c r="N52" s="840">
        <f t="shared" si="0"/>
        <v>18.857142857142858</v>
      </c>
      <c r="O52" s="841">
        <v>1</v>
      </c>
      <c r="P52" s="841">
        <f t="shared" si="1"/>
        <v>1</v>
      </c>
      <c r="Q52" s="995" t="str">
        <f>IF(ISNUMBER(P52),IF(P52=100%,"CUMPLIDA",IF(AND(ISNUMBER(M52),ISNUMBER(ITRC!$Q$5)), IF(M52&lt;ITRC!$Q$5,"INCUMPLIDA","PROCESO"), "VERIFICAR FECHA")),"SIN VALOR AVANCE")</f>
        <v>CUMPLIDA</v>
      </c>
      <c r="R52" s="992" t="s">
        <v>1521</v>
      </c>
    </row>
    <row r="53" spans="2:18" ht="120.6" x14ac:dyDescent="0.25">
      <c r="B53" s="46" t="s">
        <v>14</v>
      </c>
      <c r="C53" s="47" t="s">
        <v>17</v>
      </c>
      <c r="D53" s="1204"/>
      <c r="E53" s="1204"/>
      <c r="F53" s="1130"/>
      <c r="G53" s="1130"/>
      <c r="H53" s="987" t="s">
        <v>1533</v>
      </c>
      <c r="I53" s="987" t="s">
        <v>1534</v>
      </c>
      <c r="J53" s="987" t="s">
        <v>1535</v>
      </c>
      <c r="K53" s="48">
        <v>1</v>
      </c>
      <c r="L53" s="569">
        <v>44082</v>
      </c>
      <c r="M53" s="569">
        <v>44135</v>
      </c>
      <c r="N53" s="840">
        <f t="shared" si="0"/>
        <v>7.5714285714285712</v>
      </c>
      <c r="O53" s="841">
        <v>1</v>
      </c>
      <c r="P53" s="841">
        <f t="shared" si="1"/>
        <v>1</v>
      </c>
      <c r="Q53" s="995" t="str">
        <f>IF(ISNUMBER(P53),IF(P53=100%,"CUMPLIDA",IF(AND(ISNUMBER(M53),ISNUMBER(ITRC!$Q$5)), IF(M53&lt;ITRC!$Q$5,"INCUMPLIDA","PROCESO"), "VERIFICAR FECHA")),"SIN VALOR AVANCE")</f>
        <v>CUMPLIDA</v>
      </c>
      <c r="R53" s="992" t="s">
        <v>1521</v>
      </c>
    </row>
    <row r="54" spans="2:18" ht="158.4" customHeight="1" x14ac:dyDescent="0.25">
      <c r="B54" s="46" t="s">
        <v>14</v>
      </c>
      <c r="C54" s="47" t="s">
        <v>17</v>
      </c>
      <c r="D54" s="1204" t="s">
        <v>1536</v>
      </c>
      <c r="E54" s="1204" t="s">
        <v>1537</v>
      </c>
      <c r="F54" s="1130" t="s">
        <v>1538</v>
      </c>
      <c r="G54" s="1130" t="s">
        <v>1539</v>
      </c>
      <c r="H54" s="987" t="s">
        <v>1540</v>
      </c>
      <c r="I54" s="987" t="s">
        <v>1541</v>
      </c>
      <c r="J54" s="987" t="s">
        <v>1542</v>
      </c>
      <c r="K54" s="48">
        <v>8</v>
      </c>
      <c r="L54" s="569">
        <v>44317</v>
      </c>
      <c r="M54" s="569">
        <v>44561</v>
      </c>
      <c r="N54" s="840">
        <f t="shared" si="0"/>
        <v>34.857142857142854</v>
      </c>
      <c r="O54" s="841">
        <v>1</v>
      </c>
      <c r="P54" s="841">
        <f t="shared" si="1"/>
        <v>1</v>
      </c>
      <c r="Q54" s="995" t="str">
        <f>IF(ISNUMBER(P54),IF(P54=100%,"CUMPLIDA",IF(AND(ISNUMBER(M54),ISNUMBER(ITRC!$Q$5)), IF(M54&lt;ITRC!$Q$5,"INCUMPLIDA","PROCESO"), "VERIFICAR FECHA")),"SIN VALOR AVANCE")</f>
        <v>CUMPLIDA</v>
      </c>
      <c r="R54" s="992" t="s">
        <v>1543</v>
      </c>
    </row>
    <row r="55" spans="2:18" ht="135.6" x14ac:dyDescent="0.25">
      <c r="B55" s="46" t="s">
        <v>14</v>
      </c>
      <c r="C55" s="47" t="s">
        <v>17</v>
      </c>
      <c r="D55" s="1204"/>
      <c r="E55" s="1204"/>
      <c r="F55" s="1130"/>
      <c r="G55" s="1130"/>
      <c r="H55" s="987" t="s">
        <v>1544</v>
      </c>
      <c r="I55" s="987" t="s">
        <v>1545</v>
      </c>
      <c r="J55" s="987" t="s">
        <v>1546</v>
      </c>
      <c r="K55" s="48">
        <v>8</v>
      </c>
      <c r="L55" s="569">
        <v>44317</v>
      </c>
      <c r="M55" s="569">
        <v>44561</v>
      </c>
      <c r="N55" s="840">
        <f t="shared" si="0"/>
        <v>34.857142857142854</v>
      </c>
      <c r="O55" s="841">
        <v>1</v>
      </c>
      <c r="P55" s="841">
        <f t="shared" si="1"/>
        <v>1</v>
      </c>
      <c r="Q55" s="995" t="str">
        <f>IF(ISNUMBER(P55),IF(P55=100%,"CUMPLIDA",IF(AND(ISNUMBER(M55),ISNUMBER(ITRC!$Q$5)), IF(M55&lt;ITRC!$Q$5,"INCUMPLIDA","PROCESO"), "VERIFICAR FECHA")),"SIN VALOR AVANCE")</f>
        <v>CUMPLIDA</v>
      </c>
      <c r="R55" s="992" t="s">
        <v>1547</v>
      </c>
    </row>
    <row r="56" spans="2:18" ht="210" x14ac:dyDescent="0.25">
      <c r="B56" s="46" t="s">
        <v>14</v>
      </c>
      <c r="C56" s="47" t="s">
        <v>17</v>
      </c>
      <c r="D56" s="1204"/>
      <c r="E56" s="1204"/>
      <c r="F56" s="1130"/>
      <c r="G56" s="1130"/>
      <c r="H56" s="987" t="s">
        <v>1548</v>
      </c>
      <c r="I56" s="987" t="s">
        <v>1549</v>
      </c>
      <c r="J56" s="987" t="s">
        <v>1550</v>
      </c>
      <c r="K56" s="48">
        <v>8</v>
      </c>
      <c r="L56" s="569">
        <v>44317</v>
      </c>
      <c r="M56" s="569">
        <v>44561</v>
      </c>
      <c r="N56" s="840">
        <f t="shared" si="0"/>
        <v>34.857142857142854</v>
      </c>
      <c r="O56" s="841">
        <v>1</v>
      </c>
      <c r="P56" s="841">
        <f t="shared" si="1"/>
        <v>1</v>
      </c>
      <c r="Q56" s="995" t="str">
        <f>IF(ISNUMBER(P56),IF(P56=100%,"CUMPLIDA",IF(AND(ISNUMBER(M56),ISNUMBER(ITRC!$Q$5)), IF(M56&lt;ITRC!$Q$5,"INCUMPLIDA","PROCESO"), "VERIFICAR FECHA")),"SIN VALOR AVANCE")</f>
        <v>CUMPLIDA</v>
      </c>
      <c r="R56" s="992" t="s">
        <v>1547</v>
      </c>
    </row>
    <row r="57" spans="2:18" ht="135.6" x14ac:dyDescent="0.25">
      <c r="B57" s="46" t="s">
        <v>14</v>
      </c>
      <c r="C57" s="47" t="s">
        <v>17</v>
      </c>
      <c r="D57" s="1204"/>
      <c r="E57" s="1204"/>
      <c r="F57" s="1130"/>
      <c r="G57" s="1130"/>
      <c r="H57" s="987" t="s">
        <v>1551</v>
      </c>
      <c r="I57" s="987" t="s">
        <v>1552</v>
      </c>
      <c r="J57" s="987" t="s">
        <v>1553</v>
      </c>
      <c r="K57" s="48">
        <v>2</v>
      </c>
      <c r="L57" s="569">
        <v>44317</v>
      </c>
      <c r="M57" s="569">
        <v>44560</v>
      </c>
      <c r="N57" s="840">
        <f t="shared" si="0"/>
        <v>34.714285714285715</v>
      </c>
      <c r="O57" s="841">
        <v>1</v>
      </c>
      <c r="P57" s="841">
        <f t="shared" si="1"/>
        <v>1</v>
      </c>
      <c r="Q57" s="995" t="str">
        <f>IF(ISNUMBER(P57),IF(P57=100%,"CUMPLIDA",IF(AND(ISNUMBER(M57),ISNUMBER(ITRC!$Q$5)), IF(M57&lt;ITRC!$Q$5,"INCUMPLIDA","PROCESO"), "VERIFICAR FECHA")),"SIN VALOR AVANCE")</f>
        <v>CUMPLIDA</v>
      </c>
      <c r="R57" s="992" t="s">
        <v>1547</v>
      </c>
    </row>
    <row r="58" spans="2:18" ht="135.6" x14ac:dyDescent="0.25">
      <c r="B58" s="46" t="s">
        <v>14</v>
      </c>
      <c r="C58" s="47" t="s">
        <v>17</v>
      </c>
      <c r="D58" s="1204"/>
      <c r="E58" s="1204"/>
      <c r="F58" s="1130" t="s">
        <v>1554</v>
      </c>
      <c r="G58" s="1130"/>
      <c r="H58" s="987" t="s">
        <v>1555</v>
      </c>
      <c r="I58" s="987" t="s">
        <v>1556</v>
      </c>
      <c r="J58" s="987" t="s">
        <v>1051</v>
      </c>
      <c r="K58" s="48">
        <v>1</v>
      </c>
      <c r="L58" s="569">
        <v>44317</v>
      </c>
      <c r="M58" s="569">
        <v>44347</v>
      </c>
      <c r="N58" s="840">
        <f t="shared" si="0"/>
        <v>4.2857142857142856</v>
      </c>
      <c r="O58" s="841">
        <v>1</v>
      </c>
      <c r="P58" s="841">
        <f t="shared" si="1"/>
        <v>1</v>
      </c>
      <c r="Q58" s="995" t="str">
        <f>IF(ISNUMBER(P58),IF(P58=100%,"CUMPLIDA",IF(AND(ISNUMBER(M58),ISNUMBER(ITRC!$Q$5)), IF(M58&lt;ITRC!$Q$5,"INCUMPLIDA","PROCESO"), "VERIFICAR FECHA")),"SIN VALOR AVANCE")</f>
        <v>CUMPLIDA</v>
      </c>
      <c r="R58" s="992" t="s">
        <v>1547</v>
      </c>
    </row>
    <row r="59" spans="2:18" ht="135.6" x14ac:dyDescent="0.25">
      <c r="B59" s="46" t="s">
        <v>14</v>
      </c>
      <c r="C59" s="47" t="s">
        <v>17</v>
      </c>
      <c r="D59" s="1204"/>
      <c r="E59" s="1204"/>
      <c r="F59" s="1130"/>
      <c r="G59" s="1130"/>
      <c r="H59" s="987" t="s">
        <v>1557</v>
      </c>
      <c r="I59" s="987" t="s">
        <v>1558</v>
      </c>
      <c r="J59" s="987" t="s">
        <v>1559</v>
      </c>
      <c r="K59" s="48">
        <v>1</v>
      </c>
      <c r="L59" s="569">
        <v>44348</v>
      </c>
      <c r="M59" s="569">
        <v>44377</v>
      </c>
      <c r="N59" s="840">
        <f t="shared" si="0"/>
        <v>4.1428571428571432</v>
      </c>
      <c r="O59" s="841">
        <v>1</v>
      </c>
      <c r="P59" s="841">
        <f t="shared" si="1"/>
        <v>1</v>
      </c>
      <c r="Q59" s="995" t="str">
        <f>IF(ISNUMBER(P59),IF(P59=100%,"CUMPLIDA",IF(AND(ISNUMBER(M59),ISNUMBER(ITRC!$Q$5)), IF(M59&lt;ITRC!$Q$5,"INCUMPLIDA","PROCESO"), "VERIFICAR FECHA")),"SIN VALOR AVANCE")</f>
        <v>CUMPLIDA</v>
      </c>
      <c r="R59" s="992" t="s">
        <v>1547</v>
      </c>
    </row>
    <row r="60" spans="2:18" ht="135.6" x14ac:dyDescent="0.25">
      <c r="B60" s="46" t="s">
        <v>14</v>
      </c>
      <c r="C60" s="47" t="s">
        <v>17</v>
      </c>
      <c r="D60" s="1204"/>
      <c r="E60" s="1204"/>
      <c r="F60" s="1130"/>
      <c r="G60" s="1130"/>
      <c r="H60" s="987" t="s">
        <v>1560</v>
      </c>
      <c r="I60" s="987" t="s">
        <v>1561</v>
      </c>
      <c r="J60" s="987" t="s">
        <v>1559</v>
      </c>
      <c r="K60" s="48">
        <v>1</v>
      </c>
      <c r="L60" s="569">
        <v>44348</v>
      </c>
      <c r="M60" s="569">
        <v>44407</v>
      </c>
      <c r="N60" s="840">
        <f t="shared" si="0"/>
        <v>8.4285714285714288</v>
      </c>
      <c r="O60" s="841">
        <v>1</v>
      </c>
      <c r="P60" s="841">
        <f t="shared" si="1"/>
        <v>1</v>
      </c>
      <c r="Q60" s="995" t="str">
        <f>IF(ISNUMBER(P60),IF(P60=100%,"CUMPLIDA",IF(AND(ISNUMBER(M60),ISNUMBER(ITRC!$Q$5)), IF(M60&lt;ITRC!$Q$5,"INCUMPLIDA","PROCESO"), "VERIFICAR FECHA")),"SIN VALOR AVANCE")</f>
        <v>CUMPLIDA</v>
      </c>
      <c r="R60" s="992" t="s">
        <v>1547</v>
      </c>
    </row>
    <row r="61" spans="2:18" ht="156" customHeight="1" x14ac:dyDescent="0.25">
      <c r="B61" s="46" t="s">
        <v>14</v>
      </c>
      <c r="C61" s="47" t="s">
        <v>17</v>
      </c>
      <c r="D61" s="1204" t="s">
        <v>1562</v>
      </c>
      <c r="E61" s="1204" t="s">
        <v>1367</v>
      </c>
      <c r="F61" s="1130" t="s">
        <v>1563</v>
      </c>
      <c r="G61" s="1130" t="s">
        <v>1564</v>
      </c>
      <c r="H61" s="987" t="s">
        <v>1565</v>
      </c>
      <c r="I61" s="987" t="s">
        <v>1566</v>
      </c>
      <c r="J61" s="987" t="s">
        <v>1567</v>
      </c>
      <c r="K61" s="48">
        <v>1</v>
      </c>
      <c r="L61" s="569">
        <v>44454</v>
      </c>
      <c r="M61" s="569">
        <v>44561</v>
      </c>
      <c r="N61" s="840">
        <f t="shared" si="0"/>
        <v>15.285714285714286</v>
      </c>
      <c r="O61" s="841">
        <v>1</v>
      </c>
      <c r="P61" s="841">
        <f t="shared" si="1"/>
        <v>1</v>
      </c>
      <c r="Q61" s="995" t="str">
        <f>IF(ISNUMBER(P61),IF(P61=100%,"CUMPLIDA",IF(AND(ISNUMBER(M61),ISNUMBER(ITRC!$Q$5)), IF(M61&lt;ITRC!$Q$5,"INCUMPLIDA","PROCESO"), "VERIFICAR FECHA")),"SIN VALOR AVANCE")</f>
        <v>CUMPLIDA</v>
      </c>
      <c r="R61" s="992" t="s">
        <v>4045</v>
      </c>
    </row>
    <row r="62" spans="2:18" ht="135" x14ac:dyDescent="0.25">
      <c r="B62" s="46" t="s">
        <v>14</v>
      </c>
      <c r="C62" s="47" t="s">
        <v>17</v>
      </c>
      <c r="D62" s="1204"/>
      <c r="E62" s="1204"/>
      <c r="F62" s="1130"/>
      <c r="G62" s="1130"/>
      <c r="H62" s="987" t="s">
        <v>1568</v>
      </c>
      <c r="I62" s="987" t="s">
        <v>1569</v>
      </c>
      <c r="J62" s="987" t="s">
        <v>1570</v>
      </c>
      <c r="K62" s="48">
        <v>3</v>
      </c>
      <c r="L62" s="569">
        <v>44470</v>
      </c>
      <c r="M62" s="569">
        <v>44865</v>
      </c>
      <c r="N62" s="840">
        <f t="shared" si="0"/>
        <v>56.428571428571431</v>
      </c>
      <c r="O62" s="841">
        <v>1</v>
      </c>
      <c r="P62" s="841">
        <f t="shared" si="1"/>
        <v>1</v>
      </c>
      <c r="Q62" s="995" t="str">
        <f>IF(ISNUMBER(P62),IF(P62=100%,"CUMPLIDA",IF(AND(ISNUMBER(M62),ISNUMBER(ITRC!$Q$5)), IF(M62&lt;ITRC!$Q$5,"INCUMPLIDA","PROCESO"), "VERIFICAR FECHA")),"SIN VALOR AVANCE")</f>
        <v>CUMPLIDA</v>
      </c>
      <c r="R62" s="992" t="s">
        <v>4045</v>
      </c>
    </row>
    <row r="63" spans="2:18" ht="237.6" customHeight="1" x14ac:dyDescent="0.25">
      <c r="B63" s="46" t="s">
        <v>14</v>
      </c>
      <c r="C63" s="47" t="s">
        <v>17</v>
      </c>
      <c r="D63" s="1204"/>
      <c r="E63" s="1204"/>
      <c r="F63" s="1130"/>
      <c r="G63" s="1130"/>
      <c r="H63" s="1130" t="s">
        <v>1571</v>
      </c>
      <c r="I63" s="987" t="s">
        <v>1250</v>
      </c>
      <c r="J63" s="987" t="s">
        <v>473</v>
      </c>
      <c r="K63" s="48">
        <v>1</v>
      </c>
      <c r="L63" s="569">
        <v>44197</v>
      </c>
      <c r="M63" s="569">
        <v>44561</v>
      </c>
      <c r="N63" s="840">
        <f t="shared" si="0"/>
        <v>52</v>
      </c>
      <c r="O63" s="841">
        <v>1</v>
      </c>
      <c r="P63" s="841">
        <f t="shared" si="1"/>
        <v>1</v>
      </c>
      <c r="Q63" s="995" t="str">
        <f>IF(ISNUMBER(P63),IF(P63=100%,"CUMPLIDA",IF(AND(ISNUMBER(M63),ISNUMBER(ITRC!$Q$5)), IF(M63&lt;ITRC!$Q$5,"INCUMPLIDA","PROCESO"), "VERIFICAR FECHA")),"SIN VALOR AVANCE")</f>
        <v>CUMPLIDA</v>
      </c>
      <c r="R63" s="992" t="s">
        <v>4046</v>
      </c>
    </row>
    <row r="64" spans="2:18" ht="96.6" customHeight="1" x14ac:dyDescent="0.25">
      <c r="B64" s="46" t="s">
        <v>14</v>
      </c>
      <c r="C64" s="47" t="s">
        <v>17</v>
      </c>
      <c r="D64" s="1204"/>
      <c r="E64" s="1204"/>
      <c r="F64" s="1130"/>
      <c r="G64" s="1130"/>
      <c r="H64" s="1130"/>
      <c r="I64" s="987" t="s">
        <v>3181</v>
      </c>
      <c r="J64" s="987" t="s">
        <v>351</v>
      </c>
      <c r="K64" s="48">
        <v>1</v>
      </c>
      <c r="L64" s="569">
        <v>44774</v>
      </c>
      <c r="M64" s="569">
        <v>45289</v>
      </c>
      <c r="N64" s="840">
        <f t="shared" si="0"/>
        <v>73.571428571428569</v>
      </c>
      <c r="O64" s="841">
        <v>0.28000000000000003</v>
      </c>
      <c r="P64" s="841">
        <f t="shared" si="1"/>
        <v>0.28000000000000003</v>
      </c>
      <c r="Q64" s="995" t="str">
        <f>IF(ISNUMBER(P64),IF(P64=100%,"CUMPLIDA",IF(AND(ISNUMBER(M64),ISNUMBER(ITRC!$Q$5)), IF(M64&lt;ITRC!$Q$5,"INCUMPLIDA","PROCESO"), "VERIFICAR FECHA")),"SIN VALOR AVANCE")</f>
        <v>PROCESO</v>
      </c>
      <c r="R64" s="992" t="s">
        <v>4047</v>
      </c>
    </row>
    <row r="65" spans="2:18" ht="228.6" customHeight="1" x14ac:dyDescent="0.25">
      <c r="B65" s="46" t="s">
        <v>14</v>
      </c>
      <c r="C65" s="47" t="s">
        <v>17</v>
      </c>
      <c r="D65" s="1204"/>
      <c r="E65" s="1204"/>
      <c r="F65" s="1130"/>
      <c r="G65" s="1130"/>
      <c r="H65" s="1130"/>
      <c r="I65" s="1130" t="s">
        <v>479</v>
      </c>
      <c r="J65" s="987" t="s">
        <v>1573</v>
      </c>
      <c r="K65" s="48">
        <v>1</v>
      </c>
      <c r="L65" s="569">
        <v>45292</v>
      </c>
      <c r="M65" s="569">
        <v>45504</v>
      </c>
      <c r="N65" s="840">
        <f t="shared" si="0"/>
        <v>30.285714285714285</v>
      </c>
      <c r="O65" s="841">
        <v>0</v>
      </c>
      <c r="P65" s="841">
        <f>O65</f>
        <v>0</v>
      </c>
      <c r="Q65" s="995" t="str">
        <f>IF(ISNUMBER(P65),IF(P65=100%,"CUMPLIDA",IF(AND(ISNUMBER(M65),ISNUMBER(ITRC!$Q$5)), IF(M65&lt;ITRC!$Q$5,"INCUMPLIDA","PROCESO"), "VERIFICAR FECHA")),"SIN VALOR AVANCE")</f>
        <v>PROCESO</v>
      </c>
      <c r="R65" s="992" t="s">
        <v>4048</v>
      </c>
    </row>
    <row r="66" spans="2:18" ht="251.4" customHeight="1" x14ac:dyDescent="0.25">
      <c r="B66" s="46" t="s">
        <v>14</v>
      </c>
      <c r="C66" s="47" t="s">
        <v>17</v>
      </c>
      <c r="D66" s="1204"/>
      <c r="E66" s="1204"/>
      <c r="F66" s="1130"/>
      <c r="G66" s="1130"/>
      <c r="H66" s="1130"/>
      <c r="I66" s="1130"/>
      <c r="J66" s="987" t="s">
        <v>1574</v>
      </c>
      <c r="K66" s="48">
        <v>4</v>
      </c>
      <c r="L66" s="569">
        <v>45505</v>
      </c>
      <c r="M66" s="569">
        <v>45869</v>
      </c>
      <c r="N66" s="840">
        <f t="shared" si="0"/>
        <v>52</v>
      </c>
      <c r="O66" s="841">
        <v>0</v>
      </c>
      <c r="P66" s="841">
        <f t="shared" si="1"/>
        <v>0</v>
      </c>
      <c r="Q66" s="995" t="str">
        <f>IF(ISNUMBER(P66),IF(P66=100%,"CUMPLIDA",IF(AND(ISNUMBER(M66),ISNUMBER(ITRC!$Q$5)), IF(M66&lt;ITRC!$Q$5,"INCUMPLIDA","PROCESO"), "VERIFICAR FECHA")),"SIN VALOR AVANCE")</f>
        <v>PROCESO</v>
      </c>
      <c r="R66" s="992" t="s">
        <v>4048</v>
      </c>
    </row>
    <row r="67" spans="2:18" ht="263.39999999999998" customHeight="1" x14ac:dyDescent="0.25">
      <c r="B67" s="46" t="s">
        <v>14</v>
      </c>
      <c r="C67" s="47" t="s">
        <v>17</v>
      </c>
      <c r="D67" s="1204"/>
      <c r="E67" s="1204"/>
      <c r="F67" s="1130"/>
      <c r="G67" s="1130"/>
      <c r="H67" s="1130"/>
      <c r="I67" s="987" t="s">
        <v>1575</v>
      </c>
      <c r="J67" s="987" t="s">
        <v>1576</v>
      </c>
      <c r="K67" s="48">
        <v>1</v>
      </c>
      <c r="L67" s="569">
        <v>45870</v>
      </c>
      <c r="M67" s="569">
        <v>46022</v>
      </c>
      <c r="N67" s="840">
        <f t="shared" si="0"/>
        <v>21.714285714285715</v>
      </c>
      <c r="O67" s="841">
        <v>0</v>
      </c>
      <c r="P67" s="841">
        <f t="shared" si="1"/>
        <v>0</v>
      </c>
      <c r="Q67" s="995" t="str">
        <f>IF(ISNUMBER(P67),IF(P67=100%,"CUMPLIDA",IF(AND(ISNUMBER(M67),ISNUMBER(ITRC!$Q$5)), IF(M67&lt;ITRC!$Q$5,"INCUMPLIDA","PROCESO"), "VERIFICAR FECHA")),"SIN VALOR AVANCE")</f>
        <v>PROCESO</v>
      </c>
      <c r="R67" s="992" t="s">
        <v>4048</v>
      </c>
    </row>
    <row r="68" spans="2:18" ht="209.4" customHeight="1" x14ac:dyDescent="0.25">
      <c r="B68" s="46" t="s">
        <v>14</v>
      </c>
      <c r="C68" s="47" t="s">
        <v>17</v>
      </c>
      <c r="D68" s="1204"/>
      <c r="E68" s="1204"/>
      <c r="F68" s="1130"/>
      <c r="G68" s="1130"/>
      <c r="H68" s="987" t="s">
        <v>1577</v>
      </c>
      <c r="I68" s="987" t="s">
        <v>1578</v>
      </c>
      <c r="J68" s="987" t="s">
        <v>1567</v>
      </c>
      <c r="K68" s="48">
        <v>1</v>
      </c>
      <c r="L68" s="569">
        <v>44454</v>
      </c>
      <c r="M68" s="569">
        <v>44561</v>
      </c>
      <c r="N68" s="840">
        <f t="shared" si="0"/>
        <v>15.285714285714286</v>
      </c>
      <c r="O68" s="841">
        <v>1</v>
      </c>
      <c r="P68" s="841">
        <f t="shared" si="1"/>
        <v>1</v>
      </c>
      <c r="Q68" s="995" t="str">
        <f>IF(ISNUMBER(P68),IF(P68=100%,"CUMPLIDA",IF(AND(ISNUMBER(M68),ISNUMBER(ITRC!$Q$5)), IF(M68&lt;ITRC!$Q$5,"INCUMPLIDA","PROCESO"), "VERIFICAR FECHA")),"SIN VALOR AVANCE")</f>
        <v>CUMPLIDA</v>
      </c>
      <c r="R68" s="992" t="s">
        <v>4046</v>
      </c>
    </row>
    <row r="69" spans="2:18" ht="180" x14ac:dyDescent="0.25">
      <c r="B69" s="46" t="s">
        <v>14</v>
      </c>
      <c r="C69" s="47" t="s">
        <v>17</v>
      </c>
      <c r="D69" s="1204"/>
      <c r="E69" s="1204"/>
      <c r="F69" s="1130"/>
      <c r="G69" s="1130"/>
      <c r="H69" s="987" t="s">
        <v>1579</v>
      </c>
      <c r="I69" s="987" t="s">
        <v>1580</v>
      </c>
      <c r="J69" s="987" t="s">
        <v>1570</v>
      </c>
      <c r="K69" s="48">
        <v>3</v>
      </c>
      <c r="L69" s="569">
        <v>44470</v>
      </c>
      <c r="M69" s="569">
        <v>44865</v>
      </c>
      <c r="N69" s="840">
        <f t="shared" si="0"/>
        <v>56.428571428571431</v>
      </c>
      <c r="O69" s="841">
        <v>1</v>
      </c>
      <c r="P69" s="841">
        <f t="shared" si="1"/>
        <v>1</v>
      </c>
      <c r="Q69" s="995" t="str">
        <f>IF(ISNUMBER(P69),IF(P69=100%,"CUMPLIDA",IF(AND(ISNUMBER(M69),ISNUMBER(ITRC!$Q$5)), IF(M69&lt;ITRC!$Q$5,"INCUMPLIDA","PROCESO"), "VERIFICAR FECHA")),"SIN VALOR AVANCE")</f>
        <v>CUMPLIDA</v>
      </c>
      <c r="R69" s="992" t="s">
        <v>4045</v>
      </c>
    </row>
    <row r="70" spans="2:18" ht="139.19999999999999" x14ac:dyDescent="0.25">
      <c r="B70" s="46" t="s">
        <v>14</v>
      </c>
      <c r="C70" s="47" t="s">
        <v>17</v>
      </c>
      <c r="D70" s="1204"/>
      <c r="E70" s="1204"/>
      <c r="F70" s="1130"/>
      <c r="G70" s="1130"/>
      <c r="H70" s="987" t="s">
        <v>1581</v>
      </c>
      <c r="I70" s="987" t="s">
        <v>1582</v>
      </c>
      <c r="J70" s="987" t="s">
        <v>1583</v>
      </c>
      <c r="K70" s="48">
        <v>6</v>
      </c>
      <c r="L70" s="569">
        <v>44470</v>
      </c>
      <c r="M70" s="569">
        <v>44651</v>
      </c>
      <c r="N70" s="840">
        <f t="shared" si="0"/>
        <v>25.857142857142858</v>
      </c>
      <c r="O70" s="841">
        <v>1</v>
      </c>
      <c r="P70" s="841">
        <f t="shared" si="1"/>
        <v>1</v>
      </c>
      <c r="Q70" s="995" t="str">
        <f>IF(ISNUMBER(P70),IF(P70=100%,"CUMPLIDA",IF(AND(ISNUMBER(M70),ISNUMBER(ITRC!$Q$5)), IF(M70&lt;ITRC!$Q$5,"INCUMPLIDA","PROCESO"), "VERIFICAR FECHA")),"SIN VALOR AVANCE")</f>
        <v>CUMPLIDA</v>
      </c>
      <c r="R70" s="992" t="s">
        <v>4045</v>
      </c>
    </row>
    <row r="71" spans="2:18" ht="150" x14ac:dyDescent="0.25">
      <c r="B71" s="46" t="s">
        <v>14</v>
      </c>
      <c r="C71" s="47" t="s">
        <v>17</v>
      </c>
      <c r="D71" s="1204"/>
      <c r="E71" s="1204"/>
      <c r="F71" s="1130"/>
      <c r="G71" s="1130"/>
      <c r="H71" s="987" t="s">
        <v>1584</v>
      </c>
      <c r="I71" s="987" t="s">
        <v>1585</v>
      </c>
      <c r="J71" s="987" t="s">
        <v>1586</v>
      </c>
      <c r="K71" s="48">
        <v>1</v>
      </c>
      <c r="L71" s="569">
        <v>44470</v>
      </c>
      <c r="M71" s="569">
        <v>44742</v>
      </c>
      <c r="N71" s="840">
        <f t="shared" si="0"/>
        <v>38.857142857142854</v>
      </c>
      <c r="O71" s="841">
        <v>1</v>
      </c>
      <c r="P71" s="841">
        <f t="shared" si="1"/>
        <v>1</v>
      </c>
      <c r="Q71" s="995" t="str">
        <f>IF(ISNUMBER(P71),IF(P71=100%,"CUMPLIDA",IF(AND(ISNUMBER(M71),ISNUMBER(ITRC!$Q$5)), IF(M71&lt;ITRC!$Q$5,"INCUMPLIDA","PROCESO"), "VERIFICAR FECHA")),"SIN VALOR AVANCE")</f>
        <v>CUMPLIDA</v>
      </c>
      <c r="R71" s="992" t="s">
        <v>4049</v>
      </c>
    </row>
    <row r="72" spans="2:18" ht="90.6" x14ac:dyDescent="0.25">
      <c r="B72" s="46" t="s">
        <v>14</v>
      </c>
      <c r="C72" s="47" t="s">
        <v>17</v>
      </c>
      <c r="D72" s="1204"/>
      <c r="E72" s="1204"/>
      <c r="F72" s="1130"/>
      <c r="G72" s="1130"/>
      <c r="H72" s="987" t="s">
        <v>1587</v>
      </c>
      <c r="I72" s="987" t="s">
        <v>1588</v>
      </c>
      <c r="J72" s="987" t="s">
        <v>1567</v>
      </c>
      <c r="K72" s="48">
        <v>1</v>
      </c>
      <c r="L72" s="569">
        <v>44454</v>
      </c>
      <c r="M72" s="569">
        <v>44561</v>
      </c>
      <c r="N72" s="840">
        <f t="shared" si="0"/>
        <v>15.285714285714286</v>
      </c>
      <c r="O72" s="841">
        <v>1</v>
      </c>
      <c r="P72" s="841">
        <f t="shared" si="1"/>
        <v>1</v>
      </c>
      <c r="Q72" s="995" t="str">
        <f>IF(ISNUMBER(P72),IF(P72=100%,"CUMPLIDA",IF(AND(ISNUMBER(M72),ISNUMBER(ITRC!$Q$5)), IF(M72&lt;ITRC!$Q$5,"INCUMPLIDA","PROCESO"), "VERIFICAR FECHA")),"SIN VALOR AVANCE")</f>
        <v>CUMPLIDA</v>
      </c>
      <c r="R72" s="992" t="s">
        <v>4045</v>
      </c>
    </row>
    <row r="73" spans="2:18" ht="90.6" x14ac:dyDescent="0.25">
      <c r="B73" s="46" t="s">
        <v>14</v>
      </c>
      <c r="C73" s="47" t="s">
        <v>17</v>
      </c>
      <c r="D73" s="1204"/>
      <c r="E73" s="1204"/>
      <c r="F73" s="1130"/>
      <c r="G73" s="1130"/>
      <c r="H73" s="987" t="s">
        <v>1589</v>
      </c>
      <c r="I73" s="987" t="s">
        <v>1590</v>
      </c>
      <c r="J73" s="987" t="s">
        <v>1567</v>
      </c>
      <c r="K73" s="48">
        <v>1</v>
      </c>
      <c r="L73" s="569">
        <v>44454</v>
      </c>
      <c r="M73" s="569">
        <v>44561</v>
      </c>
      <c r="N73" s="840">
        <f t="shared" si="0"/>
        <v>15.285714285714286</v>
      </c>
      <c r="O73" s="841">
        <v>1</v>
      </c>
      <c r="P73" s="841">
        <f t="shared" si="1"/>
        <v>1</v>
      </c>
      <c r="Q73" s="995" t="str">
        <f>IF(ISNUMBER(P73),IF(P73=100%,"CUMPLIDA",IF(AND(ISNUMBER(M73),ISNUMBER(ITRC!$Q$5)), IF(M73&lt;ITRC!$Q$5,"INCUMPLIDA","PROCESO"), "VERIFICAR FECHA")),"SIN VALOR AVANCE")</f>
        <v>CUMPLIDA</v>
      </c>
      <c r="R73" s="992" t="s">
        <v>4045</v>
      </c>
    </row>
    <row r="74" spans="2:18" ht="86.4" customHeight="1" x14ac:dyDescent="0.25">
      <c r="B74" s="46" t="s">
        <v>14</v>
      </c>
      <c r="C74" s="47" t="s">
        <v>17</v>
      </c>
      <c r="D74" s="1204" t="s">
        <v>1591</v>
      </c>
      <c r="E74" s="1204" t="s">
        <v>1592</v>
      </c>
      <c r="F74" s="1130" t="s">
        <v>1593</v>
      </c>
      <c r="G74" s="1130" t="s">
        <v>1594</v>
      </c>
      <c r="H74" s="987" t="s">
        <v>1595</v>
      </c>
      <c r="I74" s="987" t="s">
        <v>1596</v>
      </c>
      <c r="J74" s="987" t="s">
        <v>1597</v>
      </c>
      <c r="K74" s="48">
        <v>1</v>
      </c>
      <c r="L74" s="569">
        <v>44621</v>
      </c>
      <c r="M74" s="569">
        <v>44651</v>
      </c>
      <c r="N74" s="840">
        <f t="shared" si="0"/>
        <v>4.2857142857142856</v>
      </c>
      <c r="O74" s="841">
        <v>1</v>
      </c>
      <c r="P74" s="841">
        <f t="shared" si="1"/>
        <v>1</v>
      </c>
      <c r="Q74" s="995" t="str">
        <f>IF(ISNUMBER(P74),IF(P74=100%,"CUMPLIDA",IF(AND(ISNUMBER(M74),ISNUMBER(ITRC!$Q$5)), IF(M74&lt;ITRC!$Q$5,"INCUMPLIDA","PROCESO"), "VERIFICAR FECHA")),"SIN VALOR AVANCE")</f>
        <v>CUMPLIDA</v>
      </c>
      <c r="R74" s="992" t="s">
        <v>1598</v>
      </c>
    </row>
    <row r="75" spans="2:18" ht="90.6" x14ac:dyDescent="0.25">
      <c r="B75" s="46" t="s">
        <v>14</v>
      </c>
      <c r="C75" s="47" t="s">
        <v>17</v>
      </c>
      <c r="D75" s="1204"/>
      <c r="E75" s="1204"/>
      <c r="F75" s="1130"/>
      <c r="G75" s="1130"/>
      <c r="H75" s="987" t="s">
        <v>1599</v>
      </c>
      <c r="I75" s="987" t="s">
        <v>1600</v>
      </c>
      <c r="J75" s="987" t="s">
        <v>1601</v>
      </c>
      <c r="K75" s="841">
        <v>1</v>
      </c>
      <c r="L75" s="569">
        <v>44621</v>
      </c>
      <c r="M75" s="569">
        <v>44895</v>
      </c>
      <c r="N75" s="840">
        <f t="shared" ref="N75:N115" si="2">(M75-L75)/7</f>
        <v>39.142857142857146</v>
      </c>
      <c r="O75" s="841">
        <v>1</v>
      </c>
      <c r="P75" s="841">
        <f t="shared" ref="P75:P115" si="3">O75</f>
        <v>1</v>
      </c>
      <c r="Q75" s="995" t="str">
        <f>IF(ISNUMBER(P75),IF(P75=100%,"CUMPLIDA",IF(AND(ISNUMBER(M75),ISNUMBER(ITRC!$Q$5)), IF(M75&lt;ITRC!$Q$5,"INCUMPLIDA","PROCESO"), "VERIFICAR FECHA")),"SIN VALOR AVANCE")</f>
        <v>CUMPLIDA</v>
      </c>
      <c r="R75" s="992" t="s">
        <v>1598</v>
      </c>
    </row>
    <row r="76" spans="2:18" ht="75" x14ac:dyDescent="0.25">
      <c r="B76" s="46" t="s">
        <v>14</v>
      </c>
      <c r="C76" s="47" t="s">
        <v>17</v>
      </c>
      <c r="D76" s="1204"/>
      <c r="E76" s="1204"/>
      <c r="F76" s="1130"/>
      <c r="G76" s="1130"/>
      <c r="H76" s="987" t="s">
        <v>1602</v>
      </c>
      <c r="I76" s="987" t="s">
        <v>1603</v>
      </c>
      <c r="J76" s="987" t="s">
        <v>1604</v>
      </c>
      <c r="K76" s="48">
        <v>1</v>
      </c>
      <c r="L76" s="569">
        <v>44652</v>
      </c>
      <c r="M76" s="569">
        <v>44712</v>
      </c>
      <c r="N76" s="840">
        <f t="shared" si="2"/>
        <v>8.5714285714285712</v>
      </c>
      <c r="O76" s="841">
        <v>1</v>
      </c>
      <c r="P76" s="841">
        <f t="shared" si="3"/>
        <v>1</v>
      </c>
      <c r="Q76" s="995" t="str">
        <f>IF(ISNUMBER(P76),IF(P76=100%,"CUMPLIDA",IF(AND(ISNUMBER(M76),ISNUMBER(ITRC!$Q$5)), IF(M76&lt;ITRC!$Q$5,"INCUMPLIDA","PROCESO"), "VERIFICAR FECHA")),"SIN VALOR AVANCE")</f>
        <v>CUMPLIDA</v>
      </c>
      <c r="R76" s="992" t="s">
        <v>1605</v>
      </c>
    </row>
    <row r="77" spans="2:18" ht="90" x14ac:dyDescent="0.25">
      <c r="B77" s="46" t="s">
        <v>14</v>
      </c>
      <c r="C77" s="47" t="s">
        <v>17</v>
      </c>
      <c r="D77" s="1204"/>
      <c r="E77" s="1204"/>
      <c r="F77" s="1130"/>
      <c r="G77" s="1130"/>
      <c r="H77" s="987" t="s">
        <v>1606</v>
      </c>
      <c r="I77" s="987" t="s">
        <v>1607</v>
      </c>
      <c r="J77" s="987" t="s">
        <v>1604</v>
      </c>
      <c r="K77" s="48">
        <v>1</v>
      </c>
      <c r="L77" s="569">
        <v>44682</v>
      </c>
      <c r="M77" s="569">
        <v>44712</v>
      </c>
      <c r="N77" s="840">
        <f t="shared" si="2"/>
        <v>4.2857142857142856</v>
      </c>
      <c r="O77" s="841">
        <v>1</v>
      </c>
      <c r="P77" s="841">
        <f t="shared" si="3"/>
        <v>1</v>
      </c>
      <c r="Q77" s="995" t="str">
        <f>IF(ISNUMBER(P77),IF(P77=100%,"CUMPLIDA",IF(AND(ISNUMBER(M77),ISNUMBER(ITRC!$Q$5)), IF(M77&lt;ITRC!$Q$5,"INCUMPLIDA","PROCESO"), "VERIFICAR FECHA")),"SIN VALOR AVANCE")</f>
        <v>CUMPLIDA</v>
      </c>
      <c r="R77" s="992" t="s">
        <v>1605</v>
      </c>
    </row>
    <row r="78" spans="2:18" ht="60.6" x14ac:dyDescent="0.25">
      <c r="B78" s="46" t="s">
        <v>14</v>
      </c>
      <c r="C78" s="47" t="s">
        <v>17</v>
      </c>
      <c r="D78" s="1204"/>
      <c r="E78" s="1204"/>
      <c r="F78" s="1130"/>
      <c r="G78" s="1130"/>
      <c r="H78" s="987" t="s">
        <v>1608</v>
      </c>
      <c r="I78" s="987" t="s">
        <v>1609</v>
      </c>
      <c r="J78" s="987" t="s">
        <v>1610</v>
      </c>
      <c r="K78" s="48">
        <v>1</v>
      </c>
      <c r="L78" s="569">
        <v>44621</v>
      </c>
      <c r="M78" s="569">
        <v>44804</v>
      </c>
      <c r="N78" s="840">
        <f t="shared" si="2"/>
        <v>26.142857142857142</v>
      </c>
      <c r="O78" s="841">
        <v>1</v>
      </c>
      <c r="P78" s="841">
        <f t="shared" si="3"/>
        <v>1</v>
      </c>
      <c r="Q78" s="995" t="str">
        <f>IF(ISNUMBER(P78),IF(P78=100%,"CUMPLIDA",IF(AND(ISNUMBER(M78),ISNUMBER(ITRC!$Q$5)), IF(M78&lt;ITRC!$Q$5,"INCUMPLIDA","PROCESO"), "VERIFICAR FECHA")),"SIN VALOR AVANCE")</f>
        <v>CUMPLIDA</v>
      </c>
      <c r="R78" s="992" t="s">
        <v>1611</v>
      </c>
    </row>
    <row r="79" spans="2:18" ht="60.6" x14ac:dyDescent="0.25">
      <c r="B79" s="46" t="s">
        <v>14</v>
      </c>
      <c r="C79" s="47" t="s">
        <v>17</v>
      </c>
      <c r="D79" s="1204"/>
      <c r="E79" s="1204"/>
      <c r="F79" s="1130"/>
      <c r="G79" s="1130"/>
      <c r="H79" s="987" t="s">
        <v>1612</v>
      </c>
      <c r="I79" s="987" t="s">
        <v>1613</v>
      </c>
      <c r="J79" s="987" t="s">
        <v>1614</v>
      </c>
      <c r="K79" s="48">
        <v>1</v>
      </c>
      <c r="L79" s="569">
        <v>44621</v>
      </c>
      <c r="M79" s="569">
        <v>44681</v>
      </c>
      <c r="N79" s="840">
        <f t="shared" si="2"/>
        <v>8.5714285714285712</v>
      </c>
      <c r="O79" s="841">
        <v>1</v>
      </c>
      <c r="P79" s="841">
        <f t="shared" si="3"/>
        <v>1</v>
      </c>
      <c r="Q79" s="995" t="str">
        <f>IF(ISNUMBER(P79),IF(P79=100%,"CUMPLIDA",IF(AND(ISNUMBER(M79),ISNUMBER(ITRC!$Q$5)), IF(M79&lt;ITRC!$Q$5,"INCUMPLIDA","PROCESO"), "VERIFICAR FECHA")),"SIN VALOR AVANCE")</f>
        <v>CUMPLIDA</v>
      </c>
      <c r="R79" s="992" t="s">
        <v>1611</v>
      </c>
    </row>
    <row r="80" spans="2:18" ht="120.6" x14ac:dyDescent="0.25">
      <c r="B80" s="46" t="s">
        <v>14</v>
      </c>
      <c r="C80" s="47" t="s">
        <v>17</v>
      </c>
      <c r="D80" s="1204"/>
      <c r="E80" s="1204"/>
      <c r="F80" s="1130"/>
      <c r="G80" s="1130"/>
      <c r="H80" s="987" t="s">
        <v>1615</v>
      </c>
      <c r="I80" s="987" t="s">
        <v>1616</v>
      </c>
      <c r="J80" s="50" t="s">
        <v>1617</v>
      </c>
      <c r="K80" s="48">
        <v>24</v>
      </c>
      <c r="L80" s="569">
        <v>44621</v>
      </c>
      <c r="M80" s="569">
        <v>44804</v>
      </c>
      <c r="N80" s="840">
        <f t="shared" si="2"/>
        <v>26.142857142857142</v>
      </c>
      <c r="O80" s="841">
        <v>1</v>
      </c>
      <c r="P80" s="841">
        <f t="shared" si="3"/>
        <v>1</v>
      </c>
      <c r="Q80" s="995" t="str">
        <f>IF(ISNUMBER(P80),IF(P80=100%,"CUMPLIDA",IF(AND(ISNUMBER(M80),ISNUMBER(ITRC!$Q$5)), IF(M80&lt;ITRC!$Q$5,"INCUMPLIDA","PROCESO"), "VERIFICAR FECHA")),"SIN VALOR AVANCE")</f>
        <v>CUMPLIDA</v>
      </c>
      <c r="R80" s="992" t="s">
        <v>1618</v>
      </c>
    </row>
    <row r="81" spans="2:18" ht="90.6" x14ac:dyDescent="0.25">
      <c r="B81" s="46" t="s">
        <v>14</v>
      </c>
      <c r="C81" s="47" t="s">
        <v>17</v>
      </c>
      <c r="D81" s="1204"/>
      <c r="E81" s="1204"/>
      <c r="F81" s="1130"/>
      <c r="G81" s="1130"/>
      <c r="H81" s="987" t="s">
        <v>1619</v>
      </c>
      <c r="I81" s="987" t="s">
        <v>1620</v>
      </c>
      <c r="J81" s="987" t="s">
        <v>1396</v>
      </c>
      <c r="K81" s="48">
        <v>1</v>
      </c>
      <c r="L81" s="569">
        <v>44621</v>
      </c>
      <c r="M81" s="569">
        <v>44681</v>
      </c>
      <c r="N81" s="840">
        <f t="shared" si="2"/>
        <v>8.5714285714285712</v>
      </c>
      <c r="O81" s="841">
        <v>1</v>
      </c>
      <c r="P81" s="841">
        <f t="shared" si="3"/>
        <v>1</v>
      </c>
      <c r="Q81" s="995" t="str">
        <f>IF(ISNUMBER(P81),IF(P81=100%,"CUMPLIDA",IF(AND(ISNUMBER(M81),ISNUMBER(ITRC!$Q$5)), IF(M81&lt;ITRC!$Q$5,"INCUMPLIDA","PROCESO"), "VERIFICAR FECHA")),"SIN VALOR AVANCE")</f>
        <v>CUMPLIDA</v>
      </c>
      <c r="R81" s="992" t="s">
        <v>1598</v>
      </c>
    </row>
    <row r="82" spans="2:18" ht="120.6" x14ac:dyDescent="0.25">
      <c r="B82" s="46" t="s">
        <v>14</v>
      </c>
      <c r="C82" s="47" t="s">
        <v>17</v>
      </c>
      <c r="D82" s="1204"/>
      <c r="E82" s="1204"/>
      <c r="F82" s="1130"/>
      <c r="G82" s="1130"/>
      <c r="H82" s="987" t="s">
        <v>1621</v>
      </c>
      <c r="I82" s="987" t="s">
        <v>1622</v>
      </c>
      <c r="J82" s="987" t="s">
        <v>1623</v>
      </c>
      <c r="K82" s="48">
        <v>8</v>
      </c>
      <c r="L82" s="569">
        <v>44621</v>
      </c>
      <c r="M82" s="569">
        <v>44803</v>
      </c>
      <c r="N82" s="840">
        <f t="shared" si="2"/>
        <v>26</v>
      </c>
      <c r="O82" s="841">
        <v>1</v>
      </c>
      <c r="P82" s="841">
        <f t="shared" si="3"/>
        <v>1</v>
      </c>
      <c r="Q82" s="995" t="str">
        <f>IF(ISNUMBER(P82),IF(P82=100%,"CUMPLIDA",IF(AND(ISNUMBER(M82),ISNUMBER(ITRC!$Q$5)), IF(M82&lt;ITRC!$Q$5,"INCUMPLIDA","PROCESO"), "VERIFICAR FECHA")),"SIN VALOR AVANCE")</f>
        <v>CUMPLIDA</v>
      </c>
      <c r="R82" s="992" t="s">
        <v>1618</v>
      </c>
    </row>
    <row r="83" spans="2:18" ht="105.6" x14ac:dyDescent="0.25">
      <c r="B83" s="46" t="s">
        <v>14</v>
      </c>
      <c r="C83" s="47" t="s">
        <v>17</v>
      </c>
      <c r="D83" s="1204"/>
      <c r="E83" s="1204"/>
      <c r="F83" s="1130"/>
      <c r="G83" s="1130"/>
      <c r="H83" s="987" t="s">
        <v>1624</v>
      </c>
      <c r="I83" s="987" t="s">
        <v>1625</v>
      </c>
      <c r="J83" s="50" t="s">
        <v>1626</v>
      </c>
      <c r="K83" s="48">
        <v>2</v>
      </c>
      <c r="L83" s="569">
        <v>44621</v>
      </c>
      <c r="M83" s="569">
        <v>44712</v>
      </c>
      <c r="N83" s="840">
        <f t="shared" si="2"/>
        <v>13</v>
      </c>
      <c r="O83" s="841">
        <v>1</v>
      </c>
      <c r="P83" s="841">
        <f t="shared" si="3"/>
        <v>1</v>
      </c>
      <c r="Q83" s="995" t="str">
        <f>IF(ISNUMBER(P83),IF(P83=100%,"CUMPLIDA",IF(AND(ISNUMBER(M83),ISNUMBER(ITRC!$Q$5)), IF(M83&lt;ITRC!$Q$5,"INCUMPLIDA","PROCESO"), "VERIFICAR FECHA")),"SIN VALOR AVANCE")</f>
        <v>CUMPLIDA</v>
      </c>
      <c r="R83" s="992" t="s">
        <v>1627</v>
      </c>
    </row>
    <row r="84" spans="2:18" ht="60.6" x14ac:dyDescent="0.25">
      <c r="B84" s="46" t="s">
        <v>14</v>
      </c>
      <c r="C84" s="47" t="s">
        <v>17</v>
      </c>
      <c r="D84" s="1204"/>
      <c r="E84" s="1204"/>
      <c r="F84" s="1130"/>
      <c r="G84" s="1130"/>
      <c r="H84" s="987" t="s">
        <v>1628</v>
      </c>
      <c r="I84" s="987" t="s">
        <v>1629</v>
      </c>
      <c r="J84" s="50" t="s">
        <v>1630</v>
      </c>
      <c r="K84" s="48">
        <v>2</v>
      </c>
      <c r="L84" s="569">
        <v>44607</v>
      </c>
      <c r="M84" s="569">
        <v>44910</v>
      </c>
      <c r="N84" s="840">
        <f t="shared" si="2"/>
        <v>43.285714285714285</v>
      </c>
      <c r="O84" s="841">
        <v>1</v>
      </c>
      <c r="P84" s="841">
        <f t="shared" si="3"/>
        <v>1</v>
      </c>
      <c r="Q84" s="995" t="str">
        <f>IF(ISNUMBER(P84),IF(P84=100%,"CUMPLIDA",IF(AND(ISNUMBER(M84),ISNUMBER(ITRC!$Q$5)), IF(M84&lt;ITRC!$Q$5,"INCUMPLIDA","PROCESO"), "VERIFICAR FECHA")),"SIN VALOR AVANCE")</f>
        <v>CUMPLIDA</v>
      </c>
      <c r="R84" s="992" t="s">
        <v>1631</v>
      </c>
    </row>
    <row r="85" spans="2:18" ht="120.6" x14ac:dyDescent="0.25">
      <c r="B85" s="51" t="s">
        <v>21</v>
      </c>
      <c r="C85" s="52" t="s">
        <v>17</v>
      </c>
      <c r="D85" s="1204" t="s">
        <v>1632</v>
      </c>
      <c r="E85" s="1204" t="s">
        <v>1510</v>
      </c>
      <c r="F85" s="1130" t="s">
        <v>1633</v>
      </c>
      <c r="G85" s="1130" t="s">
        <v>1634</v>
      </c>
      <c r="H85" s="987" t="s">
        <v>1635</v>
      </c>
      <c r="I85" s="987" t="s">
        <v>1636</v>
      </c>
      <c r="J85" s="987" t="s">
        <v>1637</v>
      </c>
      <c r="K85" s="839">
        <v>1</v>
      </c>
      <c r="L85" s="569">
        <v>43130</v>
      </c>
      <c r="M85" s="569">
        <v>43169</v>
      </c>
      <c r="N85" s="840">
        <f t="shared" si="2"/>
        <v>5.5714285714285712</v>
      </c>
      <c r="O85" s="841">
        <v>1</v>
      </c>
      <c r="P85" s="841">
        <f t="shared" si="3"/>
        <v>1</v>
      </c>
      <c r="Q85" s="995" t="str">
        <f>IF(ISNUMBER(P85),IF(P85=100%,"CUMPLIDA",IF(AND(ISNUMBER(M85),ISNUMBER(ITRC!$Q$5)), IF(M85&lt;ITRC!$Q$5,"INCUMPLIDA","PROCESO"), "VERIFICAR FECHA")),"SIN VALOR AVANCE")</f>
        <v>CUMPLIDA</v>
      </c>
      <c r="R85" s="992" t="s">
        <v>1638</v>
      </c>
    </row>
    <row r="86" spans="2:18" ht="180.6" x14ac:dyDescent="0.25">
      <c r="B86" s="51" t="s">
        <v>21</v>
      </c>
      <c r="C86" s="52" t="s">
        <v>17</v>
      </c>
      <c r="D86" s="1204"/>
      <c r="E86" s="1204"/>
      <c r="F86" s="1130"/>
      <c r="G86" s="1130"/>
      <c r="H86" s="987" t="s">
        <v>1639</v>
      </c>
      <c r="I86" s="987" t="s">
        <v>1640</v>
      </c>
      <c r="J86" s="987" t="s">
        <v>1641</v>
      </c>
      <c r="K86" s="839">
        <v>1</v>
      </c>
      <c r="L86" s="569">
        <v>42826</v>
      </c>
      <c r="M86" s="569">
        <v>42931</v>
      </c>
      <c r="N86" s="840">
        <f t="shared" si="2"/>
        <v>15</v>
      </c>
      <c r="O86" s="841">
        <v>1</v>
      </c>
      <c r="P86" s="841">
        <f t="shared" si="3"/>
        <v>1</v>
      </c>
      <c r="Q86" s="995" t="str">
        <f>IF(ISNUMBER(P86),IF(P86=100%,"CUMPLIDA",IF(AND(ISNUMBER(M86),ISNUMBER(ITRC!$Q$5)), IF(M86&lt;ITRC!$Q$5,"INCUMPLIDA","PROCESO"), "VERIFICAR FECHA")),"SIN VALOR AVANCE")</f>
        <v>CUMPLIDA</v>
      </c>
      <c r="R86" s="992" t="s">
        <v>1642</v>
      </c>
    </row>
    <row r="87" spans="2:18" ht="105.6" x14ac:dyDescent="0.25">
      <c r="B87" s="51" t="s">
        <v>21</v>
      </c>
      <c r="C87" s="52" t="s">
        <v>17</v>
      </c>
      <c r="D87" s="1204"/>
      <c r="E87" s="1204"/>
      <c r="F87" s="1130" t="s">
        <v>1643</v>
      </c>
      <c r="G87" s="1130"/>
      <c r="H87" s="987" t="s">
        <v>1644</v>
      </c>
      <c r="I87" s="987" t="s">
        <v>1645</v>
      </c>
      <c r="J87" s="987" t="s">
        <v>1646</v>
      </c>
      <c r="K87" s="839">
        <v>1</v>
      </c>
      <c r="L87" s="569">
        <v>42979</v>
      </c>
      <c r="M87" s="569">
        <v>43039</v>
      </c>
      <c r="N87" s="840">
        <f t="shared" si="2"/>
        <v>8.5714285714285712</v>
      </c>
      <c r="O87" s="841">
        <v>1</v>
      </c>
      <c r="P87" s="841">
        <f t="shared" si="3"/>
        <v>1</v>
      </c>
      <c r="Q87" s="995" t="str">
        <f>IF(ISNUMBER(P87),IF(P87=100%,"CUMPLIDA",IF(AND(ISNUMBER(M87),ISNUMBER(ITRC!$Q$5)), IF(M87&lt;ITRC!$Q$5,"INCUMPLIDA","PROCESO"), "VERIFICAR FECHA")),"SIN VALOR AVANCE")</f>
        <v>CUMPLIDA</v>
      </c>
      <c r="R87" s="992" t="s">
        <v>1647</v>
      </c>
    </row>
    <row r="88" spans="2:18" ht="180.6" x14ac:dyDescent="0.25">
      <c r="B88" s="51" t="s">
        <v>21</v>
      </c>
      <c r="C88" s="52" t="s">
        <v>17</v>
      </c>
      <c r="D88" s="1204"/>
      <c r="E88" s="1204"/>
      <c r="F88" s="1130"/>
      <c r="G88" s="1130"/>
      <c r="H88" s="987" t="s">
        <v>1648</v>
      </c>
      <c r="I88" s="987" t="s">
        <v>1649</v>
      </c>
      <c r="J88" s="987" t="s">
        <v>1641</v>
      </c>
      <c r="K88" s="839">
        <v>1</v>
      </c>
      <c r="L88" s="569">
        <v>42675</v>
      </c>
      <c r="M88" s="569">
        <v>42704</v>
      </c>
      <c r="N88" s="840">
        <f t="shared" si="2"/>
        <v>4.1428571428571432</v>
      </c>
      <c r="O88" s="841">
        <v>1</v>
      </c>
      <c r="P88" s="841">
        <f t="shared" si="3"/>
        <v>1</v>
      </c>
      <c r="Q88" s="995" t="str">
        <f>IF(ISNUMBER(P88),IF(P88=100%,"CUMPLIDA",IF(AND(ISNUMBER(M88),ISNUMBER(ITRC!$Q$5)), IF(M88&lt;ITRC!$Q$5,"INCUMPLIDA","PROCESO"), "VERIFICAR FECHA")),"SIN VALOR AVANCE")</f>
        <v>CUMPLIDA</v>
      </c>
      <c r="R88" s="992" t="s">
        <v>1642</v>
      </c>
    </row>
    <row r="89" spans="2:18" ht="105.6" x14ac:dyDescent="0.25">
      <c r="B89" s="51" t="s">
        <v>21</v>
      </c>
      <c r="C89" s="52" t="s">
        <v>17</v>
      </c>
      <c r="D89" s="1204"/>
      <c r="E89" s="1204"/>
      <c r="F89" s="1130" t="s">
        <v>1650</v>
      </c>
      <c r="G89" s="1130"/>
      <c r="H89" s="987" t="s">
        <v>1651</v>
      </c>
      <c r="I89" s="987" t="s">
        <v>1652</v>
      </c>
      <c r="J89" s="987" t="s">
        <v>1641</v>
      </c>
      <c r="K89" s="839">
        <v>1</v>
      </c>
      <c r="L89" s="569">
        <v>42675</v>
      </c>
      <c r="M89" s="569">
        <v>42704</v>
      </c>
      <c r="N89" s="840">
        <f t="shared" si="2"/>
        <v>4.1428571428571432</v>
      </c>
      <c r="O89" s="841">
        <v>1</v>
      </c>
      <c r="P89" s="841">
        <f t="shared" si="3"/>
        <v>1</v>
      </c>
      <c r="Q89" s="995" t="str">
        <f>IF(ISNUMBER(P89),IF(P89=100%,"CUMPLIDA",IF(AND(ISNUMBER(M89),ISNUMBER(ITRC!$Q$5)), IF(M89&lt;ITRC!$Q$5,"INCUMPLIDA","PROCESO"), "VERIFICAR FECHA")),"SIN VALOR AVANCE")</f>
        <v>CUMPLIDA</v>
      </c>
      <c r="R89" s="992" t="s">
        <v>1647</v>
      </c>
    </row>
    <row r="90" spans="2:18" ht="120.6" x14ac:dyDescent="0.25">
      <c r="B90" s="51" t="s">
        <v>21</v>
      </c>
      <c r="C90" s="52" t="s">
        <v>17</v>
      </c>
      <c r="D90" s="1204"/>
      <c r="E90" s="1204"/>
      <c r="F90" s="1130"/>
      <c r="G90" s="1130"/>
      <c r="H90" s="987" t="s">
        <v>1653</v>
      </c>
      <c r="I90" s="987" t="s">
        <v>1654</v>
      </c>
      <c r="J90" s="987" t="s">
        <v>1655</v>
      </c>
      <c r="K90" s="839">
        <v>1</v>
      </c>
      <c r="L90" s="569">
        <v>43027</v>
      </c>
      <c r="M90" s="569">
        <v>43027</v>
      </c>
      <c r="N90" s="840">
        <f t="shared" si="2"/>
        <v>0</v>
      </c>
      <c r="O90" s="841">
        <v>1</v>
      </c>
      <c r="P90" s="841">
        <f t="shared" si="3"/>
        <v>1</v>
      </c>
      <c r="Q90" s="995" t="str">
        <f>IF(ISNUMBER(P90),IF(P90=100%,"CUMPLIDA",IF(AND(ISNUMBER(M90),ISNUMBER(ITRC!$Q$5)), IF(M90&lt;ITRC!$Q$5,"INCUMPLIDA","PROCESO"), "VERIFICAR FECHA")),"SIN VALOR AVANCE")</f>
        <v>CUMPLIDA</v>
      </c>
      <c r="R90" s="992" t="s">
        <v>1656</v>
      </c>
    </row>
    <row r="91" spans="2:18" ht="105.6" x14ac:dyDescent="0.25">
      <c r="B91" s="51" t="s">
        <v>21</v>
      </c>
      <c r="C91" s="52" t="s">
        <v>17</v>
      </c>
      <c r="D91" s="1204"/>
      <c r="E91" s="1204"/>
      <c r="F91" s="1130"/>
      <c r="G91" s="1130"/>
      <c r="H91" s="987" t="s">
        <v>1657</v>
      </c>
      <c r="I91" s="987" t="s">
        <v>1658</v>
      </c>
      <c r="J91" s="987" t="s">
        <v>1659</v>
      </c>
      <c r="K91" s="988" t="s">
        <v>1660</v>
      </c>
      <c r="L91" s="569">
        <v>43101</v>
      </c>
      <c r="M91" s="569">
        <v>43465</v>
      </c>
      <c r="N91" s="840">
        <f t="shared" si="2"/>
        <v>52</v>
      </c>
      <c r="O91" s="841">
        <v>1</v>
      </c>
      <c r="P91" s="841">
        <f t="shared" si="3"/>
        <v>1</v>
      </c>
      <c r="Q91" s="995" t="str">
        <f>IF(ISNUMBER(P91),IF(P91=100%,"CUMPLIDA",IF(AND(ISNUMBER(M91),ISNUMBER(ITRC!$Q$5)), IF(M91&lt;ITRC!$Q$5,"INCUMPLIDA","PROCESO"), "VERIFICAR FECHA")),"SIN VALOR AVANCE")</f>
        <v>CUMPLIDA</v>
      </c>
      <c r="R91" s="992" t="s">
        <v>1647</v>
      </c>
    </row>
    <row r="92" spans="2:18" ht="105.6" x14ac:dyDescent="0.25">
      <c r="B92" s="51" t="s">
        <v>21</v>
      </c>
      <c r="C92" s="52" t="s">
        <v>17</v>
      </c>
      <c r="D92" s="1204"/>
      <c r="E92" s="1204"/>
      <c r="F92" s="1130" t="s">
        <v>1661</v>
      </c>
      <c r="G92" s="1130"/>
      <c r="H92" s="987" t="s">
        <v>1662</v>
      </c>
      <c r="I92" s="987" t="s">
        <v>1663</v>
      </c>
      <c r="J92" s="987" t="s">
        <v>1664</v>
      </c>
      <c r="K92" s="839">
        <v>1</v>
      </c>
      <c r="L92" s="569">
        <v>43101</v>
      </c>
      <c r="M92" s="569">
        <v>44135</v>
      </c>
      <c r="N92" s="840">
        <f t="shared" si="2"/>
        <v>147.71428571428572</v>
      </c>
      <c r="O92" s="841">
        <v>1</v>
      </c>
      <c r="P92" s="841">
        <f t="shared" si="3"/>
        <v>1</v>
      </c>
      <c r="Q92" s="995" t="str">
        <f>IF(ISNUMBER(P92),IF(P92=100%,"CUMPLIDA",IF(AND(ISNUMBER(M92),ISNUMBER(ITRC!$Q$5)), IF(M92&lt;ITRC!$Q$5,"INCUMPLIDA","PROCESO"), "VERIFICAR FECHA")),"SIN VALOR AVANCE")</f>
        <v>CUMPLIDA</v>
      </c>
      <c r="R92" s="992" t="s">
        <v>1665</v>
      </c>
    </row>
    <row r="93" spans="2:18" ht="105.6" x14ac:dyDescent="0.25">
      <c r="B93" s="51" t="s">
        <v>21</v>
      </c>
      <c r="C93" s="52" t="s">
        <v>17</v>
      </c>
      <c r="D93" s="1204"/>
      <c r="E93" s="1204"/>
      <c r="F93" s="1130"/>
      <c r="G93" s="1130"/>
      <c r="H93" s="987" t="s">
        <v>1666</v>
      </c>
      <c r="I93" s="987" t="s">
        <v>1667</v>
      </c>
      <c r="J93" s="987" t="s">
        <v>1668</v>
      </c>
      <c r="K93" s="839">
        <v>1</v>
      </c>
      <c r="L93" s="569">
        <v>43102</v>
      </c>
      <c r="M93" s="569">
        <v>43404</v>
      </c>
      <c r="N93" s="840">
        <f t="shared" si="2"/>
        <v>43.142857142857146</v>
      </c>
      <c r="O93" s="841">
        <v>1</v>
      </c>
      <c r="P93" s="841">
        <f t="shared" si="3"/>
        <v>1</v>
      </c>
      <c r="Q93" s="995" t="str">
        <f>IF(ISNUMBER(P93),IF(P93=100%,"CUMPLIDA",IF(AND(ISNUMBER(M93),ISNUMBER(ITRC!$Q$5)), IF(M93&lt;ITRC!$Q$5,"INCUMPLIDA","PROCESO"), "VERIFICAR FECHA")),"SIN VALOR AVANCE")</f>
        <v>CUMPLIDA</v>
      </c>
      <c r="R93" s="992" t="s">
        <v>1647</v>
      </c>
    </row>
    <row r="94" spans="2:18" ht="105.6" x14ac:dyDescent="0.25">
      <c r="B94" s="51" t="s">
        <v>21</v>
      </c>
      <c r="C94" s="52" t="s">
        <v>17</v>
      </c>
      <c r="D94" s="1204"/>
      <c r="E94" s="1204"/>
      <c r="F94" s="1130"/>
      <c r="G94" s="1130"/>
      <c r="H94" s="987" t="s">
        <v>1669</v>
      </c>
      <c r="I94" s="987" t="s">
        <v>1670</v>
      </c>
      <c r="J94" s="987" t="s">
        <v>1668</v>
      </c>
      <c r="K94" s="839">
        <v>1</v>
      </c>
      <c r="L94" s="569">
        <v>43102</v>
      </c>
      <c r="M94" s="569">
        <v>43404</v>
      </c>
      <c r="N94" s="840">
        <f t="shared" si="2"/>
        <v>43.142857142857146</v>
      </c>
      <c r="O94" s="841">
        <v>1</v>
      </c>
      <c r="P94" s="841">
        <f t="shared" si="3"/>
        <v>1</v>
      </c>
      <c r="Q94" s="995" t="str">
        <f>IF(ISNUMBER(P94),IF(P94=100%,"CUMPLIDA",IF(AND(ISNUMBER(M94),ISNUMBER(ITRC!$Q$5)), IF(M94&lt;ITRC!$Q$5,"INCUMPLIDA","PROCESO"), "VERIFICAR FECHA")),"SIN VALOR AVANCE")</f>
        <v>CUMPLIDA</v>
      </c>
      <c r="R94" s="992" t="s">
        <v>1671</v>
      </c>
    </row>
    <row r="95" spans="2:18" ht="105.6" x14ac:dyDescent="0.25">
      <c r="B95" s="51" t="s">
        <v>21</v>
      </c>
      <c r="C95" s="52" t="s">
        <v>17</v>
      </c>
      <c r="D95" s="1204"/>
      <c r="E95" s="1204"/>
      <c r="F95" s="1130" t="s">
        <v>1672</v>
      </c>
      <c r="G95" s="1130"/>
      <c r="H95" s="987" t="s">
        <v>1673</v>
      </c>
      <c r="I95" s="987" t="s">
        <v>1674</v>
      </c>
      <c r="J95" s="987" t="s">
        <v>1675</v>
      </c>
      <c r="K95" s="839">
        <v>1</v>
      </c>
      <c r="L95" s="569">
        <v>43313</v>
      </c>
      <c r="M95" s="569">
        <v>44651</v>
      </c>
      <c r="N95" s="840">
        <f t="shared" si="2"/>
        <v>191.14285714285714</v>
      </c>
      <c r="O95" s="841">
        <v>1</v>
      </c>
      <c r="P95" s="841">
        <f t="shared" si="3"/>
        <v>1</v>
      </c>
      <c r="Q95" s="995" t="str">
        <f>IF(ISNUMBER(P95),IF(P95=100%,"CUMPLIDA",IF(AND(ISNUMBER(M95),ISNUMBER(ITRC!$Q$5)), IF(M95&lt;ITRC!$Q$5,"INCUMPLIDA","PROCESO"), "VERIFICAR FECHA")),"SIN VALOR AVANCE")</f>
        <v>CUMPLIDA</v>
      </c>
      <c r="R95" s="992" t="s">
        <v>1665</v>
      </c>
    </row>
    <row r="96" spans="2:18" ht="270.60000000000002" x14ac:dyDescent="0.25">
      <c r="B96" s="51" t="s">
        <v>21</v>
      </c>
      <c r="C96" s="52" t="s">
        <v>17</v>
      </c>
      <c r="D96" s="1204"/>
      <c r="E96" s="1204"/>
      <c r="F96" s="1130"/>
      <c r="G96" s="1130"/>
      <c r="H96" s="1130" t="s">
        <v>1676</v>
      </c>
      <c r="I96" s="987" t="s">
        <v>1677</v>
      </c>
      <c r="J96" s="987" t="s">
        <v>1678</v>
      </c>
      <c r="K96" s="839">
        <v>1</v>
      </c>
      <c r="L96" s="569">
        <v>43647</v>
      </c>
      <c r="M96" s="569">
        <v>43676</v>
      </c>
      <c r="N96" s="840">
        <f t="shared" si="2"/>
        <v>4.1428571428571432</v>
      </c>
      <c r="O96" s="841">
        <v>1</v>
      </c>
      <c r="P96" s="841">
        <f t="shared" si="3"/>
        <v>1</v>
      </c>
      <c r="Q96" s="995" t="str">
        <f>IF(ISNUMBER(P96),IF(P96=100%,"CUMPLIDA",IF(AND(ISNUMBER(M96),ISNUMBER(ITRC!$Q$5)), IF(M96&lt;ITRC!$Q$5,"INCUMPLIDA","PROCESO"), "VERIFICAR FECHA")),"SIN VALOR AVANCE")</f>
        <v>CUMPLIDA</v>
      </c>
      <c r="R96" s="992" t="s">
        <v>1679</v>
      </c>
    </row>
    <row r="97" spans="2:18" ht="270.60000000000002" x14ac:dyDescent="0.25">
      <c r="B97" s="51" t="s">
        <v>21</v>
      </c>
      <c r="C97" s="52" t="s">
        <v>17</v>
      </c>
      <c r="D97" s="1204"/>
      <c r="E97" s="1204"/>
      <c r="F97" s="1130"/>
      <c r="G97" s="1130"/>
      <c r="H97" s="1130"/>
      <c r="I97" s="987" t="s">
        <v>1680</v>
      </c>
      <c r="J97" s="987" t="s">
        <v>1681</v>
      </c>
      <c r="K97" s="839">
        <v>1</v>
      </c>
      <c r="L97" s="569">
        <v>43678</v>
      </c>
      <c r="M97" s="569">
        <v>44680</v>
      </c>
      <c r="N97" s="840">
        <f t="shared" si="2"/>
        <v>143.14285714285714</v>
      </c>
      <c r="O97" s="841">
        <v>1</v>
      </c>
      <c r="P97" s="841">
        <f t="shared" si="3"/>
        <v>1</v>
      </c>
      <c r="Q97" s="995" t="str">
        <f>IF(ISNUMBER(P97),IF(P97=100%,"CUMPLIDA",IF(AND(ISNUMBER(M97),ISNUMBER(ITRC!$Q$5)), IF(M97&lt;ITRC!$Q$5,"INCUMPLIDA","PROCESO"), "VERIFICAR FECHA")),"SIN VALOR AVANCE")</f>
        <v>CUMPLIDA</v>
      </c>
      <c r="R97" s="992" t="s">
        <v>1679</v>
      </c>
    </row>
    <row r="98" spans="2:18" ht="120.6" x14ac:dyDescent="0.25">
      <c r="B98" s="51" t="s">
        <v>21</v>
      </c>
      <c r="C98" s="52" t="s">
        <v>17</v>
      </c>
      <c r="D98" s="1204"/>
      <c r="E98" s="1204"/>
      <c r="F98" s="1130" t="s">
        <v>1682</v>
      </c>
      <c r="G98" s="1130"/>
      <c r="H98" s="987" t="s">
        <v>3486</v>
      </c>
      <c r="I98" s="987" t="s">
        <v>1683</v>
      </c>
      <c r="J98" s="987" t="s">
        <v>1681</v>
      </c>
      <c r="K98" s="839">
        <v>1</v>
      </c>
      <c r="L98" s="569">
        <v>43922</v>
      </c>
      <c r="M98" s="569">
        <v>45199</v>
      </c>
      <c r="N98" s="840">
        <f t="shared" si="2"/>
        <v>182.42857142857142</v>
      </c>
      <c r="O98" s="841">
        <v>0.8</v>
      </c>
      <c r="P98" s="841">
        <f t="shared" si="3"/>
        <v>0.8</v>
      </c>
      <c r="Q98" s="995" t="str">
        <f>IF(ISNUMBER(P98),IF(P98=100%,"CUMPLIDA",IF(AND(ISNUMBER(M98),ISNUMBER(ITRC!$Q$5)), IF(M98&lt;ITRC!$Q$5,"INCUMPLIDA","PROCESO"), "VERIFICAR FECHA")),"SIN VALOR AVANCE")</f>
        <v>PROCESO</v>
      </c>
      <c r="R98" s="992" t="s">
        <v>1684</v>
      </c>
    </row>
    <row r="99" spans="2:18" ht="120.6" x14ac:dyDescent="0.25">
      <c r="B99" s="51" t="s">
        <v>21</v>
      </c>
      <c r="C99" s="52" t="s">
        <v>17</v>
      </c>
      <c r="D99" s="1204"/>
      <c r="E99" s="1204"/>
      <c r="F99" s="1130"/>
      <c r="G99" s="1130"/>
      <c r="H99" s="987" t="s">
        <v>1685</v>
      </c>
      <c r="I99" s="987" t="s">
        <v>1686</v>
      </c>
      <c r="J99" s="987" t="s">
        <v>1687</v>
      </c>
      <c r="K99" s="839">
        <v>1</v>
      </c>
      <c r="L99" s="569">
        <v>43132</v>
      </c>
      <c r="M99" s="569">
        <v>43159</v>
      </c>
      <c r="N99" s="840">
        <f t="shared" si="2"/>
        <v>3.8571428571428572</v>
      </c>
      <c r="O99" s="841">
        <v>1</v>
      </c>
      <c r="P99" s="841">
        <f t="shared" si="3"/>
        <v>1</v>
      </c>
      <c r="Q99" s="995" t="str">
        <f>IF(ISNUMBER(P99),IF(P99=100%,"CUMPLIDA",IF(AND(ISNUMBER(M99),ISNUMBER(ITRC!$Q$5)), IF(M99&lt;ITRC!$Q$5,"INCUMPLIDA","PROCESO"), "VERIFICAR FECHA")),"SIN VALOR AVANCE")</f>
        <v>CUMPLIDA</v>
      </c>
      <c r="R99" s="992" t="s">
        <v>1684</v>
      </c>
    </row>
    <row r="100" spans="2:18" ht="135" x14ac:dyDescent="0.25">
      <c r="B100" s="51" t="s">
        <v>21</v>
      </c>
      <c r="C100" s="52" t="s">
        <v>17</v>
      </c>
      <c r="D100" s="1204"/>
      <c r="E100" s="1204"/>
      <c r="F100" s="1130"/>
      <c r="G100" s="1130"/>
      <c r="H100" s="987" t="s">
        <v>1688</v>
      </c>
      <c r="I100" s="987" t="s">
        <v>1689</v>
      </c>
      <c r="J100" s="987" t="s">
        <v>1690</v>
      </c>
      <c r="K100" s="839">
        <v>2</v>
      </c>
      <c r="L100" s="569">
        <v>43132</v>
      </c>
      <c r="M100" s="569">
        <v>43677</v>
      </c>
      <c r="N100" s="840">
        <f t="shared" si="2"/>
        <v>77.857142857142861</v>
      </c>
      <c r="O100" s="841">
        <v>1</v>
      </c>
      <c r="P100" s="841">
        <f t="shared" si="3"/>
        <v>1</v>
      </c>
      <c r="Q100" s="995" t="str">
        <f>IF(ISNUMBER(P100),IF(P100=100%,"CUMPLIDA",IF(AND(ISNUMBER(M100),ISNUMBER(ITRC!$Q$5)), IF(M100&lt;ITRC!$Q$5,"INCUMPLIDA","PROCESO"), "VERIFICAR FECHA")),"SIN VALOR AVANCE")</f>
        <v>CUMPLIDA</v>
      </c>
      <c r="R100" s="992" t="s">
        <v>1665</v>
      </c>
    </row>
    <row r="101" spans="2:18" ht="120.6" x14ac:dyDescent="0.25">
      <c r="B101" s="51" t="s">
        <v>21</v>
      </c>
      <c r="C101" s="52" t="s">
        <v>17</v>
      </c>
      <c r="D101" s="1204"/>
      <c r="E101" s="1204"/>
      <c r="F101" s="1130" t="s">
        <v>1691</v>
      </c>
      <c r="G101" s="1130"/>
      <c r="H101" s="987" t="s">
        <v>1692</v>
      </c>
      <c r="I101" s="987" t="s">
        <v>1693</v>
      </c>
      <c r="J101" s="987" t="s">
        <v>1694</v>
      </c>
      <c r="K101" s="839">
        <v>2</v>
      </c>
      <c r="L101" s="569">
        <v>43101</v>
      </c>
      <c r="M101" s="569">
        <v>43496</v>
      </c>
      <c r="N101" s="840">
        <f t="shared" si="2"/>
        <v>56.428571428571431</v>
      </c>
      <c r="O101" s="841">
        <v>1</v>
      </c>
      <c r="P101" s="841">
        <f t="shared" si="3"/>
        <v>1</v>
      </c>
      <c r="Q101" s="995" t="str">
        <f>IF(ISNUMBER(P101),IF(P101=100%,"CUMPLIDA",IF(AND(ISNUMBER(M101),ISNUMBER(ITRC!$Q$5)), IF(M101&lt;ITRC!$Q$5,"INCUMPLIDA","PROCESO"), "VERIFICAR FECHA")),"SIN VALOR AVANCE")</f>
        <v>CUMPLIDA</v>
      </c>
      <c r="R101" s="992" t="s">
        <v>1656</v>
      </c>
    </row>
    <row r="102" spans="2:18" ht="90.6" x14ac:dyDescent="0.25">
      <c r="B102" s="51" t="s">
        <v>21</v>
      </c>
      <c r="C102" s="52" t="s">
        <v>17</v>
      </c>
      <c r="D102" s="1204"/>
      <c r="E102" s="1204"/>
      <c r="F102" s="1130"/>
      <c r="G102" s="1130"/>
      <c r="H102" s="987" t="s">
        <v>1695</v>
      </c>
      <c r="I102" s="987" t="s">
        <v>1696</v>
      </c>
      <c r="J102" s="987" t="s">
        <v>1697</v>
      </c>
      <c r="K102" s="839">
        <v>1</v>
      </c>
      <c r="L102" s="569">
        <v>43101</v>
      </c>
      <c r="M102" s="569">
        <v>43159</v>
      </c>
      <c r="N102" s="840">
        <f t="shared" si="2"/>
        <v>8.2857142857142865</v>
      </c>
      <c r="O102" s="841">
        <v>1</v>
      </c>
      <c r="P102" s="841">
        <f t="shared" si="3"/>
        <v>1</v>
      </c>
      <c r="Q102" s="995" t="str">
        <f>IF(ISNUMBER(P102),IF(P102=100%,"CUMPLIDA",IF(AND(ISNUMBER(M102),ISNUMBER(ITRC!$Q$5)), IF(M102&lt;ITRC!$Q$5,"INCUMPLIDA","PROCESO"), "VERIFICAR FECHA")),"SIN VALOR AVANCE")</f>
        <v>CUMPLIDA</v>
      </c>
      <c r="R102" s="992" t="s">
        <v>1698</v>
      </c>
    </row>
    <row r="103" spans="2:18" ht="105.6" x14ac:dyDescent="0.25">
      <c r="B103" s="51" t="s">
        <v>21</v>
      </c>
      <c r="C103" s="52" t="s">
        <v>17</v>
      </c>
      <c r="D103" s="1204"/>
      <c r="E103" s="1204"/>
      <c r="F103" s="1130"/>
      <c r="G103" s="1130"/>
      <c r="H103" s="987" t="s">
        <v>1699</v>
      </c>
      <c r="I103" s="987" t="s">
        <v>1700</v>
      </c>
      <c r="J103" s="987" t="s">
        <v>1701</v>
      </c>
      <c r="K103" s="839">
        <v>1</v>
      </c>
      <c r="L103" s="569">
        <v>43101</v>
      </c>
      <c r="M103" s="569">
        <v>44165</v>
      </c>
      <c r="N103" s="840">
        <f t="shared" si="2"/>
        <v>152</v>
      </c>
      <c r="O103" s="841">
        <v>1</v>
      </c>
      <c r="P103" s="841">
        <f t="shared" si="3"/>
        <v>1</v>
      </c>
      <c r="Q103" s="995" t="str">
        <f>IF(ISNUMBER(P103),IF(P103=100%,"CUMPLIDA",IF(AND(ISNUMBER(M103),ISNUMBER(ITRC!$Q$5)), IF(M103&lt;ITRC!$Q$5,"INCUMPLIDA","PROCESO"), "VERIFICAR FECHA")),"SIN VALOR AVANCE")</f>
        <v>CUMPLIDA</v>
      </c>
      <c r="R103" s="992" t="s">
        <v>1665</v>
      </c>
    </row>
    <row r="104" spans="2:18" ht="120.6" x14ac:dyDescent="0.25">
      <c r="B104" s="51" t="s">
        <v>21</v>
      </c>
      <c r="C104" s="52" t="s">
        <v>17</v>
      </c>
      <c r="D104" s="1205" t="s">
        <v>1702</v>
      </c>
      <c r="E104" s="1205" t="s">
        <v>1367</v>
      </c>
      <c r="F104" s="1213" t="s">
        <v>1703</v>
      </c>
      <c r="G104" s="1213" t="s">
        <v>1704</v>
      </c>
      <c r="H104" s="1130" t="s">
        <v>1705</v>
      </c>
      <c r="I104" s="987" t="s">
        <v>1706</v>
      </c>
      <c r="J104" s="987" t="s">
        <v>1707</v>
      </c>
      <c r="K104" s="48">
        <v>1</v>
      </c>
      <c r="L104" s="569">
        <v>44440</v>
      </c>
      <c r="M104" s="569">
        <v>44530</v>
      </c>
      <c r="N104" s="840">
        <f t="shared" si="2"/>
        <v>12.857142857142858</v>
      </c>
      <c r="O104" s="841">
        <v>1</v>
      </c>
      <c r="P104" s="841">
        <f t="shared" si="3"/>
        <v>1</v>
      </c>
      <c r="Q104" s="995" t="str">
        <f>IF(ISNUMBER(P104),IF(P104=100%,"CUMPLIDA",IF(AND(ISNUMBER(M104),ISNUMBER(ITRC!$Q$5)), IF(M104&lt;ITRC!$Q$5,"INCUMPLIDA","PROCESO"), "VERIFICAR FECHA")),"SIN VALOR AVANCE")</f>
        <v>CUMPLIDA</v>
      </c>
      <c r="R104" s="992" t="s">
        <v>1684</v>
      </c>
    </row>
    <row r="105" spans="2:18" ht="90.6" x14ac:dyDescent="0.25">
      <c r="B105" s="51" t="s">
        <v>21</v>
      </c>
      <c r="C105" s="52" t="s">
        <v>17</v>
      </c>
      <c r="D105" s="1205"/>
      <c r="E105" s="1205"/>
      <c r="F105" s="1213"/>
      <c r="G105" s="1213"/>
      <c r="H105" s="1130"/>
      <c r="I105" s="987" t="s">
        <v>1708</v>
      </c>
      <c r="J105" s="987" t="s">
        <v>1709</v>
      </c>
      <c r="K105" s="48">
        <v>1</v>
      </c>
      <c r="L105" s="569">
        <v>44531</v>
      </c>
      <c r="M105" s="569">
        <v>44561</v>
      </c>
      <c r="N105" s="840">
        <f t="shared" si="2"/>
        <v>4.2857142857142856</v>
      </c>
      <c r="O105" s="841">
        <v>1</v>
      </c>
      <c r="P105" s="841">
        <f t="shared" si="3"/>
        <v>1</v>
      </c>
      <c r="Q105" s="995" t="str">
        <f>IF(ISNUMBER(P105),IF(P105=100%,"CUMPLIDA",IF(AND(ISNUMBER(M105),ISNUMBER(ITRC!$Q$5)), IF(M105&lt;ITRC!$Q$5,"INCUMPLIDA","PROCESO"), "VERIFICAR FECHA")),"SIN VALOR AVANCE")</f>
        <v>CUMPLIDA</v>
      </c>
      <c r="R105" s="992" t="s">
        <v>1710</v>
      </c>
    </row>
    <row r="106" spans="2:18" ht="90.6" x14ac:dyDescent="0.25">
      <c r="B106" s="51" t="s">
        <v>21</v>
      </c>
      <c r="C106" s="52" t="s">
        <v>17</v>
      </c>
      <c r="D106" s="1205"/>
      <c r="E106" s="1205"/>
      <c r="F106" s="1213"/>
      <c r="G106" s="1213"/>
      <c r="H106" s="1130" t="s">
        <v>1711</v>
      </c>
      <c r="I106" s="987" t="s">
        <v>1712</v>
      </c>
      <c r="J106" s="987" t="s">
        <v>1713</v>
      </c>
      <c r="K106" s="48">
        <v>1</v>
      </c>
      <c r="L106" s="569">
        <v>44531</v>
      </c>
      <c r="M106" s="569">
        <v>44712</v>
      </c>
      <c r="N106" s="840">
        <f t="shared" si="2"/>
        <v>25.857142857142858</v>
      </c>
      <c r="O106" s="841">
        <v>1</v>
      </c>
      <c r="P106" s="841">
        <f t="shared" si="3"/>
        <v>1</v>
      </c>
      <c r="Q106" s="995" t="str">
        <f>IF(ISNUMBER(P106),IF(P106=100%,"CUMPLIDA",IF(AND(ISNUMBER(M106),ISNUMBER(ITRC!$Q$5)), IF(M106&lt;ITRC!$Q$5,"INCUMPLIDA","PROCESO"), "VERIFICAR FECHA")),"SIN VALOR AVANCE")</f>
        <v>CUMPLIDA</v>
      </c>
      <c r="R106" s="992" t="s">
        <v>1710</v>
      </c>
    </row>
    <row r="107" spans="2:18" ht="90.6" x14ac:dyDescent="0.25">
      <c r="B107" s="51" t="s">
        <v>21</v>
      </c>
      <c r="C107" s="52" t="s">
        <v>17</v>
      </c>
      <c r="D107" s="1205"/>
      <c r="E107" s="1205"/>
      <c r="F107" s="1213" t="s">
        <v>1714</v>
      </c>
      <c r="G107" s="1213"/>
      <c r="H107" s="1130"/>
      <c r="I107" s="987" t="s">
        <v>3195</v>
      </c>
      <c r="J107" s="987" t="s">
        <v>1715</v>
      </c>
      <c r="K107" s="48">
        <v>1</v>
      </c>
      <c r="L107" s="569">
        <v>44713</v>
      </c>
      <c r="M107" s="569">
        <v>45289</v>
      </c>
      <c r="N107" s="840">
        <f t="shared" si="2"/>
        <v>82.285714285714292</v>
      </c>
      <c r="O107" s="841">
        <v>0.78</v>
      </c>
      <c r="P107" s="841">
        <f t="shared" si="3"/>
        <v>0.78</v>
      </c>
      <c r="Q107" s="995" t="str">
        <f>IF(ISNUMBER(P107),IF(P107=100%,"CUMPLIDA",IF(AND(ISNUMBER(M107),ISNUMBER(ITRC!$Q$5)), IF(M107&lt;ITRC!$Q$5,"INCUMPLIDA","PROCESO"), "VERIFICAR FECHA")),"SIN VALOR AVANCE")</f>
        <v>PROCESO</v>
      </c>
      <c r="R107" s="992" t="s">
        <v>1710</v>
      </c>
    </row>
    <row r="108" spans="2:18" ht="90.6" x14ac:dyDescent="0.25">
      <c r="B108" s="51" t="s">
        <v>21</v>
      </c>
      <c r="C108" s="52" t="s">
        <v>17</v>
      </c>
      <c r="D108" s="1205"/>
      <c r="E108" s="1205"/>
      <c r="F108" s="1213"/>
      <c r="G108" s="1213"/>
      <c r="H108" s="987" t="s">
        <v>1716</v>
      </c>
      <c r="I108" s="987" t="s">
        <v>1717</v>
      </c>
      <c r="J108" s="987" t="s">
        <v>1718</v>
      </c>
      <c r="K108" s="48">
        <v>6</v>
      </c>
      <c r="L108" s="569">
        <v>44805</v>
      </c>
      <c r="M108" s="569">
        <v>45289</v>
      </c>
      <c r="N108" s="840">
        <f t="shared" si="2"/>
        <v>69.142857142857139</v>
      </c>
      <c r="O108" s="841">
        <v>0.17</v>
      </c>
      <c r="P108" s="841">
        <f t="shared" si="3"/>
        <v>0.17</v>
      </c>
      <c r="Q108" s="995" t="str">
        <f>IF(ISNUMBER(P108),IF(P108=100%,"CUMPLIDA",IF(AND(ISNUMBER(M108),ISNUMBER(ITRC!$Q$5)), IF(M108&lt;ITRC!$Q$5,"INCUMPLIDA","PROCESO"), "VERIFICAR FECHA")),"SIN VALOR AVANCE")</f>
        <v>PROCESO</v>
      </c>
      <c r="R108" s="992" t="s">
        <v>1710</v>
      </c>
    </row>
    <row r="109" spans="2:18" ht="105.6" x14ac:dyDescent="0.25">
      <c r="B109" s="51" t="s">
        <v>21</v>
      </c>
      <c r="C109" s="52" t="s">
        <v>17</v>
      </c>
      <c r="D109" s="1205"/>
      <c r="E109" s="1205"/>
      <c r="F109" s="1213"/>
      <c r="G109" s="1213"/>
      <c r="H109" s="1130" t="s">
        <v>1719</v>
      </c>
      <c r="I109" s="987" t="s">
        <v>1706</v>
      </c>
      <c r="J109" s="987" t="s">
        <v>1707</v>
      </c>
      <c r="K109" s="48">
        <v>1</v>
      </c>
      <c r="L109" s="569">
        <v>44440</v>
      </c>
      <c r="M109" s="569">
        <v>44530</v>
      </c>
      <c r="N109" s="840">
        <f t="shared" si="2"/>
        <v>12.857142857142858</v>
      </c>
      <c r="O109" s="841">
        <v>1</v>
      </c>
      <c r="P109" s="841">
        <f t="shared" si="3"/>
        <v>1</v>
      </c>
      <c r="Q109" s="995" t="str">
        <f>IF(ISNUMBER(P109),IF(P109=100%,"CUMPLIDA",IF(AND(ISNUMBER(M109),ISNUMBER(ITRC!$Q$5)), IF(M109&lt;ITRC!$Q$5,"INCUMPLIDA","PROCESO"), "VERIFICAR FECHA")),"SIN VALOR AVANCE")</f>
        <v>CUMPLIDA</v>
      </c>
      <c r="R109" s="992" t="s">
        <v>1720</v>
      </c>
    </row>
    <row r="110" spans="2:18" ht="90.6" x14ac:dyDescent="0.25">
      <c r="B110" s="51" t="s">
        <v>21</v>
      </c>
      <c r="C110" s="52" t="s">
        <v>17</v>
      </c>
      <c r="D110" s="1205"/>
      <c r="E110" s="1205"/>
      <c r="F110" s="1213" t="s">
        <v>1721</v>
      </c>
      <c r="G110" s="1213"/>
      <c r="H110" s="1130"/>
      <c r="I110" s="987" t="s">
        <v>1708</v>
      </c>
      <c r="J110" s="987" t="s">
        <v>1709</v>
      </c>
      <c r="K110" s="48">
        <v>1</v>
      </c>
      <c r="L110" s="569">
        <v>44531</v>
      </c>
      <c r="M110" s="569">
        <v>44561</v>
      </c>
      <c r="N110" s="840">
        <f t="shared" si="2"/>
        <v>4.2857142857142856</v>
      </c>
      <c r="O110" s="841">
        <v>1</v>
      </c>
      <c r="P110" s="841">
        <f t="shared" si="3"/>
        <v>1</v>
      </c>
      <c r="Q110" s="995" t="str">
        <f>IF(ISNUMBER(P110),IF(P110=100%,"CUMPLIDA",IF(AND(ISNUMBER(M110),ISNUMBER(ITRC!$Q$5)), IF(M110&lt;ITRC!$Q$5,"INCUMPLIDA","PROCESO"), "VERIFICAR FECHA")),"SIN VALOR AVANCE")</f>
        <v>CUMPLIDA</v>
      </c>
      <c r="R110" s="992" t="s">
        <v>1710</v>
      </c>
    </row>
    <row r="111" spans="2:18" ht="105.6" x14ac:dyDescent="0.25">
      <c r="B111" s="51" t="s">
        <v>21</v>
      </c>
      <c r="C111" s="52" t="s">
        <v>17</v>
      </c>
      <c r="D111" s="1205"/>
      <c r="E111" s="1205"/>
      <c r="F111" s="1213"/>
      <c r="G111" s="1213"/>
      <c r="H111" s="1130" t="s">
        <v>1722</v>
      </c>
      <c r="I111" s="987" t="s">
        <v>1706</v>
      </c>
      <c r="J111" s="987" t="s">
        <v>1707</v>
      </c>
      <c r="K111" s="48">
        <v>1</v>
      </c>
      <c r="L111" s="569">
        <v>44440</v>
      </c>
      <c r="M111" s="569">
        <v>44530</v>
      </c>
      <c r="N111" s="840">
        <f t="shared" si="2"/>
        <v>12.857142857142858</v>
      </c>
      <c r="O111" s="841">
        <v>1</v>
      </c>
      <c r="P111" s="841">
        <f t="shared" si="3"/>
        <v>1</v>
      </c>
      <c r="Q111" s="995" t="str">
        <f>IF(ISNUMBER(P111),IF(P111=100%,"CUMPLIDA",IF(AND(ISNUMBER(M111),ISNUMBER(ITRC!$Q$5)), IF(M111&lt;ITRC!$Q$5,"INCUMPLIDA","PROCESO"), "VERIFICAR FECHA")),"SIN VALOR AVANCE")</f>
        <v>CUMPLIDA</v>
      </c>
      <c r="R111" s="992" t="s">
        <v>1720</v>
      </c>
    </row>
    <row r="112" spans="2:18" ht="90.6" x14ac:dyDescent="0.25">
      <c r="B112" s="51" t="s">
        <v>21</v>
      </c>
      <c r="C112" s="52" t="s">
        <v>17</v>
      </c>
      <c r="D112" s="1205"/>
      <c r="E112" s="1205"/>
      <c r="F112" s="1213"/>
      <c r="G112" s="1213"/>
      <c r="H112" s="1130"/>
      <c r="I112" s="987" t="s">
        <v>1708</v>
      </c>
      <c r="J112" s="987" t="s">
        <v>1709</v>
      </c>
      <c r="K112" s="48">
        <v>1</v>
      </c>
      <c r="L112" s="569">
        <v>44531</v>
      </c>
      <c r="M112" s="569">
        <v>44561</v>
      </c>
      <c r="N112" s="840">
        <f t="shared" si="2"/>
        <v>4.2857142857142856</v>
      </c>
      <c r="O112" s="841">
        <v>1</v>
      </c>
      <c r="P112" s="841">
        <f t="shared" si="3"/>
        <v>1</v>
      </c>
      <c r="Q112" s="995" t="str">
        <f>IF(ISNUMBER(P112),IF(P112=100%,"CUMPLIDA",IF(AND(ISNUMBER(M112),ISNUMBER(ITRC!$Q$5)), IF(M112&lt;ITRC!$Q$5,"INCUMPLIDA","PROCESO"), "VERIFICAR FECHA")),"SIN VALOR AVANCE")</f>
        <v>CUMPLIDA</v>
      </c>
      <c r="R112" s="992" t="s">
        <v>1710</v>
      </c>
    </row>
    <row r="113" spans="2:18" ht="135" x14ac:dyDescent="0.25">
      <c r="B113" s="51" t="s">
        <v>21</v>
      </c>
      <c r="C113" s="52" t="s">
        <v>17</v>
      </c>
      <c r="D113" s="1205"/>
      <c r="E113" s="1205"/>
      <c r="F113" s="1213" t="s">
        <v>1723</v>
      </c>
      <c r="G113" s="1213"/>
      <c r="H113" s="987" t="s">
        <v>1724</v>
      </c>
      <c r="I113" s="987" t="s">
        <v>1725</v>
      </c>
      <c r="J113" s="987" t="s">
        <v>1726</v>
      </c>
      <c r="K113" s="48">
        <v>1</v>
      </c>
      <c r="L113" s="569">
        <v>44440</v>
      </c>
      <c r="M113" s="569">
        <v>44651</v>
      </c>
      <c r="N113" s="840">
        <f t="shared" si="2"/>
        <v>30.142857142857142</v>
      </c>
      <c r="O113" s="841">
        <v>1</v>
      </c>
      <c r="P113" s="841">
        <f t="shared" si="3"/>
        <v>1</v>
      </c>
      <c r="Q113" s="995" t="str">
        <f>IF(ISNUMBER(P113),IF(P113=100%,"CUMPLIDA",IF(AND(ISNUMBER(M113),ISNUMBER(ITRC!$Q$5)), IF(M113&lt;ITRC!$Q$5,"INCUMPLIDA","PROCESO"), "VERIFICAR FECHA")),"SIN VALOR AVANCE")</f>
        <v>CUMPLIDA</v>
      </c>
      <c r="R113" s="992" t="s">
        <v>1727</v>
      </c>
    </row>
    <row r="114" spans="2:18" ht="90.6" x14ac:dyDescent="0.25">
      <c r="B114" s="51" t="s">
        <v>21</v>
      </c>
      <c r="C114" s="52" t="s">
        <v>17</v>
      </c>
      <c r="D114" s="1205"/>
      <c r="E114" s="1205"/>
      <c r="F114" s="1213"/>
      <c r="G114" s="1213"/>
      <c r="H114" s="1130" t="s">
        <v>1728</v>
      </c>
      <c r="I114" s="987" t="s">
        <v>1729</v>
      </c>
      <c r="J114" s="987" t="s">
        <v>1707</v>
      </c>
      <c r="K114" s="48">
        <v>1</v>
      </c>
      <c r="L114" s="569">
        <v>44440</v>
      </c>
      <c r="M114" s="569">
        <v>44592</v>
      </c>
      <c r="N114" s="840">
        <f t="shared" si="2"/>
        <v>21.714285714285715</v>
      </c>
      <c r="O114" s="841">
        <v>1</v>
      </c>
      <c r="P114" s="841">
        <f t="shared" si="3"/>
        <v>1</v>
      </c>
      <c r="Q114" s="995" t="str">
        <f>IF(ISNUMBER(P114),IF(P114=100%,"CUMPLIDA",IF(AND(ISNUMBER(M114),ISNUMBER(ITRC!$Q$5)), IF(M114&lt;ITRC!$Q$5,"INCUMPLIDA","PROCESO"), "VERIFICAR FECHA")),"SIN VALOR AVANCE")</f>
        <v>CUMPLIDA</v>
      </c>
      <c r="R114" s="992" t="s">
        <v>1710</v>
      </c>
    </row>
    <row r="115" spans="2:18" ht="90.6" x14ac:dyDescent="0.25">
      <c r="B115" s="51" t="s">
        <v>21</v>
      </c>
      <c r="C115" s="52" t="s">
        <v>17</v>
      </c>
      <c r="D115" s="1205"/>
      <c r="E115" s="1205"/>
      <c r="F115" s="1213"/>
      <c r="G115" s="1213"/>
      <c r="H115" s="1130"/>
      <c r="I115" s="987" t="s">
        <v>1730</v>
      </c>
      <c r="J115" s="987" t="s">
        <v>1709</v>
      </c>
      <c r="K115" s="48">
        <v>1</v>
      </c>
      <c r="L115" s="569">
        <v>44593</v>
      </c>
      <c r="M115" s="569">
        <v>44621</v>
      </c>
      <c r="N115" s="840">
        <f t="shared" si="2"/>
        <v>4</v>
      </c>
      <c r="O115" s="841">
        <v>1</v>
      </c>
      <c r="P115" s="841">
        <f t="shared" si="3"/>
        <v>1</v>
      </c>
      <c r="Q115" s="995" t="str">
        <f>IF(ISNUMBER(P115),IF(P115=100%,"CUMPLIDA",IF(AND(ISNUMBER(M115),ISNUMBER(ITRC!$Q$5)), IF(M115&lt;ITRC!$Q$5,"INCUMPLIDA","PROCESO"), "VERIFICAR FECHA")),"SIN VALOR AVANCE")</f>
        <v>CUMPLIDA</v>
      </c>
      <c r="R115" s="992" t="s">
        <v>1710</v>
      </c>
    </row>
    <row r="116" spans="2:18" ht="45.6" x14ac:dyDescent="0.25">
      <c r="B116" s="51" t="s">
        <v>20</v>
      </c>
      <c r="C116" s="52" t="s">
        <v>17</v>
      </c>
      <c r="D116" s="1204" t="s">
        <v>1943</v>
      </c>
      <c r="E116" s="1204" t="s">
        <v>1865</v>
      </c>
      <c r="F116" s="1130" t="s">
        <v>1944</v>
      </c>
      <c r="G116" s="1130" t="s">
        <v>1945</v>
      </c>
      <c r="H116" s="987" t="s">
        <v>1946</v>
      </c>
      <c r="I116" s="987" t="s">
        <v>1947</v>
      </c>
      <c r="J116" s="987" t="s">
        <v>1948</v>
      </c>
      <c r="K116" s="839">
        <v>1</v>
      </c>
      <c r="L116" s="569">
        <v>44593</v>
      </c>
      <c r="M116" s="569">
        <v>44743</v>
      </c>
      <c r="N116" s="840">
        <f t="shared" ref="N116:N134" si="4">(M116-L116)/7</f>
        <v>21.428571428571427</v>
      </c>
      <c r="O116" s="841">
        <v>1</v>
      </c>
      <c r="P116" s="841">
        <f t="shared" ref="P116:P134" si="5">O116</f>
        <v>1</v>
      </c>
      <c r="Q116" s="995" t="str">
        <f>IF(ISNUMBER(P116),IF(P116=100%,"CUMPLIDA",IF(AND(ISNUMBER(M116),ISNUMBER(ITRC!$Q$5)), IF(M116&lt;ITRC!$Q$5,"INCUMPLIDA","PROCESO"), "VERIFICAR FECHA")),"SIN VALOR AVANCE")</f>
        <v>CUMPLIDA</v>
      </c>
      <c r="R116" s="992" t="s">
        <v>1949</v>
      </c>
    </row>
    <row r="117" spans="2:18" ht="60" x14ac:dyDescent="0.25">
      <c r="B117" s="51" t="s">
        <v>20</v>
      </c>
      <c r="C117" s="52" t="s">
        <v>17</v>
      </c>
      <c r="D117" s="1204"/>
      <c r="E117" s="1204"/>
      <c r="F117" s="1130"/>
      <c r="G117" s="1130"/>
      <c r="H117" s="987" t="s">
        <v>1950</v>
      </c>
      <c r="I117" s="987" t="s">
        <v>1951</v>
      </c>
      <c r="J117" s="987" t="s">
        <v>1952</v>
      </c>
      <c r="K117" s="839">
        <v>1</v>
      </c>
      <c r="L117" s="569">
        <v>44756</v>
      </c>
      <c r="M117" s="569">
        <v>44926</v>
      </c>
      <c r="N117" s="840">
        <f t="shared" si="4"/>
        <v>24.285714285714285</v>
      </c>
      <c r="O117" s="841">
        <v>1</v>
      </c>
      <c r="P117" s="841">
        <f t="shared" si="5"/>
        <v>1</v>
      </c>
      <c r="Q117" s="995" t="str">
        <f>IF(ISNUMBER(P117),IF(P117=100%,"CUMPLIDA",IF(AND(ISNUMBER(M117),ISNUMBER(ITRC!$Q$5)), IF(M117&lt;ITRC!$Q$5,"INCUMPLIDA","PROCESO"), "VERIFICAR FECHA")),"SIN VALOR AVANCE")</f>
        <v>CUMPLIDA</v>
      </c>
      <c r="R117" s="992" t="s">
        <v>1949</v>
      </c>
    </row>
    <row r="118" spans="2:18" ht="60" x14ac:dyDescent="0.25">
      <c r="B118" s="51" t="s">
        <v>20</v>
      </c>
      <c r="C118" s="52" t="s">
        <v>17</v>
      </c>
      <c r="D118" s="1204"/>
      <c r="E118" s="1204"/>
      <c r="F118" s="1130"/>
      <c r="G118" s="1130"/>
      <c r="H118" s="987" t="s">
        <v>1953</v>
      </c>
      <c r="I118" s="987" t="s">
        <v>1954</v>
      </c>
      <c r="J118" s="987" t="s">
        <v>1955</v>
      </c>
      <c r="K118" s="839">
        <v>4</v>
      </c>
      <c r="L118" s="569">
        <v>44593</v>
      </c>
      <c r="M118" s="569">
        <v>44957</v>
      </c>
      <c r="N118" s="840">
        <f t="shared" si="4"/>
        <v>52</v>
      </c>
      <c r="O118" s="841">
        <v>1</v>
      </c>
      <c r="P118" s="841">
        <f t="shared" si="5"/>
        <v>1</v>
      </c>
      <c r="Q118" s="995" t="str">
        <f>IF(ISNUMBER(P118),IF(P118=100%,"CUMPLIDA",IF(AND(ISNUMBER(M118),ISNUMBER(ITRC!$Q$5)), IF(M118&lt;ITRC!$Q$5,"INCUMPLIDA","PROCESO"), "VERIFICAR FECHA")),"SIN VALOR AVANCE")</f>
        <v>CUMPLIDA</v>
      </c>
      <c r="R118" s="992" t="s">
        <v>1949</v>
      </c>
    </row>
    <row r="119" spans="2:18" ht="45.6" x14ac:dyDescent="0.25">
      <c r="B119" s="51" t="s">
        <v>20</v>
      </c>
      <c r="C119" s="52" t="s">
        <v>17</v>
      </c>
      <c r="D119" s="1204"/>
      <c r="E119" s="1204"/>
      <c r="F119" s="1130"/>
      <c r="G119" s="1130"/>
      <c r="H119" s="987" t="s">
        <v>1956</v>
      </c>
      <c r="I119" s="987" t="s">
        <v>1957</v>
      </c>
      <c r="J119" s="987" t="s">
        <v>1958</v>
      </c>
      <c r="K119" s="839">
        <v>1</v>
      </c>
      <c r="L119" s="569">
        <v>44562</v>
      </c>
      <c r="M119" s="569">
        <v>44651</v>
      </c>
      <c r="N119" s="840">
        <f t="shared" si="4"/>
        <v>12.714285714285714</v>
      </c>
      <c r="O119" s="841">
        <v>1</v>
      </c>
      <c r="P119" s="841">
        <f t="shared" si="5"/>
        <v>1</v>
      </c>
      <c r="Q119" s="995" t="str">
        <f>IF(ISNUMBER(P119),IF(P119=100%,"CUMPLIDA",IF(AND(ISNUMBER(M119),ISNUMBER(ITRC!$Q$5)), IF(M119&lt;ITRC!$Q$5,"INCUMPLIDA","PROCESO"), "VERIFICAR FECHA")),"SIN VALOR AVANCE")</f>
        <v>CUMPLIDA</v>
      </c>
      <c r="R119" s="992" t="s">
        <v>1949</v>
      </c>
    </row>
    <row r="120" spans="2:18" ht="45.6" x14ac:dyDescent="0.25">
      <c r="B120" s="51" t="s">
        <v>20</v>
      </c>
      <c r="C120" s="52" t="s">
        <v>17</v>
      </c>
      <c r="D120" s="1204"/>
      <c r="E120" s="1204"/>
      <c r="F120" s="1130"/>
      <c r="G120" s="1130"/>
      <c r="H120" s="987" t="s">
        <v>1959</v>
      </c>
      <c r="I120" s="987" t="s">
        <v>1960</v>
      </c>
      <c r="J120" s="987" t="s">
        <v>1958</v>
      </c>
      <c r="K120" s="839">
        <v>1</v>
      </c>
      <c r="L120" s="569">
        <v>44562</v>
      </c>
      <c r="M120" s="569">
        <v>44651</v>
      </c>
      <c r="N120" s="840">
        <f t="shared" si="4"/>
        <v>12.714285714285714</v>
      </c>
      <c r="O120" s="841">
        <v>1</v>
      </c>
      <c r="P120" s="841">
        <f t="shared" si="5"/>
        <v>1</v>
      </c>
      <c r="Q120" s="995" t="str">
        <f>IF(ISNUMBER(P120),IF(P120=100%,"CUMPLIDA",IF(AND(ISNUMBER(M120),ISNUMBER(ITRC!$Q$5)), IF(M120&lt;ITRC!$Q$5,"INCUMPLIDA","PROCESO"), "VERIFICAR FECHA")),"SIN VALOR AVANCE")</f>
        <v>CUMPLIDA</v>
      </c>
      <c r="R120" s="992" t="s">
        <v>1949</v>
      </c>
    </row>
    <row r="121" spans="2:18" ht="45.6" x14ac:dyDescent="0.25">
      <c r="B121" s="51" t="s">
        <v>20</v>
      </c>
      <c r="C121" s="52" t="s">
        <v>17</v>
      </c>
      <c r="D121" s="1204"/>
      <c r="E121" s="1204"/>
      <c r="F121" s="1130"/>
      <c r="G121" s="1130"/>
      <c r="H121" s="987" t="s">
        <v>1961</v>
      </c>
      <c r="I121" s="987" t="s">
        <v>1962</v>
      </c>
      <c r="J121" s="987" t="s">
        <v>1963</v>
      </c>
      <c r="K121" s="839">
        <v>3</v>
      </c>
      <c r="L121" s="569">
        <v>44593</v>
      </c>
      <c r="M121" s="569">
        <v>44742</v>
      </c>
      <c r="N121" s="840">
        <f t="shared" si="4"/>
        <v>21.285714285714285</v>
      </c>
      <c r="O121" s="841">
        <v>1</v>
      </c>
      <c r="P121" s="841">
        <f t="shared" si="5"/>
        <v>1</v>
      </c>
      <c r="Q121" s="995" t="str">
        <f>IF(ISNUMBER(P121),IF(P121=100%,"CUMPLIDA",IF(AND(ISNUMBER(M121),ISNUMBER(ITRC!$Q$5)), IF(M121&lt;ITRC!$Q$5,"INCUMPLIDA","PROCESO"), "VERIFICAR FECHA")),"SIN VALOR AVANCE")</f>
        <v>CUMPLIDA</v>
      </c>
      <c r="R121" s="992" t="s">
        <v>1949</v>
      </c>
    </row>
    <row r="122" spans="2:18" ht="60" x14ac:dyDescent="0.25">
      <c r="B122" s="51" t="s">
        <v>20</v>
      </c>
      <c r="C122" s="52" t="s">
        <v>17</v>
      </c>
      <c r="D122" s="1204"/>
      <c r="E122" s="1204"/>
      <c r="F122" s="1130"/>
      <c r="G122" s="1130"/>
      <c r="H122" s="987" t="s">
        <v>1964</v>
      </c>
      <c r="I122" s="987" t="s">
        <v>1965</v>
      </c>
      <c r="J122" s="987" t="s">
        <v>1966</v>
      </c>
      <c r="K122" s="839">
        <v>1</v>
      </c>
      <c r="L122" s="569">
        <v>44562</v>
      </c>
      <c r="M122" s="569">
        <v>44592</v>
      </c>
      <c r="N122" s="840">
        <f t="shared" si="4"/>
        <v>4.2857142857142856</v>
      </c>
      <c r="O122" s="841">
        <v>1</v>
      </c>
      <c r="P122" s="841">
        <f t="shared" si="5"/>
        <v>1</v>
      </c>
      <c r="Q122" s="995" t="str">
        <f>IF(ISNUMBER(P122),IF(P122=100%,"CUMPLIDA",IF(AND(ISNUMBER(M122),ISNUMBER(ITRC!$Q$5)), IF(M122&lt;ITRC!$Q$5,"INCUMPLIDA","PROCESO"), "VERIFICAR FECHA")),"SIN VALOR AVANCE")</f>
        <v>CUMPLIDA</v>
      </c>
      <c r="R122" s="992" t="s">
        <v>1949</v>
      </c>
    </row>
    <row r="123" spans="2:18" ht="60" x14ac:dyDescent="0.25">
      <c r="B123" s="51" t="s">
        <v>20</v>
      </c>
      <c r="C123" s="52" t="s">
        <v>17</v>
      </c>
      <c r="D123" s="1204"/>
      <c r="E123" s="1204"/>
      <c r="F123" s="1130"/>
      <c r="G123" s="1130"/>
      <c r="H123" s="987" t="s">
        <v>1967</v>
      </c>
      <c r="I123" s="987" t="s">
        <v>1968</v>
      </c>
      <c r="J123" s="987" t="s">
        <v>1969</v>
      </c>
      <c r="K123" s="839">
        <v>3</v>
      </c>
      <c r="L123" s="569">
        <v>44566</v>
      </c>
      <c r="M123" s="569">
        <v>45046</v>
      </c>
      <c r="N123" s="840">
        <f t="shared" si="4"/>
        <v>68.571428571428569</v>
      </c>
      <c r="O123" s="841">
        <v>1</v>
      </c>
      <c r="P123" s="841">
        <f t="shared" si="5"/>
        <v>1</v>
      </c>
      <c r="Q123" s="995" t="str">
        <f>IF(ISNUMBER(P123),IF(P123=100%,"CUMPLIDA",IF(AND(ISNUMBER(M123),ISNUMBER(ITRC!$Q$5)), IF(M123&lt;ITRC!$Q$5,"INCUMPLIDA","PROCESO"), "VERIFICAR FECHA")),"SIN VALOR AVANCE")</f>
        <v>CUMPLIDA</v>
      </c>
      <c r="R123" s="992" t="s">
        <v>1949</v>
      </c>
    </row>
    <row r="124" spans="2:18" ht="60" x14ac:dyDescent="0.25">
      <c r="B124" s="51" t="s">
        <v>20</v>
      </c>
      <c r="C124" s="52" t="s">
        <v>17</v>
      </c>
      <c r="D124" s="1204" t="s">
        <v>1970</v>
      </c>
      <c r="E124" s="1204" t="s">
        <v>1865</v>
      </c>
      <c r="F124" s="1130" t="s">
        <v>1971</v>
      </c>
      <c r="G124" s="1130" t="s">
        <v>1972</v>
      </c>
      <c r="H124" s="987" t="s">
        <v>1973</v>
      </c>
      <c r="I124" s="987" t="s">
        <v>1974</v>
      </c>
      <c r="J124" s="987" t="s">
        <v>1975</v>
      </c>
      <c r="K124" s="839">
        <v>1</v>
      </c>
      <c r="L124" s="569">
        <v>44621</v>
      </c>
      <c r="M124" s="569">
        <v>44666</v>
      </c>
      <c r="N124" s="840">
        <f t="shared" si="4"/>
        <v>6.4285714285714288</v>
      </c>
      <c r="O124" s="841">
        <v>1</v>
      </c>
      <c r="P124" s="841">
        <f t="shared" si="5"/>
        <v>1</v>
      </c>
      <c r="Q124" s="995" t="str">
        <f>IF(ISNUMBER(P124),IF(P124=100%,"CUMPLIDA",IF(AND(ISNUMBER(M124),ISNUMBER(ITRC!$Q$5)), IF(M124&lt;ITRC!$Q$5,"INCUMPLIDA","PROCESO"), "VERIFICAR FECHA")),"SIN VALOR AVANCE")</f>
        <v>CUMPLIDA</v>
      </c>
      <c r="R124" s="992" t="s">
        <v>1976</v>
      </c>
    </row>
    <row r="125" spans="2:18" ht="105" x14ac:dyDescent="0.25">
      <c r="B125" s="51" t="s">
        <v>20</v>
      </c>
      <c r="C125" s="52" t="s">
        <v>17</v>
      </c>
      <c r="D125" s="1204"/>
      <c r="E125" s="1204"/>
      <c r="F125" s="1130"/>
      <c r="G125" s="1130"/>
      <c r="H125" s="987" t="s">
        <v>1977</v>
      </c>
      <c r="I125" s="987" t="s">
        <v>1978</v>
      </c>
      <c r="J125" s="987" t="s">
        <v>1979</v>
      </c>
      <c r="K125" s="839">
        <v>2</v>
      </c>
      <c r="L125" s="569">
        <v>44681</v>
      </c>
      <c r="M125" s="569">
        <v>44864</v>
      </c>
      <c r="N125" s="840">
        <f t="shared" si="4"/>
        <v>26.142857142857142</v>
      </c>
      <c r="O125" s="841">
        <v>1</v>
      </c>
      <c r="P125" s="841">
        <f t="shared" si="5"/>
        <v>1</v>
      </c>
      <c r="Q125" s="995" t="str">
        <f>IF(ISNUMBER(P125),IF(P125=100%,"CUMPLIDA",IF(AND(ISNUMBER(M125),ISNUMBER(ITRC!$Q$5)), IF(M125&lt;ITRC!$Q$5,"INCUMPLIDA","PROCESO"), "VERIFICAR FECHA")),"SIN VALOR AVANCE")</f>
        <v>CUMPLIDA</v>
      </c>
      <c r="R125" s="992" t="s">
        <v>1976</v>
      </c>
    </row>
    <row r="126" spans="2:18" ht="60.6" x14ac:dyDescent="0.25">
      <c r="B126" s="51" t="s">
        <v>20</v>
      </c>
      <c r="C126" s="52" t="s">
        <v>17</v>
      </c>
      <c r="D126" s="1204"/>
      <c r="E126" s="1204"/>
      <c r="F126" s="1130"/>
      <c r="G126" s="1130"/>
      <c r="H126" s="987" t="s">
        <v>1980</v>
      </c>
      <c r="I126" s="987" t="s">
        <v>1981</v>
      </c>
      <c r="J126" s="987" t="s">
        <v>1982</v>
      </c>
      <c r="K126" s="839">
        <v>1</v>
      </c>
      <c r="L126" s="569">
        <v>44612</v>
      </c>
      <c r="M126" s="569">
        <v>44711</v>
      </c>
      <c r="N126" s="840">
        <f t="shared" si="4"/>
        <v>14.142857142857142</v>
      </c>
      <c r="O126" s="841">
        <v>1</v>
      </c>
      <c r="P126" s="841">
        <f t="shared" si="5"/>
        <v>1</v>
      </c>
      <c r="Q126" s="995" t="str">
        <f>IF(ISNUMBER(P126),IF(P126=100%,"CUMPLIDA",IF(AND(ISNUMBER(M126),ISNUMBER(ITRC!$Q$5)), IF(M126&lt;ITRC!$Q$5,"INCUMPLIDA","PROCESO"), "VERIFICAR FECHA")),"SIN VALOR AVANCE")</f>
        <v>CUMPLIDA</v>
      </c>
      <c r="R126" s="992" t="s">
        <v>1983</v>
      </c>
    </row>
    <row r="127" spans="2:18" ht="90" x14ac:dyDescent="0.25">
      <c r="B127" s="51" t="s">
        <v>20</v>
      </c>
      <c r="C127" s="52" t="s">
        <v>17</v>
      </c>
      <c r="D127" s="1204"/>
      <c r="E127" s="1204"/>
      <c r="F127" s="1130"/>
      <c r="G127" s="1130"/>
      <c r="H127" s="987" t="s">
        <v>1984</v>
      </c>
      <c r="I127" s="987" t="s">
        <v>1985</v>
      </c>
      <c r="J127" s="987" t="s">
        <v>1986</v>
      </c>
      <c r="K127" s="839">
        <v>9</v>
      </c>
      <c r="L127" s="569">
        <v>44713</v>
      </c>
      <c r="M127" s="569">
        <v>44804</v>
      </c>
      <c r="N127" s="840">
        <f t="shared" si="4"/>
        <v>13</v>
      </c>
      <c r="O127" s="841">
        <v>1</v>
      </c>
      <c r="P127" s="841">
        <f t="shared" si="5"/>
        <v>1</v>
      </c>
      <c r="Q127" s="995" t="str">
        <f>IF(ISNUMBER(P127),IF(P127=100%,"CUMPLIDA",IF(AND(ISNUMBER(M127),ISNUMBER(ITRC!$Q$5)), IF(M127&lt;ITRC!$Q$5,"INCUMPLIDA","PROCESO"), "VERIFICAR FECHA")),"SIN VALOR AVANCE")</f>
        <v>CUMPLIDA</v>
      </c>
      <c r="R127" s="992" t="s">
        <v>1987</v>
      </c>
    </row>
    <row r="128" spans="2:18" ht="90.6" x14ac:dyDescent="0.25">
      <c r="B128" s="51" t="s">
        <v>20</v>
      </c>
      <c r="C128" s="52" t="s">
        <v>17</v>
      </c>
      <c r="D128" s="1204"/>
      <c r="E128" s="1204"/>
      <c r="F128" s="1130"/>
      <c r="G128" s="1130"/>
      <c r="H128" s="987" t="s">
        <v>1988</v>
      </c>
      <c r="I128" s="987" t="s">
        <v>1989</v>
      </c>
      <c r="J128" s="987" t="s">
        <v>1979</v>
      </c>
      <c r="K128" s="839">
        <v>2</v>
      </c>
      <c r="L128" s="569">
        <v>44681</v>
      </c>
      <c r="M128" s="569">
        <v>44788</v>
      </c>
      <c r="N128" s="840">
        <f t="shared" si="4"/>
        <v>15.285714285714286</v>
      </c>
      <c r="O128" s="841">
        <v>1</v>
      </c>
      <c r="P128" s="841">
        <f t="shared" si="5"/>
        <v>1</v>
      </c>
      <c r="Q128" s="995" t="str">
        <f>IF(ISNUMBER(P128),IF(P128=100%,"CUMPLIDA",IF(AND(ISNUMBER(M128),ISNUMBER(ITRC!$Q$5)), IF(M128&lt;ITRC!$Q$5,"INCUMPLIDA","PROCESO"), "VERIFICAR FECHA")),"SIN VALOR AVANCE")</f>
        <v>CUMPLIDA</v>
      </c>
      <c r="R128" s="992" t="s">
        <v>1990</v>
      </c>
    </row>
    <row r="129" spans="2:18" ht="90.6" x14ac:dyDescent="0.25">
      <c r="B129" s="51" t="s">
        <v>20</v>
      </c>
      <c r="C129" s="52" t="s">
        <v>17</v>
      </c>
      <c r="D129" s="1204"/>
      <c r="E129" s="1204"/>
      <c r="F129" s="1130" t="s">
        <v>1991</v>
      </c>
      <c r="G129" s="1130"/>
      <c r="H129" s="987" t="s">
        <v>1992</v>
      </c>
      <c r="I129" s="987" t="s">
        <v>1993</v>
      </c>
      <c r="J129" s="987" t="s">
        <v>1994</v>
      </c>
      <c r="K129" s="839">
        <v>1</v>
      </c>
      <c r="L129" s="569">
        <v>44602</v>
      </c>
      <c r="M129" s="569">
        <v>44635</v>
      </c>
      <c r="N129" s="840">
        <f t="shared" si="4"/>
        <v>4.7142857142857144</v>
      </c>
      <c r="O129" s="841">
        <v>1</v>
      </c>
      <c r="P129" s="841">
        <f t="shared" si="5"/>
        <v>1</v>
      </c>
      <c r="Q129" s="995" t="str">
        <f>IF(ISNUMBER(P129),IF(P129=100%,"CUMPLIDA",IF(AND(ISNUMBER(M129),ISNUMBER(ITRC!$Q$5)), IF(M129&lt;ITRC!$Q$5,"INCUMPLIDA","PROCESO"), "VERIFICAR FECHA")),"SIN VALOR AVANCE")</f>
        <v>CUMPLIDA</v>
      </c>
      <c r="R129" s="992" t="s">
        <v>1995</v>
      </c>
    </row>
    <row r="130" spans="2:18" ht="70.95" customHeight="1" x14ac:dyDescent="0.25">
      <c r="B130" s="51" t="s">
        <v>20</v>
      </c>
      <c r="C130" s="52" t="s">
        <v>17</v>
      </c>
      <c r="D130" s="1204"/>
      <c r="E130" s="1204"/>
      <c r="F130" s="1130"/>
      <c r="G130" s="1130"/>
      <c r="H130" s="987" t="s">
        <v>1996</v>
      </c>
      <c r="I130" s="987" t="s">
        <v>1997</v>
      </c>
      <c r="J130" s="987" t="s">
        <v>1998</v>
      </c>
      <c r="K130" s="839">
        <v>1</v>
      </c>
      <c r="L130" s="569">
        <v>44636</v>
      </c>
      <c r="M130" s="569">
        <v>44895</v>
      </c>
      <c r="N130" s="840">
        <f t="shared" si="4"/>
        <v>37</v>
      </c>
      <c r="O130" s="841">
        <v>1</v>
      </c>
      <c r="P130" s="841">
        <f t="shared" si="5"/>
        <v>1</v>
      </c>
      <c r="Q130" s="995" t="str">
        <f>IF(ISNUMBER(P130),IF(P130=100%,"CUMPLIDA",IF(AND(ISNUMBER(M130),ISNUMBER(ITRC!$Q$5)), IF(M130&lt;ITRC!$Q$5,"INCUMPLIDA","PROCESO"), "VERIFICAR FECHA")),"SIN VALOR AVANCE")</f>
        <v>CUMPLIDA</v>
      </c>
      <c r="R130" s="992" t="s">
        <v>1999</v>
      </c>
    </row>
    <row r="131" spans="2:18" ht="75" x14ac:dyDescent="0.25">
      <c r="B131" s="51" t="s">
        <v>20</v>
      </c>
      <c r="C131" s="52" t="s">
        <v>17</v>
      </c>
      <c r="D131" s="1204"/>
      <c r="E131" s="1204"/>
      <c r="F131" s="1130"/>
      <c r="G131" s="1130"/>
      <c r="H131" s="987" t="s">
        <v>2000</v>
      </c>
      <c r="I131" s="987" t="s">
        <v>2001</v>
      </c>
      <c r="J131" s="987" t="s">
        <v>2002</v>
      </c>
      <c r="K131" s="839">
        <v>2</v>
      </c>
      <c r="L131" s="569">
        <v>44757</v>
      </c>
      <c r="M131" s="569">
        <v>44972</v>
      </c>
      <c r="N131" s="840">
        <f t="shared" si="4"/>
        <v>30.714285714285715</v>
      </c>
      <c r="O131" s="841">
        <v>1</v>
      </c>
      <c r="P131" s="841">
        <f t="shared" si="5"/>
        <v>1</v>
      </c>
      <c r="Q131" s="995" t="str">
        <f>IF(ISNUMBER(P131),IF(P131=100%,"CUMPLIDA",IF(AND(ISNUMBER(M131),ISNUMBER(ITRC!$Q$5)), IF(M131&lt;ITRC!$Q$5,"INCUMPLIDA","PROCESO"), "VERIFICAR FECHA")),"SIN VALOR AVANCE")</f>
        <v>CUMPLIDA</v>
      </c>
      <c r="R131" s="992" t="s">
        <v>1976</v>
      </c>
    </row>
    <row r="132" spans="2:18" ht="120.6" x14ac:dyDescent="0.25">
      <c r="B132" s="51" t="s">
        <v>20</v>
      </c>
      <c r="C132" s="52" t="s">
        <v>17</v>
      </c>
      <c r="D132" s="1204"/>
      <c r="E132" s="1204"/>
      <c r="F132" s="1130"/>
      <c r="G132" s="1130"/>
      <c r="H132" s="987" t="s">
        <v>2003</v>
      </c>
      <c r="I132" s="987" t="s">
        <v>2004</v>
      </c>
      <c r="J132" s="987" t="s">
        <v>2005</v>
      </c>
      <c r="K132" s="839">
        <v>9</v>
      </c>
      <c r="L132" s="569">
        <v>44773</v>
      </c>
      <c r="M132" s="569">
        <v>44834</v>
      </c>
      <c r="N132" s="840">
        <f t="shared" si="4"/>
        <v>8.7142857142857135</v>
      </c>
      <c r="O132" s="841">
        <v>1</v>
      </c>
      <c r="P132" s="841">
        <f t="shared" si="5"/>
        <v>1</v>
      </c>
      <c r="Q132" s="995" t="str">
        <f>IF(ISNUMBER(P132),IF(P132=100%,"CUMPLIDA",IF(AND(ISNUMBER(M132),ISNUMBER(ITRC!$Q$5)), IF(M132&lt;ITRC!$Q$5,"INCUMPLIDA","PROCESO"), "VERIFICAR FECHA")),"SIN VALOR AVANCE")</f>
        <v>CUMPLIDA</v>
      </c>
      <c r="R132" s="992" t="s">
        <v>2006</v>
      </c>
    </row>
    <row r="133" spans="2:18" ht="60" x14ac:dyDescent="0.25">
      <c r="B133" s="51" t="s">
        <v>20</v>
      </c>
      <c r="C133" s="52" t="s">
        <v>17</v>
      </c>
      <c r="D133" s="1204"/>
      <c r="E133" s="1204"/>
      <c r="F133" s="1130"/>
      <c r="G133" s="1130"/>
      <c r="H133" s="987" t="s">
        <v>2007</v>
      </c>
      <c r="I133" s="987" t="s">
        <v>2008</v>
      </c>
      <c r="J133" s="987" t="s">
        <v>2009</v>
      </c>
      <c r="K133" s="839">
        <v>2</v>
      </c>
      <c r="L133" s="569">
        <v>44621</v>
      </c>
      <c r="M133" s="569">
        <v>44712</v>
      </c>
      <c r="N133" s="840">
        <f t="shared" si="4"/>
        <v>13</v>
      </c>
      <c r="O133" s="841">
        <v>1</v>
      </c>
      <c r="P133" s="841">
        <f t="shared" si="5"/>
        <v>1</v>
      </c>
      <c r="Q133" s="995" t="str">
        <f>IF(ISNUMBER(P133),IF(P133=100%,"CUMPLIDA",IF(AND(ISNUMBER(M133),ISNUMBER(ITRC!$Q$5)), IF(M133&lt;ITRC!$Q$5,"INCUMPLIDA","PROCESO"), "VERIFICAR FECHA")),"SIN VALOR AVANCE")</f>
        <v>CUMPLIDA</v>
      </c>
      <c r="R133" s="992" t="s">
        <v>1976</v>
      </c>
    </row>
    <row r="134" spans="2:18" ht="60" x14ac:dyDescent="0.25">
      <c r="B134" s="51" t="s">
        <v>20</v>
      </c>
      <c r="C134" s="52" t="s">
        <v>17</v>
      </c>
      <c r="D134" s="1204"/>
      <c r="E134" s="1204"/>
      <c r="F134" s="1130"/>
      <c r="G134" s="1130"/>
      <c r="H134" s="987" t="s">
        <v>2010</v>
      </c>
      <c r="I134" s="987" t="s">
        <v>2011</v>
      </c>
      <c r="J134" s="987" t="s">
        <v>2012</v>
      </c>
      <c r="K134" s="839">
        <v>1</v>
      </c>
      <c r="L134" s="569">
        <v>44621</v>
      </c>
      <c r="M134" s="569">
        <v>44666</v>
      </c>
      <c r="N134" s="840">
        <f t="shared" si="4"/>
        <v>6.4285714285714288</v>
      </c>
      <c r="O134" s="841">
        <v>1</v>
      </c>
      <c r="P134" s="841">
        <f t="shared" si="5"/>
        <v>1</v>
      </c>
      <c r="Q134" s="995" t="str">
        <f>IF(ISNUMBER(P134),IF(P134=100%,"CUMPLIDA",IF(AND(ISNUMBER(M134),ISNUMBER(ITRC!$Q$5)), IF(M134&lt;ITRC!$Q$5,"INCUMPLIDA","PROCESO"), "VERIFICAR FECHA")),"SIN VALOR AVANCE")</f>
        <v>CUMPLIDA</v>
      </c>
      <c r="R134" s="992" t="s">
        <v>1976</v>
      </c>
    </row>
    <row r="135" spans="2:18" ht="120.6" x14ac:dyDescent="0.25">
      <c r="B135" s="51" t="s">
        <v>13</v>
      </c>
      <c r="C135" s="52" t="s">
        <v>17</v>
      </c>
      <c r="D135" s="1204" t="s">
        <v>2454</v>
      </c>
      <c r="E135" s="1204" t="s">
        <v>1367</v>
      </c>
      <c r="F135" s="1130" t="s">
        <v>2455</v>
      </c>
      <c r="G135" s="1130" t="s">
        <v>2456</v>
      </c>
      <c r="H135" s="987" t="s">
        <v>2457</v>
      </c>
      <c r="I135" s="987" t="s">
        <v>2458</v>
      </c>
      <c r="J135" s="987" t="s">
        <v>2459</v>
      </c>
      <c r="K135" s="48">
        <v>1</v>
      </c>
      <c r="L135" s="569">
        <v>43862</v>
      </c>
      <c r="M135" s="569">
        <v>43920</v>
      </c>
      <c r="N135" s="840">
        <f t="shared" ref="N135:N147" si="6">(M135-L135)/7</f>
        <v>8.2857142857142865</v>
      </c>
      <c r="O135" s="841">
        <v>1</v>
      </c>
      <c r="P135" s="841">
        <f t="shared" ref="P135:P189" si="7">O135</f>
        <v>1</v>
      </c>
      <c r="Q135" s="995" t="str">
        <f>IF(ISNUMBER(P135),IF(P135=100%,"CUMPLIDA",IF(AND(ISNUMBER(M135),ISNUMBER(ITRC!$Q$5)), IF(M135&lt;ITRC!$Q$5,"INCUMPLIDA","PROCESO"), "VERIFICAR FECHA")),"SIN VALOR AVANCE")</f>
        <v>CUMPLIDA</v>
      </c>
      <c r="R135" s="992" t="s">
        <v>2460</v>
      </c>
    </row>
    <row r="136" spans="2:18" ht="105.6" x14ac:dyDescent="0.25">
      <c r="B136" s="51" t="s">
        <v>13</v>
      </c>
      <c r="C136" s="52" t="s">
        <v>17</v>
      </c>
      <c r="D136" s="1204"/>
      <c r="E136" s="1204"/>
      <c r="F136" s="1130"/>
      <c r="G136" s="1130"/>
      <c r="H136" s="987" t="s">
        <v>2461</v>
      </c>
      <c r="I136" s="987" t="s">
        <v>2462</v>
      </c>
      <c r="J136" s="987" t="s">
        <v>2463</v>
      </c>
      <c r="K136" s="48">
        <v>1</v>
      </c>
      <c r="L136" s="569">
        <v>43862</v>
      </c>
      <c r="M136" s="569">
        <v>43981</v>
      </c>
      <c r="N136" s="840">
        <f t="shared" si="6"/>
        <v>17</v>
      </c>
      <c r="O136" s="841">
        <v>1</v>
      </c>
      <c r="P136" s="841">
        <f t="shared" si="7"/>
        <v>1</v>
      </c>
      <c r="Q136" s="995" t="str">
        <f>IF(ISNUMBER(P136),IF(P136=100%,"CUMPLIDA",IF(AND(ISNUMBER(M136),ISNUMBER(ITRC!$Q$5)), IF(M136&lt;ITRC!$Q$5,"INCUMPLIDA","PROCESO"), "VERIFICAR FECHA")),"SIN VALOR AVANCE")</f>
        <v>CUMPLIDA</v>
      </c>
      <c r="R136" s="992" t="s">
        <v>2464</v>
      </c>
    </row>
    <row r="137" spans="2:18" ht="105.6" x14ac:dyDescent="0.25">
      <c r="B137" s="51" t="s">
        <v>13</v>
      </c>
      <c r="C137" s="52" t="s">
        <v>17</v>
      </c>
      <c r="D137" s="1204"/>
      <c r="E137" s="1204"/>
      <c r="F137" s="1130"/>
      <c r="G137" s="1130"/>
      <c r="H137" s="1130" t="s">
        <v>2465</v>
      </c>
      <c r="I137" s="987" t="s">
        <v>2466</v>
      </c>
      <c r="J137" s="987" t="s">
        <v>2146</v>
      </c>
      <c r="K137" s="48">
        <v>1</v>
      </c>
      <c r="L137" s="569">
        <v>43891</v>
      </c>
      <c r="M137" s="569">
        <v>44119</v>
      </c>
      <c r="N137" s="840">
        <f t="shared" si="6"/>
        <v>32.571428571428569</v>
      </c>
      <c r="O137" s="841">
        <v>1</v>
      </c>
      <c r="P137" s="841">
        <f t="shared" si="7"/>
        <v>1</v>
      </c>
      <c r="Q137" s="995" t="str">
        <f>IF(ISNUMBER(P137),IF(P137=100%,"CUMPLIDA",IF(AND(ISNUMBER(M137),ISNUMBER(ITRC!$Q$5)), IF(M137&lt;ITRC!$Q$5,"INCUMPLIDA","PROCESO"), "VERIFICAR FECHA")),"SIN VALOR AVANCE")</f>
        <v>CUMPLIDA</v>
      </c>
      <c r="R137" s="992" t="s">
        <v>2467</v>
      </c>
    </row>
    <row r="138" spans="2:18" ht="150.6" x14ac:dyDescent="0.25">
      <c r="B138" s="51" t="s">
        <v>13</v>
      </c>
      <c r="C138" s="52" t="s">
        <v>17</v>
      </c>
      <c r="D138" s="1204"/>
      <c r="E138" s="1204"/>
      <c r="F138" s="1130"/>
      <c r="G138" s="1130"/>
      <c r="H138" s="1130"/>
      <c r="I138" s="987" t="s">
        <v>2468</v>
      </c>
      <c r="J138" s="987" t="s">
        <v>2142</v>
      </c>
      <c r="K138" s="48">
        <v>1</v>
      </c>
      <c r="L138" s="569">
        <v>44120</v>
      </c>
      <c r="M138" s="569">
        <v>44151</v>
      </c>
      <c r="N138" s="840">
        <f t="shared" si="6"/>
        <v>4.4285714285714288</v>
      </c>
      <c r="O138" s="841">
        <v>1</v>
      </c>
      <c r="P138" s="841">
        <f t="shared" si="7"/>
        <v>1</v>
      </c>
      <c r="Q138" s="995" t="str">
        <f>IF(ISNUMBER(P138),IF(P138=100%,"CUMPLIDA",IF(AND(ISNUMBER(M138),ISNUMBER(ITRC!$Q$5)), IF(M138&lt;ITRC!$Q$5,"INCUMPLIDA","PROCESO"), "VERIFICAR FECHA")),"SIN VALOR AVANCE")</f>
        <v>CUMPLIDA</v>
      </c>
      <c r="R138" s="992" t="s">
        <v>2469</v>
      </c>
    </row>
    <row r="139" spans="2:18" ht="90.6" x14ac:dyDescent="0.25">
      <c r="B139" s="51" t="s">
        <v>13</v>
      </c>
      <c r="C139" s="52" t="s">
        <v>17</v>
      </c>
      <c r="D139" s="1204"/>
      <c r="E139" s="1204"/>
      <c r="F139" s="1130" t="s">
        <v>2470</v>
      </c>
      <c r="G139" s="1130"/>
      <c r="H139" s="1130"/>
      <c r="I139" s="987" t="s">
        <v>2471</v>
      </c>
      <c r="J139" s="987" t="s">
        <v>2157</v>
      </c>
      <c r="K139" s="48">
        <v>1</v>
      </c>
      <c r="L139" s="569">
        <v>44152</v>
      </c>
      <c r="M139" s="569">
        <v>44243</v>
      </c>
      <c r="N139" s="840">
        <f t="shared" si="6"/>
        <v>13</v>
      </c>
      <c r="O139" s="841">
        <v>1</v>
      </c>
      <c r="P139" s="841">
        <f t="shared" si="7"/>
        <v>1</v>
      </c>
      <c r="Q139" s="995" t="str">
        <f>IF(ISNUMBER(P139),IF(P139=100%,"CUMPLIDA",IF(AND(ISNUMBER(M139),ISNUMBER(ITRC!$Q$5)), IF(M139&lt;ITRC!$Q$5,"INCUMPLIDA","PROCESO"), "VERIFICAR FECHA")),"SIN VALOR AVANCE")</f>
        <v>CUMPLIDA</v>
      </c>
      <c r="R139" s="992" t="s">
        <v>2472</v>
      </c>
    </row>
    <row r="140" spans="2:18" ht="90.6" x14ac:dyDescent="0.25">
      <c r="B140" s="51" t="s">
        <v>13</v>
      </c>
      <c r="C140" s="52" t="s">
        <v>17</v>
      </c>
      <c r="D140" s="1204"/>
      <c r="E140" s="1204"/>
      <c r="F140" s="1130"/>
      <c r="G140" s="1130"/>
      <c r="H140" s="1130"/>
      <c r="I140" s="987" t="s">
        <v>2473</v>
      </c>
      <c r="J140" s="987" t="s">
        <v>2142</v>
      </c>
      <c r="K140" s="48">
        <v>3</v>
      </c>
      <c r="L140" s="569">
        <v>44272</v>
      </c>
      <c r="M140" s="569">
        <v>44561</v>
      </c>
      <c r="N140" s="840">
        <f t="shared" si="6"/>
        <v>41.285714285714285</v>
      </c>
      <c r="O140" s="841">
        <v>1</v>
      </c>
      <c r="P140" s="841">
        <f t="shared" si="7"/>
        <v>1</v>
      </c>
      <c r="Q140" s="995" t="str">
        <f>IF(ISNUMBER(P140),IF(P140=100%,"CUMPLIDA",IF(AND(ISNUMBER(M140),ISNUMBER(ITRC!$Q$5)), IF(M140&lt;ITRC!$Q$5,"INCUMPLIDA","PROCESO"), "VERIFICAR FECHA")),"SIN VALOR AVANCE")</f>
        <v>CUMPLIDA</v>
      </c>
      <c r="R140" s="992" t="s">
        <v>2472</v>
      </c>
    </row>
    <row r="141" spans="2:18" ht="150.6" x14ac:dyDescent="0.25">
      <c r="B141" s="51" t="s">
        <v>13</v>
      </c>
      <c r="C141" s="52" t="s">
        <v>17</v>
      </c>
      <c r="D141" s="1204"/>
      <c r="E141" s="1204"/>
      <c r="F141" s="1130"/>
      <c r="G141" s="1130"/>
      <c r="H141" s="1130"/>
      <c r="I141" s="987" t="s">
        <v>2474</v>
      </c>
      <c r="J141" s="987" t="s">
        <v>2475</v>
      </c>
      <c r="K141" s="48">
        <v>1</v>
      </c>
      <c r="L141" s="569">
        <v>44272</v>
      </c>
      <c r="M141" s="569">
        <v>44712</v>
      </c>
      <c r="N141" s="840">
        <f t="shared" si="6"/>
        <v>62.857142857142854</v>
      </c>
      <c r="O141" s="841">
        <v>1</v>
      </c>
      <c r="P141" s="841">
        <f t="shared" si="7"/>
        <v>1</v>
      </c>
      <c r="Q141" s="995" t="str">
        <f>IF(ISNUMBER(P141),IF(P141=100%,"CUMPLIDA",IF(AND(ISNUMBER(M141),ISNUMBER(ITRC!$Q$5)), IF(M141&lt;ITRC!$Q$5,"INCUMPLIDA","PROCESO"), "VERIFICAR FECHA")),"SIN VALOR AVANCE")</f>
        <v>CUMPLIDA</v>
      </c>
      <c r="R141" s="992" t="s">
        <v>2469</v>
      </c>
    </row>
    <row r="142" spans="2:18" ht="165.6" x14ac:dyDescent="0.25">
      <c r="B142" s="51" t="s">
        <v>13</v>
      </c>
      <c r="C142" s="52" t="s">
        <v>17</v>
      </c>
      <c r="D142" s="1204"/>
      <c r="E142" s="1204"/>
      <c r="F142" s="1130"/>
      <c r="G142" s="1130"/>
      <c r="H142" s="987" t="s">
        <v>2476</v>
      </c>
      <c r="I142" s="987" t="s">
        <v>2477</v>
      </c>
      <c r="J142" s="987" t="s">
        <v>2478</v>
      </c>
      <c r="K142" s="48">
        <v>1</v>
      </c>
      <c r="L142" s="569">
        <v>43891</v>
      </c>
      <c r="M142" s="569">
        <v>43920</v>
      </c>
      <c r="N142" s="840">
        <f t="shared" si="6"/>
        <v>4.1428571428571432</v>
      </c>
      <c r="O142" s="841">
        <v>1</v>
      </c>
      <c r="P142" s="841">
        <f t="shared" si="7"/>
        <v>1</v>
      </c>
      <c r="Q142" s="995" t="str">
        <f>IF(ISNUMBER(P142),IF(P142=100%,"CUMPLIDA",IF(AND(ISNUMBER(M142),ISNUMBER(ITRC!$Q$5)), IF(M142&lt;ITRC!$Q$5,"INCUMPLIDA","PROCESO"), "VERIFICAR FECHA")),"SIN VALOR AVANCE")</f>
        <v>CUMPLIDA</v>
      </c>
      <c r="R142" s="992" t="s">
        <v>2479</v>
      </c>
    </row>
    <row r="143" spans="2:18" ht="105.6" x14ac:dyDescent="0.25">
      <c r="B143" s="51" t="s">
        <v>13</v>
      </c>
      <c r="C143" s="52" t="s">
        <v>17</v>
      </c>
      <c r="D143" s="1204"/>
      <c r="E143" s="1204"/>
      <c r="F143" s="1130" t="s">
        <v>2480</v>
      </c>
      <c r="G143" s="1130"/>
      <c r="H143" s="987" t="s">
        <v>2481</v>
      </c>
      <c r="I143" s="987" t="s">
        <v>2482</v>
      </c>
      <c r="J143" s="987" t="s">
        <v>2483</v>
      </c>
      <c r="K143" s="48">
        <v>1</v>
      </c>
      <c r="L143" s="569">
        <v>43922</v>
      </c>
      <c r="M143" s="569">
        <v>43981</v>
      </c>
      <c r="N143" s="840">
        <f t="shared" si="6"/>
        <v>8.4285714285714288</v>
      </c>
      <c r="O143" s="841">
        <v>1</v>
      </c>
      <c r="P143" s="841">
        <f t="shared" si="7"/>
        <v>1</v>
      </c>
      <c r="Q143" s="995" t="str">
        <f>IF(ISNUMBER(P143),IF(P143=100%,"CUMPLIDA",IF(AND(ISNUMBER(M143),ISNUMBER(ITRC!$Q$5)), IF(M143&lt;ITRC!$Q$5,"INCUMPLIDA","PROCESO"), "VERIFICAR FECHA")),"SIN VALOR AVANCE")</f>
        <v>CUMPLIDA</v>
      </c>
      <c r="R143" s="992" t="s">
        <v>2467</v>
      </c>
    </row>
    <row r="144" spans="2:18" ht="105.6" x14ac:dyDescent="0.25">
      <c r="B144" s="51" t="s">
        <v>13</v>
      </c>
      <c r="C144" s="52" t="s">
        <v>17</v>
      </c>
      <c r="D144" s="1204"/>
      <c r="E144" s="1204"/>
      <c r="F144" s="1130"/>
      <c r="G144" s="1130"/>
      <c r="H144" s="987" t="s">
        <v>2484</v>
      </c>
      <c r="I144" s="987" t="s">
        <v>2485</v>
      </c>
      <c r="J144" s="987" t="s">
        <v>2486</v>
      </c>
      <c r="K144" s="48">
        <v>4</v>
      </c>
      <c r="L144" s="569">
        <v>43862</v>
      </c>
      <c r="M144" s="569">
        <v>44196</v>
      </c>
      <c r="N144" s="840">
        <f t="shared" si="6"/>
        <v>47.714285714285715</v>
      </c>
      <c r="O144" s="841">
        <v>1</v>
      </c>
      <c r="P144" s="841">
        <f t="shared" si="7"/>
        <v>1</v>
      </c>
      <c r="Q144" s="995" t="str">
        <f>IF(ISNUMBER(P144),IF(P144=100%,"CUMPLIDA",IF(AND(ISNUMBER(M144),ISNUMBER(ITRC!$Q$5)), IF(M144&lt;ITRC!$Q$5,"INCUMPLIDA","PROCESO"), "VERIFICAR FECHA")),"SIN VALOR AVANCE")</f>
        <v>CUMPLIDA</v>
      </c>
      <c r="R144" s="992" t="s">
        <v>185</v>
      </c>
    </row>
    <row r="145" spans="2:18" ht="120.6" x14ac:dyDescent="0.25">
      <c r="B145" s="51" t="s">
        <v>13</v>
      </c>
      <c r="C145" s="52" t="s">
        <v>17</v>
      </c>
      <c r="D145" s="1204"/>
      <c r="E145" s="1204"/>
      <c r="F145" s="1130"/>
      <c r="G145" s="1130"/>
      <c r="H145" s="987" t="s">
        <v>2487</v>
      </c>
      <c r="I145" s="987" t="s">
        <v>2488</v>
      </c>
      <c r="J145" s="987" t="s">
        <v>1170</v>
      </c>
      <c r="K145" s="48">
        <v>1</v>
      </c>
      <c r="L145" s="569">
        <v>43891</v>
      </c>
      <c r="M145" s="569">
        <v>44196</v>
      </c>
      <c r="N145" s="840">
        <f t="shared" si="6"/>
        <v>43.571428571428569</v>
      </c>
      <c r="O145" s="841">
        <v>1</v>
      </c>
      <c r="P145" s="841">
        <f t="shared" si="7"/>
        <v>1</v>
      </c>
      <c r="Q145" s="995" t="str">
        <f>IF(ISNUMBER(P145),IF(P145=100%,"CUMPLIDA",IF(AND(ISNUMBER(M145),ISNUMBER(ITRC!$Q$5)), IF(M145&lt;ITRC!$Q$5,"INCUMPLIDA","PROCESO"), "VERIFICAR FECHA")),"SIN VALOR AVANCE")</f>
        <v>CUMPLIDA</v>
      </c>
      <c r="R145" s="992" t="s">
        <v>2489</v>
      </c>
    </row>
    <row r="146" spans="2:18" ht="105.6" x14ac:dyDescent="0.25">
      <c r="B146" s="51" t="s">
        <v>13</v>
      </c>
      <c r="C146" s="52" t="s">
        <v>17</v>
      </c>
      <c r="D146" s="1204"/>
      <c r="E146" s="1204"/>
      <c r="F146" s="1130"/>
      <c r="G146" s="1130"/>
      <c r="H146" s="987" t="s">
        <v>2490</v>
      </c>
      <c r="I146" s="987" t="s">
        <v>2491</v>
      </c>
      <c r="J146" s="987" t="s">
        <v>2492</v>
      </c>
      <c r="K146" s="48">
        <v>1</v>
      </c>
      <c r="L146" s="569">
        <v>43862</v>
      </c>
      <c r="M146" s="569">
        <v>44012</v>
      </c>
      <c r="N146" s="840">
        <f t="shared" si="6"/>
        <v>21.428571428571427</v>
      </c>
      <c r="O146" s="841">
        <v>1</v>
      </c>
      <c r="P146" s="841">
        <f t="shared" si="7"/>
        <v>1</v>
      </c>
      <c r="Q146" s="995" t="str">
        <f>IF(ISNUMBER(P146),IF(P146=100%,"CUMPLIDA",IF(AND(ISNUMBER(M146),ISNUMBER(ITRC!$Q$5)), IF(M146&lt;ITRC!$Q$5,"INCUMPLIDA","PROCESO"), "VERIFICAR FECHA")),"SIN VALOR AVANCE")</f>
        <v>CUMPLIDA</v>
      </c>
      <c r="R146" s="992" t="s">
        <v>185</v>
      </c>
    </row>
    <row r="147" spans="2:18" ht="150.6" x14ac:dyDescent="0.25">
      <c r="B147" s="51" t="s">
        <v>13</v>
      </c>
      <c r="C147" s="52" t="s">
        <v>17</v>
      </c>
      <c r="D147" s="1204" t="s">
        <v>2493</v>
      </c>
      <c r="E147" s="1204" t="s">
        <v>1510</v>
      </c>
      <c r="F147" s="1130" t="s">
        <v>2494</v>
      </c>
      <c r="G147" s="1130" t="s">
        <v>2495</v>
      </c>
      <c r="H147" s="1130" t="s">
        <v>2496</v>
      </c>
      <c r="I147" s="987" t="s">
        <v>2497</v>
      </c>
      <c r="J147" s="987" t="s">
        <v>2498</v>
      </c>
      <c r="K147" s="48">
        <v>1</v>
      </c>
      <c r="L147" s="569">
        <v>43800</v>
      </c>
      <c r="M147" s="569">
        <v>44012</v>
      </c>
      <c r="N147" s="840">
        <f t="shared" si="6"/>
        <v>30.285714285714285</v>
      </c>
      <c r="O147" s="841">
        <v>1</v>
      </c>
      <c r="P147" s="841">
        <f t="shared" si="7"/>
        <v>1</v>
      </c>
      <c r="Q147" s="995" t="str">
        <f>IF(ISNUMBER(P147),IF(P147=100%,"CUMPLIDA",IF(AND(ISNUMBER(M147),ISNUMBER(ITRC!$Q$5)), IF(M147&lt;ITRC!$Q$5,"INCUMPLIDA","PROCESO"), "VERIFICAR FECHA")),"SIN VALOR AVANCE")</f>
        <v>CUMPLIDA</v>
      </c>
      <c r="R147" s="992" t="s">
        <v>2499</v>
      </c>
    </row>
    <row r="148" spans="2:18" ht="150.6" x14ac:dyDescent="0.25">
      <c r="B148" s="51" t="s">
        <v>13</v>
      </c>
      <c r="C148" s="52" t="s">
        <v>17</v>
      </c>
      <c r="D148" s="1204"/>
      <c r="E148" s="1204"/>
      <c r="F148" s="1130"/>
      <c r="G148" s="1130"/>
      <c r="H148" s="1130"/>
      <c r="I148" s="987" t="s">
        <v>2500</v>
      </c>
      <c r="J148" s="987" t="s">
        <v>95</v>
      </c>
      <c r="K148" s="48">
        <v>1</v>
      </c>
      <c r="L148" s="569">
        <v>44013</v>
      </c>
      <c r="M148" s="569">
        <v>44196</v>
      </c>
      <c r="N148" s="840">
        <f t="shared" ref="N148:N213" si="8">(M148-L148)/7</f>
        <v>26.142857142857142</v>
      </c>
      <c r="O148" s="841">
        <v>1</v>
      </c>
      <c r="P148" s="841">
        <f t="shared" si="7"/>
        <v>1</v>
      </c>
      <c r="Q148" s="995" t="str">
        <f>IF(ISNUMBER(P148),IF(P148=100%,"CUMPLIDA",IF(AND(ISNUMBER(M148),ISNUMBER(ITRC!$Q$5)), IF(M148&lt;ITRC!$Q$5,"INCUMPLIDA","PROCESO"), "VERIFICAR FECHA")),"SIN VALOR AVANCE")</f>
        <v>CUMPLIDA</v>
      </c>
      <c r="R148" s="992" t="s">
        <v>2499</v>
      </c>
    </row>
    <row r="149" spans="2:18" ht="150.6" x14ac:dyDescent="0.25">
      <c r="B149" s="51" t="s">
        <v>13</v>
      </c>
      <c r="C149" s="52" t="s">
        <v>17</v>
      </c>
      <c r="D149" s="1204"/>
      <c r="E149" s="1204"/>
      <c r="F149" s="1130"/>
      <c r="G149" s="1130"/>
      <c r="H149" s="1130"/>
      <c r="I149" s="987" t="s">
        <v>2501</v>
      </c>
      <c r="J149" s="987" t="s">
        <v>473</v>
      </c>
      <c r="K149" s="48">
        <v>1</v>
      </c>
      <c r="L149" s="569">
        <v>44197</v>
      </c>
      <c r="M149" s="569">
        <v>44773</v>
      </c>
      <c r="N149" s="840">
        <f t="shared" si="8"/>
        <v>82.285714285714292</v>
      </c>
      <c r="O149" s="841">
        <v>1</v>
      </c>
      <c r="P149" s="841">
        <f t="shared" si="7"/>
        <v>1</v>
      </c>
      <c r="Q149" s="995" t="str">
        <f>IF(ISNUMBER(P149),IF(P149=100%,"CUMPLIDA",IF(AND(ISNUMBER(M149),ISNUMBER(ITRC!$Q$5)), IF(M149&lt;ITRC!$Q$5,"INCUMPLIDA","PROCESO"), "VERIFICAR FECHA")),"SIN VALOR AVANCE")</f>
        <v>CUMPLIDA</v>
      </c>
      <c r="R149" s="992" t="s">
        <v>2499</v>
      </c>
    </row>
    <row r="150" spans="2:18" ht="150.6" x14ac:dyDescent="0.25">
      <c r="B150" s="51" t="s">
        <v>13</v>
      </c>
      <c r="C150" s="52" t="s">
        <v>17</v>
      </c>
      <c r="D150" s="1204"/>
      <c r="E150" s="1204"/>
      <c r="F150" s="1130"/>
      <c r="G150" s="1130"/>
      <c r="H150" s="1130"/>
      <c r="I150" s="987" t="s">
        <v>2312</v>
      </c>
      <c r="J150" s="987" t="s">
        <v>2213</v>
      </c>
      <c r="K150" s="48">
        <v>4</v>
      </c>
      <c r="L150" s="569">
        <v>44927</v>
      </c>
      <c r="M150" s="569">
        <v>45291</v>
      </c>
      <c r="N150" s="840">
        <f t="shared" si="8"/>
        <v>52</v>
      </c>
      <c r="O150" s="841">
        <v>0</v>
      </c>
      <c r="P150" s="841">
        <f t="shared" si="7"/>
        <v>0</v>
      </c>
      <c r="Q150" s="995" t="str">
        <f>IF(ISNUMBER(P150),IF(P150=100%,"CUMPLIDA",IF(AND(ISNUMBER(M150),ISNUMBER(ITRC!$Q$5)), IF(M150&lt;ITRC!$Q$5,"INCUMPLIDA","PROCESO"), "VERIFICAR FECHA")),"SIN VALOR AVANCE")</f>
        <v>PROCESO</v>
      </c>
      <c r="R150" s="992" t="s">
        <v>2499</v>
      </c>
    </row>
    <row r="151" spans="2:18" ht="150.6" x14ac:dyDescent="0.25">
      <c r="B151" s="51" t="s">
        <v>13</v>
      </c>
      <c r="C151" s="52" t="s">
        <v>17</v>
      </c>
      <c r="D151" s="1204"/>
      <c r="E151" s="1204"/>
      <c r="F151" s="1130"/>
      <c r="G151" s="1130"/>
      <c r="H151" s="1130"/>
      <c r="I151" s="987" t="s">
        <v>3651</v>
      </c>
      <c r="J151" s="987" t="s">
        <v>399</v>
      </c>
      <c r="K151" s="48">
        <v>1</v>
      </c>
      <c r="L151" s="569">
        <v>45292</v>
      </c>
      <c r="M151" s="569">
        <v>45657</v>
      </c>
      <c r="N151" s="840">
        <f t="shared" si="8"/>
        <v>52.142857142857146</v>
      </c>
      <c r="O151" s="841">
        <v>0</v>
      </c>
      <c r="P151" s="841">
        <f t="shared" si="7"/>
        <v>0</v>
      </c>
      <c r="Q151" s="995" t="str">
        <f>IF(ISNUMBER(P151),IF(P151=100%,"CUMPLIDA",IF(AND(ISNUMBER(M151),ISNUMBER(ITRC!$Q$5)), IF(M151&lt;ITRC!$Q$5,"INCUMPLIDA","PROCESO"), "VERIFICAR FECHA")),"SIN VALOR AVANCE")</f>
        <v>PROCESO</v>
      </c>
      <c r="R151" s="992" t="s">
        <v>2499</v>
      </c>
    </row>
    <row r="152" spans="2:18" ht="135.6" x14ac:dyDescent="0.25">
      <c r="B152" s="51" t="s">
        <v>13</v>
      </c>
      <c r="C152" s="52" t="s">
        <v>17</v>
      </c>
      <c r="D152" s="1204"/>
      <c r="E152" s="1204"/>
      <c r="F152" s="1130"/>
      <c r="G152" s="1130"/>
      <c r="H152" s="1130" t="s">
        <v>2502</v>
      </c>
      <c r="I152" s="987" t="s">
        <v>2503</v>
      </c>
      <c r="J152" s="987" t="s">
        <v>2504</v>
      </c>
      <c r="K152" s="48">
        <v>1</v>
      </c>
      <c r="L152" s="569">
        <v>43831</v>
      </c>
      <c r="M152" s="569">
        <v>43876</v>
      </c>
      <c r="N152" s="840">
        <f t="shared" si="8"/>
        <v>6.4285714285714288</v>
      </c>
      <c r="O152" s="841">
        <v>1</v>
      </c>
      <c r="P152" s="841">
        <f t="shared" si="7"/>
        <v>1</v>
      </c>
      <c r="Q152" s="995" t="str">
        <f>IF(ISNUMBER(P152),IF(P152=100%,"CUMPLIDA",IF(AND(ISNUMBER(M152),ISNUMBER(ITRC!$Q$5)), IF(M152&lt;ITRC!$Q$5,"INCUMPLIDA","PROCESO"), "VERIFICAR FECHA")),"SIN VALOR AVANCE")</f>
        <v>CUMPLIDA</v>
      </c>
      <c r="R152" s="992" t="s">
        <v>2505</v>
      </c>
    </row>
    <row r="153" spans="2:18" ht="150.6" x14ac:dyDescent="0.25">
      <c r="B153" s="51" t="s">
        <v>13</v>
      </c>
      <c r="C153" s="52" t="s">
        <v>17</v>
      </c>
      <c r="D153" s="1204"/>
      <c r="E153" s="1204"/>
      <c r="F153" s="1130" t="s">
        <v>2506</v>
      </c>
      <c r="G153" s="1130"/>
      <c r="H153" s="1130"/>
      <c r="I153" s="987" t="s">
        <v>2503</v>
      </c>
      <c r="J153" s="987" t="s">
        <v>2507</v>
      </c>
      <c r="K153" s="48">
        <v>1</v>
      </c>
      <c r="L153" s="569">
        <v>43877</v>
      </c>
      <c r="M153" s="569">
        <v>43905</v>
      </c>
      <c r="N153" s="840">
        <f t="shared" si="8"/>
        <v>4</v>
      </c>
      <c r="O153" s="841">
        <v>1</v>
      </c>
      <c r="P153" s="841">
        <f t="shared" si="7"/>
        <v>1</v>
      </c>
      <c r="Q153" s="995" t="str">
        <f>IF(ISNUMBER(P153),IF(P153=100%,"CUMPLIDA",IF(AND(ISNUMBER(M153),ISNUMBER(ITRC!$Q$5)), IF(M153&lt;ITRC!$Q$5,"INCUMPLIDA","PROCESO"), "VERIFICAR FECHA")),"SIN VALOR AVANCE")</f>
        <v>CUMPLIDA</v>
      </c>
      <c r="R153" s="992" t="s">
        <v>2508</v>
      </c>
    </row>
    <row r="154" spans="2:18" ht="135.6" x14ac:dyDescent="0.25">
      <c r="B154" s="51" t="s">
        <v>13</v>
      </c>
      <c r="C154" s="52" t="s">
        <v>17</v>
      </c>
      <c r="D154" s="1204"/>
      <c r="E154" s="1204"/>
      <c r="F154" s="1130"/>
      <c r="G154" s="1130"/>
      <c r="H154" s="987" t="s">
        <v>2509</v>
      </c>
      <c r="I154" s="987" t="s">
        <v>2510</v>
      </c>
      <c r="J154" s="987" t="s">
        <v>2511</v>
      </c>
      <c r="K154" s="48">
        <v>1</v>
      </c>
      <c r="L154" s="569">
        <v>43831</v>
      </c>
      <c r="M154" s="569">
        <v>44742</v>
      </c>
      <c r="N154" s="840">
        <f t="shared" si="8"/>
        <v>130.14285714285714</v>
      </c>
      <c r="O154" s="841">
        <v>1</v>
      </c>
      <c r="P154" s="841">
        <f t="shared" si="7"/>
        <v>1</v>
      </c>
      <c r="Q154" s="995" t="str">
        <f>IF(ISNUMBER(P154),IF(P154=100%,"CUMPLIDA",IF(AND(ISNUMBER(M154),ISNUMBER(ITRC!$Q$5)), IF(M154&lt;ITRC!$Q$5,"INCUMPLIDA","PROCESO"), "VERIFICAR FECHA")),"SIN VALOR AVANCE")</f>
        <v>CUMPLIDA</v>
      </c>
      <c r="R154" s="992" t="s">
        <v>2505</v>
      </c>
    </row>
    <row r="155" spans="2:18" ht="150.6" x14ac:dyDescent="0.25">
      <c r="B155" s="51" t="s">
        <v>13</v>
      </c>
      <c r="C155" s="52" t="s">
        <v>17</v>
      </c>
      <c r="D155" s="1204"/>
      <c r="E155" s="1204"/>
      <c r="F155" s="1130"/>
      <c r="G155" s="1130"/>
      <c r="H155" s="1130" t="s">
        <v>2512</v>
      </c>
      <c r="I155" s="987" t="s">
        <v>2513</v>
      </c>
      <c r="J155" s="987" t="s">
        <v>1170</v>
      </c>
      <c r="K155" s="48">
        <v>1</v>
      </c>
      <c r="L155" s="569">
        <v>43831</v>
      </c>
      <c r="M155" s="569">
        <v>43889</v>
      </c>
      <c r="N155" s="840">
        <f t="shared" si="8"/>
        <v>8.2857142857142865</v>
      </c>
      <c r="O155" s="841">
        <v>1</v>
      </c>
      <c r="P155" s="841">
        <f t="shared" si="7"/>
        <v>1</v>
      </c>
      <c r="Q155" s="995" t="str">
        <f>IF(ISNUMBER(P155),IF(P155=100%,"CUMPLIDA",IF(AND(ISNUMBER(M155),ISNUMBER(ITRC!$Q$5)), IF(M155&lt;ITRC!$Q$5,"INCUMPLIDA","PROCESO"), "VERIFICAR FECHA")),"SIN VALOR AVANCE")</f>
        <v>CUMPLIDA</v>
      </c>
      <c r="R155" s="992" t="s">
        <v>2508</v>
      </c>
    </row>
    <row r="156" spans="2:18" ht="165.6" x14ac:dyDescent="0.25">
      <c r="B156" s="51" t="s">
        <v>13</v>
      </c>
      <c r="C156" s="52" t="s">
        <v>17</v>
      </c>
      <c r="D156" s="1204"/>
      <c r="E156" s="1204"/>
      <c r="F156" s="1130"/>
      <c r="G156" s="1130"/>
      <c r="H156" s="1130"/>
      <c r="I156" s="987" t="s">
        <v>2514</v>
      </c>
      <c r="J156" s="987" t="s">
        <v>2515</v>
      </c>
      <c r="K156" s="48">
        <v>4</v>
      </c>
      <c r="L156" s="569">
        <v>43891</v>
      </c>
      <c r="M156" s="569">
        <v>44012</v>
      </c>
      <c r="N156" s="840">
        <f t="shared" si="8"/>
        <v>17.285714285714285</v>
      </c>
      <c r="O156" s="841">
        <v>1</v>
      </c>
      <c r="P156" s="841">
        <f t="shared" si="7"/>
        <v>1</v>
      </c>
      <c r="Q156" s="995" t="str">
        <f>IF(ISNUMBER(P156),IF(P156=100%,"CUMPLIDA",IF(AND(ISNUMBER(M156),ISNUMBER(ITRC!$Q$5)), IF(M156&lt;ITRC!$Q$5,"INCUMPLIDA","PROCESO"), "VERIFICAR FECHA")),"SIN VALOR AVANCE")</f>
        <v>CUMPLIDA</v>
      </c>
      <c r="R156" s="992" t="s">
        <v>2516</v>
      </c>
    </row>
    <row r="157" spans="2:18" ht="150.6" x14ac:dyDescent="0.25">
      <c r="B157" s="51" t="s">
        <v>13</v>
      </c>
      <c r="C157" s="52" t="s">
        <v>17</v>
      </c>
      <c r="D157" s="1204"/>
      <c r="E157" s="1204"/>
      <c r="F157" s="1130"/>
      <c r="G157" s="1130"/>
      <c r="H157" s="987" t="s">
        <v>2517</v>
      </c>
      <c r="I157" s="987" t="s">
        <v>2518</v>
      </c>
      <c r="J157" s="987" t="s">
        <v>1051</v>
      </c>
      <c r="K157" s="48">
        <v>1</v>
      </c>
      <c r="L157" s="569">
        <v>43831</v>
      </c>
      <c r="M157" s="569">
        <v>43861</v>
      </c>
      <c r="N157" s="840">
        <f t="shared" si="8"/>
        <v>4.2857142857142856</v>
      </c>
      <c r="O157" s="841">
        <v>1</v>
      </c>
      <c r="P157" s="841">
        <f t="shared" si="7"/>
        <v>1</v>
      </c>
      <c r="Q157" s="995" t="str">
        <f>IF(ISNUMBER(P157),IF(P157=100%,"CUMPLIDA",IF(AND(ISNUMBER(M157),ISNUMBER(ITRC!$Q$5)), IF(M157&lt;ITRC!$Q$5,"INCUMPLIDA","PROCESO"), "VERIFICAR FECHA")),"SIN VALOR AVANCE")</f>
        <v>CUMPLIDA</v>
      </c>
      <c r="R157" s="992" t="s">
        <v>2508</v>
      </c>
    </row>
    <row r="158" spans="2:18" ht="165.6" x14ac:dyDescent="0.25">
      <c r="B158" s="51" t="s">
        <v>13</v>
      </c>
      <c r="C158" s="52" t="s">
        <v>17</v>
      </c>
      <c r="D158" s="1204"/>
      <c r="E158" s="1204"/>
      <c r="F158" s="1130" t="s">
        <v>2519</v>
      </c>
      <c r="G158" s="1130"/>
      <c r="H158" s="987" t="s">
        <v>2520</v>
      </c>
      <c r="I158" s="987" t="s">
        <v>2521</v>
      </c>
      <c r="J158" s="987" t="s">
        <v>2522</v>
      </c>
      <c r="K158" s="48">
        <v>4</v>
      </c>
      <c r="L158" s="569">
        <v>43891</v>
      </c>
      <c r="M158" s="569">
        <v>44012</v>
      </c>
      <c r="N158" s="840">
        <f t="shared" si="8"/>
        <v>17.285714285714285</v>
      </c>
      <c r="O158" s="841">
        <v>1</v>
      </c>
      <c r="P158" s="841">
        <f t="shared" si="7"/>
        <v>1</v>
      </c>
      <c r="Q158" s="995" t="str">
        <f>IF(ISNUMBER(P158),IF(P158=100%,"CUMPLIDA",IF(AND(ISNUMBER(M158),ISNUMBER(ITRC!$Q$5)), IF(M158&lt;ITRC!$Q$5,"INCUMPLIDA","PROCESO"), "VERIFICAR FECHA")),"SIN VALOR AVANCE")</f>
        <v>CUMPLIDA</v>
      </c>
      <c r="R158" s="992" t="s">
        <v>2523</v>
      </c>
    </row>
    <row r="159" spans="2:18" ht="165.6" x14ac:dyDescent="0.25">
      <c r="B159" s="51" t="s">
        <v>13</v>
      </c>
      <c r="C159" s="52" t="s">
        <v>17</v>
      </c>
      <c r="D159" s="1204"/>
      <c r="E159" s="1204"/>
      <c r="F159" s="1130"/>
      <c r="G159" s="1130"/>
      <c r="H159" s="987" t="s">
        <v>2524</v>
      </c>
      <c r="I159" s="987" t="s">
        <v>2525</v>
      </c>
      <c r="J159" s="987" t="s">
        <v>2515</v>
      </c>
      <c r="K159" s="48">
        <v>4</v>
      </c>
      <c r="L159" s="569">
        <v>43891</v>
      </c>
      <c r="M159" s="569">
        <v>44012</v>
      </c>
      <c r="N159" s="840">
        <f t="shared" si="8"/>
        <v>17.285714285714285</v>
      </c>
      <c r="O159" s="841">
        <v>1</v>
      </c>
      <c r="P159" s="841">
        <f t="shared" si="7"/>
        <v>1</v>
      </c>
      <c r="Q159" s="995" t="str">
        <f>IF(ISNUMBER(P159),IF(P159=100%,"CUMPLIDA",IF(AND(ISNUMBER(M159),ISNUMBER(ITRC!$Q$5)), IF(M159&lt;ITRC!$Q$5,"INCUMPLIDA","PROCESO"), "VERIFICAR FECHA")),"SIN VALOR AVANCE")</f>
        <v>CUMPLIDA</v>
      </c>
      <c r="R159" s="992" t="s">
        <v>2523</v>
      </c>
    </row>
    <row r="160" spans="2:18" ht="135.6" x14ac:dyDescent="0.25">
      <c r="B160" s="51" t="s">
        <v>13</v>
      </c>
      <c r="C160" s="52" t="s">
        <v>17</v>
      </c>
      <c r="D160" s="1204"/>
      <c r="E160" s="1204"/>
      <c r="F160" s="1130"/>
      <c r="G160" s="1130"/>
      <c r="H160" s="1130" t="s">
        <v>2526</v>
      </c>
      <c r="I160" s="987" t="s">
        <v>2527</v>
      </c>
      <c r="J160" s="987" t="s">
        <v>2528</v>
      </c>
      <c r="K160" s="48">
        <v>1</v>
      </c>
      <c r="L160" s="569">
        <v>43831</v>
      </c>
      <c r="M160" s="569">
        <v>43860</v>
      </c>
      <c r="N160" s="840">
        <f t="shared" si="8"/>
        <v>4.1428571428571432</v>
      </c>
      <c r="O160" s="841">
        <v>1</v>
      </c>
      <c r="P160" s="841">
        <f t="shared" si="7"/>
        <v>1</v>
      </c>
      <c r="Q160" s="995" t="str">
        <f>IF(ISNUMBER(P160),IF(P160=100%,"CUMPLIDA",IF(AND(ISNUMBER(M160),ISNUMBER(ITRC!$Q$5)), IF(M160&lt;ITRC!$Q$5,"INCUMPLIDA","PROCESO"), "VERIFICAR FECHA")),"SIN VALOR AVANCE")</f>
        <v>CUMPLIDA</v>
      </c>
      <c r="R160" s="992" t="s">
        <v>2529</v>
      </c>
    </row>
    <row r="161" spans="2:18" ht="165.6" x14ac:dyDescent="0.25">
      <c r="B161" s="51" t="s">
        <v>13</v>
      </c>
      <c r="C161" s="52" t="s">
        <v>17</v>
      </c>
      <c r="D161" s="1204"/>
      <c r="E161" s="1204"/>
      <c r="F161" s="1130"/>
      <c r="G161" s="1130"/>
      <c r="H161" s="1130"/>
      <c r="I161" s="987" t="s">
        <v>2527</v>
      </c>
      <c r="J161" s="987" t="s">
        <v>2530</v>
      </c>
      <c r="K161" s="48">
        <v>1</v>
      </c>
      <c r="L161" s="569">
        <v>43862</v>
      </c>
      <c r="M161" s="569">
        <v>43889</v>
      </c>
      <c r="N161" s="840">
        <f t="shared" si="8"/>
        <v>3.8571428571428572</v>
      </c>
      <c r="O161" s="841">
        <v>1</v>
      </c>
      <c r="P161" s="841">
        <f t="shared" si="7"/>
        <v>1</v>
      </c>
      <c r="Q161" s="995" t="str">
        <f>IF(ISNUMBER(P161),IF(P161=100%,"CUMPLIDA",IF(AND(ISNUMBER(M161),ISNUMBER(ITRC!$Q$5)), IF(M161&lt;ITRC!$Q$5,"INCUMPLIDA","PROCESO"), "VERIFICAR FECHA")),"SIN VALOR AVANCE")</f>
        <v>CUMPLIDA</v>
      </c>
      <c r="R161" s="992" t="s">
        <v>2531</v>
      </c>
    </row>
    <row r="162" spans="2:18" ht="150.6" x14ac:dyDescent="0.25">
      <c r="B162" s="51" t="s">
        <v>13</v>
      </c>
      <c r="C162" s="52" t="s">
        <v>17</v>
      </c>
      <c r="D162" s="1204"/>
      <c r="E162" s="1204"/>
      <c r="F162" s="1130"/>
      <c r="G162" s="1130"/>
      <c r="H162" s="1130"/>
      <c r="I162" s="987" t="s">
        <v>2527</v>
      </c>
      <c r="J162" s="987" t="s">
        <v>2532</v>
      </c>
      <c r="K162" s="48">
        <v>1</v>
      </c>
      <c r="L162" s="569">
        <v>43862</v>
      </c>
      <c r="M162" s="569">
        <v>43889</v>
      </c>
      <c r="N162" s="840">
        <f t="shared" si="8"/>
        <v>3.8571428571428572</v>
      </c>
      <c r="O162" s="841">
        <v>1</v>
      </c>
      <c r="P162" s="841">
        <f t="shared" si="7"/>
        <v>1</v>
      </c>
      <c r="Q162" s="995" t="str">
        <f>IF(ISNUMBER(P162),IF(P162=100%,"CUMPLIDA",IF(AND(ISNUMBER(M162),ISNUMBER(ITRC!$Q$5)), IF(M162&lt;ITRC!$Q$5,"INCUMPLIDA","PROCESO"), "VERIFICAR FECHA")),"SIN VALOR AVANCE")</f>
        <v>CUMPLIDA</v>
      </c>
      <c r="R162" s="992" t="s">
        <v>2533</v>
      </c>
    </row>
    <row r="163" spans="2:18" ht="135.6" x14ac:dyDescent="0.25">
      <c r="B163" s="51" t="s">
        <v>13</v>
      </c>
      <c r="C163" s="52" t="s">
        <v>17</v>
      </c>
      <c r="D163" s="1204"/>
      <c r="E163" s="1204"/>
      <c r="F163" s="1130" t="s">
        <v>2534</v>
      </c>
      <c r="G163" s="1130"/>
      <c r="H163" s="1130"/>
      <c r="I163" s="987" t="s">
        <v>2535</v>
      </c>
      <c r="J163" s="987" t="s">
        <v>1051</v>
      </c>
      <c r="K163" s="48">
        <v>1</v>
      </c>
      <c r="L163" s="569">
        <v>43831</v>
      </c>
      <c r="M163" s="569">
        <v>43889</v>
      </c>
      <c r="N163" s="840">
        <f t="shared" si="8"/>
        <v>8.2857142857142865</v>
      </c>
      <c r="O163" s="841">
        <v>1</v>
      </c>
      <c r="P163" s="841">
        <f t="shared" si="7"/>
        <v>1</v>
      </c>
      <c r="Q163" s="995" t="str">
        <f>IF(ISNUMBER(P163),IF(P163=100%,"CUMPLIDA",IF(AND(ISNUMBER(M163),ISNUMBER(ITRC!$Q$5)), IF(M163&lt;ITRC!$Q$5,"INCUMPLIDA","PROCESO"), "VERIFICAR FECHA")),"SIN VALOR AVANCE")</f>
        <v>CUMPLIDA</v>
      </c>
      <c r="R163" s="992" t="s">
        <v>2529</v>
      </c>
    </row>
    <row r="164" spans="2:18" ht="135.6" x14ac:dyDescent="0.25">
      <c r="B164" s="51" t="s">
        <v>13</v>
      </c>
      <c r="C164" s="52" t="s">
        <v>17</v>
      </c>
      <c r="D164" s="1204"/>
      <c r="E164" s="1204"/>
      <c r="F164" s="1130"/>
      <c r="G164" s="1130"/>
      <c r="H164" s="1130"/>
      <c r="I164" s="987" t="s">
        <v>2536</v>
      </c>
      <c r="J164" s="987" t="s">
        <v>2537</v>
      </c>
      <c r="K164" s="48">
        <v>1</v>
      </c>
      <c r="L164" s="569">
        <v>43891</v>
      </c>
      <c r="M164" s="569">
        <v>44012</v>
      </c>
      <c r="N164" s="840">
        <f t="shared" si="8"/>
        <v>17.285714285714285</v>
      </c>
      <c r="O164" s="841">
        <v>1</v>
      </c>
      <c r="P164" s="841">
        <f t="shared" si="7"/>
        <v>1</v>
      </c>
      <c r="Q164" s="995" t="str">
        <f>IF(ISNUMBER(P164),IF(P164=100%,"CUMPLIDA",IF(AND(ISNUMBER(M164),ISNUMBER(ITRC!$Q$5)), IF(M164&lt;ITRC!$Q$5,"INCUMPLIDA","PROCESO"), "VERIFICAR FECHA")),"SIN VALOR AVANCE")</f>
        <v>CUMPLIDA</v>
      </c>
      <c r="R164" s="992" t="s">
        <v>2529</v>
      </c>
    </row>
    <row r="165" spans="2:18" ht="135.6" x14ac:dyDescent="0.25">
      <c r="B165" s="51" t="s">
        <v>13</v>
      </c>
      <c r="C165" s="52" t="s">
        <v>17</v>
      </c>
      <c r="D165" s="1204"/>
      <c r="E165" s="1204"/>
      <c r="F165" s="1130"/>
      <c r="G165" s="1130"/>
      <c r="H165" s="1130"/>
      <c r="I165" s="987" t="s">
        <v>2536</v>
      </c>
      <c r="J165" s="987" t="s">
        <v>2538</v>
      </c>
      <c r="K165" s="48">
        <v>1</v>
      </c>
      <c r="L165" s="569">
        <v>44013</v>
      </c>
      <c r="M165" s="569">
        <v>44073</v>
      </c>
      <c r="N165" s="840">
        <f t="shared" si="8"/>
        <v>8.5714285714285712</v>
      </c>
      <c r="O165" s="841">
        <v>1</v>
      </c>
      <c r="P165" s="841">
        <f t="shared" si="7"/>
        <v>1</v>
      </c>
      <c r="Q165" s="995" t="str">
        <f>IF(ISNUMBER(P165),IF(P165=100%,"CUMPLIDA",IF(AND(ISNUMBER(M165),ISNUMBER(ITRC!$Q$5)), IF(M165&lt;ITRC!$Q$5,"INCUMPLIDA","PROCESO"), "VERIFICAR FECHA")),"SIN VALOR AVANCE")</f>
        <v>CUMPLIDA</v>
      </c>
      <c r="R165" s="992" t="s">
        <v>2529</v>
      </c>
    </row>
    <row r="166" spans="2:18" ht="135.6" x14ac:dyDescent="0.25">
      <c r="B166" s="51" t="s">
        <v>13</v>
      </c>
      <c r="C166" s="52" t="s">
        <v>17</v>
      </c>
      <c r="D166" s="1204"/>
      <c r="E166" s="1204"/>
      <c r="F166" s="1130"/>
      <c r="G166" s="1130"/>
      <c r="H166" s="1130" t="s">
        <v>2539</v>
      </c>
      <c r="I166" s="987" t="s">
        <v>2540</v>
      </c>
      <c r="J166" s="987" t="s">
        <v>2541</v>
      </c>
      <c r="K166" s="48">
        <v>1</v>
      </c>
      <c r="L166" s="569">
        <v>43831</v>
      </c>
      <c r="M166" s="569">
        <v>43889</v>
      </c>
      <c r="N166" s="840">
        <f t="shared" si="8"/>
        <v>8.2857142857142865</v>
      </c>
      <c r="O166" s="841">
        <v>1</v>
      </c>
      <c r="P166" s="841">
        <f t="shared" si="7"/>
        <v>1</v>
      </c>
      <c r="Q166" s="995" t="str">
        <f>IF(ISNUMBER(P166),IF(P166=100%,"CUMPLIDA",IF(AND(ISNUMBER(M166),ISNUMBER(ITRC!$Q$5)), IF(M166&lt;ITRC!$Q$5,"INCUMPLIDA","PROCESO"), "VERIFICAR FECHA")),"SIN VALOR AVANCE")</f>
        <v>CUMPLIDA</v>
      </c>
      <c r="R166" s="992" t="s">
        <v>2529</v>
      </c>
    </row>
    <row r="167" spans="2:18" ht="135.6" x14ac:dyDescent="0.25">
      <c r="B167" s="51" t="s">
        <v>13</v>
      </c>
      <c r="C167" s="52" t="s">
        <v>17</v>
      </c>
      <c r="D167" s="1204"/>
      <c r="E167" s="1204"/>
      <c r="F167" s="1130"/>
      <c r="G167" s="1130"/>
      <c r="H167" s="1130"/>
      <c r="I167" s="987" t="s">
        <v>2542</v>
      </c>
      <c r="J167" s="987" t="s">
        <v>2543</v>
      </c>
      <c r="K167" s="48">
        <v>1</v>
      </c>
      <c r="L167" s="569">
        <v>43891</v>
      </c>
      <c r="M167" s="569">
        <v>44012</v>
      </c>
      <c r="N167" s="840">
        <f t="shared" si="8"/>
        <v>17.285714285714285</v>
      </c>
      <c r="O167" s="841">
        <v>1</v>
      </c>
      <c r="P167" s="841">
        <f t="shared" si="7"/>
        <v>1</v>
      </c>
      <c r="Q167" s="995" t="str">
        <f>IF(ISNUMBER(P167),IF(P167=100%,"CUMPLIDA",IF(AND(ISNUMBER(M167),ISNUMBER(ITRC!$Q$5)), IF(M167&lt;ITRC!$Q$5,"INCUMPLIDA","PROCESO"), "VERIFICAR FECHA")),"SIN VALOR AVANCE")</f>
        <v>CUMPLIDA</v>
      </c>
      <c r="R167" s="992" t="s">
        <v>2544</v>
      </c>
    </row>
    <row r="168" spans="2:18" ht="203.4" customHeight="1" x14ac:dyDescent="0.25">
      <c r="B168" s="51" t="s">
        <v>13</v>
      </c>
      <c r="C168" s="52" t="s">
        <v>17</v>
      </c>
      <c r="D168" s="1204" t="s">
        <v>2545</v>
      </c>
      <c r="E168" s="1204" t="s">
        <v>1510</v>
      </c>
      <c r="F168" s="987" t="s">
        <v>2546</v>
      </c>
      <c r="G168" s="1130" t="s">
        <v>2547</v>
      </c>
      <c r="H168" s="987" t="s">
        <v>2548</v>
      </c>
      <c r="I168" s="987" t="s">
        <v>2549</v>
      </c>
      <c r="J168" s="987" t="s">
        <v>102</v>
      </c>
      <c r="K168" s="48">
        <v>1</v>
      </c>
      <c r="L168" s="569">
        <v>43983</v>
      </c>
      <c r="M168" s="569">
        <v>44074</v>
      </c>
      <c r="N168" s="840">
        <f t="shared" si="8"/>
        <v>13</v>
      </c>
      <c r="O168" s="841">
        <v>1</v>
      </c>
      <c r="P168" s="841">
        <f t="shared" si="7"/>
        <v>1</v>
      </c>
      <c r="Q168" s="995" t="str">
        <f>IF(ISNUMBER(P168),IF(P168=100%,"CUMPLIDA",IF(AND(ISNUMBER(M168),ISNUMBER(ITRC!$Q$5)), IF(M168&lt;ITRC!$Q$5,"INCUMPLIDA","PROCESO"), "VERIFICAR FECHA")),"SIN VALOR AVANCE")</f>
        <v>CUMPLIDA</v>
      </c>
      <c r="R168" s="992" t="s">
        <v>2550</v>
      </c>
    </row>
    <row r="169" spans="2:18" ht="240.6" x14ac:dyDescent="0.25">
      <c r="B169" s="51" t="s">
        <v>13</v>
      </c>
      <c r="C169" s="52" t="s">
        <v>17</v>
      </c>
      <c r="D169" s="1204"/>
      <c r="E169" s="1204"/>
      <c r="F169" s="1130" t="s">
        <v>2551</v>
      </c>
      <c r="G169" s="1130"/>
      <c r="H169" s="987" t="s">
        <v>2552</v>
      </c>
      <c r="I169" s="987" t="s">
        <v>2553</v>
      </c>
      <c r="J169" s="987" t="s">
        <v>2554</v>
      </c>
      <c r="K169" s="48">
        <v>2</v>
      </c>
      <c r="L169" s="569">
        <v>44075</v>
      </c>
      <c r="M169" s="569">
        <v>44228</v>
      </c>
      <c r="N169" s="840">
        <f t="shared" si="8"/>
        <v>21.857142857142858</v>
      </c>
      <c r="O169" s="841">
        <v>1</v>
      </c>
      <c r="P169" s="841">
        <f t="shared" si="7"/>
        <v>1</v>
      </c>
      <c r="Q169" s="995" t="str">
        <f>IF(ISNUMBER(P169),IF(P169=100%,"CUMPLIDA",IF(AND(ISNUMBER(M169),ISNUMBER(ITRC!$Q$5)), IF(M169&lt;ITRC!$Q$5,"INCUMPLIDA","PROCESO"), "VERIFICAR FECHA")),"SIN VALOR AVANCE")</f>
        <v>CUMPLIDA</v>
      </c>
      <c r="R169" s="992" t="s">
        <v>2555</v>
      </c>
    </row>
    <row r="170" spans="2:18" ht="105" x14ac:dyDescent="0.25">
      <c r="B170" s="51" t="s">
        <v>13</v>
      </c>
      <c r="C170" s="52" t="s">
        <v>17</v>
      </c>
      <c r="D170" s="1204"/>
      <c r="E170" s="1204"/>
      <c r="F170" s="1130"/>
      <c r="G170" s="1130"/>
      <c r="H170" s="987" t="s">
        <v>2556</v>
      </c>
      <c r="I170" s="987" t="s">
        <v>2557</v>
      </c>
      <c r="J170" s="987" t="s">
        <v>2558</v>
      </c>
      <c r="K170" s="48">
        <v>1</v>
      </c>
      <c r="L170" s="569">
        <v>44105</v>
      </c>
      <c r="M170" s="569">
        <v>44196</v>
      </c>
      <c r="N170" s="840">
        <f t="shared" si="8"/>
        <v>13</v>
      </c>
      <c r="O170" s="841">
        <v>1</v>
      </c>
      <c r="P170" s="841">
        <f t="shared" si="7"/>
        <v>1</v>
      </c>
      <c r="Q170" s="995" t="str">
        <f>IF(ISNUMBER(P170),IF(P170=100%,"CUMPLIDA",IF(AND(ISNUMBER(M170),ISNUMBER(ITRC!$Q$5)), IF(M170&lt;ITRC!$Q$5,"INCUMPLIDA","PROCESO"), "VERIFICAR FECHA")),"SIN VALOR AVANCE")</f>
        <v>CUMPLIDA</v>
      </c>
      <c r="R170" s="992" t="s">
        <v>2550</v>
      </c>
    </row>
    <row r="171" spans="2:18" ht="90.6" x14ac:dyDescent="0.25">
      <c r="B171" s="51" t="s">
        <v>13</v>
      </c>
      <c r="C171" s="52" t="s">
        <v>17</v>
      </c>
      <c r="D171" s="1204"/>
      <c r="E171" s="1204"/>
      <c r="F171" s="1130" t="s">
        <v>2559</v>
      </c>
      <c r="G171" s="1130"/>
      <c r="H171" s="987" t="s">
        <v>2560</v>
      </c>
      <c r="I171" s="987" t="s">
        <v>2561</v>
      </c>
      <c r="J171" s="987" t="s">
        <v>2562</v>
      </c>
      <c r="K171" s="48">
        <v>1</v>
      </c>
      <c r="L171" s="569">
        <v>44197</v>
      </c>
      <c r="M171" s="569">
        <v>44530</v>
      </c>
      <c r="N171" s="840">
        <f t="shared" si="8"/>
        <v>47.571428571428569</v>
      </c>
      <c r="O171" s="841">
        <v>1</v>
      </c>
      <c r="P171" s="841">
        <f t="shared" si="7"/>
        <v>1</v>
      </c>
      <c r="Q171" s="995" t="str">
        <f>IF(ISNUMBER(P171),IF(P171=100%,"CUMPLIDA",IF(AND(ISNUMBER(M171),ISNUMBER(ITRC!$Q$5)), IF(M171&lt;ITRC!$Q$5,"INCUMPLIDA","PROCESO"), "VERIFICAR FECHA")),"SIN VALOR AVANCE")</f>
        <v>CUMPLIDA</v>
      </c>
      <c r="R171" s="992" t="s">
        <v>2550</v>
      </c>
    </row>
    <row r="172" spans="2:18" ht="135.6" x14ac:dyDescent="0.25">
      <c r="B172" s="51" t="s">
        <v>13</v>
      </c>
      <c r="C172" s="52" t="s">
        <v>17</v>
      </c>
      <c r="D172" s="1204"/>
      <c r="E172" s="1204"/>
      <c r="F172" s="1130"/>
      <c r="G172" s="1130"/>
      <c r="H172" s="987" t="s">
        <v>2563</v>
      </c>
      <c r="I172" s="987" t="s">
        <v>2564</v>
      </c>
      <c r="J172" s="987" t="s">
        <v>2565</v>
      </c>
      <c r="K172" s="48">
        <v>1</v>
      </c>
      <c r="L172" s="569">
        <v>44013</v>
      </c>
      <c r="M172" s="569">
        <v>44195</v>
      </c>
      <c r="N172" s="840">
        <f t="shared" si="8"/>
        <v>26</v>
      </c>
      <c r="O172" s="841">
        <v>1</v>
      </c>
      <c r="P172" s="841">
        <f t="shared" si="7"/>
        <v>1</v>
      </c>
      <c r="Q172" s="995" t="str">
        <f>IF(ISNUMBER(P172),IF(P172=100%,"CUMPLIDA",IF(AND(ISNUMBER(M172),ISNUMBER(ITRC!$Q$5)), IF(M172&lt;ITRC!$Q$5,"INCUMPLIDA","PROCESO"), "VERIFICAR FECHA")),"SIN VALOR AVANCE")</f>
        <v>CUMPLIDA</v>
      </c>
      <c r="R172" s="992" t="s">
        <v>2566</v>
      </c>
    </row>
    <row r="173" spans="2:18" ht="210.6" x14ac:dyDescent="0.25">
      <c r="B173" s="51" t="s">
        <v>13</v>
      </c>
      <c r="C173" s="52" t="s">
        <v>17</v>
      </c>
      <c r="D173" s="1204"/>
      <c r="E173" s="1204"/>
      <c r="F173" s="1130" t="s">
        <v>2567</v>
      </c>
      <c r="G173" s="1130"/>
      <c r="H173" s="1130" t="s">
        <v>3495</v>
      </c>
      <c r="I173" s="987" t="s">
        <v>2497</v>
      </c>
      <c r="J173" s="987" t="s">
        <v>2498</v>
      </c>
      <c r="K173" s="48">
        <v>1</v>
      </c>
      <c r="L173" s="569">
        <v>43800</v>
      </c>
      <c r="M173" s="569">
        <v>44012</v>
      </c>
      <c r="N173" s="840">
        <f t="shared" si="8"/>
        <v>30.285714285714285</v>
      </c>
      <c r="O173" s="841">
        <v>1</v>
      </c>
      <c r="P173" s="841">
        <f t="shared" si="7"/>
        <v>1</v>
      </c>
      <c r="Q173" s="995" t="str">
        <f>IF(ISNUMBER(P173),IF(P173=100%,"CUMPLIDA",IF(AND(ISNUMBER(M173),ISNUMBER(ITRC!$Q$5)), IF(M173&lt;ITRC!$Q$5,"INCUMPLIDA","PROCESO"), "VERIFICAR FECHA")),"SIN VALOR AVANCE")</f>
        <v>CUMPLIDA</v>
      </c>
      <c r="R173" s="992" t="s">
        <v>2568</v>
      </c>
    </row>
    <row r="174" spans="2:18" ht="210.6" x14ac:dyDescent="0.25">
      <c r="B174" s="51" t="s">
        <v>13</v>
      </c>
      <c r="C174" s="52" t="s">
        <v>17</v>
      </c>
      <c r="D174" s="1204"/>
      <c r="E174" s="1204"/>
      <c r="F174" s="1130"/>
      <c r="G174" s="1130"/>
      <c r="H174" s="1130"/>
      <c r="I174" s="987" t="s">
        <v>2500</v>
      </c>
      <c r="J174" s="987" t="s">
        <v>95</v>
      </c>
      <c r="K174" s="48">
        <v>1</v>
      </c>
      <c r="L174" s="569">
        <v>44013</v>
      </c>
      <c r="M174" s="569">
        <v>44196</v>
      </c>
      <c r="N174" s="840">
        <f t="shared" si="8"/>
        <v>26.142857142857142</v>
      </c>
      <c r="O174" s="841">
        <v>1</v>
      </c>
      <c r="P174" s="841">
        <f t="shared" si="7"/>
        <v>1</v>
      </c>
      <c r="Q174" s="995" t="str">
        <f>IF(ISNUMBER(P174),IF(P174=100%,"CUMPLIDA",IF(AND(ISNUMBER(M174),ISNUMBER(ITRC!$Q$5)), IF(M174&lt;ITRC!$Q$5,"INCUMPLIDA","PROCESO"), "VERIFICAR FECHA")),"SIN VALOR AVANCE")</f>
        <v>CUMPLIDA</v>
      </c>
      <c r="R174" s="992" t="s">
        <v>2568</v>
      </c>
    </row>
    <row r="175" spans="2:18" ht="210.6" x14ac:dyDescent="0.25">
      <c r="B175" s="51" t="s">
        <v>13</v>
      </c>
      <c r="C175" s="52" t="s">
        <v>17</v>
      </c>
      <c r="D175" s="1204"/>
      <c r="E175" s="1204"/>
      <c r="F175" s="1130" t="s">
        <v>2569</v>
      </c>
      <c r="G175" s="1130"/>
      <c r="H175" s="1130"/>
      <c r="I175" s="987" t="s">
        <v>2501</v>
      </c>
      <c r="J175" s="987" t="s">
        <v>473</v>
      </c>
      <c r="K175" s="48">
        <v>1</v>
      </c>
      <c r="L175" s="569">
        <v>44197</v>
      </c>
      <c r="M175" s="569">
        <v>44773</v>
      </c>
      <c r="N175" s="840">
        <f t="shared" si="8"/>
        <v>82.285714285714292</v>
      </c>
      <c r="O175" s="841">
        <v>1</v>
      </c>
      <c r="P175" s="841">
        <f t="shared" si="7"/>
        <v>1</v>
      </c>
      <c r="Q175" s="995" t="str">
        <f>IF(ISNUMBER(P175),IF(P175=100%,"CUMPLIDA",IF(AND(ISNUMBER(M175),ISNUMBER(ITRC!$Q$5)), IF(M175&lt;ITRC!$Q$5,"INCUMPLIDA","PROCESO"), "VERIFICAR FECHA")),"SIN VALOR AVANCE")</f>
        <v>CUMPLIDA</v>
      </c>
      <c r="R175" s="992" t="s">
        <v>2568</v>
      </c>
    </row>
    <row r="176" spans="2:18" ht="210.6" x14ac:dyDescent="0.25">
      <c r="B176" s="51" t="s">
        <v>13</v>
      </c>
      <c r="C176" s="52" t="s">
        <v>17</v>
      </c>
      <c r="D176" s="1204"/>
      <c r="E176" s="1204"/>
      <c r="F176" s="1130"/>
      <c r="G176" s="1130"/>
      <c r="H176" s="1130"/>
      <c r="I176" s="987" t="s">
        <v>2312</v>
      </c>
      <c r="J176" s="987" t="s">
        <v>2213</v>
      </c>
      <c r="K176" s="48">
        <v>4</v>
      </c>
      <c r="L176" s="569">
        <v>44927</v>
      </c>
      <c r="M176" s="569">
        <v>45291</v>
      </c>
      <c r="N176" s="840">
        <f t="shared" ref="N176:N177" si="9">(M176-L176)/7</f>
        <v>52</v>
      </c>
      <c r="O176" s="841">
        <v>0</v>
      </c>
      <c r="P176" s="841">
        <f t="shared" si="7"/>
        <v>0</v>
      </c>
      <c r="Q176" s="995" t="str">
        <f>IF(ISNUMBER(P176),IF(P176=100%,"CUMPLIDA",IF(AND(ISNUMBER(M176),ISNUMBER(ITRC!$Q$5)), IF(M176&lt;ITRC!$Q$5,"INCUMPLIDA","PROCESO"), "VERIFICAR FECHA")),"SIN VALOR AVANCE")</f>
        <v>PROCESO</v>
      </c>
      <c r="R176" s="992" t="s">
        <v>2568</v>
      </c>
    </row>
    <row r="177" spans="2:18" ht="210.6" x14ac:dyDescent="0.25">
      <c r="B177" s="51" t="s">
        <v>13</v>
      </c>
      <c r="C177" s="52" t="s">
        <v>17</v>
      </c>
      <c r="D177" s="1204"/>
      <c r="E177" s="1204"/>
      <c r="F177" s="1130"/>
      <c r="G177" s="1130"/>
      <c r="H177" s="1130"/>
      <c r="I177" s="987" t="s">
        <v>3651</v>
      </c>
      <c r="J177" s="987" t="s">
        <v>399</v>
      </c>
      <c r="K177" s="48">
        <v>1</v>
      </c>
      <c r="L177" s="569">
        <v>45292</v>
      </c>
      <c r="M177" s="569">
        <v>45657</v>
      </c>
      <c r="N177" s="840">
        <f t="shared" si="9"/>
        <v>52.142857142857146</v>
      </c>
      <c r="O177" s="841">
        <v>0</v>
      </c>
      <c r="P177" s="841">
        <f t="shared" si="7"/>
        <v>0</v>
      </c>
      <c r="Q177" s="995" t="str">
        <f>IF(ISNUMBER(P177),IF(P177=100%,"CUMPLIDA",IF(AND(ISNUMBER(M177),ISNUMBER(ITRC!$Q$5)), IF(M177&lt;ITRC!$Q$5,"INCUMPLIDA","PROCESO"), "VERIFICAR FECHA")),"SIN VALOR AVANCE")</f>
        <v>PROCESO</v>
      </c>
      <c r="R177" s="992" t="s">
        <v>2568</v>
      </c>
    </row>
    <row r="178" spans="2:18" ht="105.6" x14ac:dyDescent="0.25">
      <c r="B178" s="51" t="s">
        <v>13</v>
      </c>
      <c r="C178" s="52" t="s">
        <v>17</v>
      </c>
      <c r="D178" s="1204"/>
      <c r="E178" s="1204"/>
      <c r="F178" s="1130" t="s">
        <v>2570</v>
      </c>
      <c r="G178" s="1130"/>
      <c r="H178" s="987" t="s">
        <v>3496</v>
      </c>
      <c r="I178" s="987" t="s">
        <v>2571</v>
      </c>
      <c r="J178" s="987" t="s">
        <v>219</v>
      </c>
      <c r="K178" s="48">
        <v>1</v>
      </c>
      <c r="L178" s="569">
        <v>43831</v>
      </c>
      <c r="M178" s="569">
        <v>44043</v>
      </c>
      <c r="N178" s="840">
        <f t="shared" si="8"/>
        <v>30.285714285714285</v>
      </c>
      <c r="O178" s="841">
        <v>1</v>
      </c>
      <c r="P178" s="841">
        <f t="shared" si="7"/>
        <v>1</v>
      </c>
      <c r="Q178" s="995" t="str">
        <f>IF(ISNUMBER(P178),IF(P178=100%,"CUMPLIDA",IF(AND(ISNUMBER(M178),ISNUMBER(ITRC!$Q$5)), IF(M178&lt;ITRC!$Q$5,"INCUMPLIDA","PROCESO"), "VERIFICAR FECHA")),"SIN VALOR AVANCE")</f>
        <v>CUMPLIDA</v>
      </c>
      <c r="R178" s="992" t="s">
        <v>185</v>
      </c>
    </row>
    <row r="179" spans="2:18" ht="165.6" x14ac:dyDescent="0.25">
      <c r="B179" s="51" t="s">
        <v>13</v>
      </c>
      <c r="C179" s="52" t="s">
        <v>17</v>
      </c>
      <c r="D179" s="1204"/>
      <c r="E179" s="1204"/>
      <c r="F179" s="1130"/>
      <c r="G179" s="1130"/>
      <c r="H179" s="987" t="s">
        <v>3497</v>
      </c>
      <c r="I179" s="987" t="s">
        <v>2572</v>
      </c>
      <c r="J179" s="987" t="s">
        <v>2511</v>
      </c>
      <c r="K179" s="48">
        <v>1</v>
      </c>
      <c r="L179" s="569">
        <v>43831</v>
      </c>
      <c r="M179" s="569">
        <v>44742</v>
      </c>
      <c r="N179" s="840">
        <f t="shared" si="8"/>
        <v>130.14285714285714</v>
      </c>
      <c r="O179" s="841">
        <v>1</v>
      </c>
      <c r="P179" s="841">
        <f t="shared" si="7"/>
        <v>1</v>
      </c>
      <c r="Q179" s="995" t="str">
        <f>IF(ISNUMBER(P179),IF(P179=100%,"CUMPLIDA",IF(AND(ISNUMBER(M179),ISNUMBER(ITRC!$Q$5)), IF(M179&lt;ITRC!$Q$5,"INCUMPLIDA","PROCESO"), "VERIFICAR FECHA")),"SIN VALOR AVANCE")</f>
        <v>CUMPLIDA</v>
      </c>
      <c r="R179" s="992" t="s">
        <v>2573</v>
      </c>
    </row>
    <row r="180" spans="2:18" ht="105.6" x14ac:dyDescent="0.25">
      <c r="B180" s="51" t="s">
        <v>13</v>
      </c>
      <c r="C180" s="52" t="s">
        <v>17</v>
      </c>
      <c r="D180" s="1204"/>
      <c r="E180" s="1204"/>
      <c r="F180" s="1130" t="s">
        <v>2574</v>
      </c>
      <c r="G180" s="1130"/>
      <c r="H180" s="987" t="s">
        <v>3498</v>
      </c>
      <c r="I180" s="987" t="s">
        <v>2575</v>
      </c>
      <c r="J180" s="987" t="s">
        <v>2576</v>
      </c>
      <c r="K180" s="48">
        <v>1</v>
      </c>
      <c r="L180" s="569">
        <v>43936</v>
      </c>
      <c r="M180" s="569">
        <v>44043</v>
      </c>
      <c r="N180" s="840">
        <f t="shared" si="8"/>
        <v>15.285714285714286</v>
      </c>
      <c r="O180" s="841">
        <v>1</v>
      </c>
      <c r="P180" s="841">
        <f t="shared" si="7"/>
        <v>1</v>
      </c>
      <c r="Q180" s="995" t="str">
        <f>IF(ISNUMBER(P180),IF(P180=100%,"CUMPLIDA",IF(AND(ISNUMBER(M180),ISNUMBER(ITRC!$Q$5)), IF(M180&lt;ITRC!$Q$5,"INCUMPLIDA","PROCESO"), "VERIFICAR FECHA")),"SIN VALOR AVANCE")</f>
        <v>CUMPLIDA</v>
      </c>
      <c r="R180" s="992" t="s">
        <v>185</v>
      </c>
    </row>
    <row r="181" spans="2:18" ht="165.6" x14ac:dyDescent="0.25">
      <c r="B181" s="51" t="s">
        <v>13</v>
      </c>
      <c r="C181" s="52" t="s">
        <v>17</v>
      </c>
      <c r="D181" s="1204"/>
      <c r="E181" s="1204"/>
      <c r="F181" s="1130"/>
      <c r="G181" s="1130"/>
      <c r="H181" s="987" t="s">
        <v>3499</v>
      </c>
      <c r="I181" s="987" t="s">
        <v>2577</v>
      </c>
      <c r="J181" s="987" t="s">
        <v>2578</v>
      </c>
      <c r="K181" s="48">
        <v>1</v>
      </c>
      <c r="L181" s="569">
        <v>43936</v>
      </c>
      <c r="M181" s="569">
        <v>43982</v>
      </c>
      <c r="N181" s="840">
        <f t="shared" si="8"/>
        <v>6.5714285714285712</v>
      </c>
      <c r="O181" s="841">
        <v>1</v>
      </c>
      <c r="P181" s="841">
        <f t="shared" si="7"/>
        <v>1</v>
      </c>
      <c r="Q181" s="995" t="str">
        <f>IF(ISNUMBER(P181),IF(P181=100%,"CUMPLIDA",IF(AND(ISNUMBER(M181),ISNUMBER(ITRC!$Q$5)), IF(M181&lt;ITRC!$Q$5,"INCUMPLIDA","PROCESO"), "VERIFICAR FECHA")),"SIN VALOR AVANCE")</f>
        <v>CUMPLIDA</v>
      </c>
      <c r="R181" s="992" t="s">
        <v>2579</v>
      </c>
    </row>
    <row r="182" spans="2:18" ht="150.6" x14ac:dyDescent="0.25">
      <c r="B182" s="51" t="s">
        <v>13</v>
      </c>
      <c r="C182" s="52" t="s">
        <v>17</v>
      </c>
      <c r="D182" s="1204" t="s">
        <v>2580</v>
      </c>
      <c r="E182" s="1204" t="s">
        <v>1367</v>
      </c>
      <c r="F182" s="1130" t="s">
        <v>2581</v>
      </c>
      <c r="G182" s="1130" t="s">
        <v>2582</v>
      </c>
      <c r="H182" s="987" t="s">
        <v>2583</v>
      </c>
      <c r="I182" s="987" t="s">
        <v>2584</v>
      </c>
      <c r="J182" s="987" t="s">
        <v>2585</v>
      </c>
      <c r="K182" s="48">
        <v>40</v>
      </c>
      <c r="L182" s="569">
        <v>44256</v>
      </c>
      <c r="M182" s="569">
        <v>44834</v>
      </c>
      <c r="N182" s="840">
        <f t="shared" si="8"/>
        <v>82.571428571428569</v>
      </c>
      <c r="O182" s="841">
        <v>1</v>
      </c>
      <c r="P182" s="841">
        <f t="shared" si="7"/>
        <v>1</v>
      </c>
      <c r="Q182" s="995" t="str">
        <f>IF(ISNUMBER(P182),IF(P182=100%,"CUMPLIDA",IF(AND(ISNUMBER(M182),ISNUMBER(ITRC!$Q$5)), IF(M182&lt;ITRC!$Q$5,"INCUMPLIDA","PROCESO"), "VERIFICAR FECHA")),"SIN VALOR AVANCE")</f>
        <v>CUMPLIDA</v>
      </c>
      <c r="R182" s="992" t="s">
        <v>2586</v>
      </c>
    </row>
    <row r="183" spans="2:18" ht="135.6" x14ac:dyDescent="0.25">
      <c r="B183" s="51" t="s">
        <v>13</v>
      </c>
      <c r="C183" s="52" t="s">
        <v>17</v>
      </c>
      <c r="D183" s="1204"/>
      <c r="E183" s="1204"/>
      <c r="F183" s="1130"/>
      <c r="G183" s="1130"/>
      <c r="H183" s="987" t="s">
        <v>2587</v>
      </c>
      <c r="I183" s="987" t="s">
        <v>2588</v>
      </c>
      <c r="J183" s="987" t="s">
        <v>2589</v>
      </c>
      <c r="K183" s="48">
        <v>1</v>
      </c>
      <c r="L183" s="569">
        <v>44075</v>
      </c>
      <c r="M183" s="569">
        <v>44926</v>
      </c>
      <c r="N183" s="840">
        <f t="shared" si="8"/>
        <v>121.57142857142857</v>
      </c>
      <c r="O183" s="841">
        <v>1</v>
      </c>
      <c r="P183" s="841">
        <f t="shared" si="7"/>
        <v>1</v>
      </c>
      <c r="Q183" s="995" t="str">
        <f>IF(ISNUMBER(P183),IF(P183=100%,"CUMPLIDA",IF(AND(ISNUMBER(M183),ISNUMBER(ITRC!$Q$5)), IF(M183&lt;ITRC!$Q$5,"INCUMPLIDA","PROCESO"), "VERIFICAR FECHA")),"SIN VALOR AVANCE")</f>
        <v>CUMPLIDA</v>
      </c>
      <c r="R183" s="992" t="s">
        <v>2590</v>
      </c>
    </row>
    <row r="184" spans="2:18" ht="135.6" x14ac:dyDescent="0.25">
      <c r="B184" s="51" t="s">
        <v>13</v>
      </c>
      <c r="C184" s="52" t="s">
        <v>17</v>
      </c>
      <c r="D184" s="1204"/>
      <c r="E184" s="1204"/>
      <c r="F184" s="1130"/>
      <c r="G184" s="1130"/>
      <c r="H184" s="987" t="s">
        <v>2591</v>
      </c>
      <c r="I184" s="987" t="s">
        <v>2592</v>
      </c>
      <c r="J184" s="987" t="s">
        <v>2593</v>
      </c>
      <c r="K184" s="48">
        <v>1</v>
      </c>
      <c r="L184" s="569">
        <v>44136</v>
      </c>
      <c r="M184" s="569">
        <v>44286</v>
      </c>
      <c r="N184" s="840">
        <f t="shared" si="8"/>
        <v>21.428571428571427</v>
      </c>
      <c r="O184" s="841">
        <v>1</v>
      </c>
      <c r="P184" s="841">
        <f t="shared" si="7"/>
        <v>1</v>
      </c>
      <c r="Q184" s="995" t="str">
        <f>IF(ISNUMBER(P184),IF(P184=100%,"CUMPLIDA",IF(AND(ISNUMBER(M184),ISNUMBER(ITRC!$Q$5)), IF(M184&lt;ITRC!$Q$5,"INCUMPLIDA","PROCESO"), "VERIFICAR FECHA")),"SIN VALOR AVANCE")</f>
        <v>CUMPLIDA</v>
      </c>
      <c r="R184" s="992" t="s">
        <v>2594</v>
      </c>
    </row>
    <row r="185" spans="2:18" ht="135.6" x14ac:dyDescent="0.25">
      <c r="B185" s="51" t="s">
        <v>13</v>
      </c>
      <c r="C185" s="52" t="s">
        <v>17</v>
      </c>
      <c r="D185" s="1204"/>
      <c r="E185" s="1204"/>
      <c r="F185" s="1130"/>
      <c r="G185" s="1130"/>
      <c r="H185" s="987" t="s">
        <v>2595</v>
      </c>
      <c r="I185" s="987" t="s">
        <v>2596</v>
      </c>
      <c r="J185" s="987" t="s">
        <v>2597</v>
      </c>
      <c r="K185" s="48">
        <v>1</v>
      </c>
      <c r="L185" s="569">
        <v>44044</v>
      </c>
      <c r="M185" s="569">
        <v>44196</v>
      </c>
      <c r="N185" s="840">
        <f t="shared" si="8"/>
        <v>21.714285714285715</v>
      </c>
      <c r="O185" s="841">
        <v>1</v>
      </c>
      <c r="P185" s="841">
        <f t="shared" si="7"/>
        <v>1</v>
      </c>
      <c r="Q185" s="995" t="str">
        <f>IF(ISNUMBER(P185),IF(P185=100%,"CUMPLIDA",IF(AND(ISNUMBER(M185),ISNUMBER(ITRC!$Q$5)), IF(M185&lt;ITRC!$Q$5,"INCUMPLIDA","PROCESO"), "VERIFICAR FECHA")),"SIN VALOR AVANCE")</f>
        <v>CUMPLIDA</v>
      </c>
      <c r="R185" s="992" t="s">
        <v>2590</v>
      </c>
    </row>
    <row r="186" spans="2:18" ht="135.6" x14ac:dyDescent="0.25">
      <c r="B186" s="51" t="s">
        <v>13</v>
      </c>
      <c r="C186" s="52" t="s">
        <v>17</v>
      </c>
      <c r="D186" s="1204"/>
      <c r="E186" s="1204"/>
      <c r="F186" s="1130"/>
      <c r="G186" s="1130"/>
      <c r="H186" s="987" t="s">
        <v>2598</v>
      </c>
      <c r="I186" s="987" t="s">
        <v>2599</v>
      </c>
      <c r="J186" s="987" t="s">
        <v>2600</v>
      </c>
      <c r="K186" s="48">
        <v>2</v>
      </c>
      <c r="L186" s="569">
        <v>44197</v>
      </c>
      <c r="M186" s="569">
        <v>44926</v>
      </c>
      <c r="N186" s="840">
        <f t="shared" si="8"/>
        <v>104.14285714285714</v>
      </c>
      <c r="O186" s="841">
        <v>1</v>
      </c>
      <c r="P186" s="841">
        <f t="shared" si="7"/>
        <v>1</v>
      </c>
      <c r="Q186" s="995" t="str">
        <f>IF(ISNUMBER(P186),IF(P186=100%,"CUMPLIDA",IF(AND(ISNUMBER(M186),ISNUMBER(ITRC!$Q$5)), IF(M186&lt;ITRC!$Q$5,"INCUMPLIDA","PROCESO"), "VERIFICAR FECHA")),"SIN VALOR AVANCE")</f>
        <v>CUMPLIDA</v>
      </c>
      <c r="R186" s="992" t="s">
        <v>2590</v>
      </c>
    </row>
    <row r="187" spans="2:18" ht="135.6" x14ac:dyDescent="0.25">
      <c r="B187" s="51" t="s">
        <v>13</v>
      </c>
      <c r="C187" s="52" t="s">
        <v>17</v>
      </c>
      <c r="D187" s="1204"/>
      <c r="E187" s="1204"/>
      <c r="F187" s="1130"/>
      <c r="G187" s="1130"/>
      <c r="H187" s="1130" t="s">
        <v>2601</v>
      </c>
      <c r="I187" s="987" t="s">
        <v>2602</v>
      </c>
      <c r="J187" s="987" t="s">
        <v>2603</v>
      </c>
      <c r="K187" s="48">
        <v>1</v>
      </c>
      <c r="L187" s="569">
        <v>44378</v>
      </c>
      <c r="M187" s="569">
        <v>44408</v>
      </c>
      <c r="N187" s="840">
        <f t="shared" si="8"/>
        <v>4.2857142857142856</v>
      </c>
      <c r="O187" s="841">
        <v>1</v>
      </c>
      <c r="P187" s="841">
        <f t="shared" si="7"/>
        <v>1</v>
      </c>
      <c r="Q187" s="995" t="str">
        <f>IF(ISNUMBER(P187),IF(P187=100%,"CUMPLIDA",IF(AND(ISNUMBER(M187),ISNUMBER(ITRC!$Q$5)), IF(M187&lt;ITRC!$Q$5,"INCUMPLIDA","PROCESO"), "VERIFICAR FECHA")),"SIN VALOR AVANCE")</f>
        <v>CUMPLIDA</v>
      </c>
      <c r="R187" s="992" t="s">
        <v>2590</v>
      </c>
    </row>
    <row r="188" spans="2:18" ht="135.6" x14ac:dyDescent="0.25">
      <c r="B188" s="51" t="s">
        <v>13</v>
      </c>
      <c r="C188" s="52" t="s">
        <v>17</v>
      </c>
      <c r="D188" s="1204"/>
      <c r="E188" s="1204"/>
      <c r="F188" s="1130" t="s">
        <v>2604</v>
      </c>
      <c r="G188" s="1130"/>
      <c r="H188" s="1130"/>
      <c r="I188" s="987" t="s">
        <v>2602</v>
      </c>
      <c r="J188" s="987" t="s">
        <v>2605</v>
      </c>
      <c r="K188" s="48">
        <v>1</v>
      </c>
      <c r="L188" s="569">
        <v>44409</v>
      </c>
      <c r="M188" s="569">
        <v>44561</v>
      </c>
      <c r="N188" s="840">
        <f t="shared" si="8"/>
        <v>21.714285714285715</v>
      </c>
      <c r="O188" s="841">
        <v>1</v>
      </c>
      <c r="P188" s="841">
        <f t="shared" si="7"/>
        <v>1</v>
      </c>
      <c r="Q188" s="995" t="str">
        <f>IF(ISNUMBER(P188),IF(P188=100%,"CUMPLIDA",IF(AND(ISNUMBER(M188),ISNUMBER(ITRC!$Q$5)), IF(M188&lt;ITRC!$Q$5,"INCUMPLIDA","PROCESO"), "VERIFICAR FECHA")),"SIN VALOR AVANCE")</f>
        <v>CUMPLIDA</v>
      </c>
      <c r="R188" s="992" t="s">
        <v>2590</v>
      </c>
    </row>
    <row r="189" spans="2:18" ht="135.6" x14ac:dyDescent="0.25">
      <c r="B189" s="51" t="s">
        <v>13</v>
      </c>
      <c r="C189" s="52" t="s">
        <v>17</v>
      </c>
      <c r="D189" s="1204"/>
      <c r="E189" s="1204"/>
      <c r="F189" s="1130"/>
      <c r="G189" s="1130"/>
      <c r="H189" s="1130"/>
      <c r="I189" s="987" t="s">
        <v>2602</v>
      </c>
      <c r="J189" s="987" t="s">
        <v>2606</v>
      </c>
      <c r="K189" s="48">
        <v>1</v>
      </c>
      <c r="L189" s="569">
        <v>44743</v>
      </c>
      <c r="M189" s="569">
        <v>44773</v>
      </c>
      <c r="N189" s="840">
        <f t="shared" si="8"/>
        <v>4.2857142857142856</v>
      </c>
      <c r="O189" s="841">
        <v>1</v>
      </c>
      <c r="P189" s="841">
        <f t="shared" si="7"/>
        <v>1</v>
      </c>
      <c r="Q189" s="995" t="str">
        <f>IF(ISNUMBER(P189),IF(P189=100%,"CUMPLIDA",IF(AND(ISNUMBER(M189),ISNUMBER(ITRC!$Q$5)), IF(M189&lt;ITRC!$Q$5,"INCUMPLIDA","PROCESO"), "VERIFICAR FECHA")),"SIN VALOR AVANCE")</f>
        <v>CUMPLIDA</v>
      </c>
      <c r="R189" s="992" t="s">
        <v>2590</v>
      </c>
    </row>
    <row r="190" spans="2:18" ht="135.6" x14ac:dyDescent="0.25">
      <c r="B190" s="51" t="s">
        <v>13</v>
      </c>
      <c r="C190" s="52" t="s">
        <v>17</v>
      </c>
      <c r="D190" s="1204"/>
      <c r="E190" s="1204"/>
      <c r="F190" s="1130"/>
      <c r="G190" s="1130"/>
      <c r="H190" s="1130"/>
      <c r="I190" s="987" t="s">
        <v>2602</v>
      </c>
      <c r="J190" s="987" t="s">
        <v>2605</v>
      </c>
      <c r="K190" s="48">
        <v>1</v>
      </c>
      <c r="L190" s="569">
        <v>44774</v>
      </c>
      <c r="M190" s="569">
        <v>44926</v>
      </c>
      <c r="N190" s="840">
        <f t="shared" si="8"/>
        <v>21.714285714285715</v>
      </c>
      <c r="O190" s="841">
        <v>1</v>
      </c>
      <c r="P190" s="841">
        <f t="shared" ref="P190:P253" si="10">O190</f>
        <v>1</v>
      </c>
      <c r="Q190" s="995" t="str">
        <f>IF(ISNUMBER(P190),IF(P190=100%,"CUMPLIDA",IF(AND(ISNUMBER(M190),ISNUMBER(ITRC!$Q$5)), IF(M190&lt;ITRC!$Q$5,"INCUMPLIDA","PROCESO"), "VERIFICAR FECHA")),"SIN VALOR AVANCE")</f>
        <v>CUMPLIDA</v>
      </c>
      <c r="R190" s="992" t="s">
        <v>2590</v>
      </c>
    </row>
    <row r="191" spans="2:18" ht="135.6" x14ac:dyDescent="0.25">
      <c r="B191" s="51" t="s">
        <v>13</v>
      </c>
      <c r="C191" s="52" t="s">
        <v>17</v>
      </c>
      <c r="D191" s="1204"/>
      <c r="E191" s="1204"/>
      <c r="F191" s="1130"/>
      <c r="G191" s="1130"/>
      <c r="H191" s="987" t="s">
        <v>2607</v>
      </c>
      <c r="I191" s="987" t="s">
        <v>2608</v>
      </c>
      <c r="J191" s="987" t="s">
        <v>2609</v>
      </c>
      <c r="K191" s="48">
        <v>1</v>
      </c>
      <c r="L191" s="569">
        <v>43800</v>
      </c>
      <c r="M191" s="569">
        <v>44316</v>
      </c>
      <c r="N191" s="840">
        <f t="shared" si="8"/>
        <v>73.714285714285708</v>
      </c>
      <c r="O191" s="841">
        <v>1</v>
      </c>
      <c r="P191" s="841">
        <f t="shared" si="10"/>
        <v>1</v>
      </c>
      <c r="Q191" s="995" t="str">
        <f>IF(ISNUMBER(P191),IF(P191=100%,"CUMPLIDA",IF(AND(ISNUMBER(M191),ISNUMBER(ITRC!$Q$5)), IF(M191&lt;ITRC!$Q$5,"INCUMPLIDA","PROCESO"), "VERIFICAR FECHA")),"SIN VALOR AVANCE")</f>
        <v>CUMPLIDA</v>
      </c>
      <c r="R191" s="992" t="s">
        <v>2594</v>
      </c>
    </row>
    <row r="192" spans="2:18" ht="90.6" x14ac:dyDescent="0.25">
      <c r="B192" s="51" t="s">
        <v>13</v>
      </c>
      <c r="C192" s="52" t="s">
        <v>17</v>
      </c>
      <c r="D192" s="1204"/>
      <c r="E192" s="1204"/>
      <c r="F192" s="1130"/>
      <c r="G192" s="1130"/>
      <c r="H192" s="1130" t="s">
        <v>2610</v>
      </c>
      <c r="I192" s="987" t="s">
        <v>2611</v>
      </c>
      <c r="J192" s="987" t="s">
        <v>2612</v>
      </c>
      <c r="K192" s="48">
        <v>4</v>
      </c>
      <c r="L192" s="569">
        <v>44197</v>
      </c>
      <c r="M192" s="569">
        <v>44926</v>
      </c>
      <c r="N192" s="840">
        <f t="shared" si="8"/>
        <v>104.14285714285714</v>
      </c>
      <c r="O192" s="841">
        <v>1</v>
      </c>
      <c r="P192" s="841">
        <f t="shared" si="10"/>
        <v>1</v>
      </c>
      <c r="Q192" s="995" t="str">
        <f>IF(ISNUMBER(P192),IF(P192=100%,"CUMPLIDA",IF(AND(ISNUMBER(M192),ISNUMBER(ITRC!$Q$5)), IF(M192&lt;ITRC!$Q$5,"INCUMPLIDA","PROCESO"), "VERIFICAR FECHA")),"SIN VALOR AVANCE")</f>
        <v>CUMPLIDA</v>
      </c>
      <c r="R192" s="992" t="s">
        <v>2613</v>
      </c>
    </row>
    <row r="193" spans="2:18" ht="150.6" x14ac:dyDescent="0.25">
      <c r="B193" s="51" t="s">
        <v>13</v>
      </c>
      <c r="C193" s="52" t="s">
        <v>17</v>
      </c>
      <c r="D193" s="1204"/>
      <c r="E193" s="1204"/>
      <c r="F193" s="1130"/>
      <c r="G193" s="1130"/>
      <c r="H193" s="1130"/>
      <c r="I193" s="987" t="s">
        <v>2611</v>
      </c>
      <c r="J193" s="987" t="s">
        <v>2612</v>
      </c>
      <c r="K193" s="48">
        <v>2</v>
      </c>
      <c r="L193" s="569">
        <v>44197</v>
      </c>
      <c r="M193" s="569">
        <v>44561</v>
      </c>
      <c r="N193" s="840">
        <f t="shared" si="8"/>
        <v>52</v>
      </c>
      <c r="O193" s="841">
        <v>1</v>
      </c>
      <c r="P193" s="841">
        <f t="shared" si="10"/>
        <v>1</v>
      </c>
      <c r="Q193" s="995" t="str">
        <f>IF(ISNUMBER(P193),IF(P193=100%,"CUMPLIDA",IF(AND(ISNUMBER(M193),ISNUMBER(ITRC!$Q$5)), IF(M193&lt;ITRC!$Q$5,"INCUMPLIDA","PROCESO"), "VERIFICAR FECHA")),"SIN VALOR AVANCE")</f>
        <v>CUMPLIDA</v>
      </c>
      <c r="R193" s="992" t="s">
        <v>2614</v>
      </c>
    </row>
    <row r="194" spans="2:18" ht="135.6" x14ac:dyDescent="0.25">
      <c r="B194" s="51" t="s">
        <v>13</v>
      </c>
      <c r="C194" s="52" t="s">
        <v>17</v>
      </c>
      <c r="D194" s="1204"/>
      <c r="E194" s="1204"/>
      <c r="F194" s="1130" t="s">
        <v>2615</v>
      </c>
      <c r="G194" s="1130"/>
      <c r="H194" s="1130"/>
      <c r="I194" s="987" t="s">
        <v>2611</v>
      </c>
      <c r="J194" s="987" t="s">
        <v>2612</v>
      </c>
      <c r="K194" s="48">
        <v>2</v>
      </c>
      <c r="L194" s="569">
        <v>44197</v>
      </c>
      <c r="M194" s="569">
        <v>44561</v>
      </c>
      <c r="N194" s="840">
        <f t="shared" si="8"/>
        <v>52</v>
      </c>
      <c r="O194" s="841">
        <v>1</v>
      </c>
      <c r="P194" s="841">
        <f t="shared" si="10"/>
        <v>1</v>
      </c>
      <c r="Q194" s="995" t="str">
        <f>IF(ISNUMBER(P194),IF(P194=100%,"CUMPLIDA",IF(AND(ISNUMBER(M194),ISNUMBER(ITRC!$Q$5)), IF(M194&lt;ITRC!$Q$5,"INCUMPLIDA","PROCESO"), "VERIFICAR FECHA")),"SIN VALOR AVANCE")</f>
        <v>CUMPLIDA</v>
      </c>
      <c r="R194" s="992" t="s">
        <v>2616</v>
      </c>
    </row>
    <row r="195" spans="2:18" ht="135.6" x14ac:dyDescent="0.25">
      <c r="B195" s="51" t="s">
        <v>13</v>
      </c>
      <c r="C195" s="52" t="s">
        <v>17</v>
      </c>
      <c r="D195" s="1204"/>
      <c r="E195" s="1204"/>
      <c r="F195" s="1130"/>
      <c r="G195" s="1130"/>
      <c r="H195" s="1130"/>
      <c r="I195" s="987" t="s">
        <v>2611</v>
      </c>
      <c r="J195" s="987" t="s">
        <v>2612</v>
      </c>
      <c r="K195" s="48">
        <v>2</v>
      </c>
      <c r="L195" s="569">
        <v>44197</v>
      </c>
      <c r="M195" s="569">
        <v>44561</v>
      </c>
      <c r="N195" s="840">
        <f t="shared" si="8"/>
        <v>52</v>
      </c>
      <c r="O195" s="841">
        <v>1</v>
      </c>
      <c r="P195" s="841">
        <f t="shared" si="10"/>
        <v>1</v>
      </c>
      <c r="Q195" s="995" t="str">
        <f>IF(ISNUMBER(P195),IF(P195=100%,"CUMPLIDA",IF(AND(ISNUMBER(M195),ISNUMBER(ITRC!$Q$5)), IF(M195&lt;ITRC!$Q$5,"INCUMPLIDA","PROCESO"), "VERIFICAR FECHA")),"SIN VALOR AVANCE")</f>
        <v>CUMPLIDA</v>
      </c>
      <c r="R195" s="992" t="s">
        <v>2617</v>
      </c>
    </row>
    <row r="196" spans="2:18" ht="135.6" x14ac:dyDescent="0.25">
      <c r="B196" s="51" t="s">
        <v>13</v>
      </c>
      <c r="C196" s="52" t="s">
        <v>17</v>
      </c>
      <c r="D196" s="1204"/>
      <c r="E196" s="1204"/>
      <c r="F196" s="1130"/>
      <c r="G196" s="1130"/>
      <c r="H196" s="987" t="s">
        <v>2618</v>
      </c>
      <c r="I196" s="987" t="s">
        <v>2619</v>
      </c>
      <c r="J196" s="987" t="s">
        <v>2609</v>
      </c>
      <c r="K196" s="48">
        <v>1</v>
      </c>
      <c r="L196" s="569">
        <v>43800</v>
      </c>
      <c r="M196" s="569">
        <v>44316</v>
      </c>
      <c r="N196" s="840">
        <f t="shared" si="8"/>
        <v>73.714285714285708</v>
      </c>
      <c r="O196" s="841">
        <v>1</v>
      </c>
      <c r="P196" s="841">
        <f t="shared" si="10"/>
        <v>1</v>
      </c>
      <c r="Q196" s="995" t="str">
        <f>IF(ISNUMBER(P196),IF(P196=100%,"CUMPLIDA",IF(AND(ISNUMBER(M196),ISNUMBER(ITRC!$Q$5)), IF(M196&lt;ITRC!$Q$5,"INCUMPLIDA","PROCESO"), "VERIFICAR FECHA")),"SIN VALOR AVANCE")</f>
        <v>CUMPLIDA</v>
      </c>
      <c r="R196" s="992" t="s">
        <v>2594</v>
      </c>
    </row>
    <row r="197" spans="2:18" ht="135.6" x14ac:dyDescent="0.25">
      <c r="B197" s="51" t="s">
        <v>13</v>
      </c>
      <c r="C197" s="52" t="s">
        <v>17</v>
      </c>
      <c r="D197" s="1204"/>
      <c r="E197" s="1204"/>
      <c r="F197" s="1130"/>
      <c r="G197" s="1130"/>
      <c r="H197" s="987" t="s">
        <v>2620</v>
      </c>
      <c r="I197" s="987" t="s">
        <v>2621</v>
      </c>
      <c r="J197" s="987" t="s">
        <v>2609</v>
      </c>
      <c r="K197" s="48">
        <v>1</v>
      </c>
      <c r="L197" s="569">
        <v>43800</v>
      </c>
      <c r="M197" s="569">
        <v>44377</v>
      </c>
      <c r="N197" s="840">
        <f t="shared" si="8"/>
        <v>82.428571428571431</v>
      </c>
      <c r="O197" s="841">
        <v>1</v>
      </c>
      <c r="P197" s="841">
        <f t="shared" si="10"/>
        <v>1</v>
      </c>
      <c r="Q197" s="995" t="str">
        <f>IF(ISNUMBER(P197),IF(P197=100%,"CUMPLIDA",IF(AND(ISNUMBER(M197),ISNUMBER(ITRC!$Q$5)), IF(M197&lt;ITRC!$Q$5,"INCUMPLIDA","PROCESO"), "VERIFICAR FECHA")),"SIN VALOR AVANCE")</f>
        <v>CUMPLIDA</v>
      </c>
      <c r="R197" s="992" t="s">
        <v>2594</v>
      </c>
    </row>
    <row r="198" spans="2:18" ht="135.6" x14ac:dyDescent="0.25">
      <c r="B198" s="51" t="s">
        <v>13</v>
      </c>
      <c r="C198" s="52" t="s">
        <v>17</v>
      </c>
      <c r="D198" s="1204"/>
      <c r="E198" s="1204"/>
      <c r="F198" s="1130"/>
      <c r="G198" s="1130"/>
      <c r="H198" s="1130" t="s">
        <v>2622</v>
      </c>
      <c r="I198" s="987" t="s">
        <v>2623</v>
      </c>
      <c r="J198" s="987" t="s">
        <v>2609</v>
      </c>
      <c r="K198" s="48">
        <v>1</v>
      </c>
      <c r="L198" s="569">
        <v>43800</v>
      </c>
      <c r="M198" s="569">
        <v>44377</v>
      </c>
      <c r="N198" s="840">
        <f t="shared" si="8"/>
        <v>82.428571428571431</v>
      </c>
      <c r="O198" s="841">
        <v>1</v>
      </c>
      <c r="P198" s="841">
        <f t="shared" si="10"/>
        <v>1</v>
      </c>
      <c r="Q198" s="995" t="str">
        <f>IF(ISNUMBER(P198),IF(P198=100%,"CUMPLIDA",IF(AND(ISNUMBER(M198),ISNUMBER(ITRC!$Q$5)), IF(M198&lt;ITRC!$Q$5,"INCUMPLIDA","PROCESO"), "VERIFICAR FECHA")),"SIN VALOR AVANCE")</f>
        <v>CUMPLIDA</v>
      </c>
      <c r="R198" s="992" t="s">
        <v>2594</v>
      </c>
    </row>
    <row r="199" spans="2:18" ht="135.6" x14ac:dyDescent="0.25">
      <c r="B199" s="51" t="s">
        <v>13</v>
      </c>
      <c r="C199" s="52" t="s">
        <v>17</v>
      </c>
      <c r="D199" s="1204"/>
      <c r="E199" s="1204"/>
      <c r="F199" s="1130"/>
      <c r="G199" s="1130"/>
      <c r="H199" s="1130"/>
      <c r="I199" s="987" t="s">
        <v>2624</v>
      </c>
      <c r="J199" s="987" t="s">
        <v>2609</v>
      </c>
      <c r="K199" s="48">
        <v>1</v>
      </c>
      <c r="L199" s="569">
        <v>43800</v>
      </c>
      <c r="M199" s="569">
        <v>44377</v>
      </c>
      <c r="N199" s="840">
        <f t="shared" si="8"/>
        <v>82.428571428571431</v>
      </c>
      <c r="O199" s="841">
        <v>1</v>
      </c>
      <c r="P199" s="841">
        <f t="shared" si="10"/>
        <v>1</v>
      </c>
      <c r="Q199" s="995" t="str">
        <f>IF(ISNUMBER(P199),IF(P199=100%,"CUMPLIDA",IF(AND(ISNUMBER(M199),ISNUMBER(ITRC!$Q$5)), IF(M199&lt;ITRC!$Q$5,"INCUMPLIDA","PROCESO"), "VERIFICAR FECHA")),"SIN VALOR AVANCE")</f>
        <v>CUMPLIDA</v>
      </c>
      <c r="R199" s="992" t="s">
        <v>2594</v>
      </c>
    </row>
    <row r="200" spans="2:18" ht="135.6" x14ac:dyDescent="0.25">
      <c r="B200" s="51" t="s">
        <v>13</v>
      </c>
      <c r="C200" s="52" t="s">
        <v>17</v>
      </c>
      <c r="D200" s="1204"/>
      <c r="E200" s="1204"/>
      <c r="F200" s="1130"/>
      <c r="G200" s="1130"/>
      <c r="H200" s="987" t="s">
        <v>2625</v>
      </c>
      <c r="I200" s="987" t="s">
        <v>2626</v>
      </c>
      <c r="J200" s="987" t="s">
        <v>2609</v>
      </c>
      <c r="K200" s="48">
        <v>1</v>
      </c>
      <c r="L200" s="569">
        <v>43800</v>
      </c>
      <c r="M200" s="569">
        <v>44377</v>
      </c>
      <c r="N200" s="840">
        <f t="shared" si="8"/>
        <v>82.428571428571431</v>
      </c>
      <c r="O200" s="841">
        <v>1</v>
      </c>
      <c r="P200" s="841">
        <f t="shared" si="10"/>
        <v>1</v>
      </c>
      <c r="Q200" s="995" t="str">
        <f>IF(ISNUMBER(P200),IF(P200=100%,"CUMPLIDA",IF(AND(ISNUMBER(M200),ISNUMBER(ITRC!$Q$5)), IF(M200&lt;ITRC!$Q$5,"INCUMPLIDA","PROCESO"), "VERIFICAR FECHA")),"SIN VALOR AVANCE")</f>
        <v>CUMPLIDA</v>
      </c>
      <c r="R200" s="992" t="s">
        <v>2594</v>
      </c>
    </row>
    <row r="201" spans="2:18" ht="150.6" x14ac:dyDescent="0.25">
      <c r="B201" s="51" t="s">
        <v>13</v>
      </c>
      <c r="C201" s="52" t="s">
        <v>17</v>
      </c>
      <c r="D201" s="1204" t="s">
        <v>2627</v>
      </c>
      <c r="E201" s="1204" t="s">
        <v>1865</v>
      </c>
      <c r="F201" s="1130" t="s">
        <v>2628</v>
      </c>
      <c r="G201" s="1130" t="s">
        <v>2629</v>
      </c>
      <c r="H201" s="987" t="s">
        <v>2630</v>
      </c>
      <c r="I201" s="987" t="s">
        <v>2631</v>
      </c>
      <c r="J201" s="987" t="s">
        <v>2632</v>
      </c>
      <c r="K201" s="48">
        <v>1</v>
      </c>
      <c r="L201" s="569">
        <v>44501</v>
      </c>
      <c r="M201" s="569">
        <v>44592</v>
      </c>
      <c r="N201" s="840">
        <f t="shared" si="8"/>
        <v>13</v>
      </c>
      <c r="O201" s="841">
        <v>1</v>
      </c>
      <c r="P201" s="841">
        <f t="shared" si="10"/>
        <v>1</v>
      </c>
      <c r="Q201" s="995" t="str">
        <f>IF(ISNUMBER(P201),IF(P201=100%,"CUMPLIDA",IF(AND(ISNUMBER(M201),ISNUMBER(ITRC!$Q$5)), IF(M201&lt;ITRC!$Q$5,"INCUMPLIDA","PROCESO"), "VERIFICAR FECHA")),"SIN VALOR AVANCE")</f>
        <v>CUMPLIDA</v>
      </c>
      <c r="R201" s="992" t="s">
        <v>2633</v>
      </c>
    </row>
    <row r="202" spans="2:18" ht="105.6" x14ac:dyDescent="0.25">
      <c r="B202" s="51" t="s">
        <v>13</v>
      </c>
      <c r="C202" s="52" t="s">
        <v>17</v>
      </c>
      <c r="D202" s="1204"/>
      <c r="E202" s="1204"/>
      <c r="F202" s="1130"/>
      <c r="G202" s="1130"/>
      <c r="H202" s="987" t="s">
        <v>2634</v>
      </c>
      <c r="I202" s="987" t="s">
        <v>2635</v>
      </c>
      <c r="J202" s="987" t="s">
        <v>2636</v>
      </c>
      <c r="K202" s="48">
        <v>6</v>
      </c>
      <c r="L202" s="569">
        <v>44501</v>
      </c>
      <c r="M202" s="569">
        <v>44681</v>
      </c>
      <c r="N202" s="840">
        <f t="shared" si="8"/>
        <v>25.714285714285715</v>
      </c>
      <c r="O202" s="841">
        <v>1</v>
      </c>
      <c r="P202" s="841">
        <f t="shared" si="10"/>
        <v>1</v>
      </c>
      <c r="Q202" s="995" t="str">
        <f>IF(ISNUMBER(P202),IF(P202=100%,"CUMPLIDA",IF(AND(ISNUMBER(M202),ISNUMBER(ITRC!$Q$5)), IF(M202&lt;ITRC!$Q$5,"INCUMPLIDA","PROCESO"), "VERIFICAR FECHA")),"SIN VALOR AVANCE")</f>
        <v>CUMPLIDA</v>
      </c>
      <c r="R202" s="992" t="s">
        <v>2637</v>
      </c>
    </row>
    <row r="203" spans="2:18" ht="135.6" x14ac:dyDescent="0.25">
      <c r="B203" s="51" t="s">
        <v>13</v>
      </c>
      <c r="C203" s="52" t="s">
        <v>17</v>
      </c>
      <c r="D203" s="1204"/>
      <c r="E203" s="1204"/>
      <c r="F203" s="1130"/>
      <c r="G203" s="1130"/>
      <c r="H203" s="987" t="s">
        <v>2638</v>
      </c>
      <c r="I203" s="987" t="s">
        <v>2639</v>
      </c>
      <c r="J203" s="987" t="s">
        <v>2632</v>
      </c>
      <c r="K203" s="48">
        <v>1</v>
      </c>
      <c r="L203" s="569">
        <v>44501</v>
      </c>
      <c r="M203" s="569">
        <v>44681</v>
      </c>
      <c r="N203" s="840">
        <f t="shared" si="8"/>
        <v>25.714285714285715</v>
      </c>
      <c r="O203" s="841">
        <v>1</v>
      </c>
      <c r="P203" s="841">
        <f t="shared" si="10"/>
        <v>1</v>
      </c>
      <c r="Q203" s="995" t="str">
        <f>IF(ISNUMBER(P203),IF(P203=100%,"CUMPLIDA",IF(AND(ISNUMBER(M203),ISNUMBER(ITRC!$Q$5)), IF(M203&lt;ITRC!$Q$5,"INCUMPLIDA","PROCESO"), "VERIFICAR FECHA")),"SIN VALOR AVANCE")</f>
        <v>CUMPLIDA</v>
      </c>
      <c r="R203" s="992" t="s">
        <v>2640</v>
      </c>
    </row>
    <row r="204" spans="2:18" ht="105.6" x14ac:dyDescent="0.25">
      <c r="B204" s="51" t="s">
        <v>13</v>
      </c>
      <c r="C204" s="52" t="s">
        <v>17</v>
      </c>
      <c r="D204" s="1204"/>
      <c r="E204" s="1204"/>
      <c r="F204" s="1130" t="s">
        <v>2641</v>
      </c>
      <c r="G204" s="1130"/>
      <c r="H204" s="987" t="s">
        <v>2642</v>
      </c>
      <c r="I204" s="987" t="s">
        <v>2643</v>
      </c>
      <c r="J204" s="987" t="s">
        <v>2632</v>
      </c>
      <c r="K204" s="48">
        <v>1</v>
      </c>
      <c r="L204" s="569">
        <v>44501</v>
      </c>
      <c r="M204" s="569">
        <v>44592</v>
      </c>
      <c r="N204" s="840">
        <f t="shared" si="8"/>
        <v>13</v>
      </c>
      <c r="O204" s="841">
        <v>1</v>
      </c>
      <c r="P204" s="841">
        <f t="shared" si="10"/>
        <v>1</v>
      </c>
      <c r="Q204" s="995" t="str">
        <f>IF(ISNUMBER(P204),IF(P204=100%,"CUMPLIDA",IF(AND(ISNUMBER(M204),ISNUMBER(ITRC!$Q$5)), IF(M204&lt;ITRC!$Q$5,"INCUMPLIDA","PROCESO"), "VERIFICAR FECHA")),"SIN VALOR AVANCE")</f>
        <v>CUMPLIDA</v>
      </c>
      <c r="R204" s="992" t="s">
        <v>2644</v>
      </c>
    </row>
    <row r="205" spans="2:18" ht="180.6" x14ac:dyDescent="0.25">
      <c r="B205" s="51" t="s">
        <v>13</v>
      </c>
      <c r="C205" s="52" t="s">
        <v>17</v>
      </c>
      <c r="D205" s="1204"/>
      <c r="E205" s="1204"/>
      <c r="F205" s="1130"/>
      <c r="G205" s="1130"/>
      <c r="H205" s="987" t="s">
        <v>2645</v>
      </c>
      <c r="I205" s="987" t="s">
        <v>2646</v>
      </c>
      <c r="J205" s="987" t="s">
        <v>2647</v>
      </c>
      <c r="K205" s="48">
        <v>2</v>
      </c>
      <c r="L205" s="569">
        <v>44501</v>
      </c>
      <c r="M205" s="569">
        <v>44681</v>
      </c>
      <c r="N205" s="840">
        <f t="shared" si="8"/>
        <v>25.714285714285715</v>
      </c>
      <c r="O205" s="841">
        <v>1</v>
      </c>
      <c r="P205" s="841">
        <f t="shared" si="10"/>
        <v>1</v>
      </c>
      <c r="Q205" s="995" t="str">
        <f>IF(ISNUMBER(P205),IF(P205=100%,"CUMPLIDA",IF(AND(ISNUMBER(M205),ISNUMBER(ITRC!$Q$5)), IF(M205&lt;ITRC!$Q$5,"INCUMPLIDA","PROCESO"), "VERIFICAR FECHA")),"SIN VALOR AVANCE")</f>
        <v>CUMPLIDA</v>
      </c>
      <c r="R205" s="992" t="s">
        <v>2648</v>
      </c>
    </row>
    <row r="206" spans="2:18" ht="90.6" x14ac:dyDescent="0.25">
      <c r="B206" s="51" t="s">
        <v>13</v>
      </c>
      <c r="C206" s="52" t="s">
        <v>17</v>
      </c>
      <c r="D206" s="1204"/>
      <c r="E206" s="1204"/>
      <c r="F206" s="1130"/>
      <c r="G206" s="1130"/>
      <c r="H206" s="987" t="s">
        <v>2649</v>
      </c>
      <c r="I206" s="987" t="s">
        <v>2650</v>
      </c>
      <c r="J206" s="987" t="s">
        <v>2651</v>
      </c>
      <c r="K206" s="48">
        <v>1</v>
      </c>
      <c r="L206" s="569">
        <v>44501</v>
      </c>
      <c r="M206" s="569">
        <v>44681</v>
      </c>
      <c r="N206" s="840">
        <f t="shared" si="8"/>
        <v>25.714285714285715</v>
      </c>
      <c r="O206" s="841">
        <v>1</v>
      </c>
      <c r="P206" s="841">
        <f t="shared" si="10"/>
        <v>1</v>
      </c>
      <c r="Q206" s="995" t="str">
        <f>IF(ISNUMBER(P206),IF(P206=100%,"CUMPLIDA",IF(AND(ISNUMBER(M206),ISNUMBER(ITRC!$Q$5)), IF(M206&lt;ITRC!$Q$5,"INCUMPLIDA","PROCESO"), "VERIFICAR FECHA")),"SIN VALOR AVANCE")</f>
        <v>CUMPLIDA</v>
      </c>
      <c r="R206" s="992" t="s">
        <v>2652</v>
      </c>
    </row>
    <row r="207" spans="2:18" ht="150.6" x14ac:dyDescent="0.25">
      <c r="B207" s="51" t="s">
        <v>13</v>
      </c>
      <c r="C207" s="52" t="s">
        <v>17</v>
      </c>
      <c r="D207" s="1204" t="s">
        <v>2653</v>
      </c>
      <c r="E207" s="1204" t="s">
        <v>2654</v>
      </c>
      <c r="F207" s="1130" t="s">
        <v>2655</v>
      </c>
      <c r="G207" s="1130" t="s">
        <v>2656</v>
      </c>
      <c r="H207" s="987" t="s">
        <v>2657</v>
      </c>
      <c r="I207" s="987" t="s">
        <v>2658</v>
      </c>
      <c r="J207" s="987" t="s">
        <v>2659</v>
      </c>
      <c r="K207" s="48">
        <v>12</v>
      </c>
      <c r="L207" s="569">
        <v>44501</v>
      </c>
      <c r="M207" s="569">
        <v>44804</v>
      </c>
      <c r="N207" s="840">
        <f t="shared" si="8"/>
        <v>43.285714285714285</v>
      </c>
      <c r="O207" s="841">
        <v>1</v>
      </c>
      <c r="P207" s="841">
        <f t="shared" si="10"/>
        <v>1</v>
      </c>
      <c r="Q207" s="995" t="str">
        <f>IF(ISNUMBER(P207),IF(P207=100%,"CUMPLIDA",IF(AND(ISNUMBER(M207),ISNUMBER(ITRC!$Q$5)), IF(M207&lt;ITRC!$Q$5,"INCUMPLIDA","PROCESO"), "VERIFICAR FECHA")),"SIN VALOR AVANCE")</f>
        <v>CUMPLIDA</v>
      </c>
      <c r="R207" s="992" t="s">
        <v>2660</v>
      </c>
    </row>
    <row r="208" spans="2:18" ht="135.6" x14ac:dyDescent="0.25">
      <c r="B208" s="51" t="s">
        <v>13</v>
      </c>
      <c r="C208" s="52" t="s">
        <v>17</v>
      </c>
      <c r="D208" s="1204"/>
      <c r="E208" s="1204"/>
      <c r="F208" s="1130"/>
      <c r="G208" s="1130"/>
      <c r="H208" s="987" t="s">
        <v>2661</v>
      </c>
      <c r="I208" s="987" t="s">
        <v>2662</v>
      </c>
      <c r="J208" s="987" t="s">
        <v>2663</v>
      </c>
      <c r="K208" s="48">
        <v>8</v>
      </c>
      <c r="L208" s="569">
        <v>44501</v>
      </c>
      <c r="M208" s="569">
        <v>44682</v>
      </c>
      <c r="N208" s="840">
        <f t="shared" si="8"/>
        <v>25.857142857142858</v>
      </c>
      <c r="O208" s="841">
        <v>1</v>
      </c>
      <c r="P208" s="841">
        <f t="shared" si="10"/>
        <v>1</v>
      </c>
      <c r="Q208" s="995" t="str">
        <f>IF(ISNUMBER(P208),IF(P208=100%,"CUMPLIDA",IF(AND(ISNUMBER(M208),ISNUMBER(ITRC!$Q$5)), IF(M208&lt;ITRC!$Q$5,"INCUMPLIDA","PROCESO"), "VERIFICAR FECHA")),"SIN VALOR AVANCE")</f>
        <v>CUMPLIDA</v>
      </c>
      <c r="R208" s="992" t="s">
        <v>2664</v>
      </c>
    </row>
    <row r="209" spans="2:18" ht="90.6" x14ac:dyDescent="0.25">
      <c r="B209" s="51" t="s">
        <v>13</v>
      </c>
      <c r="C209" s="52" t="s">
        <v>17</v>
      </c>
      <c r="D209" s="1204"/>
      <c r="E209" s="1204"/>
      <c r="F209" s="1130"/>
      <c r="G209" s="1130"/>
      <c r="H209" s="1130" t="s">
        <v>2665</v>
      </c>
      <c r="I209" s="987" t="s">
        <v>2666</v>
      </c>
      <c r="J209" s="987" t="s">
        <v>2667</v>
      </c>
      <c r="K209" s="48">
        <v>1</v>
      </c>
      <c r="L209" s="569">
        <v>44562</v>
      </c>
      <c r="M209" s="569">
        <v>44620</v>
      </c>
      <c r="N209" s="840">
        <f t="shared" si="8"/>
        <v>8.2857142857142865</v>
      </c>
      <c r="O209" s="841">
        <v>1</v>
      </c>
      <c r="P209" s="841">
        <f t="shared" si="10"/>
        <v>1</v>
      </c>
      <c r="Q209" s="995" t="str">
        <f>IF(ISNUMBER(P209),IF(P209=100%,"CUMPLIDA",IF(AND(ISNUMBER(M209),ISNUMBER(ITRC!$Q$5)), IF(M209&lt;ITRC!$Q$5,"INCUMPLIDA","PROCESO"), "VERIFICAR FECHA")),"SIN VALOR AVANCE")</f>
        <v>CUMPLIDA</v>
      </c>
      <c r="R209" s="992" t="s">
        <v>2668</v>
      </c>
    </row>
    <row r="210" spans="2:18" ht="90.6" x14ac:dyDescent="0.25">
      <c r="B210" s="51" t="s">
        <v>13</v>
      </c>
      <c r="C210" s="52" t="s">
        <v>17</v>
      </c>
      <c r="D210" s="1204"/>
      <c r="E210" s="1204"/>
      <c r="F210" s="1130"/>
      <c r="G210" s="1130"/>
      <c r="H210" s="1130"/>
      <c r="I210" s="987" t="s">
        <v>2669</v>
      </c>
      <c r="J210" s="987" t="s">
        <v>2670</v>
      </c>
      <c r="K210" s="48">
        <v>1</v>
      </c>
      <c r="L210" s="569">
        <v>44621</v>
      </c>
      <c r="M210" s="569">
        <v>44681</v>
      </c>
      <c r="N210" s="840">
        <f t="shared" si="8"/>
        <v>8.5714285714285712</v>
      </c>
      <c r="O210" s="841">
        <v>1</v>
      </c>
      <c r="P210" s="841">
        <f t="shared" si="10"/>
        <v>1</v>
      </c>
      <c r="Q210" s="995" t="str">
        <f>IF(ISNUMBER(P210),IF(P210=100%,"CUMPLIDA",IF(AND(ISNUMBER(M210),ISNUMBER(ITRC!$Q$5)), IF(M210&lt;ITRC!$Q$5,"INCUMPLIDA","PROCESO"), "VERIFICAR FECHA")),"SIN VALOR AVANCE")</f>
        <v>CUMPLIDA</v>
      </c>
      <c r="R210" s="992" t="s">
        <v>2668</v>
      </c>
    </row>
    <row r="211" spans="2:18" ht="90.6" x14ac:dyDescent="0.25">
      <c r="B211" s="51" t="s">
        <v>13</v>
      </c>
      <c r="C211" s="52" t="s">
        <v>17</v>
      </c>
      <c r="D211" s="1204"/>
      <c r="E211" s="1204"/>
      <c r="F211" s="1130"/>
      <c r="G211" s="1130"/>
      <c r="H211" s="1130"/>
      <c r="I211" s="987" t="s">
        <v>2671</v>
      </c>
      <c r="J211" s="987" t="s">
        <v>399</v>
      </c>
      <c r="K211" s="48">
        <v>1</v>
      </c>
      <c r="L211" s="569">
        <v>44682</v>
      </c>
      <c r="M211" s="569">
        <v>44803</v>
      </c>
      <c r="N211" s="840">
        <f t="shared" si="8"/>
        <v>17.285714285714285</v>
      </c>
      <c r="O211" s="841">
        <v>1</v>
      </c>
      <c r="P211" s="841">
        <f t="shared" si="10"/>
        <v>1</v>
      </c>
      <c r="Q211" s="995" t="str">
        <f>IF(ISNUMBER(P211),IF(P211=100%,"CUMPLIDA",IF(AND(ISNUMBER(M211),ISNUMBER(ITRC!$Q$5)), IF(M211&lt;ITRC!$Q$5,"INCUMPLIDA","PROCESO"), "VERIFICAR FECHA")),"SIN VALOR AVANCE")</f>
        <v>CUMPLIDA</v>
      </c>
      <c r="R211" s="992" t="s">
        <v>2668</v>
      </c>
    </row>
    <row r="212" spans="2:18" ht="90.6" x14ac:dyDescent="0.25">
      <c r="B212" s="51" t="s">
        <v>13</v>
      </c>
      <c r="C212" s="52" t="s">
        <v>17</v>
      </c>
      <c r="D212" s="1204"/>
      <c r="E212" s="1204"/>
      <c r="F212" s="1130"/>
      <c r="G212" s="1130"/>
      <c r="H212" s="1130" t="s">
        <v>2672</v>
      </c>
      <c r="I212" s="987" t="s">
        <v>2673</v>
      </c>
      <c r="J212" s="987" t="s">
        <v>2674</v>
      </c>
      <c r="K212" s="48">
        <v>1</v>
      </c>
      <c r="L212" s="569">
        <v>44531</v>
      </c>
      <c r="M212" s="569">
        <v>44561</v>
      </c>
      <c r="N212" s="840">
        <f t="shared" si="8"/>
        <v>4.2857142857142856</v>
      </c>
      <c r="O212" s="841">
        <v>1</v>
      </c>
      <c r="P212" s="841">
        <f t="shared" si="10"/>
        <v>1</v>
      </c>
      <c r="Q212" s="995" t="str">
        <f>IF(ISNUMBER(P212),IF(P212=100%,"CUMPLIDA",IF(AND(ISNUMBER(M212),ISNUMBER(ITRC!$Q$5)), IF(M212&lt;ITRC!$Q$5,"INCUMPLIDA","PROCESO"), "VERIFICAR FECHA")),"SIN VALOR AVANCE")</f>
        <v>CUMPLIDA</v>
      </c>
      <c r="R212" s="992" t="s">
        <v>2675</v>
      </c>
    </row>
    <row r="213" spans="2:18" ht="90.6" x14ac:dyDescent="0.25">
      <c r="B213" s="51" t="s">
        <v>13</v>
      </c>
      <c r="C213" s="52" t="s">
        <v>17</v>
      </c>
      <c r="D213" s="1204"/>
      <c r="E213" s="1204"/>
      <c r="F213" s="1130"/>
      <c r="G213" s="1130"/>
      <c r="H213" s="1130"/>
      <c r="I213" s="987" t="s">
        <v>2676</v>
      </c>
      <c r="J213" s="987" t="s">
        <v>915</v>
      </c>
      <c r="K213" s="48">
        <v>2</v>
      </c>
      <c r="L213" s="569">
        <v>44564</v>
      </c>
      <c r="M213" s="569">
        <v>44592</v>
      </c>
      <c r="N213" s="840">
        <f t="shared" si="8"/>
        <v>4</v>
      </c>
      <c r="O213" s="841">
        <v>1</v>
      </c>
      <c r="P213" s="841">
        <f t="shared" si="10"/>
        <v>1</v>
      </c>
      <c r="Q213" s="995" t="str">
        <f>IF(ISNUMBER(P213),IF(P213=100%,"CUMPLIDA",IF(AND(ISNUMBER(M213),ISNUMBER(ITRC!$Q$5)), IF(M213&lt;ITRC!$Q$5,"INCUMPLIDA","PROCESO"), "VERIFICAR FECHA")),"SIN VALOR AVANCE")</f>
        <v>CUMPLIDA</v>
      </c>
      <c r="R213" s="992" t="s">
        <v>2675</v>
      </c>
    </row>
    <row r="214" spans="2:18" ht="90.6" x14ac:dyDescent="0.25">
      <c r="B214" s="51" t="s">
        <v>13</v>
      </c>
      <c r="C214" s="52" t="s">
        <v>17</v>
      </c>
      <c r="D214" s="1204"/>
      <c r="E214" s="1204"/>
      <c r="F214" s="1130"/>
      <c r="G214" s="1130"/>
      <c r="H214" s="987" t="s">
        <v>2677</v>
      </c>
      <c r="I214" s="987" t="s">
        <v>2678</v>
      </c>
      <c r="J214" s="987" t="s">
        <v>2679</v>
      </c>
      <c r="K214" s="48">
        <v>1</v>
      </c>
      <c r="L214" s="569">
        <v>44564</v>
      </c>
      <c r="M214" s="569">
        <v>44773</v>
      </c>
      <c r="N214" s="840">
        <f t="shared" ref="N214:N277" si="11">(M214-L214)/7</f>
        <v>29.857142857142858</v>
      </c>
      <c r="O214" s="841">
        <v>1</v>
      </c>
      <c r="P214" s="841">
        <f t="shared" si="10"/>
        <v>1</v>
      </c>
      <c r="Q214" s="995" t="str">
        <f>IF(ISNUMBER(P214),IF(P214=100%,"CUMPLIDA",IF(AND(ISNUMBER(M214),ISNUMBER(ITRC!$Q$5)), IF(M214&lt;ITRC!$Q$5,"INCUMPLIDA","PROCESO"), "VERIFICAR FECHA")),"SIN VALOR AVANCE")</f>
        <v>CUMPLIDA</v>
      </c>
      <c r="R214" s="992" t="s">
        <v>2675</v>
      </c>
    </row>
    <row r="215" spans="2:18" ht="105.6" x14ac:dyDescent="0.25">
      <c r="B215" s="51" t="s">
        <v>13</v>
      </c>
      <c r="C215" s="52" t="s">
        <v>17</v>
      </c>
      <c r="D215" s="1204" t="s">
        <v>2680</v>
      </c>
      <c r="E215" s="1204" t="s">
        <v>2681</v>
      </c>
      <c r="F215" s="1130" t="s">
        <v>2682</v>
      </c>
      <c r="G215" s="1130" t="s">
        <v>2683</v>
      </c>
      <c r="H215" s="987" t="s">
        <v>1572</v>
      </c>
      <c r="I215" s="987" t="s">
        <v>1457</v>
      </c>
      <c r="J215" s="987" t="s">
        <v>223</v>
      </c>
      <c r="K215" s="839">
        <v>1</v>
      </c>
      <c r="L215" s="569">
        <v>44562</v>
      </c>
      <c r="M215" s="569">
        <v>44773</v>
      </c>
      <c r="N215" s="840">
        <f t="shared" si="11"/>
        <v>30.142857142857142</v>
      </c>
      <c r="O215" s="841">
        <v>1</v>
      </c>
      <c r="P215" s="841">
        <f t="shared" si="10"/>
        <v>1</v>
      </c>
      <c r="Q215" s="995" t="str">
        <f>IF(ISNUMBER(P215),IF(P215=100%,"CUMPLIDA",IF(AND(ISNUMBER(M215),ISNUMBER(ITRC!$Q$5)), IF(M215&lt;ITRC!$Q$5,"INCUMPLIDA","PROCESO"), "VERIFICAR FECHA")),"SIN VALOR AVANCE")</f>
        <v>CUMPLIDA</v>
      </c>
      <c r="R215" s="992" t="s">
        <v>2684</v>
      </c>
    </row>
    <row r="216" spans="2:18" ht="195.6" x14ac:dyDescent="0.25">
      <c r="B216" s="51" t="s">
        <v>13</v>
      </c>
      <c r="C216" s="52" t="s">
        <v>17</v>
      </c>
      <c r="D216" s="1204"/>
      <c r="E216" s="1204"/>
      <c r="F216" s="1130"/>
      <c r="G216" s="1130"/>
      <c r="H216" s="1130" t="s">
        <v>479</v>
      </c>
      <c r="I216" s="987" t="s">
        <v>1460</v>
      </c>
      <c r="J216" s="987" t="s">
        <v>2157</v>
      </c>
      <c r="K216" s="839">
        <v>1</v>
      </c>
      <c r="L216" s="569">
        <v>44774</v>
      </c>
      <c r="M216" s="569">
        <v>44926</v>
      </c>
      <c r="N216" s="840">
        <f t="shared" si="11"/>
        <v>21.714285714285715</v>
      </c>
      <c r="O216" s="841">
        <v>1</v>
      </c>
      <c r="P216" s="841">
        <f t="shared" si="10"/>
        <v>1</v>
      </c>
      <c r="Q216" s="995" t="str">
        <f>IF(ISNUMBER(P216),IF(P216=100%,"CUMPLIDA",IF(AND(ISNUMBER(M216),ISNUMBER(ITRC!$Q$5)), IF(M216&lt;ITRC!$Q$5,"INCUMPLIDA","PROCESO"), "VERIFICAR FECHA")),"SIN VALOR AVANCE")</f>
        <v>CUMPLIDA</v>
      </c>
      <c r="R216" s="992" t="s">
        <v>2685</v>
      </c>
    </row>
    <row r="217" spans="2:18" ht="195.6" x14ac:dyDescent="0.25">
      <c r="B217" s="51" t="s">
        <v>13</v>
      </c>
      <c r="C217" s="52" t="s">
        <v>17</v>
      </c>
      <c r="D217" s="1204"/>
      <c r="E217" s="1204"/>
      <c r="F217" s="1130"/>
      <c r="G217" s="1130"/>
      <c r="H217" s="1130"/>
      <c r="I217" s="987" t="s">
        <v>2213</v>
      </c>
      <c r="J217" s="987" t="s">
        <v>1462</v>
      </c>
      <c r="K217" s="839">
        <v>4</v>
      </c>
      <c r="L217" s="569">
        <v>44927</v>
      </c>
      <c r="M217" s="569">
        <v>45291</v>
      </c>
      <c r="N217" s="840">
        <f t="shared" si="11"/>
        <v>52</v>
      </c>
      <c r="O217" s="841">
        <v>0.32</v>
      </c>
      <c r="P217" s="841">
        <f t="shared" si="10"/>
        <v>0.32</v>
      </c>
      <c r="Q217" s="995" t="str">
        <f>IF(ISNUMBER(P217),IF(P217=100%,"CUMPLIDA",IF(AND(ISNUMBER(M217),ISNUMBER(ITRC!$Q$5)), IF(M217&lt;ITRC!$Q$5,"INCUMPLIDA","PROCESO"), "VERIFICAR FECHA")),"SIN VALOR AVANCE")</f>
        <v>PROCESO</v>
      </c>
      <c r="R217" s="992" t="s">
        <v>2685</v>
      </c>
    </row>
    <row r="218" spans="2:18" ht="195.6" x14ac:dyDescent="0.25">
      <c r="B218" s="51" t="s">
        <v>13</v>
      </c>
      <c r="C218" s="52" t="s">
        <v>17</v>
      </c>
      <c r="D218" s="1204"/>
      <c r="E218" s="1204"/>
      <c r="F218" s="1130"/>
      <c r="G218" s="1130"/>
      <c r="H218" s="987" t="s">
        <v>1575</v>
      </c>
      <c r="I218" s="987" t="s">
        <v>399</v>
      </c>
      <c r="J218" s="987" t="s">
        <v>1465</v>
      </c>
      <c r="K218" s="839">
        <v>1</v>
      </c>
      <c r="L218" s="569">
        <v>45292</v>
      </c>
      <c r="M218" s="569">
        <v>45657</v>
      </c>
      <c r="N218" s="840">
        <f t="shared" si="11"/>
        <v>52.142857142857146</v>
      </c>
      <c r="O218" s="841">
        <v>0</v>
      </c>
      <c r="P218" s="841">
        <f t="shared" si="10"/>
        <v>0</v>
      </c>
      <c r="Q218" s="995" t="str">
        <f>IF(ISNUMBER(P218),IF(P218=100%,"CUMPLIDA",IF(AND(ISNUMBER(M218),ISNUMBER(ITRC!$Q$5)), IF(M218&lt;ITRC!$Q$5,"INCUMPLIDA","PROCESO"), "VERIFICAR FECHA")),"SIN VALOR AVANCE")</f>
        <v>PROCESO</v>
      </c>
      <c r="R218" s="992" t="s">
        <v>2686</v>
      </c>
    </row>
    <row r="219" spans="2:18" ht="105.6" x14ac:dyDescent="0.25">
      <c r="B219" s="51" t="s">
        <v>13</v>
      </c>
      <c r="C219" s="52" t="s">
        <v>17</v>
      </c>
      <c r="D219" s="1204"/>
      <c r="E219" s="1204"/>
      <c r="F219" s="1130"/>
      <c r="G219" s="1130"/>
      <c r="H219" s="987" t="s">
        <v>1572</v>
      </c>
      <c r="I219" s="987" t="s">
        <v>1457</v>
      </c>
      <c r="J219" s="987" t="s">
        <v>223</v>
      </c>
      <c r="K219" s="839">
        <v>1</v>
      </c>
      <c r="L219" s="569">
        <v>44562</v>
      </c>
      <c r="M219" s="569">
        <v>44773</v>
      </c>
      <c r="N219" s="840">
        <f t="shared" si="11"/>
        <v>30.142857142857142</v>
      </c>
      <c r="O219" s="841">
        <v>1</v>
      </c>
      <c r="P219" s="841">
        <f t="shared" si="10"/>
        <v>1</v>
      </c>
      <c r="Q219" s="995" t="str">
        <f>IF(ISNUMBER(P219),IF(P219=100%,"CUMPLIDA",IF(AND(ISNUMBER(M219),ISNUMBER(ITRC!$Q$5)), IF(M219&lt;ITRC!$Q$5,"INCUMPLIDA","PROCESO"), "VERIFICAR FECHA")),"SIN VALOR AVANCE")</f>
        <v>CUMPLIDA</v>
      </c>
      <c r="R219" s="992" t="s">
        <v>2684</v>
      </c>
    </row>
    <row r="220" spans="2:18" ht="195.6" x14ac:dyDescent="0.25">
      <c r="B220" s="51" t="s">
        <v>13</v>
      </c>
      <c r="C220" s="52" t="s">
        <v>17</v>
      </c>
      <c r="D220" s="1204"/>
      <c r="E220" s="1204"/>
      <c r="F220" s="1130"/>
      <c r="G220" s="1130"/>
      <c r="H220" s="1130" t="s">
        <v>479</v>
      </c>
      <c r="I220" s="987" t="s">
        <v>1460</v>
      </c>
      <c r="J220" s="987" t="s">
        <v>2157</v>
      </c>
      <c r="K220" s="839">
        <v>1</v>
      </c>
      <c r="L220" s="569">
        <v>44774</v>
      </c>
      <c r="M220" s="569">
        <v>44926</v>
      </c>
      <c r="N220" s="840">
        <f t="shared" si="11"/>
        <v>21.714285714285715</v>
      </c>
      <c r="O220" s="841">
        <v>1</v>
      </c>
      <c r="P220" s="841">
        <f t="shared" si="10"/>
        <v>1</v>
      </c>
      <c r="Q220" s="995" t="str">
        <f>IF(ISNUMBER(P220),IF(P220=100%,"CUMPLIDA",IF(AND(ISNUMBER(M220),ISNUMBER(ITRC!$Q$5)), IF(M220&lt;ITRC!$Q$5,"INCUMPLIDA","PROCESO"), "VERIFICAR FECHA")),"SIN VALOR AVANCE")</f>
        <v>CUMPLIDA</v>
      </c>
      <c r="R220" s="992" t="s">
        <v>2686</v>
      </c>
    </row>
    <row r="221" spans="2:18" ht="195.6" x14ac:dyDescent="0.25">
      <c r="B221" s="51" t="s">
        <v>13</v>
      </c>
      <c r="C221" s="52" t="s">
        <v>17</v>
      </c>
      <c r="D221" s="1204"/>
      <c r="E221" s="1204"/>
      <c r="F221" s="1130"/>
      <c r="G221" s="1130"/>
      <c r="H221" s="1130"/>
      <c r="I221" s="987" t="s">
        <v>2213</v>
      </c>
      <c r="J221" s="987" t="s">
        <v>1462</v>
      </c>
      <c r="K221" s="839">
        <v>4</v>
      </c>
      <c r="L221" s="569">
        <v>44927</v>
      </c>
      <c r="M221" s="569">
        <v>45291</v>
      </c>
      <c r="N221" s="840">
        <f t="shared" si="11"/>
        <v>52</v>
      </c>
      <c r="O221" s="841">
        <v>0.08</v>
      </c>
      <c r="P221" s="841">
        <f t="shared" si="10"/>
        <v>0.08</v>
      </c>
      <c r="Q221" s="995" t="str">
        <f>IF(ISNUMBER(P221),IF(P221=100%,"CUMPLIDA",IF(AND(ISNUMBER(M221),ISNUMBER(ITRC!$Q$5)), IF(M221&lt;ITRC!$Q$5,"INCUMPLIDA","PROCESO"), "VERIFICAR FECHA")),"SIN VALOR AVANCE")</f>
        <v>PROCESO</v>
      </c>
      <c r="R221" s="992" t="s">
        <v>2686</v>
      </c>
    </row>
    <row r="222" spans="2:18" ht="195.6" x14ac:dyDescent="0.25">
      <c r="B222" s="51" t="s">
        <v>13</v>
      </c>
      <c r="C222" s="52" t="s">
        <v>17</v>
      </c>
      <c r="D222" s="1204"/>
      <c r="E222" s="1204"/>
      <c r="F222" s="1130"/>
      <c r="G222" s="1130"/>
      <c r="H222" s="987" t="s">
        <v>1575</v>
      </c>
      <c r="I222" s="987" t="s">
        <v>399</v>
      </c>
      <c r="J222" s="987" t="s">
        <v>1465</v>
      </c>
      <c r="K222" s="839">
        <v>1</v>
      </c>
      <c r="L222" s="569">
        <v>45292</v>
      </c>
      <c r="M222" s="569">
        <v>45657</v>
      </c>
      <c r="N222" s="840">
        <f t="shared" si="11"/>
        <v>52.142857142857146</v>
      </c>
      <c r="O222" s="841">
        <v>0</v>
      </c>
      <c r="P222" s="841">
        <f t="shared" si="10"/>
        <v>0</v>
      </c>
      <c r="Q222" s="995" t="str">
        <f>IF(ISNUMBER(P222),IF(P222=100%,"CUMPLIDA",IF(AND(ISNUMBER(M222),ISNUMBER(ITRC!$Q$5)), IF(M222&lt;ITRC!$Q$5,"INCUMPLIDA","PROCESO"), "VERIFICAR FECHA")),"SIN VALOR AVANCE")</f>
        <v>PROCESO</v>
      </c>
      <c r="R222" s="992" t="s">
        <v>2686</v>
      </c>
    </row>
    <row r="223" spans="2:18" ht="105.6" x14ac:dyDescent="0.25">
      <c r="B223" s="51" t="s">
        <v>13</v>
      </c>
      <c r="C223" s="52" t="s">
        <v>17</v>
      </c>
      <c r="D223" s="1204"/>
      <c r="E223" s="1204"/>
      <c r="F223" s="1130"/>
      <c r="G223" s="1130"/>
      <c r="H223" s="987" t="s">
        <v>1572</v>
      </c>
      <c r="I223" s="987" t="s">
        <v>1457</v>
      </c>
      <c r="J223" s="987" t="s">
        <v>223</v>
      </c>
      <c r="K223" s="839">
        <v>1</v>
      </c>
      <c r="L223" s="569">
        <v>44562</v>
      </c>
      <c r="M223" s="569">
        <v>44773</v>
      </c>
      <c r="N223" s="840">
        <f t="shared" si="11"/>
        <v>30.142857142857142</v>
      </c>
      <c r="O223" s="841">
        <v>1</v>
      </c>
      <c r="P223" s="841">
        <f t="shared" si="10"/>
        <v>1</v>
      </c>
      <c r="Q223" s="995" t="str">
        <f>IF(ISNUMBER(P223),IF(P223=100%,"CUMPLIDA",IF(AND(ISNUMBER(M223),ISNUMBER(ITRC!$Q$5)), IF(M223&lt;ITRC!$Q$5,"INCUMPLIDA","PROCESO"), "VERIFICAR FECHA")),"SIN VALOR AVANCE")</f>
        <v>CUMPLIDA</v>
      </c>
      <c r="R223" s="992" t="s">
        <v>2684</v>
      </c>
    </row>
    <row r="224" spans="2:18" ht="195.6" x14ac:dyDescent="0.25">
      <c r="B224" s="51" t="s">
        <v>13</v>
      </c>
      <c r="C224" s="52" t="s">
        <v>17</v>
      </c>
      <c r="D224" s="1204"/>
      <c r="E224" s="1204"/>
      <c r="F224" s="1130"/>
      <c r="G224" s="1130"/>
      <c r="H224" s="1130" t="s">
        <v>479</v>
      </c>
      <c r="I224" s="987" t="s">
        <v>1460</v>
      </c>
      <c r="J224" s="987" t="s">
        <v>2157</v>
      </c>
      <c r="K224" s="839">
        <v>1</v>
      </c>
      <c r="L224" s="569">
        <v>44774</v>
      </c>
      <c r="M224" s="569">
        <v>44926</v>
      </c>
      <c r="N224" s="840">
        <f t="shared" si="11"/>
        <v>21.714285714285715</v>
      </c>
      <c r="O224" s="841">
        <v>1</v>
      </c>
      <c r="P224" s="841">
        <f t="shared" si="10"/>
        <v>1</v>
      </c>
      <c r="Q224" s="995" t="str">
        <f>IF(ISNUMBER(P224),IF(P224=100%,"CUMPLIDA",IF(AND(ISNUMBER(M224),ISNUMBER(ITRC!$Q$5)), IF(M224&lt;ITRC!$Q$5,"INCUMPLIDA","PROCESO"), "VERIFICAR FECHA")),"SIN VALOR AVANCE")</f>
        <v>CUMPLIDA</v>
      </c>
      <c r="R224" s="992" t="s">
        <v>2687</v>
      </c>
    </row>
    <row r="225" spans="2:18" ht="195.6" x14ac:dyDescent="0.25">
      <c r="B225" s="51" t="s">
        <v>13</v>
      </c>
      <c r="C225" s="52" t="s">
        <v>17</v>
      </c>
      <c r="D225" s="1204"/>
      <c r="E225" s="1204"/>
      <c r="F225" s="1130"/>
      <c r="G225" s="1130"/>
      <c r="H225" s="1130"/>
      <c r="I225" s="987" t="s">
        <v>2213</v>
      </c>
      <c r="J225" s="987" t="s">
        <v>1462</v>
      </c>
      <c r="K225" s="839">
        <v>4</v>
      </c>
      <c r="L225" s="569">
        <v>44927</v>
      </c>
      <c r="M225" s="569">
        <v>45291</v>
      </c>
      <c r="N225" s="840">
        <f t="shared" si="11"/>
        <v>52</v>
      </c>
      <c r="O225" s="841">
        <v>0.08</v>
      </c>
      <c r="P225" s="841">
        <f t="shared" si="10"/>
        <v>0.08</v>
      </c>
      <c r="Q225" s="995" t="str">
        <f>IF(ISNUMBER(P225),IF(P225=100%,"CUMPLIDA",IF(AND(ISNUMBER(M225),ISNUMBER(ITRC!$Q$5)), IF(M225&lt;ITRC!$Q$5,"INCUMPLIDA","PROCESO"), "VERIFICAR FECHA")),"SIN VALOR AVANCE")</f>
        <v>PROCESO</v>
      </c>
      <c r="R225" s="992" t="s">
        <v>2687</v>
      </c>
    </row>
    <row r="226" spans="2:18" ht="195.6" x14ac:dyDescent="0.25">
      <c r="B226" s="51" t="s">
        <v>13</v>
      </c>
      <c r="C226" s="52" t="s">
        <v>17</v>
      </c>
      <c r="D226" s="1204"/>
      <c r="E226" s="1204"/>
      <c r="F226" s="1130"/>
      <c r="G226" s="1130"/>
      <c r="H226" s="987" t="s">
        <v>1575</v>
      </c>
      <c r="I226" s="987" t="s">
        <v>399</v>
      </c>
      <c r="J226" s="987" t="s">
        <v>1465</v>
      </c>
      <c r="K226" s="839">
        <v>1</v>
      </c>
      <c r="L226" s="569">
        <v>45292</v>
      </c>
      <c r="M226" s="569">
        <v>45657</v>
      </c>
      <c r="N226" s="840">
        <f t="shared" si="11"/>
        <v>52.142857142857146</v>
      </c>
      <c r="O226" s="841">
        <v>0</v>
      </c>
      <c r="P226" s="841">
        <f t="shared" si="10"/>
        <v>0</v>
      </c>
      <c r="Q226" s="995" t="str">
        <f>IF(ISNUMBER(P226),IF(P226=100%,"CUMPLIDA",IF(AND(ISNUMBER(M226),ISNUMBER(ITRC!$Q$5)), IF(M226&lt;ITRC!$Q$5,"INCUMPLIDA","PROCESO"), "VERIFICAR FECHA")),"SIN VALOR AVANCE")</f>
        <v>PROCESO</v>
      </c>
      <c r="R226" s="992" t="s">
        <v>2687</v>
      </c>
    </row>
    <row r="227" spans="2:18" ht="75" x14ac:dyDescent="0.25">
      <c r="B227" s="51" t="s">
        <v>13</v>
      </c>
      <c r="C227" s="52" t="s">
        <v>17</v>
      </c>
      <c r="D227" s="1204" t="s">
        <v>2688</v>
      </c>
      <c r="E227" s="1204" t="s">
        <v>2689</v>
      </c>
      <c r="F227" s="987" t="s">
        <v>2690</v>
      </c>
      <c r="G227" s="1130" t="s">
        <v>2691</v>
      </c>
      <c r="H227" s="987" t="s">
        <v>2692</v>
      </c>
      <c r="I227" s="987" t="s">
        <v>2693</v>
      </c>
      <c r="J227" s="987" t="s">
        <v>2694</v>
      </c>
      <c r="K227" s="839">
        <v>1</v>
      </c>
      <c r="L227" s="569">
        <v>44805</v>
      </c>
      <c r="M227" s="569">
        <v>44864</v>
      </c>
      <c r="N227" s="840">
        <f t="shared" si="11"/>
        <v>8.4285714285714288</v>
      </c>
      <c r="O227" s="841">
        <v>1</v>
      </c>
      <c r="P227" s="841">
        <f t="shared" si="10"/>
        <v>1</v>
      </c>
      <c r="Q227" s="995" t="str">
        <f>IF(ISNUMBER(P227),IF(P227=100%,"CUMPLIDA",IF(AND(ISNUMBER(M227),ISNUMBER(ITRC!$Q$5)), IF(M227&lt;ITRC!$Q$5,"INCUMPLIDA","PROCESO"), "VERIFICAR FECHA")),"SIN VALOR AVANCE")</f>
        <v>CUMPLIDA</v>
      </c>
      <c r="R227" s="992" t="s">
        <v>2695</v>
      </c>
    </row>
    <row r="228" spans="2:18" ht="75" x14ac:dyDescent="0.25">
      <c r="B228" s="51" t="s">
        <v>13</v>
      </c>
      <c r="C228" s="52" t="s">
        <v>17</v>
      </c>
      <c r="D228" s="1204"/>
      <c r="E228" s="1204"/>
      <c r="F228" s="987" t="s">
        <v>2696</v>
      </c>
      <c r="G228" s="1130"/>
      <c r="H228" s="987" t="s">
        <v>2697</v>
      </c>
      <c r="I228" s="987" t="s">
        <v>2698</v>
      </c>
      <c r="J228" s="987" t="s">
        <v>2699</v>
      </c>
      <c r="K228" s="839">
        <v>2</v>
      </c>
      <c r="L228" s="569">
        <v>44805</v>
      </c>
      <c r="M228" s="569">
        <v>44925</v>
      </c>
      <c r="N228" s="840">
        <f t="shared" si="11"/>
        <v>17.142857142857142</v>
      </c>
      <c r="O228" s="841">
        <v>1</v>
      </c>
      <c r="P228" s="841">
        <f t="shared" si="10"/>
        <v>1</v>
      </c>
      <c r="Q228" s="995" t="str">
        <f>IF(ISNUMBER(P228),IF(P228=100%,"CUMPLIDA",IF(AND(ISNUMBER(M228),ISNUMBER(ITRC!$Q$5)), IF(M228&lt;ITRC!$Q$5,"INCUMPLIDA","PROCESO"), "VERIFICAR FECHA")),"SIN VALOR AVANCE")</f>
        <v>CUMPLIDA</v>
      </c>
      <c r="R228" s="992" t="s">
        <v>2695</v>
      </c>
    </row>
    <row r="229" spans="2:18" ht="150.6" x14ac:dyDescent="0.25">
      <c r="B229" s="51" t="s">
        <v>13</v>
      </c>
      <c r="C229" s="52" t="s">
        <v>17</v>
      </c>
      <c r="D229" s="1204"/>
      <c r="E229" s="1204"/>
      <c r="F229" s="987" t="s">
        <v>2700</v>
      </c>
      <c r="G229" s="1130"/>
      <c r="H229" s="1130" t="s">
        <v>479</v>
      </c>
      <c r="I229" s="987" t="s">
        <v>1460</v>
      </c>
      <c r="J229" s="987" t="s">
        <v>2157</v>
      </c>
      <c r="K229" s="839">
        <v>1</v>
      </c>
      <c r="L229" s="569">
        <v>44774</v>
      </c>
      <c r="M229" s="569">
        <v>45107</v>
      </c>
      <c r="N229" s="840">
        <f t="shared" si="11"/>
        <v>47.571428571428569</v>
      </c>
      <c r="O229" s="841">
        <v>1</v>
      </c>
      <c r="P229" s="841">
        <f t="shared" si="10"/>
        <v>1</v>
      </c>
      <c r="Q229" s="995" t="str">
        <f>IF(ISNUMBER(P229),IF(P229=100%,"CUMPLIDA",IF(AND(ISNUMBER(M229),ISNUMBER(ITRC!$Q$5)), IF(M229&lt;ITRC!$Q$5,"INCUMPLIDA","PROCESO"), "VERIFICAR FECHA")),"SIN VALOR AVANCE")</f>
        <v>CUMPLIDA</v>
      </c>
      <c r="R229" s="992" t="s">
        <v>2701</v>
      </c>
    </row>
    <row r="230" spans="2:18" ht="150.6" x14ac:dyDescent="0.25">
      <c r="B230" s="51" t="s">
        <v>13</v>
      </c>
      <c r="C230" s="52" t="s">
        <v>17</v>
      </c>
      <c r="D230" s="1204"/>
      <c r="E230" s="1204"/>
      <c r="F230" s="987" t="s">
        <v>2702</v>
      </c>
      <c r="G230" s="1130"/>
      <c r="H230" s="1130"/>
      <c r="I230" s="987" t="s">
        <v>2213</v>
      </c>
      <c r="J230" s="987" t="s">
        <v>1462</v>
      </c>
      <c r="K230" s="839">
        <v>4</v>
      </c>
      <c r="L230" s="569">
        <v>44927</v>
      </c>
      <c r="M230" s="569">
        <v>45291</v>
      </c>
      <c r="N230" s="840">
        <f t="shared" si="11"/>
        <v>52</v>
      </c>
      <c r="O230" s="841">
        <v>0.32</v>
      </c>
      <c r="P230" s="841">
        <f t="shared" si="10"/>
        <v>0.32</v>
      </c>
      <c r="Q230" s="995" t="str">
        <f>IF(ISNUMBER(P230),IF(P230=100%,"CUMPLIDA",IF(AND(ISNUMBER(M230),ISNUMBER(ITRC!$Q$5)), IF(M230&lt;ITRC!$Q$5,"INCUMPLIDA","PROCESO"), "VERIFICAR FECHA")),"SIN VALOR AVANCE")</f>
        <v>PROCESO</v>
      </c>
      <c r="R230" s="992" t="s">
        <v>2701</v>
      </c>
    </row>
    <row r="231" spans="2:18" ht="150.6" x14ac:dyDescent="0.25">
      <c r="B231" s="51" t="s">
        <v>13</v>
      </c>
      <c r="C231" s="52" t="s">
        <v>17</v>
      </c>
      <c r="D231" s="1204"/>
      <c r="E231" s="1204"/>
      <c r="F231" s="1130" t="s">
        <v>2703</v>
      </c>
      <c r="G231" s="1130"/>
      <c r="H231" s="987" t="s">
        <v>1575</v>
      </c>
      <c r="I231" s="987" t="s">
        <v>399</v>
      </c>
      <c r="J231" s="987" t="s">
        <v>1465</v>
      </c>
      <c r="K231" s="839">
        <v>1</v>
      </c>
      <c r="L231" s="569">
        <v>45292</v>
      </c>
      <c r="M231" s="569">
        <v>45657</v>
      </c>
      <c r="N231" s="840">
        <f t="shared" si="11"/>
        <v>52.142857142857146</v>
      </c>
      <c r="O231" s="841">
        <v>0</v>
      </c>
      <c r="P231" s="841">
        <f t="shared" si="10"/>
        <v>0</v>
      </c>
      <c r="Q231" s="995" t="str">
        <f>IF(ISNUMBER(P231),IF(P231=100%,"CUMPLIDA",IF(AND(ISNUMBER(M231),ISNUMBER(ITRC!$Q$5)), IF(M231&lt;ITRC!$Q$5,"INCUMPLIDA","PROCESO"), "VERIFICAR FECHA")),"SIN VALOR AVANCE")</f>
        <v>PROCESO</v>
      </c>
      <c r="R231" s="992" t="s">
        <v>2701</v>
      </c>
    </row>
    <row r="232" spans="2:18" ht="150.6" x14ac:dyDescent="0.25">
      <c r="B232" s="51" t="s">
        <v>13</v>
      </c>
      <c r="C232" s="52" t="s">
        <v>17</v>
      </c>
      <c r="D232" s="1204"/>
      <c r="E232" s="1204"/>
      <c r="F232" s="1130"/>
      <c r="G232" s="1130"/>
      <c r="H232" s="1130" t="s">
        <v>479</v>
      </c>
      <c r="I232" s="987" t="s">
        <v>1460</v>
      </c>
      <c r="J232" s="987" t="s">
        <v>2157</v>
      </c>
      <c r="K232" s="839">
        <v>1</v>
      </c>
      <c r="L232" s="569">
        <v>44774</v>
      </c>
      <c r="M232" s="569">
        <v>45107</v>
      </c>
      <c r="N232" s="840">
        <f t="shared" si="11"/>
        <v>47.571428571428569</v>
      </c>
      <c r="O232" s="841">
        <v>1</v>
      </c>
      <c r="P232" s="841">
        <f t="shared" si="10"/>
        <v>1</v>
      </c>
      <c r="Q232" s="995" t="str">
        <f>IF(ISNUMBER(P232),IF(P232=100%,"CUMPLIDA",IF(AND(ISNUMBER(M232),ISNUMBER(ITRC!$Q$5)), IF(M232&lt;ITRC!$Q$5,"INCUMPLIDA","PROCESO"), "VERIFICAR FECHA")),"SIN VALOR AVANCE")</f>
        <v>CUMPLIDA</v>
      </c>
      <c r="R232" s="992" t="s">
        <v>2701</v>
      </c>
    </row>
    <row r="233" spans="2:18" ht="150.6" x14ac:dyDescent="0.25">
      <c r="B233" s="51" t="s">
        <v>13</v>
      </c>
      <c r="C233" s="52" t="s">
        <v>17</v>
      </c>
      <c r="D233" s="1204"/>
      <c r="E233" s="1204"/>
      <c r="F233" s="1130"/>
      <c r="G233" s="1130"/>
      <c r="H233" s="1130"/>
      <c r="I233" s="987" t="s">
        <v>2213</v>
      </c>
      <c r="J233" s="987" t="s">
        <v>1462</v>
      </c>
      <c r="K233" s="839">
        <v>4</v>
      </c>
      <c r="L233" s="569">
        <v>44927</v>
      </c>
      <c r="M233" s="569">
        <v>45291</v>
      </c>
      <c r="N233" s="840">
        <f t="shared" si="11"/>
        <v>52</v>
      </c>
      <c r="O233" s="841">
        <v>0.08</v>
      </c>
      <c r="P233" s="841">
        <f t="shared" si="10"/>
        <v>0.08</v>
      </c>
      <c r="Q233" s="995" t="str">
        <f>IF(ISNUMBER(P233),IF(P233=100%,"CUMPLIDA",IF(AND(ISNUMBER(M233),ISNUMBER(ITRC!$Q$5)), IF(M233&lt;ITRC!$Q$5,"INCUMPLIDA","PROCESO"), "VERIFICAR FECHA")),"SIN VALOR AVANCE")</f>
        <v>PROCESO</v>
      </c>
      <c r="R233" s="992" t="s">
        <v>2701</v>
      </c>
    </row>
    <row r="234" spans="2:18" ht="150.6" x14ac:dyDescent="0.25">
      <c r="B234" s="51" t="s">
        <v>13</v>
      </c>
      <c r="C234" s="52" t="s">
        <v>17</v>
      </c>
      <c r="D234" s="1204"/>
      <c r="E234" s="1204"/>
      <c r="F234" s="1130" t="s">
        <v>2704</v>
      </c>
      <c r="G234" s="1130"/>
      <c r="H234" s="987" t="s">
        <v>1575</v>
      </c>
      <c r="I234" s="987" t="s">
        <v>399</v>
      </c>
      <c r="J234" s="987" t="s">
        <v>1465</v>
      </c>
      <c r="K234" s="839">
        <v>1</v>
      </c>
      <c r="L234" s="569">
        <v>45292</v>
      </c>
      <c r="M234" s="569">
        <v>45657</v>
      </c>
      <c r="N234" s="840">
        <f t="shared" si="11"/>
        <v>52.142857142857146</v>
      </c>
      <c r="O234" s="841">
        <v>0</v>
      </c>
      <c r="P234" s="841">
        <f t="shared" si="10"/>
        <v>0</v>
      </c>
      <c r="Q234" s="995" t="str">
        <f>IF(ISNUMBER(P234),IF(P234=100%,"CUMPLIDA",IF(AND(ISNUMBER(M234),ISNUMBER(ITRC!$Q$5)), IF(M234&lt;ITRC!$Q$5,"INCUMPLIDA","PROCESO"), "VERIFICAR FECHA")),"SIN VALOR AVANCE")</f>
        <v>PROCESO</v>
      </c>
      <c r="R234" s="992" t="s">
        <v>2701</v>
      </c>
    </row>
    <row r="235" spans="2:18" ht="150.6" x14ac:dyDescent="0.25">
      <c r="B235" s="51" t="s">
        <v>13</v>
      </c>
      <c r="C235" s="52" t="s">
        <v>17</v>
      </c>
      <c r="D235" s="1204"/>
      <c r="E235" s="1204"/>
      <c r="F235" s="1130"/>
      <c r="G235" s="1130"/>
      <c r="H235" s="1130" t="s">
        <v>479</v>
      </c>
      <c r="I235" s="987" t="s">
        <v>1460</v>
      </c>
      <c r="J235" s="987" t="s">
        <v>2157</v>
      </c>
      <c r="K235" s="839">
        <v>1</v>
      </c>
      <c r="L235" s="569">
        <v>44774</v>
      </c>
      <c r="M235" s="569">
        <v>45107</v>
      </c>
      <c r="N235" s="840">
        <f t="shared" si="11"/>
        <v>47.571428571428569</v>
      </c>
      <c r="O235" s="841">
        <v>1</v>
      </c>
      <c r="P235" s="841">
        <f t="shared" si="10"/>
        <v>1</v>
      </c>
      <c r="Q235" s="995" t="str">
        <f>IF(ISNUMBER(P235),IF(P235=100%,"CUMPLIDA",IF(AND(ISNUMBER(M235),ISNUMBER(ITRC!$Q$5)), IF(M235&lt;ITRC!$Q$5,"INCUMPLIDA","PROCESO"), "VERIFICAR FECHA")),"SIN VALOR AVANCE")</f>
        <v>CUMPLIDA</v>
      </c>
      <c r="R235" s="992" t="s">
        <v>2701</v>
      </c>
    </row>
    <row r="236" spans="2:18" ht="150.6" x14ac:dyDescent="0.25">
      <c r="B236" s="51" t="s">
        <v>13</v>
      </c>
      <c r="C236" s="52" t="s">
        <v>17</v>
      </c>
      <c r="D236" s="1204"/>
      <c r="E236" s="1204"/>
      <c r="F236" s="1130"/>
      <c r="G236" s="1130"/>
      <c r="H236" s="1130"/>
      <c r="I236" s="987" t="s">
        <v>2213</v>
      </c>
      <c r="J236" s="987" t="s">
        <v>1462</v>
      </c>
      <c r="K236" s="839">
        <v>4</v>
      </c>
      <c r="L236" s="569">
        <v>44927</v>
      </c>
      <c r="M236" s="569">
        <v>45291</v>
      </c>
      <c r="N236" s="840">
        <f t="shared" si="11"/>
        <v>52</v>
      </c>
      <c r="O236" s="841">
        <v>0.08</v>
      </c>
      <c r="P236" s="841">
        <f t="shared" si="10"/>
        <v>0.08</v>
      </c>
      <c r="Q236" s="995" t="str">
        <f>IF(ISNUMBER(P236),IF(P236=100%,"CUMPLIDA",IF(AND(ISNUMBER(M236),ISNUMBER(ITRC!$Q$5)), IF(M236&lt;ITRC!$Q$5,"INCUMPLIDA","PROCESO"), "VERIFICAR FECHA")),"SIN VALOR AVANCE")</f>
        <v>PROCESO</v>
      </c>
      <c r="R236" s="992" t="s">
        <v>2701</v>
      </c>
    </row>
    <row r="237" spans="2:18" ht="150.6" x14ac:dyDescent="0.25">
      <c r="B237" s="51" t="s">
        <v>13</v>
      </c>
      <c r="C237" s="52" t="s">
        <v>17</v>
      </c>
      <c r="D237" s="1204"/>
      <c r="E237" s="1204"/>
      <c r="F237" s="1130" t="s">
        <v>2705</v>
      </c>
      <c r="G237" s="1130"/>
      <c r="H237" s="987" t="s">
        <v>1575</v>
      </c>
      <c r="I237" s="987" t="s">
        <v>399</v>
      </c>
      <c r="J237" s="987" t="s">
        <v>1465</v>
      </c>
      <c r="K237" s="839">
        <v>1</v>
      </c>
      <c r="L237" s="569">
        <v>45292</v>
      </c>
      <c r="M237" s="569">
        <v>45657</v>
      </c>
      <c r="N237" s="840">
        <f t="shared" si="11"/>
        <v>52.142857142857146</v>
      </c>
      <c r="O237" s="841">
        <v>0</v>
      </c>
      <c r="P237" s="841">
        <f t="shared" si="10"/>
        <v>0</v>
      </c>
      <c r="Q237" s="995" t="str">
        <f>IF(ISNUMBER(P237),IF(P237=100%,"CUMPLIDA",IF(AND(ISNUMBER(M237),ISNUMBER(ITRC!$Q$5)), IF(M237&lt;ITRC!$Q$5,"INCUMPLIDA","PROCESO"), "VERIFICAR FECHA")),"SIN VALOR AVANCE")</f>
        <v>PROCESO</v>
      </c>
      <c r="R237" s="992" t="s">
        <v>2701</v>
      </c>
    </row>
    <row r="238" spans="2:18" ht="60.6" x14ac:dyDescent="0.25">
      <c r="B238" s="51" t="s">
        <v>13</v>
      </c>
      <c r="C238" s="52" t="s">
        <v>17</v>
      </c>
      <c r="D238" s="1204"/>
      <c r="E238" s="1204"/>
      <c r="F238" s="1130"/>
      <c r="G238" s="1130"/>
      <c r="H238" s="987" t="s">
        <v>2706</v>
      </c>
      <c r="I238" s="987" t="s">
        <v>2707</v>
      </c>
      <c r="J238" s="987" t="s">
        <v>2708</v>
      </c>
      <c r="K238" s="839">
        <v>1</v>
      </c>
      <c r="L238" s="569">
        <v>44805</v>
      </c>
      <c r="M238" s="569">
        <v>44864</v>
      </c>
      <c r="N238" s="840">
        <f t="shared" si="11"/>
        <v>8.4285714285714288</v>
      </c>
      <c r="O238" s="841">
        <v>1</v>
      </c>
      <c r="P238" s="841">
        <f t="shared" si="10"/>
        <v>1</v>
      </c>
      <c r="Q238" s="995" t="str">
        <f>IF(ISNUMBER(P238),IF(P238=100%,"CUMPLIDA",IF(AND(ISNUMBER(M238),ISNUMBER(ITRC!$Q$5)), IF(M238&lt;ITRC!$Q$5,"INCUMPLIDA","PROCESO"), "VERIFICAR FECHA")),"SIN VALOR AVANCE")</f>
        <v>CUMPLIDA</v>
      </c>
      <c r="R238" s="992" t="s">
        <v>2709</v>
      </c>
    </row>
    <row r="239" spans="2:18" ht="150.6" x14ac:dyDescent="0.25">
      <c r="B239" s="51" t="s">
        <v>13</v>
      </c>
      <c r="C239" s="52" t="s">
        <v>17</v>
      </c>
      <c r="D239" s="1204"/>
      <c r="E239" s="1204"/>
      <c r="F239" s="1130" t="s">
        <v>2710</v>
      </c>
      <c r="G239" s="1130"/>
      <c r="H239" s="1130" t="s">
        <v>479</v>
      </c>
      <c r="I239" s="987" t="s">
        <v>1460</v>
      </c>
      <c r="J239" s="987" t="s">
        <v>2157</v>
      </c>
      <c r="K239" s="839">
        <v>1</v>
      </c>
      <c r="L239" s="569">
        <v>44774</v>
      </c>
      <c r="M239" s="569">
        <v>45107</v>
      </c>
      <c r="N239" s="840">
        <f t="shared" si="11"/>
        <v>47.571428571428569</v>
      </c>
      <c r="O239" s="841">
        <v>0.75</v>
      </c>
      <c r="P239" s="841">
        <f t="shared" si="10"/>
        <v>0.75</v>
      </c>
      <c r="Q239" s="995" t="str">
        <f>IF(ISNUMBER(P239),IF(P239=100%,"CUMPLIDA",IF(AND(ISNUMBER(M239),ISNUMBER(ITRC!$Q$5)), IF(M239&lt;ITRC!$Q$5,"INCUMPLIDA","PROCESO"), "VERIFICAR FECHA")),"SIN VALOR AVANCE")</f>
        <v>PROCESO</v>
      </c>
      <c r="R239" s="992" t="s">
        <v>2701</v>
      </c>
    </row>
    <row r="240" spans="2:18" ht="150.6" x14ac:dyDescent="0.25">
      <c r="B240" s="51" t="s">
        <v>13</v>
      </c>
      <c r="C240" s="52" t="s">
        <v>17</v>
      </c>
      <c r="D240" s="1204"/>
      <c r="E240" s="1204"/>
      <c r="F240" s="1130"/>
      <c r="G240" s="1130"/>
      <c r="H240" s="1130"/>
      <c r="I240" s="987" t="s">
        <v>2213</v>
      </c>
      <c r="J240" s="987" t="s">
        <v>1462</v>
      </c>
      <c r="K240" s="839">
        <v>4</v>
      </c>
      <c r="L240" s="569">
        <v>44927</v>
      </c>
      <c r="M240" s="569">
        <v>45291</v>
      </c>
      <c r="N240" s="840">
        <f t="shared" si="11"/>
        <v>52</v>
      </c>
      <c r="O240" s="841">
        <v>0</v>
      </c>
      <c r="P240" s="841">
        <f t="shared" si="10"/>
        <v>0</v>
      </c>
      <c r="Q240" s="995" t="str">
        <f>IF(ISNUMBER(P240),IF(P240=100%,"CUMPLIDA",IF(AND(ISNUMBER(M240),ISNUMBER(ITRC!$Q$5)), IF(M240&lt;ITRC!$Q$5,"INCUMPLIDA","PROCESO"), "VERIFICAR FECHA")),"SIN VALOR AVANCE")</f>
        <v>PROCESO</v>
      </c>
      <c r="R240" s="992" t="s">
        <v>2701</v>
      </c>
    </row>
    <row r="241" spans="2:18" ht="189.6" customHeight="1" x14ac:dyDescent="0.25">
      <c r="B241" s="509" t="s">
        <v>13</v>
      </c>
      <c r="C241" s="510" t="s">
        <v>17</v>
      </c>
      <c r="D241" s="1206"/>
      <c r="E241" s="1206"/>
      <c r="F241" s="1209"/>
      <c r="G241" s="1209"/>
      <c r="H241" s="989" t="s">
        <v>1575</v>
      </c>
      <c r="I241" s="989" t="s">
        <v>399</v>
      </c>
      <c r="J241" s="989" t="s">
        <v>1465</v>
      </c>
      <c r="K241" s="993">
        <v>1</v>
      </c>
      <c r="L241" s="569">
        <v>45292</v>
      </c>
      <c r="M241" s="569">
        <v>45657</v>
      </c>
      <c r="N241" s="505">
        <f t="shared" si="11"/>
        <v>52.142857142857146</v>
      </c>
      <c r="O241" s="506">
        <v>0</v>
      </c>
      <c r="P241" s="506">
        <f t="shared" si="10"/>
        <v>0</v>
      </c>
      <c r="Q241" s="995" t="str">
        <f>IF(ISNUMBER(P241),IF(P241=100%,"CUMPLIDA",IF(AND(ISNUMBER(M241),ISNUMBER(ITRC!$Q$5)), IF(M241&lt;ITRC!$Q$5,"INCUMPLIDA","PROCESO"), "VERIFICAR FECHA")),"SIN VALOR AVANCE")</f>
        <v>PROCESO</v>
      </c>
      <c r="R241" s="991" t="s">
        <v>2701</v>
      </c>
    </row>
    <row r="242" spans="2:18" ht="210" x14ac:dyDescent="0.25">
      <c r="B242" s="51" t="s">
        <v>13</v>
      </c>
      <c r="C242" s="52" t="s">
        <v>17</v>
      </c>
      <c r="D242" s="1204" t="s">
        <v>2711</v>
      </c>
      <c r="E242" s="1206" t="s">
        <v>1865</v>
      </c>
      <c r="F242" s="987" t="s">
        <v>2712</v>
      </c>
      <c r="G242" s="1209" t="s">
        <v>2713</v>
      </c>
      <c r="H242" s="994" t="s">
        <v>2714</v>
      </c>
      <c r="I242" s="994" t="s">
        <v>2715</v>
      </c>
      <c r="J242" s="994" t="s">
        <v>2716</v>
      </c>
      <c r="K242" s="839">
        <v>1</v>
      </c>
      <c r="L242" s="569">
        <v>44825</v>
      </c>
      <c r="M242" s="569">
        <v>45107</v>
      </c>
      <c r="N242" s="840">
        <f t="shared" si="11"/>
        <v>40.285714285714285</v>
      </c>
      <c r="O242" s="841">
        <v>1</v>
      </c>
      <c r="P242" s="841">
        <f t="shared" si="10"/>
        <v>1</v>
      </c>
      <c r="Q242" s="995" t="str">
        <f>IF(ISNUMBER(P242),IF(P242=100%,"CUMPLIDA",IF(AND(ISNUMBER(M242),ISNUMBER(ITRC!$Q$5)), IF(M242&lt;ITRC!$Q$5,"INCUMPLIDA","PROCESO"), "VERIFICAR FECHA")),"SIN VALOR AVANCE")</f>
        <v>CUMPLIDA</v>
      </c>
      <c r="R242" s="992" t="s">
        <v>2717</v>
      </c>
    </row>
    <row r="243" spans="2:18" ht="180" x14ac:dyDescent="0.25">
      <c r="B243" s="51" t="s">
        <v>13</v>
      </c>
      <c r="C243" s="52" t="s">
        <v>17</v>
      </c>
      <c r="D243" s="1204"/>
      <c r="E243" s="1207"/>
      <c r="F243" s="987" t="s">
        <v>2718</v>
      </c>
      <c r="G243" s="1210"/>
      <c r="H243" s="994" t="s">
        <v>2719</v>
      </c>
      <c r="I243" s="994" t="s">
        <v>2715</v>
      </c>
      <c r="J243" s="994" t="s">
        <v>2716</v>
      </c>
      <c r="K243" s="839">
        <v>1</v>
      </c>
      <c r="L243" s="569">
        <v>44825</v>
      </c>
      <c r="M243" s="569">
        <v>45107</v>
      </c>
      <c r="N243" s="840">
        <f t="shared" si="11"/>
        <v>40.285714285714285</v>
      </c>
      <c r="O243" s="841">
        <v>1</v>
      </c>
      <c r="P243" s="841">
        <f t="shared" si="10"/>
        <v>1</v>
      </c>
      <c r="Q243" s="995" t="str">
        <f>IF(ISNUMBER(P243),IF(P243=100%,"CUMPLIDA",IF(AND(ISNUMBER(M243),ISNUMBER(ITRC!$Q$5)), IF(M243&lt;ITRC!$Q$5,"INCUMPLIDA","PROCESO"), "VERIFICAR FECHA")),"SIN VALOR AVANCE")</f>
        <v>CUMPLIDA</v>
      </c>
      <c r="R243" s="992" t="s">
        <v>2717</v>
      </c>
    </row>
    <row r="244" spans="2:18" ht="78" customHeight="1" x14ac:dyDescent="0.25">
      <c r="B244" s="51" t="s">
        <v>13</v>
      </c>
      <c r="C244" s="52" t="s">
        <v>17</v>
      </c>
      <c r="D244" s="1204"/>
      <c r="E244" s="1207"/>
      <c r="F244" s="1212" t="s">
        <v>2720</v>
      </c>
      <c r="G244" s="1210"/>
      <c r="H244" s="994" t="s">
        <v>2721</v>
      </c>
      <c r="I244" s="994" t="s">
        <v>2722</v>
      </c>
      <c r="J244" s="994" t="s">
        <v>2723</v>
      </c>
      <c r="K244" s="841">
        <v>1</v>
      </c>
      <c r="L244" s="569">
        <v>44958</v>
      </c>
      <c r="M244" s="569">
        <v>45291</v>
      </c>
      <c r="N244" s="840">
        <f t="shared" si="11"/>
        <v>47.571428571428569</v>
      </c>
      <c r="O244" s="841">
        <v>0.25</v>
      </c>
      <c r="P244" s="841">
        <f t="shared" si="10"/>
        <v>0.25</v>
      </c>
      <c r="Q244" s="995" t="str">
        <f>IF(ISNUMBER(P244),IF(P244=100%,"CUMPLIDA",IF(AND(ISNUMBER(M244),ISNUMBER(ITRC!$Q$5)), IF(M244&lt;ITRC!$Q$5,"INCUMPLIDA","PROCESO"), "VERIFICAR FECHA")),"SIN VALOR AVANCE")</f>
        <v>PROCESO</v>
      </c>
      <c r="R244" s="992" t="s">
        <v>2724</v>
      </c>
    </row>
    <row r="245" spans="2:18" ht="93" customHeight="1" x14ac:dyDescent="0.25">
      <c r="B245" s="51" t="s">
        <v>13</v>
      </c>
      <c r="C245" s="52" t="s">
        <v>17</v>
      </c>
      <c r="D245" s="1204"/>
      <c r="E245" s="1208"/>
      <c r="F245" s="1212"/>
      <c r="G245" s="1211"/>
      <c r="H245" s="994" t="s">
        <v>2725</v>
      </c>
      <c r="I245" s="994" t="s">
        <v>2726</v>
      </c>
      <c r="J245" s="994" t="s">
        <v>2723</v>
      </c>
      <c r="K245" s="841">
        <v>1</v>
      </c>
      <c r="L245" s="569">
        <v>44941</v>
      </c>
      <c r="M245" s="569">
        <v>45092</v>
      </c>
      <c r="N245" s="840">
        <f t="shared" si="11"/>
        <v>21.571428571428573</v>
      </c>
      <c r="O245" s="841">
        <v>0</v>
      </c>
      <c r="P245" s="841">
        <f t="shared" si="10"/>
        <v>0</v>
      </c>
      <c r="Q245" s="995" t="str">
        <f>IF(ISNUMBER(P245),IF(P245=100%,"CUMPLIDA",IF(AND(ISNUMBER(M245),ISNUMBER(ITRC!$Q$5)), IF(M245&lt;ITRC!$Q$5,"INCUMPLIDA","PROCESO"), "VERIFICAR FECHA")),"SIN VALOR AVANCE")</f>
        <v>PROCESO</v>
      </c>
      <c r="R245" s="992" t="s">
        <v>2724</v>
      </c>
    </row>
    <row r="246" spans="2:18" ht="138" customHeight="1" x14ac:dyDescent="0.25">
      <c r="B246" s="51" t="s">
        <v>13</v>
      </c>
      <c r="C246" s="52" t="s">
        <v>17</v>
      </c>
      <c r="D246" s="1204" t="s">
        <v>3223</v>
      </c>
      <c r="E246" s="1204" t="s">
        <v>1865</v>
      </c>
      <c r="F246" s="1209" t="s">
        <v>3224</v>
      </c>
      <c r="G246" s="1218" t="s">
        <v>3225</v>
      </c>
      <c r="H246" s="895" t="s">
        <v>3226</v>
      </c>
      <c r="I246" s="895" t="s">
        <v>3232</v>
      </c>
      <c r="J246" s="895" t="s">
        <v>3229</v>
      </c>
      <c r="K246" s="839">
        <v>1</v>
      </c>
      <c r="L246" s="569">
        <v>45047</v>
      </c>
      <c r="M246" s="569">
        <v>45322</v>
      </c>
      <c r="N246" s="840">
        <f t="shared" si="11"/>
        <v>39.285714285714285</v>
      </c>
      <c r="O246" s="841">
        <v>0</v>
      </c>
      <c r="P246" s="841">
        <f t="shared" si="10"/>
        <v>0</v>
      </c>
      <c r="Q246" s="995" t="str">
        <f>IF(ISNUMBER(P246),IF(P246=100%,"CUMPLIDA",IF(AND(ISNUMBER(M246),ISNUMBER(ITRC!$Q$5)), IF(M246&lt;ITRC!$Q$5,"INCUMPLIDA","PROCESO"), "VERIFICAR FECHA")),"SIN VALOR AVANCE")</f>
        <v>PROCESO</v>
      </c>
      <c r="R246" s="992" t="s">
        <v>3236</v>
      </c>
    </row>
    <row r="247" spans="2:18" ht="295.2" customHeight="1" x14ac:dyDescent="0.25">
      <c r="B247" s="51" t="s">
        <v>13</v>
      </c>
      <c r="C247" s="52" t="s">
        <v>17</v>
      </c>
      <c r="D247" s="1204"/>
      <c r="E247" s="1204"/>
      <c r="F247" s="1210"/>
      <c r="G247" s="1219"/>
      <c r="H247" s="895" t="s">
        <v>3227</v>
      </c>
      <c r="I247" s="895" t="s">
        <v>3233</v>
      </c>
      <c r="J247" s="895" t="s">
        <v>3230</v>
      </c>
      <c r="K247" s="839">
        <v>4</v>
      </c>
      <c r="L247" s="569">
        <v>45047</v>
      </c>
      <c r="M247" s="569">
        <v>45322</v>
      </c>
      <c r="N247" s="840">
        <f t="shared" si="11"/>
        <v>39.285714285714285</v>
      </c>
      <c r="O247" s="841">
        <v>0</v>
      </c>
      <c r="P247" s="841">
        <f t="shared" si="10"/>
        <v>0</v>
      </c>
      <c r="Q247" s="995" t="str">
        <f>IF(ISNUMBER(P247),IF(P247=100%,"CUMPLIDA",IF(AND(ISNUMBER(M247),ISNUMBER(ITRC!$Q$5)), IF(M247&lt;ITRC!$Q$5,"INCUMPLIDA","PROCESO"), "VERIFICAR FECHA")),"SIN VALOR AVANCE")</f>
        <v>PROCESO</v>
      </c>
      <c r="R247" s="992" t="s">
        <v>3236</v>
      </c>
    </row>
    <row r="248" spans="2:18" ht="120" x14ac:dyDescent="0.25">
      <c r="B248" s="51" t="s">
        <v>13</v>
      </c>
      <c r="C248" s="52" t="s">
        <v>17</v>
      </c>
      <c r="D248" s="1204"/>
      <c r="E248" s="1204"/>
      <c r="F248" s="1211"/>
      <c r="G248" s="1219"/>
      <c r="H248" s="896" t="s">
        <v>3228</v>
      </c>
      <c r="I248" s="897" t="s">
        <v>3235</v>
      </c>
      <c r="J248" s="897" t="s">
        <v>3234</v>
      </c>
      <c r="K248" s="839">
        <v>4</v>
      </c>
      <c r="L248" s="569">
        <v>45169</v>
      </c>
      <c r="M248" s="569">
        <v>45291</v>
      </c>
      <c r="N248" s="840">
        <f t="shared" si="11"/>
        <v>17.428571428571427</v>
      </c>
      <c r="O248" s="841">
        <v>0</v>
      </c>
      <c r="P248" s="841">
        <f t="shared" si="10"/>
        <v>0</v>
      </c>
      <c r="Q248" s="995" t="str">
        <f>IF(ISNUMBER(P248),IF(P248=100%,"CUMPLIDA",IF(AND(ISNUMBER(M248),ISNUMBER(ITRC!$Q$5)), IF(M248&lt;ITRC!$Q$5,"INCUMPLIDA","PROCESO"), "VERIFICAR FECHA")),"SIN VALOR AVANCE")</f>
        <v>PROCESO</v>
      </c>
      <c r="R248" s="992" t="s">
        <v>3236</v>
      </c>
    </row>
    <row r="249" spans="2:18" ht="120" x14ac:dyDescent="0.25">
      <c r="B249" s="51" t="s">
        <v>13</v>
      </c>
      <c r="C249" s="52" t="s">
        <v>17</v>
      </c>
      <c r="D249" s="1204"/>
      <c r="E249" s="1204"/>
      <c r="F249" s="1209" t="s">
        <v>3237</v>
      </c>
      <c r="G249" s="1219"/>
      <c r="H249" s="895" t="s">
        <v>3238</v>
      </c>
      <c r="I249" s="897" t="s">
        <v>3232</v>
      </c>
      <c r="J249" s="897" t="s">
        <v>3229</v>
      </c>
      <c r="K249" s="839">
        <v>2</v>
      </c>
      <c r="L249" s="569">
        <v>45047</v>
      </c>
      <c r="M249" s="569">
        <v>45322</v>
      </c>
      <c r="N249" s="840">
        <f t="shared" si="11"/>
        <v>39.285714285714285</v>
      </c>
      <c r="O249" s="841">
        <v>0</v>
      </c>
      <c r="P249" s="841">
        <f t="shared" si="10"/>
        <v>0</v>
      </c>
      <c r="Q249" s="995" t="str">
        <f>IF(ISNUMBER(P249),IF(P249=100%,"CUMPLIDA",IF(AND(ISNUMBER(M249),ISNUMBER(ITRC!$Q$5)), IF(M249&lt;ITRC!$Q$5,"INCUMPLIDA","PROCESO"), "VERIFICAR FECHA")),"SIN VALOR AVANCE")</f>
        <v>PROCESO</v>
      </c>
      <c r="R249" s="992" t="s">
        <v>3236</v>
      </c>
    </row>
    <row r="250" spans="2:18" ht="165.6" customHeight="1" x14ac:dyDescent="0.25">
      <c r="B250" s="51" t="s">
        <v>13</v>
      </c>
      <c r="C250" s="52" t="s">
        <v>17</v>
      </c>
      <c r="D250" s="1204"/>
      <c r="E250" s="1204"/>
      <c r="F250" s="1210"/>
      <c r="G250" s="1219"/>
      <c r="H250" s="895" t="s">
        <v>3239</v>
      </c>
      <c r="I250" s="897" t="s">
        <v>3233</v>
      </c>
      <c r="J250" s="897" t="s">
        <v>3230</v>
      </c>
      <c r="K250" s="839">
        <v>4</v>
      </c>
      <c r="L250" s="569">
        <v>45047</v>
      </c>
      <c r="M250" s="569">
        <v>45322</v>
      </c>
      <c r="N250" s="840">
        <f t="shared" si="11"/>
        <v>39.285714285714285</v>
      </c>
      <c r="O250" s="841">
        <v>0</v>
      </c>
      <c r="P250" s="841">
        <f t="shared" si="10"/>
        <v>0</v>
      </c>
      <c r="Q250" s="995" t="str">
        <f>IF(ISNUMBER(P250),IF(P250=100%,"CUMPLIDA",IF(AND(ISNUMBER(M250),ISNUMBER(ITRC!$Q$5)), IF(M250&lt;ITRC!$Q$5,"INCUMPLIDA","PROCESO"), "VERIFICAR FECHA")),"SIN VALOR AVANCE")</f>
        <v>PROCESO</v>
      </c>
      <c r="R250" s="992" t="s">
        <v>3236</v>
      </c>
    </row>
    <row r="251" spans="2:18" ht="120" x14ac:dyDescent="0.25">
      <c r="B251" s="51" t="s">
        <v>13</v>
      </c>
      <c r="C251" s="52" t="s">
        <v>17</v>
      </c>
      <c r="D251" s="1204"/>
      <c r="E251" s="1204"/>
      <c r="F251" s="1211"/>
      <c r="G251" s="1219"/>
      <c r="H251" s="895" t="s">
        <v>3228</v>
      </c>
      <c r="I251" s="897" t="s">
        <v>3235</v>
      </c>
      <c r="J251" s="897" t="s">
        <v>3231</v>
      </c>
      <c r="K251" s="839">
        <v>5</v>
      </c>
      <c r="L251" s="569">
        <v>45169</v>
      </c>
      <c r="M251" s="569">
        <v>45322</v>
      </c>
      <c r="N251" s="840">
        <f t="shared" si="11"/>
        <v>21.857142857142858</v>
      </c>
      <c r="O251" s="841">
        <v>0</v>
      </c>
      <c r="P251" s="841">
        <f t="shared" si="10"/>
        <v>0</v>
      </c>
      <c r="Q251" s="995" t="str">
        <f>IF(ISNUMBER(P251),IF(P251=100%,"CUMPLIDA",IF(AND(ISNUMBER(M251),ISNUMBER(ITRC!$Q$5)), IF(M251&lt;ITRC!$Q$5,"INCUMPLIDA","PROCESO"), "VERIFICAR FECHA")),"SIN VALOR AVANCE")</f>
        <v>PROCESO</v>
      </c>
      <c r="R251" s="992" t="s">
        <v>3236</v>
      </c>
    </row>
    <row r="252" spans="2:18" ht="60" customHeight="1" x14ac:dyDescent="0.25">
      <c r="B252" s="51" t="s">
        <v>13</v>
      </c>
      <c r="C252" s="52" t="s">
        <v>17</v>
      </c>
      <c r="D252" s="1204"/>
      <c r="E252" s="1204"/>
      <c r="F252" s="1209" t="s">
        <v>3240</v>
      </c>
      <c r="G252" s="1219"/>
      <c r="H252" s="895" t="s">
        <v>3238</v>
      </c>
      <c r="I252" s="897" t="s">
        <v>3241</v>
      </c>
      <c r="J252" s="897" t="s">
        <v>3229</v>
      </c>
      <c r="K252" s="839">
        <v>2</v>
      </c>
      <c r="L252" s="569">
        <v>45047</v>
      </c>
      <c r="M252" s="569">
        <v>45322</v>
      </c>
      <c r="N252" s="840">
        <f t="shared" si="11"/>
        <v>39.285714285714285</v>
      </c>
      <c r="O252" s="841">
        <v>0</v>
      </c>
      <c r="P252" s="841">
        <f t="shared" si="10"/>
        <v>0</v>
      </c>
      <c r="Q252" s="995" t="str">
        <f>IF(ISNUMBER(P252),IF(P252=100%,"CUMPLIDA",IF(AND(ISNUMBER(M252),ISNUMBER(ITRC!$Q$5)), IF(M252&lt;ITRC!$Q$5,"INCUMPLIDA","PROCESO"), "VERIFICAR FECHA")),"SIN VALOR AVANCE")</f>
        <v>PROCESO</v>
      </c>
      <c r="R252" s="992" t="s">
        <v>3236</v>
      </c>
    </row>
    <row r="253" spans="2:18" ht="82.2" customHeight="1" x14ac:dyDescent="0.25">
      <c r="B253" s="51" t="s">
        <v>13</v>
      </c>
      <c r="C253" s="52" t="s">
        <v>17</v>
      </c>
      <c r="D253" s="1204"/>
      <c r="E253" s="1204"/>
      <c r="F253" s="1210"/>
      <c r="G253" s="1219"/>
      <c r="H253" s="895" t="s">
        <v>3228</v>
      </c>
      <c r="I253" s="897" t="s">
        <v>3235</v>
      </c>
      <c r="J253" s="897" t="s">
        <v>3245</v>
      </c>
      <c r="K253" s="839">
        <v>5</v>
      </c>
      <c r="L253" s="569">
        <v>45169</v>
      </c>
      <c r="M253" s="569">
        <v>45322</v>
      </c>
      <c r="N253" s="840">
        <f t="shared" si="11"/>
        <v>21.857142857142858</v>
      </c>
      <c r="O253" s="841">
        <v>0</v>
      </c>
      <c r="P253" s="841">
        <f t="shared" si="10"/>
        <v>0</v>
      </c>
      <c r="Q253" s="995" t="str">
        <f>IF(ISNUMBER(P253),IF(P253=100%,"CUMPLIDA",IF(AND(ISNUMBER(M253),ISNUMBER(ITRC!$Q$5)), IF(M253&lt;ITRC!$Q$5,"INCUMPLIDA","PROCESO"), "VERIFICAR FECHA")),"SIN VALOR AVANCE")</f>
        <v>PROCESO</v>
      </c>
      <c r="R253" s="992" t="s">
        <v>3236</v>
      </c>
    </row>
    <row r="254" spans="2:18" ht="95.4" customHeight="1" x14ac:dyDescent="0.25">
      <c r="B254" s="51" t="s">
        <v>13</v>
      </c>
      <c r="C254" s="52" t="s">
        <v>17</v>
      </c>
      <c r="D254" s="1204"/>
      <c r="E254" s="1204"/>
      <c r="F254" s="987" t="s">
        <v>3242</v>
      </c>
      <c r="G254" s="1219"/>
      <c r="H254" s="895" t="s">
        <v>3243</v>
      </c>
      <c r="I254" s="897" t="s">
        <v>3246</v>
      </c>
      <c r="J254" s="681" t="s">
        <v>3247</v>
      </c>
      <c r="K254" s="839">
        <v>5</v>
      </c>
      <c r="L254" s="569">
        <v>45169</v>
      </c>
      <c r="M254" s="569">
        <v>45322</v>
      </c>
      <c r="N254" s="840">
        <f t="shared" si="11"/>
        <v>21.857142857142858</v>
      </c>
      <c r="O254" s="841">
        <v>0</v>
      </c>
      <c r="P254" s="841">
        <f t="shared" ref="P254:P288" si="12">O254</f>
        <v>0</v>
      </c>
      <c r="Q254" s="995" t="str">
        <f>IF(ISNUMBER(P254),IF(P254=100%,"CUMPLIDA",IF(AND(ISNUMBER(M254),ISNUMBER(ITRC!$Q$5)), IF(M254&lt;ITRC!$Q$5,"INCUMPLIDA","PROCESO"), "VERIFICAR FECHA")),"SIN VALOR AVANCE")</f>
        <v>PROCESO</v>
      </c>
      <c r="R254" s="992" t="s">
        <v>3236</v>
      </c>
    </row>
    <row r="255" spans="2:18" ht="183" customHeight="1" x14ac:dyDescent="0.25">
      <c r="B255" s="51" t="s">
        <v>13</v>
      </c>
      <c r="C255" s="52" t="s">
        <v>17</v>
      </c>
      <c r="D255" s="1204"/>
      <c r="E255" s="1204"/>
      <c r="F255" s="1209" t="s">
        <v>3248</v>
      </c>
      <c r="G255" s="1219"/>
      <c r="H255" s="895" t="s">
        <v>3249</v>
      </c>
      <c r="I255" s="897" t="s">
        <v>3251</v>
      </c>
      <c r="J255" s="681" t="s">
        <v>3253</v>
      </c>
      <c r="K255" s="839">
        <v>1</v>
      </c>
      <c r="L255" s="569">
        <v>45047</v>
      </c>
      <c r="M255" s="569">
        <v>45169</v>
      </c>
      <c r="N255" s="840">
        <f t="shared" si="11"/>
        <v>17.428571428571427</v>
      </c>
      <c r="O255" s="841">
        <v>0</v>
      </c>
      <c r="P255" s="841">
        <f t="shared" si="12"/>
        <v>0</v>
      </c>
      <c r="Q255" s="995" t="str">
        <f>IF(ISNUMBER(P255),IF(P255=100%,"CUMPLIDA",IF(AND(ISNUMBER(M255),ISNUMBER(ITRC!$Q$5)), IF(M255&lt;ITRC!$Q$5,"INCUMPLIDA","PROCESO"), "VERIFICAR FECHA")),"SIN VALOR AVANCE")</f>
        <v>PROCESO</v>
      </c>
      <c r="R255" s="992" t="s">
        <v>3264</v>
      </c>
    </row>
    <row r="256" spans="2:18" ht="105" x14ac:dyDescent="0.25">
      <c r="B256" s="51" t="s">
        <v>13</v>
      </c>
      <c r="C256" s="52" t="s">
        <v>17</v>
      </c>
      <c r="D256" s="1204"/>
      <c r="E256" s="1204"/>
      <c r="F256" s="1211"/>
      <c r="G256" s="1219"/>
      <c r="H256" s="895" t="s">
        <v>3250</v>
      </c>
      <c r="I256" s="897" t="s">
        <v>3244</v>
      </c>
      <c r="J256" s="681" t="s">
        <v>3252</v>
      </c>
      <c r="K256" s="839">
        <v>13</v>
      </c>
      <c r="L256" s="569">
        <v>45169</v>
      </c>
      <c r="M256" s="569">
        <v>45565</v>
      </c>
      <c r="N256" s="840">
        <f t="shared" si="11"/>
        <v>56.571428571428569</v>
      </c>
      <c r="O256" s="841">
        <v>0</v>
      </c>
      <c r="P256" s="841">
        <f t="shared" si="12"/>
        <v>0</v>
      </c>
      <c r="Q256" s="995" t="str">
        <f>IF(ISNUMBER(P256),IF(P256=100%,"CUMPLIDA",IF(AND(ISNUMBER(M256),ISNUMBER(ITRC!$Q$5)), IF(M256&lt;ITRC!$Q$5,"INCUMPLIDA","PROCESO"), "VERIFICAR FECHA")),"SIN VALOR AVANCE")</f>
        <v>PROCESO</v>
      </c>
      <c r="R256" s="992" t="s">
        <v>3236</v>
      </c>
    </row>
    <row r="257" spans="2:18" ht="226.95" customHeight="1" x14ac:dyDescent="0.25">
      <c r="B257" s="51" t="s">
        <v>13</v>
      </c>
      <c r="C257" s="52" t="s">
        <v>17</v>
      </c>
      <c r="D257" s="1204"/>
      <c r="E257" s="1204"/>
      <c r="F257" s="1130" t="s">
        <v>3254</v>
      </c>
      <c r="G257" s="1219"/>
      <c r="H257" s="895" t="s">
        <v>3255</v>
      </c>
      <c r="I257" s="897" t="s">
        <v>3258</v>
      </c>
      <c r="J257" s="898" t="s">
        <v>3261</v>
      </c>
      <c r="K257" s="839">
        <v>1</v>
      </c>
      <c r="L257" s="569">
        <v>45047</v>
      </c>
      <c r="M257" s="569">
        <v>45107</v>
      </c>
      <c r="N257" s="840">
        <f t="shared" si="11"/>
        <v>8.5714285714285712</v>
      </c>
      <c r="O257" s="841">
        <v>0</v>
      </c>
      <c r="P257" s="841">
        <f t="shared" si="12"/>
        <v>0</v>
      </c>
      <c r="Q257" s="995" t="str">
        <f>IF(ISNUMBER(P257),IF(P257=100%,"CUMPLIDA",IF(AND(ISNUMBER(M257),ISNUMBER(ITRC!$Q$5)), IF(M257&lt;ITRC!$Q$5,"INCUMPLIDA","PROCESO"), "VERIFICAR FECHA")),"SIN VALOR AVANCE")</f>
        <v>PROCESO</v>
      </c>
      <c r="R257" s="992" t="s">
        <v>3264</v>
      </c>
    </row>
    <row r="258" spans="2:18" ht="140.4" customHeight="1" x14ac:dyDescent="0.25">
      <c r="B258" s="51" t="s">
        <v>13</v>
      </c>
      <c r="C258" s="52" t="s">
        <v>17</v>
      </c>
      <c r="D258" s="1204"/>
      <c r="E258" s="1204"/>
      <c r="F258" s="1130"/>
      <c r="G258" s="1219"/>
      <c r="H258" s="895" t="s">
        <v>3256</v>
      </c>
      <c r="I258" s="897" t="s">
        <v>3259</v>
      </c>
      <c r="J258" s="898" t="s">
        <v>3262</v>
      </c>
      <c r="K258" s="839">
        <v>2</v>
      </c>
      <c r="L258" s="569">
        <v>45017</v>
      </c>
      <c r="M258" s="569">
        <v>45291</v>
      </c>
      <c r="N258" s="840">
        <f t="shared" si="11"/>
        <v>39.142857142857146</v>
      </c>
      <c r="O258" s="841">
        <v>0</v>
      </c>
      <c r="P258" s="841">
        <f t="shared" si="12"/>
        <v>0</v>
      </c>
      <c r="Q258" s="995" t="str">
        <f>IF(ISNUMBER(P258),IF(P258=100%,"CUMPLIDA",IF(AND(ISNUMBER(M258),ISNUMBER(ITRC!$Q$5)), IF(M258&lt;ITRC!$Q$5,"INCUMPLIDA","PROCESO"), "VERIFICAR FECHA")),"SIN VALOR AVANCE")</f>
        <v>PROCESO</v>
      </c>
      <c r="R258" s="992" t="s">
        <v>3265</v>
      </c>
    </row>
    <row r="259" spans="2:18" ht="65.400000000000006" customHeight="1" x14ac:dyDescent="0.25">
      <c r="B259" s="51" t="s">
        <v>13</v>
      </c>
      <c r="C259" s="52" t="s">
        <v>17</v>
      </c>
      <c r="D259" s="1204"/>
      <c r="E259" s="1204"/>
      <c r="F259" s="1130"/>
      <c r="G259" s="1219"/>
      <c r="H259" s="895" t="s">
        <v>3257</v>
      </c>
      <c r="I259" s="897" t="s">
        <v>3260</v>
      </c>
      <c r="J259" s="898" t="s">
        <v>3263</v>
      </c>
      <c r="K259" s="839">
        <v>2</v>
      </c>
      <c r="L259" s="569">
        <v>45199</v>
      </c>
      <c r="M259" s="569">
        <v>45565</v>
      </c>
      <c r="N259" s="840">
        <f t="shared" si="11"/>
        <v>52.285714285714285</v>
      </c>
      <c r="O259" s="841">
        <v>0</v>
      </c>
      <c r="P259" s="841">
        <f t="shared" si="12"/>
        <v>0</v>
      </c>
      <c r="Q259" s="995" t="str">
        <f>IF(ISNUMBER(P259),IF(P259=100%,"CUMPLIDA",IF(AND(ISNUMBER(M259),ISNUMBER(ITRC!$Q$5)), IF(M259&lt;ITRC!$Q$5,"INCUMPLIDA","PROCESO"), "VERIFICAR FECHA")),"SIN VALOR AVANCE")</f>
        <v>PROCESO</v>
      </c>
      <c r="R259" s="992" t="s">
        <v>3236</v>
      </c>
    </row>
    <row r="260" spans="2:18" ht="43.2" customHeight="1" x14ac:dyDescent="0.25">
      <c r="B260" s="51" t="s">
        <v>13</v>
      </c>
      <c r="C260" s="52" t="s">
        <v>17</v>
      </c>
      <c r="D260" s="1204"/>
      <c r="E260" s="1204"/>
      <c r="F260" s="1130" t="s">
        <v>3266</v>
      </c>
      <c r="G260" s="1219"/>
      <c r="H260" s="895" t="s">
        <v>3267</v>
      </c>
      <c r="I260" s="897" t="s">
        <v>3269</v>
      </c>
      <c r="J260" s="898" t="s">
        <v>3271</v>
      </c>
      <c r="K260" s="839">
        <v>1</v>
      </c>
      <c r="L260" s="569">
        <v>45047</v>
      </c>
      <c r="M260" s="569">
        <v>45169</v>
      </c>
      <c r="N260" s="840">
        <f t="shared" si="11"/>
        <v>17.428571428571427</v>
      </c>
      <c r="O260" s="841">
        <v>0</v>
      </c>
      <c r="P260" s="841">
        <f t="shared" si="12"/>
        <v>0</v>
      </c>
      <c r="Q260" s="995" t="str">
        <f>IF(ISNUMBER(P260),IF(P260=100%,"CUMPLIDA",IF(AND(ISNUMBER(M260),ISNUMBER(ITRC!$Q$5)), IF(M260&lt;ITRC!$Q$5,"INCUMPLIDA","PROCESO"), "VERIFICAR FECHA")),"SIN VALOR AVANCE")</f>
        <v>PROCESO</v>
      </c>
      <c r="R260" s="992" t="s">
        <v>3264</v>
      </c>
    </row>
    <row r="261" spans="2:18" ht="70.2" customHeight="1" x14ac:dyDescent="0.25">
      <c r="B261" s="51" t="s">
        <v>13</v>
      </c>
      <c r="C261" s="52" t="s">
        <v>17</v>
      </c>
      <c r="D261" s="1204"/>
      <c r="E261" s="1204"/>
      <c r="F261" s="1130"/>
      <c r="G261" s="1219"/>
      <c r="H261" s="895" t="s">
        <v>3257</v>
      </c>
      <c r="I261" s="897" t="s">
        <v>3260</v>
      </c>
      <c r="J261" s="898" t="s">
        <v>3263</v>
      </c>
      <c r="K261" s="839">
        <v>2</v>
      </c>
      <c r="L261" s="569">
        <v>45199</v>
      </c>
      <c r="M261" s="569">
        <v>45565</v>
      </c>
      <c r="N261" s="840">
        <f t="shared" si="11"/>
        <v>52.285714285714285</v>
      </c>
      <c r="O261" s="841">
        <v>0</v>
      </c>
      <c r="P261" s="841">
        <f t="shared" si="12"/>
        <v>0</v>
      </c>
      <c r="Q261" s="995" t="str">
        <f>IF(ISNUMBER(P261),IF(P261=100%,"CUMPLIDA",IF(AND(ISNUMBER(M261),ISNUMBER(ITRC!$Q$5)), IF(M261&lt;ITRC!$Q$5,"INCUMPLIDA","PROCESO"), "VERIFICAR FECHA")),"SIN VALOR AVANCE")</f>
        <v>PROCESO</v>
      </c>
      <c r="R261" s="992" t="s">
        <v>3236</v>
      </c>
    </row>
    <row r="262" spans="2:18" ht="105" x14ac:dyDescent="0.25">
      <c r="B262" s="51" t="s">
        <v>13</v>
      </c>
      <c r="C262" s="52" t="s">
        <v>17</v>
      </c>
      <c r="D262" s="1204"/>
      <c r="E262" s="1204"/>
      <c r="F262" s="1130"/>
      <c r="G262" s="1219"/>
      <c r="H262" s="895" t="s">
        <v>3268</v>
      </c>
      <c r="I262" s="897" t="s">
        <v>3270</v>
      </c>
      <c r="J262" s="899" t="s">
        <v>3272</v>
      </c>
      <c r="K262" s="839">
        <v>8</v>
      </c>
      <c r="L262" s="569">
        <v>45199</v>
      </c>
      <c r="M262" s="569">
        <v>45351</v>
      </c>
      <c r="N262" s="840">
        <f t="shared" si="11"/>
        <v>21.714285714285715</v>
      </c>
      <c r="O262" s="841">
        <v>0</v>
      </c>
      <c r="P262" s="841">
        <f t="shared" si="12"/>
        <v>0</v>
      </c>
      <c r="Q262" s="995" t="str">
        <f>IF(ISNUMBER(P262),IF(P262=100%,"CUMPLIDA",IF(AND(ISNUMBER(M262),ISNUMBER(ITRC!$Q$5)), IF(M262&lt;ITRC!$Q$5,"INCUMPLIDA","PROCESO"), "VERIFICAR FECHA")),"SIN VALOR AVANCE")</f>
        <v>PROCESO</v>
      </c>
      <c r="R262" s="992" t="s">
        <v>3236</v>
      </c>
    </row>
    <row r="263" spans="2:18" ht="114.6" customHeight="1" x14ac:dyDescent="0.25">
      <c r="B263" s="51" t="s">
        <v>13</v>
      </c>
      <c r="C263" s="52" t="s">
        <v>17</v>
      </c>
      <c r="D263" s="1204"/>
      <c r="E263" s="1204"/>
      <c r="F263" s="1130" t="s">
        <v>3273</v>
      </c>
      <c r="G263" s="1219"/>
      <c r="H263" s="895" t="s">
        <v>3274</v>
      </c>
      <c r="I263" s="897" t="s">
        <v>3277</v>
      </c>
      <c r="J263" s="898" t="s">
        <v>3280</v>
      </c>
      <c r="K263" s="839">
        <v>1</v>
      </c>
      <c r="L263" s="569">
        <v>45047</v>
      </c>
      <c r="M263" s="569">
        <v>45199</v>
      </c>
      <c r="N263" s="840">
        <f t="shared" si="11"/>
        <v>21.714285714285715</v>
      </c>
      <c r="O263" s="841">
        <v>0</v>
      </c>
      <c r="P263" s="841">
        <f t="shared" si="12"/>
        <v>0</v>
      </c>
      <c r="Q263" s="995" t="str">
        <f>IF(ISNUMBER(P263),IF(P263=100%,"CUMPLIDA",IF(AND(ISNUMBER(M263),ISNUMBER(ITRC!$Q$5)), IF(M263&lt;ITRC!$Q$5,"INCUMPLIDA","PROCESO"), "VERIFICAR FECHA")),"SIN VALOR AVANCE")</f>
        <v>PROCESO</v>
      </c>
      <c r="R263" s="992" t="s">
        <v>3236</v>
      </c>
    </row>
    <row r="264" spans="2:18" ht="73.2" customHeight="1" x14ac:dyDescent="0.25">
      <c r="B264" s="51" t="s">
        <v>13</v>
      </c>
      <c r="C264" s="52" t="s">
        <v>17</v>
      </c>
      <c r="D264" s="1204"/>
      <c r="E264" s="1204"/>
      <c r="F264" s="1130"/>
      <c r="G264" s="1219"/>
      <c r="H264" s="895" t="s">
        <v>3275</v>
      </c>
      <c r="I264" s="897" t="s">
        <v>3278</v>
      </c>
      <c r="J264" s="681" t="s">
        <v>3281</v>
      </c>
      <c r="K264" s="839">
        <v>1</v>
      </c>
      <c r="L264" s="569">
        <v>45200</v>
      </c>
      <c r="M264" s="569">
        <v>45322</v>
      </c>
      <c r="N264" s="840">
        <f t="shared" si="11"/>
        <v>17.428571428571427</v>
      </c>
      <c r="O264" s="841">
        <v>0</v>
      </c>
      <c r="P264" s="841">
        <f t="shared" si="12"/>
        <v>0</v>
      </c>
      <c r="Q264" s="995" t="str">
        <f>IF(ISNUMBER(P264),IF(P264=100%,"CUMPLIDA",IF(AND(ISNUMBER(M264),ISNUMBER(ITRC!$Q$5)), IF(M264&lt;ITRC!$Q$5,"INCUMPLIDA","PROCESO"), "VERIFICAR FECHA")),"SIN VALOR AVANCE")</f>
        <v>PROCESO</v>
      </c>
      <c r="R264" s="992" t="s">
        <v>3265</v>
      </c>
    </row>
    <row r="265" spans="2:18" ht="89.4" customHeight="1" x14ac:dyDescent="0.25">
      <c r="B265" s="51" t="s">
        <v>13</v>
      </c>
      <c r="C265" s="52" t="s">
        <v>17</v>
      </c>
      <c r="D265" s="1204"/>
      <c r="E265" s="1204"/>
      <c r="F265" s="1130"/>
      <c r="G265" s="1220"/>
      <c r="H265" s="895" t="s">
        <v>3276</v>
      </c>
      <c r="I265" s="897" t="s">
        <v>3279</v>
      </c>
      <c r="J265" s="681" t="s">
        <v>3282</v>
      </c>
      <c r="K265" s="839">
        <v>5</v>
      </c>
      <c r="L265" s="569">
        <v>45295</v>
      </c>
      <c r="M265" s="569">
        <v>45565</v>
      </c>
      <c r="N265" s="840">
        <f t="shared" si="11"/>
        <v>38.571428571428569</v>
      </c>
      <c r="O265" s="841">
        <v>0</v>
      </c>
      <c r="P265" s="841">
        <f t="shared" si="12"/>
        <v>0</v>
      </c>
      <c r="Q265" s="995" t="str">
        <f>IF(ISNUMBER(P265),IF(P265=100%,"CUMPLIDA",IF(AND(ISNUMBER(M265),ISNUMBER(ITRC!$Q$5)), IF(M265&lt;ITRC!$Q$5,"INCUMPLIDA","PROCESO"), "VERIFICAR FECHA")),"SIN VALOR AVANCE")</f>
        <v>PROCESO</v>
      </c>
      <c r="R265" s="992" t="s">
        <v>3236</v>
      </c>
    </row>
    <row r="266" spans="2:18" ht="104.4" customHeight="1" x14ac:dyDescent="0.25">
      <c r="B266" s="51" t="s">
        <v>13</v>
      </c>
      <c r="C266" s="52" t="s">
        <v>17</v>
      </c>
      <c r="D266" s="1204" t="s">
        <v>3413</v>
      </c>
      <c r="E266" s="1204" t="s">
        <v>1865</v>
      </c>
      <c r="F266" s="1209" t="s">
        <v>3415</v>
      </c>
      <c r="G266" s="1221" t="s">
        <v>3414</v>
      </c>
      <c r="H266" s="832" t="s">
        <v>3417</v>
      </c>
      <c r="I266" s="832" t="s">
        <v>3420</v>
      </c>
      <c r="J266" s="681" t="s">
        <v>3421</v>
      </c>
      <c r="K266" s="839">
        <v>1</v>
      </c>
      <c r="L266" s="569">
        <v>45108</v>
      </c>
      <c r="M266" s="569">
        <v>45199</v>
      </c>
      <c r="N266" s="840">
        <f t="shared" si="11"/>
        <v>13</v>
      </c>
      <c r="O266" s="841">
        <v>0</v>
      </c>
      <c r="P266" s="841">
        <f t="shared" si="12"/>
        <v>0</v>
      </c>
      <c r="Q266" s="995" t="str">
        <f>IF(ISNUMBER(P266),IF(P266=100%,"CUMPLIDA",IF(AND(ISNUMBER(M266),ISNUMBER(ITRC!$Q$5)), IF(M266&lt;ITRC!$Q$5,"INCUMPLIDA","PROCESO"), "VERIFICAR FECHA")),"SIN VALOR AVANCE")</f>
        <v>PROCESO</v>
      </c>
      <c r="R266" s="833" t="s">
        <v>3426</v>
      </c>
    </row>
    <row r="267" spans="2:18" ht="104.4" customHeight="1" x14ac:dyDescent="0.25">
      <c r="B267" s="51" t="s">
        <v>13</v>
      </c>
      <c r="C267" s="52" t="s">
        <v>17</v>
      </c>
      <c r="D267" s="1204"/>
      <c r="E267" s="1204"/>
      <c r="F267" s="1210"/>
      <c r="G267" s="1221"/>
      <c r="H267" s="832" t="s">
        <v>3418</v>
      </c>
      <c r="I267" s="832" t="s">
        <v>3424</v>
      </c>
      <c r="J267" s="681" t="s">
        <v>3423</v>
      </c>
      <c r="K267" s="839">
        <v>2</v>
      </c>
      <c r="L267" s="569">
        <v>45200</v>
      </c>
      <c r="M267" s="569">
        <v>45291</v>
      </c>
      <c r="N267" s="840">
        <f t="shared" si="11"/>
        <v>13</v>
      </c>
      <c r="O267" s="841">
        <v>0</v>
      </c>
      <c r="P267" s="841">
        <f t="shared" si="12"/>
        <v>0</v>
      </c>
      <c r="Q267" s="995" t="str">
        <f>IF(ISNUMBER(P267),IF(P267=100%,"CUMPLIDA",IF(AND(ISNUMBER(M267),ISNUMBER(ITRC!$Q$5)), IF(M267&lt;ITRC!$Q$5,"INCUMPLIDA","PROCESO"), "VERIFICAR FECHA")),"SIN VALOR AVANCE")</f>
        <v>PROCESO</v>
      </c>
      <c r="R267" s="992" t="s">
        <v>2695</v>
      </c>
    </row>
    <row r="268" spans="2:18" ht="104.4" customHeight="1" x14ac:dyDescent="0.25">
      <c r="B268" s="51" t="s">
        <v>13</v>
      </c>
      <c r="C268" s="52" t="s">
        <v>17</v>
      </c>
      <c r="D268" s="1204"/>
      <c r="E268" s="1204"/>
      <c r="F268" s="1211"/>
      <c r="G268" s="1221"/>
      <c r="H268" s="832" t="s">
        <v>3419</v>
      </c>
      <c r="I268" s="832" t="s">
        <v>3416</v>
      </c>
      <c r="J268" s="681" t="s">
        <v>3422</v>
      </c>
      <c r="K268" s="839" t="s">
        <v>3425</v>
      </c>
      <c r="L268" s="569">
        <v>45292</v>
      </c>
      <c r="M268" s="569">
        <v>45657</v>
      </c>
      <c r="N268" s="840">
        <f t="shared" si="11"/>
        <v>52.142857142857146</v>
      </c>
      <c r="O268" s="841">
        <v>0</v>
      </c>
      <c r="P268" s="841">
        <f t="shared" si="12"/>
        <v>0</v>
      </c>
      <c r="Q268" s="995" t="str">
        <f>IF(ISNUMBER(P268),IF(P268=100%,"CUMPLIDA",IF(AND(ISNUMBER(M268),ISNUMBER(ITRC!$Q$5)), IF(M268&lt;ITRC!$Q$5,"INCUMPLIDA","PROCESO"), "VERIFICAR FECHA")),"SIN VALOR AVANCE")</f>
        <v>PROCESO</v>
      </c>
      <c r="R268" s="833" t="s">
        <v>3427</v>
      </c>
    </row>
    <row r="269" spans="2:18" ht="202.2" customHeight="1" x14ac:dyDescent="0.25">
      <c r="B269" s="51" t="s">
        <v>13</v>
      </c>
      <c r="C269" s="52" t="s">
        <v>17</v>
      </c>
      <c r="D269" s="1204"/>
      <c r="E269" s="1204"/>
      <c r="F269" s="1531" t="s">
        <v>3428</v>
      </c>
      <c r="G269" s="1221"/>
      <c r="H269" s="832" t="s">
        <v>3436</v>
      </c>
      <c r="I269" s="832" t="s">
        <v>3429</v>
      </c>
      <c r="J269" s="681" t="s">
        <v>3432</v>
      </c>
      <c r="K269" s="839">
        <v>3</v>
      </c>
      <c r="L269" s="569">
        <v>45078</v>
      </c>
      <c r="M269" s="569">
        <v>45627</v>
      </c>
      <c r="N269" s="840">
        <f t="shared" si="11"/>
        <v>78.428571428571431</v>
      </c>
      <c r="O269" s="841">
        <v>0</v>
      </c>
      <c r="P269" s="841">
        <f t="shared" si="12"/>
        <v>0</v>
      </c>
      <c r="Q269" s="995" t="str">
        <f>IF(ISNUMBER(P269),IF(P269=100%,"CUMPLIDA",IF(AND(ISNUMBER(M269),ISNUMBER(ITRC!$Q$5)), IF(M269&lt;ITRC!$Q$5,"INCUMPLIDA","PROCESO"), "VERIFICAR FECHA")),"SIN VALOR AVANCE")</f>
        <v>PROCESO</v>
      </c>
      <c r="R269" s="833" t="s">
        <v>3435</v>
      </c>
    </row>
    <row r="270" spans="2:18" ht="177" customHeight="1" x14ac:dyDescent="0.25">
      <c r="B270" s="51" t="s">
        <v>13</v>
      </c>
      <c r="C270" s="52" t="s">
        <v>17</v>
      </c>
      <c r="D270" s="1204"/>
      <c r="E270" s="1204"/>
      <c r="F270" s="1532"/>
      <c r="G270" s="1221"/>
      <c r="H270" s="832" t="s">
        <v>3437</v>
      </c>
      <c r="I270" s="832" t="s">
        <v>3440</v>
      </c>
      <c r="J270" s="681" t="s">
        <v>2132</v>
      </c>
      <c r="K270" s="839">
        <v>1</v>
      </c>
      <c r="L270" s="569">
        <v>45078</v>
      </c>
      <c r="M270" s="569">
        <v>45199</v>
      </c>
      <c r="N270" s="840">
        <f t="shared" si="11"/>
        <v>17.285714285714285</v>
      </c>
      <c r="O270" s="841">
        <v>0</v>
      </c>
      <c r="P270" s="841">
        <f t="shared" si="12"/>
        <v>0</v>
      </c>
      <c r="Q270" s="995" t="str">
        <f>IF(ISNUMBER(P270),IF(P270=100%,"CUMPLIDA",IF(AND(ISNUMBER(M270),ISNUMBER(ITRC!$Q$5)), IF(M270&lt;ITRC!$Q$5,"INCUMPLIDA","PROCESO"), "VERIFICAR FECHA")),"SIN VALOR AVANCE")</f>
        <v>PROCESO</v>
      </c>
      <c r="R270" s="833" t="s">
        <v>3426</v>
      </c>
    </row>
    <row r="271" spans="2:18" ht="118.95" customHeight="1" x14ac:dyDescent="0.25">
      <c r="B271" s="51" t="s">
        <v>13</v>
      </c>
      <c r="C271" s="52" t="s">
        <v>17</v>
      </c>
      <c r="D271" s="1204"/>
      <c r="E271" s="1204"/>
      <c r="F271" s="1532"/>
      <c r="G271" s="1221"/>
      <c r="H271" s="832" t="s">
        <v>3438</v>
      </c>
      <c r="I271" s="832" t="s">
        <v>3430</v>
      </c>
      <c r="J271" s="681" t="s">
        <v>3433</v>
      </c>
      <c r="K271" s="839">
        <v>1</v>
      </c>
      <c r="L271" s="569">
        <v>45170</v>
      </c>
      <c r="M271" s="569">
        <v>45230</v>
      </c>
      <c r="N271" s="840">
        <f t="shared" si="11"/>
        <v>8.5714285714285712</v>
      </c>
      <c r="O271" s="841">
        <v>0</v>
      </c>
      <c r="P271" s="841">
        <f t="shared" si="12"/>
        <v>0</v>
      </c>
      <c r="Q271" s="995" t="str">
        <f>IF(ISNUMBER(P271),IF(P271=100%,"CUMPLIDA",IF(AND(ISNUMBER(M271),ISNUMBER(ITRC!$Q$5)), IF(M271&lt;ITRC!$Q$5,"INCUMPLIDA","PROCESO"), "VERIFICAR FECHA")),"SIN VALOR AVANCE")</f>
        <v>PROCESO</v>
      </c>
      <c r="R271" s="992" t="s">
        <v>3265</v>
      </c>
    </row>
    <row r="272" spans="2:18" ht="172.95" customHeight="1" x14ac:dyDescent="0.25">
      <c r="B272" s="51" t="s">
        <v>13</v>
      </c>
      <c r="C272" s="52" t="s">
        <v>17</v>
      </c>
      <c r="D272" s="1204"/>
      <c r="E272" s="1204"/>
      <c r="F272" s="1533"/>
      <c r="G272" s="1221"/>
      <c r="H272" s="832" t="s">
        <v>3439</v>
      </c>
      <c r="I272" s="832" t="s">
        <v>3431</v>
      </c>
      <c r="J272" s="681" t="s">
        <v>3434</v>
      </c>
      <c r="K272" s="839">
        <v>5</v>
      </c>
      <c r="L272" s="569">
        <v>45231</v>
      </c>
      <c r="M272" s="569">
        <v>45352</v>
      </c>
      <c r="N272" s="840">
        <f t="shared" si="11"/>
        <v>17.285714285714285</v>
      </c>
      <c r="O272" s="841">
        <v>0</v>
      </c>
      <c r="P272" s="841">
        <f t="shared" si="12"/>
        <v>0</v>
      </c>
      <c r="Q272" s="995" t="str">
        <f>IF(ISNUMBER(P272),IF(P272=100%,"CUMPLIDA",IF(AND(ISNUMBER(M272),ISNUMBER(ITRC!$Q$5)), IF(M272&lt;ITRC!$Q$5,"INCUMPLIDA","PROCESO"), "VERIFICAR FECHA")),"SIN VALOR AVANCE")</f>
        <v>PROCESO</v>
      </c>
      <c r="R272" s="833" t="s">
        <v>3426</v>
      </c>
    </row>
    <row r="273" spans="2:18" ht="248.4" customHeight="1" x14ac:dyDescent="0.25">
      <c r="B273" s="51" t="s">
        <v>13</v>
      </c>
      <c r="C273" s="52" t="s">
        <v>17</v>
      </c>
      <c r="D273" s="1204"/>
      <c r="E273" s="1204"/>
      <c r="F273" s="1531" t="s">
        <v>3450</v>
      </c>
      <c r="G273" s="1221"/>
      <c r="H273" s="832" t="s">
        <v>3447</v>
      </c>
      <c r="I273" s="832" t="s">
        <v>3452</v>
      </c>
      <c r="J273" s="681" t="s">
        <v>3443</v>
      </c>
      <c r="K273" s="839">
        <v>4</v>
      </c>
      <c r="L273" s="569">
        <v>45474</v>
      </c>
      <c r="M273" s="569">
        <v>45473</v>
      </c>
      <c r="N273" s="840">
        <f t="shared" si="11"/>
        <v>-0.14285714285714285</v>
      </c>
      <c r="O273" s="841">
        <v>0</v>
      </c>
      <c r="P273" s="841">
        <f t="shared" si="12"/>
        <v>0</v>
      </c>
      <c r="Q273" s="995" t="str">
        <f>IF(ISNUMBER(P273),IF(P273=100%,"CUMPLIDA",IF(AND(ISNUMBER(M273),ISNUMBER(ITRC!$Q$5)), IF(M273&lt;ITRC!$Q$5,"INCUMPLIDA","PROCESO"), "VERIFICAR FECHA")),"SIN VALOR AVANCE")</f>
        <v>PROCESO</v>
      </c>
      <c r="R273" s="833" t="s">
        <v>3453</v>
      </c>
    </row>
    <row r="274" spans="2:18" ht="165.6" x14ac:dyDescent="0.25">
      <c r="B274" s="51" t="s">
        <v>13</v>
      </c>
      <c r="C274" s="52" t="s">
        <v>17</v>
      </c>
      <c r="D274" s="1204"/>
      <c r="E274" s="1204"/>
      <c r="F274" s="1532"/>
      <c r="G274" s="1221"/>
      <c r="H274" s="832" t="s">
        <v>3448</v>
      </c>
      <c r="I274" s="832" t="s">
        <v>1462</v>
      </c>
      <c r="J274" s="681" t="s">
        <v>3444</v>
      </c>
      <c r="K274" s="839">
        <v>2</v>
      </c>
      <c r="L274" s="569">
        <v>45078</v>
      </c>
      <c r="M274" s="569">
        <v>45291</v>
      </c>
      <c r="N274" s="840">
        <f t="shared" si="11"/>
        <v>30.428571428571427</v>
      </c>
      <c r="O274" s="841">
        <v>0</v>
      </c>
      <c r="P274" s="841">
        <f t="shared" si="12"/>
        <v>0</v>
      </c>
      <c r="Q274" s="995" t="str">
        <f>IF(ISNUMBER(P274),IF(P274=100%,"CUMPLIDA",IF(AND(ISNUMBER(M274),ISNUMBER(ITRC!$Q$5)), IF(M274&lt;ITRC!$Q$5,"INCUMPLIDA","PROCESO"), "VERIFICAR FECHA")),"SIN VALOR AVANCE")</f>
        <v>PROCESO</v>
      </c>
      <c r="R274" s="992" t="s">
        <v>3454</v>
      </c>
    </row>
    <row r="275" spans="2:18" ht="165.6" x14ac:dyDescent="0.25">
      <c r="B275" s="51" t="s">
        <v>13</v>
      </c>
      <c r="C275" s="52" t="s">
        <v>17</v>
      </c>
      <c r="D275" s="1204"/>
      <c r="E275" s="1204"/>
      <c r="F275" s="1532"/>
      <c r="G275" s="1221"/>
      <c r="H275" s="832" t="s">
        <v>3449</v>
      </c>
      <c r="I275" s="832" t="s">
        <v>3441</v>
      </c>
      <c r="J275" s="681" t="s">
        <v>3445</v>
      </c>
      <c r="K275" s="839">
        <v>1</v>
      </c>
      <c r="L275" s="569">
        <v>45292</v>
      </c>
      <c r="M275" s="569">
        <v>45657</v>
      </c>
      <c r="N275" s="840">
        <f t="shared" si="11"/>
        <v>52.142857142857146</v>
      </c>
      <c r="O275" s="841">
        <v>0</v>
      </c>
      <c r="P275" s="841">
        <f t="shared" si="12"/>
        <v>0</v>
      </c>
      <c r="Q275" s="995" t="str">
        <f>IF(ISNUMBER(P275),IF(P275=100%,"CUMPLIDA",IF(AND(ISNUMBER(M275),ISNUMBER(ITRC!$Q$5)), IF(M275&lt;ITRC!$Q$5,"INCUMPLIDA","PROCESO"), "VERIFICAR FECHA")),"SIN VALOR AVANCE")</f>
        <v>PROCESO</v>
      </c>
      <c r="R275" s="992" t="s">
        <v>3454</v>
      </c>
    </row>
    <row r="276" spans="2:18" ht="165.6" x14ac:dyDescent="0.25">
      <c r="B276" s="51" t="s">
        <v>13</v>
      </c>
      <c r="C276" s="52" t="s">
        <v>17</v>
      </c>
      <c r="D276" s="1204"/>
      <c r="E276" s="1204"/>
      <c r="F276" s="1532"/>
      <c r="G276" s="1221"/>
      <c r="H276" s="832" t="s">
        <v>3451</v>
      </c>
      <c r="I276" s="832" t="s">
        <v>1462</v>
      </c>
      <c r="J276" s="681" t="s">
        <v>3442</v>
      </c>
      <c r="K276" s="839">
        <v>2</v>
      </c>
      <c r="L276" s="569">
        <v>45078</v>
      </c>
      <c r="M276" s="569">
        <v>45291</v>
      </c>
      <c r="N276" s="840">
        <f t="shared" si="11"/>
        <v>30.428571428571427</v>
      </c>
      <c r="O276" s="841">
        <v>0</v>
      </c>
      <c r="P276" s="841">
        <f t="shared" si="12"/>
        <v>0</v>
      </c>
      <c r="Q276" s="995" t="str">
        <f>IF(ISNUMBER(P276),IF(P276=100%,"CUMPLIDA",IF(AND(ISNUMBER(M276),ISNUMBER(ITRC!$Q$5)), IF(M276&lt;ITRC!$Q$5,"INCUMPLIDA","PROCESO"), "VERIFICAR FECHA")),"SIN VALOR AVANCE")</f>
        <v>PROCESO</v>
      </c>
      <c r="R276" s="992" t="s">
        <v>3454</v>
      </c>
    </row>
    <row r="277" spans="2:18" ht="165.6" x14ac:dyDescent="0.25">
      <c r="B277" s="51" t="s">
        <v>13</v>
      </c>
      <c r="C277" s="52" t="s">
        <v>17</v>
      </c>
      <c r="D277" s="1204"/>
      <c r="E277" s="1204"/>
      <c r="F277" s="1533"/>
      <c r="G277" s="1221"/>
      <c r="H277" s="832" t="s">
        <v>3188</v>
      </c>
      <c r="I277" s="832" t="s">
        <v>1465</v>
      </c>
      <c r="J277" s="681" t="s">
        <v>3446</v>
      </c>
      <c r="K277" s="839">
        <v>1</v>
      </c>
      <c r="L277" s="569">
        <v>45292</v>
      </c>
      <c r="M277" s="569">
        <v>45657</v>
      </c>
      <c r="N277" s="840">
        <f t="shared" si="11"/>
        <v>52.142857142857146</v>
      </c>
      <c r="O277" s="841">
        <v>0</v>
      </c>
      <c r="P277" s="841">
        <f t="shared" si="12"/>
        <v>0</v>
      </c>
      <c r="Q277" s="995" t="str">
        <f>IF(ISNUMBER(P277),IF(P277=100%,"CUMPLIDA",IF(AND(ISNUMBER(M277),ISNUMBER(ITRC!$Q$5)), IF(M277&lt;ITRC!$Q$5,"INCUMPLIDA","PROCESO"), "VERIFICAR FECHA")),"SIN VALOR AVANCE")</f>
        <v>PROCESO</v>
      </c>
      <c r="R277" s="992" t="s">
        <v>3454</v>
      </c>
    </row>
    <row r="278" spans="2:18" ht="161.4" customHeight="1" x14ac:dyDescent="0.25">
      <c r="B278" s="51" t="s">
        <v>13</v>
      </c>
      <c r="C278" s="52" t="s">
        <v>17</v>
      </c>
      <c r="D278" s="1204"/>
      <c r="E278" s="1204"/>
      <c r="F278" s="1531" t="s">
        <v>3455</v>
      </c>
      <c r="G278" s="1221"/>
      <c r="H278" s="832" t="s">
        <v>3462</v>
      </c>
      <c r="I278" s="832" t="s">
        <v>3457</v>
      </c>
      <c r="J278" s="681" t="s">
        <v>3458</v>
      </c>
      <c r="K278" s="839">
        <v>2</v>
      </c>
      <c r="L278" s="569">
        <v>45108</v>
      </c>
      <c r="M278" s="569">
        <v>45169</v>
      </c>
      <c r="N278" s="840">
        <f t="shared" ref="N278:N288" si="13">(M278-L278)/7</f>
        <v>8.7142857142857135</v>
      </c>
      <c r="O278" s="841">
        <v>0</v>
      </c>
      <c r="P278" s="841">
        <f t="shared" si="12"/>
        <v>0</v>
      </c>
      <c r="Q278" s="995" t="str">
        <f>IF(ISNUMBER(P278),IF(P278=100%,"CUMPLIDA",IF(AND(ISNUMBER(M278),ISNUMBER(ITRC!$Q$5)), IF(M278&lt;ITRC!$Q$5,"INCUMPLIDA","PROCESO"), "VERIFICAR FECHA")),"SIN VALOR AVANCE")</f>
        <v>PROCESO</v>
      </c>
      <c r="R278" s="833" t="s">
        <v>3460</v>
      </c>
    </row>
    <row r="279" spans="2:18" ht="252" customHeight="1" x14ac:dyDescent="0.25">
      <c r="B279" s="51" t="s">
        <v>13</v>
      </c>
      <c r="C279" s="52" t="s">
        <v>17</v>
      </c>
      <c r="D279" s="1204"/>
      <c r="E279" s="1204"/>
      <c r="F279" s="1532"/>
      <c r="G279" s="1221"/>
      <c r="H279" s="832" t="s">
        <v>3463</v>
      </c>
      <c r="I279" s="832" t="s">
        <v>3456</v>
      </c>
      <c r="J279" s="681" t="s">
        <v>3459</v>
      </c>
      <c r="K279" s="839">
        <v>2</v>
      </c>
      <c r="L279" s="569">
        <v>45170</v>
      </c>
      <c r="M279" s="569">
        <v>45291</v>
      </c>
      <c r="N279" s="840">
        <f t="shared" si="13"/>
        <v>17.285714285714285</v>
      </c>
      <c r="O279" s="841">
        <v>0</v>
      </c>
      <c r="P279" s="841">
        <f t="shared" si="12"/>
        <v>0</v>
      </c>
      <c r="Q279" s="995" t="str">
        <f>IF(ISNUMBER(P279),IF(P279=100%,"CUMPLIDA",IF(AND(ISNUMBER(M279),ISNUMBER(ITRC!$Q$5)), IF(M279&lt;ITRC!$Q$5,"INCUMPLIDA","PROCESO"), "VERIFICAR FECHA")),"SIN VALOR AVANCE")</f>
        <v>PROCESO</v>
      </c>
      <c r="R279" s="833" t="s">
        <v>3460</v>
      </c>
    </row>
    <row r="280" spans="2:18" ht="69" customHeight="1" x14ac:dyDescent="0.25">
      <c r="B280" s="51" t="s">
        <v>13</v>
      </c>
      <c r="C280" s="52" t="s">
        <v>17</v>
      </c>
      <c r="D280" s="1204"/>
      <c r="E280" s="1204"/>
      <c r="F280" s="1532"/>
      <c r="G280" s="1221"/>
      <c r="H280" s="832" t="s">
        <v>3464</v>
      </c>
      <c r="I280" s="832" t="s">
        <v>1462</v>
      </c>
      <c r="J280" s="681" t="s">
        <v>3442</v>
      </c>
      <c r="K280" s="839">
        <v>2</v>
      </c>
      <c r="L280" s="569">
        <v>45078</v>
      </c>
      <c r="M280" s="569">
        <v>45291</v>
      </c>
      <c r="N280" s="840">
        <f t="shared" si="13"/>
        <v>30.428571428571427</v>
      </c>
      <c r="O280" s="841">
        <v>0</v>
      </c>
      <c r="P280" s="841">
        <f t="shared" si="12"/>
        <v>0</v>
      </c>
      <c r="Q280" s="995" t="str">
        <f>IF(ISNUMBER(P280),IF(P280=100%,"CUMPLIDA",IF(AND(ISNUMBER(M280),ISNUMBER(ITRC!$Q$5)), IF(M280&lt;ITRC!$Q$5,"INCUMPLIDA","PROCESO"), "VERIFICAR FECHA")),"SIN VALOR AVANCE")</f>
        <v>PROCESO</v>
      </c>
      <c r="R280" s="992" t="s">
        <v>3454</v>
      </c>
    </row>
    <row r="281" spans="2:18" ht="69" customHeight="1" x14ac:dyDescent="0.25">
      <c r="B281" s="51" t="s">
        <v>13</v>
      </c>
      <c r="C281" s="52" t="s">
        <v>17</v>
      </c>
      <c r="D281" s="1204"/>
      <c r="E281" s="1204"/>
      <c r="F281" s="1533"/>
      <c r="G281" s="1221"/>
      <c r="H281" s="832" t="s">
        <v>3465</v>
      </c>
      <c r="I281" s="832" t="s">
        <v>1465</v>
      </c>
      <c r="J281" s="681" t="s">
        <v>3446</v>
      </c>
      <c r="K281" s="839">
        <v>1</v>
      </c>
      <c r="L281" s="569">
        <v>45292</v>
      </c>
      <c r="M281" s="569">
        <v>45657</v>
      </c>
      <c r="N281" s="840">
        <f t="shared" si="13"/>
        <v>52.142857142857146</v>
      </c>
      <c r="O281" s="841">
        <v>0</v>
      </c>
      <c r="P281" s="841">
        <f t="shared" si="12"/>
        <v>0</v>
      </c>
      <c r="Q281" s="995" t="str">
        <f>IF(ISNUMBER(P281),IF(P281=100%,"CUMPLIDA",IF(AND(ISNUMBER(M281),ISNUMBER(ITRC!$Q$5)), IF(M281&lt;ITRC!$Q$5,"INCUMPLIDA","PROCESO"), "VERIFICAR FECHA")),"SIN VALOR AVANCE")</f>
        <v>PROCESO</v>
      </c>
      <c r="R281" s="992" t="s">
        <v>3454</v>
      </c>
    </row>
    <row r="282" spans="2:18" ht="147" customHeight="1" x14ac:dyDescent="0.25">
      <c r="B282" s="51" t="s">
        <v>13</v>
      </c>
      <c r="C282" s="52" t="s">
        <v>17</v>
      </c>
      <c r="D282" s="1204"/>
      <c r="E282" s="1204"/>
      <c r="F282" s="1214" t="s">
        <v>3461</v>
      </c>
      <c r="G282" s="1221"/>
      <c r="H282" s="832" t="s">
        <v>3466</v>
      </c>
      <c r="I282" s="832" t="s">
        <v>3467</v>
      </c>
      <c r="J282" s="681" t="s">
        <v>3468</v>
      </c>
      <c r="K282" s="839">
        <v>6</v>
      </c>
      <c r="L282" s="569">
        <v>45108</v>
      </c>
      <c r="M282" s="569">
        <v>45291</v>
      </c>
      <c r="N282" s="840">
        <f t="shared" si="13"/>
        <v>26.142857142857142</v>
      </c>
      <c r="O282" s="841">
        <v>0</v>
      </c>
      <c r="P282" s="841">
        <f t="shared" si="12"/>
        <v>0</v>
      </c>
      <c r="Q282" s="995" t="str">
        <f>IF(ISNUMBER(P282),IF(P282=100%,"CUMPLIDA",IF(AND(ISNUMBER(M282),ISNUMBER(ITRC!$Q$5)), IF(M282&lt;ITRC!$Q$5,"INCUMPLIDA","PROCESO"), "VERIFICAR FECHA")),"SIN VALOR AVANCE")</f>
        <v>PROCESO</v>
      </c>
      <c r="R282" s="833" t="s">
        <v>3453</v>
      </c>
    </row>
    <row r="283" spans="2:18" ht="165.6" x14ac:dyDescent="0.25">
      <c r="B283" s="51" t="s">
        <v>13</v>
      </c>
      <c r="C283" s="52" t="s">
        <v>17</v>
      </c>
      <c r="D283" s="1204"/>
      <c r="E283" s="1204"/>
      <c r="F283" s="1215"/>
      <c r="G283" s="1221"/>
      <c r="H283" s="832" t="s">
        <v>3448</v>
      </c>
      <c r="I283" s="832" t="s">
        <v>1462</v>
      </c>
      <c r="J283" s="681" t="s">
        <v>3442</v>
      </c>
      <c r="K283" s="839">
        <v>2</v>
      </c>
      <c r="L283" s="569">
        <v>45078</v>
      </c>
      <c r="M283" s="569">
        <v>45291</v>
      </c>
      <c r="N283" s="840">
        <f t="shared" si="13"/>
        <v>30.428571428571427</v>
      </c>
      <c r="O283" s="841">
        <v>0</v>
      </c>
      <c r="P283" s="841">
        <f t="shared" si="12"/>
        <v>0</v>
      </c>
      <c r="Q283" s="995" t="str">
        <f>IF(ISNUMBER(P283),IF(P283=100%,"CUMPLIDA",IF(AND(ISNUMBER(M283),ISNUMBER(ITRC!$Q$5)), IF(M283&lt;ITRC!$Q$5,"INCUMPLIDA","PROCESO"), "VERIFICAR FECHA")),"SIN VALOR AVANCE")</f>
        <v>PROCESO</v>
      </c>
      <c r="R283" s="992" t="s">
        <v>3454</v>
      </c>
    </row>
    <row r="284" spans="2:18" ht="165.6" x14ac:dyDescent="0.25">
      <c r="B284" s="51" t="s">
        <v>13</v>
      </c>
      <c r="C284" s="52" t="s">
        <v>17</v>
      </c>
      <c r="D284" s="1204"/>
      <c r="E284" s="1204"/>
      <c r="F284" s="1216"/>
      <c r="G284" s="1221"/>
      <c r="H284" s="832" t="s">
        <v>3449</v>
      </c>
      <c r="I284" s="832" t="s">
        <v>1465</v>
      </c>
      <c r="J284" s="681" t="s">
        <v>3446</v>
      </c>
      <c r="K284" s="839">
        <v>1</v>
      </c>
      <c r="L284" s="569">
        <v>45292</v>
      </c>
      <c r="M284" s="569">
        <v>45657</v>
      </c>
      <c r="N284" s="840">
        <f t="shared" si="13"/>
        <v>52.142857142857146</v>
      </c>
      <c r="O284" s="841">
        <v>0</v>
      </c>
      <c r="P284" s="841">
        <f t="shared" si="12"/>
        <v>0</v>
      </c>
      <c r="Q284" s="995" t="str">
        <f>IF(ISNUMBER(P284),IF(P284=100%,"CUMPLIDA",IF(AND(ISNUMBER(M284),ISNUMBER(ITRC!$Q$5)), IF(M284&lt;ITRC!$Q$5,"INCUMPLIDA","PROCESO"), "VERIFICAR FECHA")),"SIN VALOR AVANCE")</f>
        <v>PROCESO</v>
      </c>
      <c r="R284" s="992" t="s">
        <v>3454</v>
      </c>
    </row>
    <row r="285" spans="2:18" ht="170.4" customHeight="1" x14ac:dyDescent="0.25">
      <c r="B285" s="51" t="s">
        <v>13</v>
      </c>
      <c r="C285" s="52" t="s">
        <v>17</v>
      </c>
      <c r="D285" s="1204"/>
      <c r="E285" s="1204"/>
      <c r="F285" s="1214" t="s">
        <v>3469</v>
      </c>
      <c r="G285" s="1221"/>
      <c r="H285" s="832" t="s">
        <v>3470</v>
      </c>
      <c r="I285" s="832" t="s">
        <v>3472</v>
      </c>
      <c r="J285" s="681" t="s">
        <v>3474</v>
      </c>
      <c r="K285" s="839">
        <v>1</v>
      </c>
      <c r="L285" s="569">
        <v>45108</v>
      </c>
      <c r="M285" s="569">
        <v>45657</v>
      </c>
      <c r="N285" s="840">
        <f t="shared" si="13"/>
        <v>78.428571428571431</v>
      </c>
      <c r="O285" s="841">
        <v>0</v>
      </c>
      <c r="P285" s="841">
        <f t="shared" si="12"/>
        <v>0</v>
      </c>
      <c r="Q285" s="995" t="str">
        <f>IF(ISNUMBER(P285),IF(P285=100%,"CUMPLIDA",IF(AND(ISNUMBER(M285),ISNUMBER(ITRC!$Q$5)), IF(M285&lt;ITRC!$Q$5,"INCUMPLIDA","PROCESO"), "VERIFICAR FECHA")),"SIN VALOR AVANCE")</f>
        <v>PROCESO</v>
      </c>
      <c r="R285" s="833" t="s">
        <v>3453</v>
      </c>
    </row>
    <row r="286" spans="2:18" ht="156.6" customHeight="1" x14ac:dyDescent="0.25">
      <c r="B286" s="51" t="s">
        <v>13</v>
      </c>
      <c r="C286" s="52" t="s">
        <v>17</v>
      </c>
      <c r="D286" s="1204"/>
      <c r="E286" s="1204"/>
      <c r="F286" s="1216"/>
      <c r="G286" s="1221"/>
      <c r="H286" s="832" t="s">
        <v>3471</v>
      </c>
      <c r="I286" s="832" t="s">
        <v>3473</v>
      </c>
      <c r="J286" s="681" t="s">
        <v>3475</v>
      </c>
      <c r="K286" s="839">
        <v>2</v>
      </c>
      <c r="L286" s="569">
        <v>45108</v>
      </c>
      <c r="M286" s="569">
        <v>45291</v>
      </c>
      <c r="N286" s="840">
        <f t="shared" si="13"/>
        <v>26.142857142857142</v>
      </c>
      <c r="O286" s="841">
        <v>0</v>
      </c>
      <c r="P286" s="841">
        <f t="shared" si="12"/>
        <v>0</v>
      </c>
      <c r="Q286" s="995" t="str">
        <f>IF(ISNUMBER(P286),IF(P286=100%,"CUMPLIDA",IF(AND(ISNUMBER(M286),ISNUMBER(ITRC!$Q$5)), IF(M286&lt;ITRC!$Q$5,"INCUMPLIDA","PROCESO"), "VERIFICAR FECHA")),"SIN VALOR AVANCE")</f>
        <v>PROCESO</v>
      </c>
      <c r="R286" s="833" t="s">
        <v>3426</v>
      </c>
    </row>
    <row r="287" spans="2:18" ht="409.2" customHeight="1" x14ac:dyDescent="0.25">
      <c r="B287" s="51" t="s">
        <v>13</v>
      </c>
      <c r="C287" s="52" t="s">
        <v>17</v>
      </c>
      <c r="D287" s="1204"/>
      <c r="E287" s="1204"/>
      <c r="F287" s="1214" t="s">
        <v>3476</v>
      </c>
      <c r="G287" s="1221"/>
      <c r="H287" s="832" t="s">
        <v>3477</v>
      </c>
      <c r="I287" s="832" t="s">
        <v>3479</v>
      </c>
      <c r="J287" s="681" t="s">
        <v>3481</v>
      </c>
      <c r="K287" s="839">
        <v>1</v>
      </c>
      <c r="L287" s="569">
        <v>45108</v>
      </c>
      <c r="M287" s="569">
        <v>45199</v>
      </c>
      <c r="N287" s="840">
        <f t="shared" si="13"/>
        <v>13</v>
      </c>
      <c r="O287" s="841">
        <v>0</v>
      </c>
      <c r="P287" s="841">
        <f t="shared" si="12"/>
        <v>0</v>
      </c>
      <c r="Q287" s="995" t="str">
        <f>IF(ISNUMBER(P287),IF(P287=100%,"CUMPLIDA",IF(AND(ISNUMBER(M287),ISNUMBER(ITRC!$Q$5)), IF(M287&lt;ITRC!$Q$5,"INCUMPLIDA","PROCESO"), "VERIFICAR FECHA")),"SIN VALOR AVANCE")</f>
        <v>PROCESO</v>
      </c>
      <c r="R287" s="833" t="s">
        <v>3426</v>
      </c>
    </row>
    <row r="288" spans="2:18" ht="342.6" customHeight="1" x14ac:dyDescent="0.25">
      <c r="B288" s="51" t="s">
        <v>13</v>
      </c>
      <c r="C288" s="52" t="s">
        <v>17</v>
      </c>
      <c r="D288" s="1204"/>
      <c r="E288" s="1204"/>
      <c r="F288" s="1216"/>
      <c r="G288" s="1221"/>
      <c r="H288" s="832" t="s">
        <v>3478</v>
      </c>
      <c r="I288" s="832" t="s">
        <v>3480</v>
      </c>
      <c r="J288" s="681" t="s">
        <v>3482</v>
      </c>
      <c r="K288" s="839">
        <v>1</v>
      </c>
      <c r="L288" s="569">
        <v>45139</v>
      </c>
      <c r="M288" s="569">
        <v>45291</v>
      </c>
      <c r="N288" s="840">
        <f t="shared" si="13"/>
        <v>21.714285714285715</v>
      </c>
      <c r="O288" s="841">
        <v>0</v>
      </c>
      <c r="P288" s="841">
        <f t="shared" si="12"/>
        <v>0</v>
      </c>
      <c r="Q288" s="995" t="str">
        <f>IF(ISNUMBER(P288),IF(P288=100%,"CUMPLIDA",IF(AND(ISNUMBER(M288),ISNUMBER(ITRC!$Q$5)), IF(M288&lt;ITRC!$Q$5,"INCUMPLIDA","PROCESO"), "VERIFICAR FECHA")),"SIN VALOR AVANCE")</f>
        <v>PROCESO</v>
      </c>
      <c r="R288" s="833" t="s">
        <v>3426</v>
      </c>
    </row>
    <row r="289" spans="2:18" ht="120.6" x14ac:dyDescent="0.25">
      <c r="B289" s="51" t="s">
        <v>16</v>
      </c>
      <c r="C289" s="306" t="s">
        <v>17</v>
      </c>
      <c r="D289" s="1204" t="s">
        <v>1731</v>
      </c>
      <c r="E289" s="1204" t="s">
        <v>1537</v>
      </c>
      <c r="F289" s="1130" t="s">
        <v>1732</v>
      </c>
      <c r="G289" s="1130" t="s">
        <v>1733</v>
      </c>
      <c r="H289" s="1130" t="s">
        <v>1734</v>
      </c>
      <c r="I289" s="1130" t="s">
        <v>1735</v>
      </c>
      <c r="J289" s="987" t="s">
        <v>1736</v>
      </c>
      <c r="K289" s="839">
        <v>1</v>
      </c>
      <c r="L289" s="569">
        <v>44074</v>
      </c>
      <c r="M289" s="569">
        <v>44439</v>
      </c>
      <c r="N289" s="840">
        <f t="shared" ref="N289:N311" si="14">(M289-L289)/7</f>
        <v>52.142857142857146</v>
      </c>
      <c r="O289" s="841">
        <v>1</v>
      </c>
      <c r="P289" s="841">
        <f t="shared" ref="P289:P311" si="15">O289</f>
        <v>1</v>
      </c>
      <c r="Q289" s="995" t="str">
        <f>IF(ISNUMBER(P289),IF(P289=100%,"CUMPLIDA",IF(AND(ISNUMBER(M289),ISNUMBER(ITRC!$Q$5)), IF(M289&lt;ITRC!$Q$5,"INCUMPLIDA","PROCESO"), "VERIFICAR FECHA")),"SIN VALOR AVANCE")</f>
        <v>CUMPLIDA</v>
      </c>
      <c r="R289" s="992" t="s">
        <v>1737</v>
      </c>
    </row>
    <row r="290" spans="2:18" ht="120.6" x14ac:dyDescent="0.25">
      <c r="B290" s="51" t="s">
        <v>16</v>
      </c>
      <c r="C290" s="306" t="s">
        <v>17</v>
      </c>
      <c r="D290" s="1204"/>
      <c r="E290" s="1204"/>
      <c r="F290" s="1130"/>
      <c r="G290" s="1130"/>
      <c r="H290" s="1130"/>
      <c r="I290" s="1130"/>
      <c r="J290" s="987" t="s">
        <v>1738</v>
      </c>
      <c r="K290" s="839">
        <v>2</v>
      </c>
      <c r="L290" s="569">
        <v>44074</v>
      </c>
      <c r="M290" s="569">
        <v>44439</v>
      </c>
      <c r="N290" s="840">
        <f t="shared" si="14"/>
        <v>52.142857142857146</v>
      </c>
      <c r="O290" s="841">
        <v>1</v>
      </c>
      <c r="P290" s="841">
        <f t="shared" si="15"/>
        <v>1</v>
      </c>
      <c r="Q290" s="995" t="str">
        <f>IF(ISNUMBER(P290),IF(P290=100%,"CUMPLIDA",IF(AND(ISNUMBER(M290),ISNUMBER(ITRC!$Q$5)), IF(M290&lt;ITRC!$Q$5,"INCUMPLIDA","PROCESO"), "VERIFICAR FECHA")),"SIN VALOR AVANCE")</f>
        <v>CUMPLIDA</v>
      </c>
      <c r="R290" s="992" t="s">
        <v>1737</v>
      </c>
    </row>
    <row r="291" spans="2:18" ht="120.6" x14ac:dyDescent="0.25">
      <c r="B291" s="51" t="s">
        <v>16</v>
      </c>
      <c r="C291" s="306" t="s">
        <v>17</v>
      </c>
      <c r="D291" s="1204"/>
      <c r="E291" s="1204"/>
      <c r="F291" s="1130"/>
      <c r="G291" s="1130"/>
      <c r="H291" s="1130" t="s">
        <v>1739</v>
      </c>
      <c r="I291" s="1130" t="s">
        <v>1740</v>
      </c>
      <c r="J291" s="987" t="s">
        <v>1741</v>
      </c>
      <c r="K291" s="839">
        <v>1</v>
      </c>
      <c r="L291" s="569">
        <v>44074</v>
      </c>
      <c r="M291" s="569">
        <v>44439</v>
      </c>
      <c r="N291" s="840">
        <f t="shared" si="14"/>
        <v>52.142857142857146</v>
      </c>
      <c r="O291" s="841">
        <v>1</v>
      </c>
      <c r="P291" s="841">
        <f t="shared" si="15"/>
        <v>1</v>
      </c>
      <c r="Q291" s="995" t="str">
        <f>IF(ISNUMBER(P291),IF(P291=100%,"CUMPLIDA",IF(AND(ISNUMBER(M291),ISNUMBER(ITRC!$Q$5)), IF(M291&lt;ITRC!$Q$5,"INCUMPLIDA","PROCESO"), "VERIFICAR FECHA")),"SIN VALOR AVANCE")</f>
        <v>CUMPLIDA</v>
      </c>
      <c r="R291" s="992" t="s">
        <v>1737</v>
      </c>
    </row>
    <row r="292" spans="2:18" ht="120.6" x14ac:dyDescent="0.25">
      <c r="B292" s="51" t="s">
        <v>16</v>
      </c>
      <c r="C292" s="306" t="s">
        <v>17</v>
      </c>
      <c r="D292" s="1204"/>
      <c r="E292" s="1204"/>
      <c r="F292" s="1130"/>
      <c r="G292" s="1130"/>
      <c r="H292" s="1130"/>
      <c r="I292" s="1130"/>
      <c r="J292" s="987" t="s">
        <v>1738</v>
      </c>
      <c r="K292" s="839">
        <v>2</v>
      </c>
      <c r="L292" s="569">
        <v>44074</v>
      </c>
      <c r="M292" s="569">
        <v>44439</v>
      </c>
      <c r="N292" s="840">
        <f t="shared" si="14"/>
        <v>52.142857142857146</v>
      </c>
      <c r="O292" s="841">
        <v>1</v>
      </c>
      <c r="P292" s="841">
        <f t="shared" si="15"/>
        <v>1</v>
      </c>
      <c r="Q292" s="995" t="str">
        <f>IF(ISNUMBER(P292),IF(P292=100%,"CUMPLIDA",IF(AND(ISNUMBER(M292),ISNUMBER(ITRC!$Q$5)), IF(M292&lt;ITRC!$Q$5,"INCUMPLIDA","PROCESO"), "VERIFICAR FECHA")),"SIN VALOR AVANCE")</f>
        <v>CUMPLIDA</v>
      </c>
      <c r="R292" s="992" t="s">
        <v>1737</v>
      </c>
    </row>
    <row r="293" spans="2:18" ht="180.6" x14ac:dyDescent="0.25">
      <c r="B293" s="51" t="s">
        <v>16</v>
      </c>
      <c r="C293" s="306" t="s">
        <v>17</v>
      </c>
      <c r="D293" s="1204"/>
      <c r="E293" s="1204"/>
      <c r="F293" s="1130"/>
      <c r="G293" s="1130"/>
      <c r="H293" s="987" t="s">
        <v>1742</v>
      </c>
      <c r="I293" s="987" t="s">
        <v>1743</v>
      </c>
      <c r="J293" s="987" t="s">
        <v>1744</v>
      </c>
      <c r="K293" s="841">
        <v>1</v>
      </c>
      <c r="L293" s="569">
        <v>44074</v>
      </c>
      <c r="M293" s="569">
        <v>44439</v>
      </c>
      <c r="N293" s="840">
        <f t="shared" si="14"/>
        <v>52.142857142857146</v>
      </c>
      <c r="O293" s="841">
        <v>1</v>
      </c>
      <c r="P293" s="841">
        <f t="shared" si="15"/>
        <v>1</v>
      </c>
      <c r="Q293" s="995" t="str">
        <f>IF(ISNUMBER(P293),IF(P293=100%,"CUMPLIDA",IF(AND(ISNUMBER(M293),ISNUMBER(ITRC!$Q$5)), IF(M293&lt;ITRC!$Q$5,"INCUMPLIDA","PROCESO"), "VERIFICAR FECHA")),"SIN VALOR AVANCE")</f>
        <v>CUMPLIDA</v>
      </c>
      <c r="R293" s="992" t="s">
        <v>1745</v>
      </c>
    </row>
    <row r="294" spans="2:18" ht="180.6" x14ac:dyDescent="0.25">
      <c r="B294" s="51" t="s">
        <v>16</v>
      </c>
      <c r="C294" s="306" t="s">
        <v>17</v>
      </c>
      <c r="D294" s="1204"/>
      <c r="E294" s="1204"/>
      <c r="F294" s="1130"/>
      <c r="G294" s="1130"/>
      <c r="H294" s="987" t="s">
        <v>1746</v>
      </c>
      <c r="I294" s="987" t="s">
        <v>1747</v>
      </c>
      <c r="J294" s="987" t="s">
        <v>1748</v>
      </c>
      <c r="K294" s="839">
        <v>1</v>
      </c>
      <c r="L294" s="569">
        <v>44074</v>
      </c>
      <c r="M294" s="569">
        <v>44227</v>
      </c>
      <c r="N294" s="840">
        <f t="shared" si="14"/>
        <v>21.857142857142858</v>
      </c>
      <c r="O294" s="841">
        <v>1</v>
      </c>
      <c r="P294" s="841">
        <f t="shared" si="15"/>
        <v>1</v>
      </c>
      <c r="Q294" s="995" t="str">
        <f>IF(ISNUMBER(P294),IF(P294=100%,"CUMPLIDA",IF(AND(ISNUMBER(M294),ISNUMBER(ITRC!$Q$5)), IF(M294&lt;ITRC!$Q$5,"INCUMPLIDA","PROCESO"), "VERIFICAR FECHA")),"SIN VALOR AVANCE")</f>
        <v>CUMPLIDA</v>
      </c>
      <c r="R294" s="992" t="s">
        <v>1745</v>
      </c>
    </row>
    <row r="295" spans="2:18" ht="120.6" x14ac:dyDescent="0.25">
      <c r="B295" s="51" t="s">
        <v>16</v>
      </c>
      <c r="C295" s="306" t="s">
        <v>17</v>
      </c>
      <c r="D295" s="1204"/>
      <c r="E295" s="1204"/>
      <c r="F295" s="1130" t="s">
        <v>1749</v>
      </c>
      <c r="G295" s="1130"/>
      <c r="H295" s="987" t="s">
        <v>1750</v>
      </c>
      <c r="I295" s="987" t="s">
        <v>1751</v>
      </c>
      <c r="J295" s="987" t="s">
        <v>1752</v>
      </c>
      <c r="K295" s="839">
        <v>1</v>
      </c>
      <c r="L295" s="569">
        <v>44074</v>
      </c>
      <c r="M295" s="569">
        <v>44561</v>
      </c>
      <c r="N295" s="840">
        <f t="shared" si="14"/>
        <v>69.571428571428569</v>
      </c>
      <c r="O295" s="841">
        <v>1</v>
      </c>
      <c r="P295" s="841">
        <f t="shared" si="15"/>
        <v>1</v>
      </c>
      <c r="Q295" s="995" t="str">
        <f>IF(ISNUMBER(P295),IF(P295=100%,"CUMPLIDA",IF(AND(ISNUMBER(M295),ISNUMBER(ITRC!$Q$5)), IF(M295&lt;ITRC!$Q$5,"INCUMPLIDA","PROCESO"), "VERIFICAR FECHA")),"SIN VALOR AVANCE")</f>
        <v>CUMPLIDA</v>
      </c>
      <c r="R295" s="992" t="s">
        <v>1753</v>
      </c>
    </row>
    <row r="296" spans="2:18" ht="120.6" x14ac:dyDescent="0.25">
      <c r="B296" s="51" t="s">
        <v>16</v>
      </c>
      <c r="C296" s="306" t="s">
        <v>17</v>
      </c>
      <c r="D296" s="1204"/>
      <c r="E296" s="1204"/>
      <c r="F296" s="1130"/>
      <c r="G296" s="1130"/>
      <c r="H296" s="987"/>
      <c r="I296" s="987" t="s">
        <v>1754</v>
      </c>
      <c r="J296" s="987" t="s">
        <v>1755</v>
      </c>
      <c r="K296" s="839">
        <v>1</v>
      </c>
      <c r="L296" s="569">
        <v>44074</v>
      </c>
      <c r="M296" s="569">
        <v>44561</v>
      </c>
      <c r="N296" s="840">
        <f t="shared" si="14"/>
        <v>69.571428571428569</v>
      </c>
      <c r="O296" s="841">
        <v>1</v>
      </c>
      <c r="P296" s="841">
        <f t="shared" si="15"/>
        <v>1</v>
      </c>
      <c r="Q296" s="995" t="str">
        <f>IF(ISNUMBER(P296),IF(P296=100%,"CUMPLIDA",IF(AND(ISNUMBER(M296),ISNUMBER(ITRC!$Q$5)), IF(M296&lt;ITRC!$Q$5,"INCUMPLIDA","PROCESO"), "VERIFICAR FECHA")),"SIN VALOR AVANCE")</f>
        <v>CUMPLIDA</v>
      </c>
      <c r="R296" s="992" t="s">
        <v>1753</v>
      </c>
    </row>
    <row r="297" spans="2:18" ht="120.6" x14ac:dyDescent="0.25">
      <c r="B297" s="51" t="s">
        <v>16</v>
      </c>
      <c r="C297" s="306" t="s">
        <v>17</v>
      </c>
      <c r="D297" s="1204"/>
      <c r="E297" s="1204"/>
      <c r="F297" s="1130"/>
      <c r="G297" s="1130"/>
      <c r="H297" s="987" t="s">
        <v>1756</v>
      </c>
      <c r="I297" s="987" t="s">
        <v>1757</v>
      </c>
      <c r="J297" s="987" t="s">
        <v>1758</v>
      </c>
      <c r="K297" s="841">
        <v>1</v>
      </c>
      <c r="L297" s="569">
        <v>44074</v>
      </c>
      <c r="M297" s="569">
        <v>44439</v>
      </c>
      <c r="N297" s="840">
        <f t="shared" si="14"/>
        <v>52.142857142857146</v>
      </c>
      <c r="O297" s="841">
        <v>1</v>
      </c>
      <c r="P297" s="841">
        <f t="shared" si="15"/>
        <v>1</v>
      </c>
      <c r="Q297" s="995" t="str">
        <f>IF(ISNUMBER(P297),IF(P297=100%,"CUMPLIDA",IF(AND(ISNUMBER(M297),ISNUMBER(ITRC!$Q$5)), IF(M297&lt;ITRC!$Q$5,"INCUMPLIDA","PROCESO"), "VERIFICAR FECHA")),"SIN VALOR AVANCE")</f>
        <v>CUMPLIDA</v>
      </c>
      <c r="R297" s="992" t="s">
        <v>1759</v>
      </c>
    </row>
    <row r="298" spans="2:18" ht="150.6" x14ac:dyDescent="0.25">
      <c r="B298" s="51" t="s">
        <v>16</v>
      </c>
      <c r="C298" s="306" t="s">
        <v>17</v>
      </c>
      <c r="D298" s="1204"/>
      <c r="E298" s="1204"/>
      <c r="F298" s="1130"/>
      <c r="G298" s="1130"/>
      <c r="H298" s="987"/>
      <c r="I298" s="987" t="s">
        <v>1760</v>
      </c>
      <c r="J298" s="987" t="s">
        <v>1761</v>
      </c>
      <c r="K298" s="839">
        <v>1</v>
      </c>
      <c r="L298" s="569">
        <v>44074</v>
      </c>
      <c r="M298" s="569">
        <v>44439</v>
      </c>
      <c r="N298" s="840">
        <f t="shared" si="14"/>
        <v>52.142857142857146</v>
      </c>
      <c r="O298" s="841">
        <v>1</v>
      </c>
      <c r="P298" s="841">
        <f t="shared" si="15"/>
        <v>1</v>
      </c>
      <c r="Q298" s="995" t="str">
        <f>IF(ISNUMBER(P298),IF(P298=100%,"CUMPLIDA",IF(AND(ISNUMBER(M298),ISNUMBER(ITRC!$Q$5)), IF(M298&lt;ITRC!$Q$5,"INCUMPLIDA","PROCESO"), "VERIFICAR FECHA")),"SIN VALOR AVANCE")</f>
        <v>CUMPLIDA</v>
      </c>
      <c r="R298" s="992" t="s">
        <v>1762</v>
      </c>
    </row>
    <row r="299" spans="2:18" ht="120" x14ac:dyDescent="0.25">
      <c r="B299" s="51" t="s">
        <v>16</v>
      </c>
      <c r="C299" s="306" t="s">
        <v>17</v>
      </c>
      <c r="D299" s="1204"/>
      <c r="E299" s="1204"/>
      <c r="F299" s="1130"/>
      <c r="G299" s="1130"/>
      <c r="H299" s="987" t="s">
        <v>1763</v>
      </c>
      <c r="I299" s="987" t="s">
        <v>1764</v>
      </c>
      <c r="J299" s="987" t="s">
        <v>1765</v>
      </c>
      <c r="K299" s="841">
        <v>1</v>
      </c>
      <c r="L299" s="569">
        <v>44074</v>
      </c>
      <c r="M299" s="569">
        <v>44439</v>
      </c>
      <c r="N299" s="840">
        <f t="shared" si="14"/>
        <v>52.142857142857146</v>
      </c>
      <c r="O299" s="841">
        <v>1</v>
      </c>
      <c r="P299" s="841">
        <f t="shared" si="15"/>
        <v>1</v>
      </c>
      <c r="Q299" s="995" t="str">
        <f>IF(ISNUMBER(P299),IF(P299=100%,"CUMPLIDA",IF(AND(ISNUMBER(M299),ISNUMBER(ITRC!$Q$5)), IF(M299&lt;ITRC!$Q$5,"INCUMPLIDA","PROCESO"), "VERIFICAR FECHA")),"SIN VALOR AVANCE")</f>
        <v>CUMPLIDA</v>
      </c>
      <c r="R299" s="992" t="s">
        <v>1766</v>
      </c>
    </row>
    <row r="300" spans="2:18" ht="120.6" x14ac:dyDescent="0.25">
      <c r="B300" s="51" t="s">
        <v>16</v>
      </c>
      <c r="C300" s="306" t="s">
        <v>17</v>
      </c>
      <c r="D300" s="1204"/>
      <c r="E300" s="1204"/>
      <c r="F300" s="1130"/>
      <c r="G300" s="1130"/>
      <c r="H300" s="987" t="s">
        <v>1767</v>
      </c>
      <c r="I300" s="987" t="s">
        <v>1768</v>
      </c>
      <c r="J300" s="987" t="s">
        <v>1769</v>
      </c>
      <c r="K300" s="839">
        <v>2</v>
      </c>
      <c r="L300" s="569">
        <v>44074</v>
      </c>
      <c r="M300" s="569">
        <v>44438</v>
      </c>
      <c r="N300" s="840">
        <f t="shared" si="14"/>
        <v>52</v>
      </c>
      <c r="O300" s="841">
        <v>1</v>
      </c>
      <c r="P300" s="841">
        <f t="shared" si="15"/>
        <v>1</v>
      </c>
      <c r="Q300" s="995" t="str">
        <f>IF(ISNUMBER(P300),IF(P300=100%,"CUMPLIDA",IF(AND(ISNUMBER(M300),ISNUMBER(ITRC!$Q$5)), IF(M300&lt;ITRC!$Q$5,"INCUMPLIDA","PROCESO"), "VERIFICAR FECHA")),"SIN VALOR AVANCE")</f>
        <v>CUMPLIDA</v>
      </c>
      <c r="R300" s="992" t="s">
        <v>1770</v>
      </c>
    </row>
    <row r="301" spans="2:18" ht="120.6" x14ac:dyDescent="0.25">
      <c r="B301" s="51" t="s">
        <v>16</v>
      </c>
      <c r="C301" s="306" t="s">
        <v>17</v>
      </c>
      <c r="D301" s="1204"/>
      <c r="E301" s="1204"/>
      <c r="F301" s="1130"/>
      <c r="G301" s="1130"/>
      <c r="H301" s="987" t="s">
        <v>1771</v>
      </c>
      <c r="I301" s="987" t="s">
        <v>1772</v>
      </c>
      <c r="J301" s="987" t="s">
        <v>1773</v>
      </c>
      <c r="K301" s="841">
        <v>1</v>
      </c>
      <c r="L301" s="569">
        <v>44074</v>
      </c>
      <c r="M301" s="569">
        <v>44560</v>
      </c>
      <c r="N301" s="840">
        <f t="shared" si="14"/>
        <v>69.428571428571431</v>
      </c>
      <c r="O301" s="841">
        <v>1</v>
      </c>
      <c r="P301" s="841">
        <f t="shared" si="15"/>
        <v>1</v>
      </c>
      <c r="Q301" s="995" t="str">
        <f>IF(ISNUMBER(P301),IF(P301=100%,"CUMPLIDA",IF(AND(ISNUMBER(M301),ISNUMBER(ITRC!$Q$5)), IF(M301&lt;ITRC!$Q$5,"INCUMPLIDA","PROCESO"), "VERIFICAR FECHA")),"SIN VALOR AVANCE")</f>
        <v>CUMPLIDA</v>
      </c>
      <c r="R301" s="992" t="s">
        <v>1770</v>
      </c>
    </row>
    <row r="302" spans="2:18" ht="105.6" x14ac:dyDescent="0.25">
      <c r="B302" s="51" t="s">
        <v>16</v>
      </c>
      <c r="C302" s="52" t="s">
        <v>17</v>
      </c>
      <c r="D302" s="1204" t="s">
        <v>1774</v>
      </c>
      <c r="E302" s="1225" t="s">
        <v>1367</v>
      </c>
      <c r="F302" s="1130" t="s">
        <v>1775</v>
      </c>
      <c r="G302" s="1130" t="s">
        <v>1776</v>
      </c>
      <c r="H302" s="1130" t="s">
        <v>1777</v>
      </c>
      <c r="I302" s="987" t="s">
        <v>1778</v>
      </c>
      <c r="J302" s="987" t="s">
        <v>1779</v>
      </c>
      <c r="K302" s="839">
        <v>1</v>
      </c>
      <c r="L302" s="569">
        <v>44075</v>
      </c>
      <c r="M302" s="569">
        <v>44256</v>
      </c>
      <c r="N302" s="840">
        <f t="shared" si="14"/>
        <v>25.857142857142858</v>
      </c>
      <c r="O302" s="841">
        <v>1</v>
      </c>
      <c r="P302" s="841">
        <f t="shared" si="15"/>
        <v>1</v>
      </c>
      <c r="Q302" s="995" t="str">
        <f>IF(ISNUMBER(P302),IF(P302=100%,"CUMPLIDA",IF(AND(ISNUMBER(M302),ISNUMBER(ITRC!$Q$5)), IF(M302&lt;ITRC!$Q$5,"INCUMPLIDA","PROCESO"), "VERIFICAR FECHA")),"SIN VALOR AVANCE")</f>
        <v>CUMPLIDA</v>
      </c>
      <c r="R302" s="992" t="s">
        <v>1780</v>
      </c>
    </row>
    <row r="303" spans="2:18" ht="150.6" x14ac:dyDescent="0.25">
      <c r="B303" s="51" t="s">
        <v>16</v>
      </c>
      <c r="C303" s="52" t="s">
        <v>17</v>
      </c>
      <c r="D303" s="1204"/>
      <c r="E303" s="1225"/>
      <c r="F303" s="1130"/>
      <c r="G303" s="1130"/>
      <c r="H303" s="1130"/>
      <c r="I303" s="987" t="s">
        <v>1778</v>
      </c>
      <c r="J303" s="987" t="s">
        <v>1779</v>
      </c>
      <c r="K303" s="839">
        <v>1</v>
      </c>
      <c r="L303" s="569">
        <v>44075</v>
      </c>
      <c r="M303" s="569">
        <v>44256</v>
      </c>
      <c r="N303" s="840">
        <f t="shared" si="14"/>
        <v>25.857142857142858</v>
      </c>
      <c r="O303" s="841">
        <v>1</v>
      </c>
      <c r="P303" s="841">
        <f t="shared" si="15"/>
        <v>1</v>
      </c>
      <c r="Q303" s="995" t="str">
        <f>IF(ISNUMBER(P303),IF(P303=100%,"CUMPLIDA",IF(AND(ISNUMBER(M303),ISNUMBER(ITRC!$Q$5)), IF(M303&lt;ITRC!$Q$5,"INCUMPLIDA","PROCESO"), "VERIFICAR FECHA")),"SIN VALOR AVANCE")</f>
        <v>CUMPLIDA</v>
      </c>
      <c r="R303" s="992" t="s">
        <v>1781</v>
      </c>
    </row>
    <row r="304" spans="2:18" ht="135.6" x14ac:dyDescent="0.25">
      <c r="B304" s="51" t="s">
        <v>16</v>
      </c>
      <c r="C304" s="52" t="s">
        <v>17</v>
      </c>
      <c r="D304" s="1204"/>
      <c r="E304" s="1225"/>
      <c r="F304" s="1130"/>
      <c r="G304" s="1130"/>
      <c r="H304" s="1130"/>
      <c r="I304" s="987" t="s">
        <v>1778</v>
      </c>
      <c r="J304" s="987" t="s">
        <v>1779</v>
      </c>
      <c r="K304" s="839">
        <v>1</v>
      </c>
      <c r="L304" s="569">
        <v>44075</v>
      </c>
      <c r="M304" s="569">
        <v>44256</v>
      </c>
      <c r="N304" s="840">
        <f t="shared" si="14"/>
        <v>25.857142857142858</v>
      </c>
      <c r="O304" s="841">
        <v>1</v>
      </c>
      <c r="P304" s="841">
        <f t="shared" si="15"/>
        <v>1</v>
      </c>
      <c r="Q304" s="995" t="str">
        <f>IF(ISNUMBER(P304),IF(P304=100%,"CUMPLIDA",IF(AND(ISNUMBER(M304),ISNUMBER(ITRC!$Q$5)), IF(M304&lt;ITRC!$Q$5,"INCUMPLIDA","PROCESO"), "VERIFICAR FECHA")),"SIN VALOR AVANCE")</f>
        <v>CUMPLIDA</v>
      </c>
      <c r="R304" s="992" t="s">
        <v>1782</v>
      </c>
    </row>
    <row r="305" spans="2:18" ht="120.6" x14ac:dyDescent="0.25">
      <c r="B305" s="51" t="s">
        <v>16</v>
      </c>
      <c r="C305" s="52" t="s">
        <v>17</v>
      </c>
      <c r="D305" s="1204"/>
      <c r="E305" s="1225"/>
      <c r="F305" s="1130" t="s">
        <v>1783</v>
      </c>
      <c r="G305" s="1130"/>
      <c r="H305" s="1130"/>
      <c r="I305" s="987" t="s">
        <v>1778</v>
      </c>
      <c r="J305" s="987" t="s">
        <v>1779</v>
      </c>
      <c r="K305" s="839">
        <v>1</v>
      </c>
      <c r="L305" s="569">
        <v>44075</v>
      </c>
      <c r="M305" s="569">
        <v>44256</v>
      </c>
      <c r="N305" s="840">
        <f t="shared" si="14"/>
        <v>25.857142857142858</v>
      </c>
      <c r="O305" s="841">
        <v>1</v>
      </c>
      <c r="P305" s="841">
        <f t="shared" si="15"/>
        <v>1</v>
      </c>
      <c r="Q305" s="995" t="str">
        <f>IF(ISNUMBER(P305),IF(P305=100%,"CUMPLIDA",IF(AND(ISNUMBER(M305),ISNUMBER(ITRC!$Q$5)), IF(M305&lt;ITRC!$Q$5,"INCUMPLIDA","PROCESO"), "VERIFICAR FECHA")),"SIN VALOR AVANCE")</f>
        <v>CUMPLIDA</v>
      </c>
      <c r="R305" s="992" t="s">
        <v>1753</v>
      </c>
    </row>
    <row r="306" spans="2:18" ht="135.6" x14ac:dyDescent="0.25">
      <c r="B306" s="51" t="s">
        <v>16</v>
      </c>
      <c r="C306" s="52" t="s">
        <v>17</v>
      </c>
      <c r="D306" s="1204"/>
      <c r="E306" s="1225"/>
      <c r="F306" s="1130"/>
      <c r="G306" s="1130"/>
      <c r="H306" s="987" t="s">
        <v>1784</v>
      </c>
      <c r="I306" s="987" t="s">
        <v>1785</v>
      </c>
      <c r="J306" s="987" t="s">
        <v>1786</v>
      </c>
      <c r="K306" s="839">
        <v>3</v>
      </c>
      <c r="L306" s="569">
        <v>44067</v>
      </c>
      <c r="M306" s="569">
        <v>44196</v>
      </c>
      <c r="N306" s="840">
        <f t="shared" si="14"/>
        <v>18.428571428571427</v>
      </c>
      <c r="O306" s="841">
        <v>1</v>
      </c>
      <c r="P306" s="841">
        <f t="shared" si="15"/>
        <v>1</v>
      </c>
      <c r="Q306" s="995" t="str">
        <f>IF(ISNUMBER(P306),IF(P306=100%,"CUMPLIDA",IF(AND(ISNUMBER(M306),ISNUMBER(ITRC!$Q$5)), IF(M306&lt;ITRC!$Q$5,"INCUMPLIDA","PROCESO"), "VERIFICAR FECHA")),"SIN VALOR AVANCE")</f>
        <v>CUMPLIDA</v>
      </c>
      <c r="R306" s="992" t="s">
        <v>1787</v>
      </c>
    </row>
    <row r="307" spans="2:18" ht="150" x14ac:dyDescent="0.25">
      <c r="B307" s="51" t="s">
        <v>16</v>
      </c>
      <c r="C307" s="52" t="s">
        <v>17</v>
      </c>
      <c r="D307" s="1204"/>
      <c r="E307" s="1225"/>
      <c r="F307" s="1130"/>
      <c r="G307" s="1130"/>
      <c r="H307" s="987" t="s">
        <v>1788</v>
      </c>
      <c r="I307" s="987" t="s">
        <v>1789</v>
      </c>
      <c r="J307" s="987" t="s">
        <v>1790</v>
      </c>
      <c r="K307" s="839">
        <v>2</v>
      </c>
      <c r="L307" s="569">
        <v>44105</v>
      </c>
      <c r="M307" s="569">
        <v>44316</v>
      </c>
      <c r="N307" s="840">
        <f t="shared" si="14"/>
        <v>30.142857142857142</v>
      </c>
      <c r="O307" s="841">
        <v>1</v>
      </c>
      <c r="P307" s="841">
        <f t="shared" si="15"/>
        <v>1</v>
      </c>
      <c r="Q307" s="995" t="str">
        <f>IF(ISNUMBER(P307),IF(P307=100%,"CUMPLIDA",IF(AND(ISNUMBER(M307),ISNUMBER(ITRC!$Q$5)), IF(M307&lt;ITRC!$Q$5,"INCUMPLIDA","PROCESO"), "VERIFICAR FECHA")),"SIN VALOR AVANCE")</f>
        <v>CUMPLIDA</v>
      </c>
      <c r="R307" s="992" t="s">
        <v>1791</v>
      </c>
    </row>
    <row r="308" spans="2:18" ht="90" x14ac:dyDescent="0.25">
      <c r="B308" s="51" t="s">
        <v>16</v>
      </c>
      <c r="C308" s="52" t="s">
        <v>17</v>
      </c>
      <c r="D308" s="1204"/>
      <c r="E308" s="1225"/>
      <c r="F308" s="1130"/>
      <c r="G308" s="1130"/>
      <c r="H308" s="987" t="s">
        <v>1792</v>
      </c>
      <c r="I308" s="987" t="s">
        <v>1793</v>
      </c>
      <c r="J308" s="987" t="s">
        <v>1794</v>
      </c>
      <c r="K308" s="839">
        <v>1</v>
      </c>
      <c r="L308" s="569">
        <v>44105</v>
      </c>
      <c r="M308" s="569">
        <v>44195</v>
      </c>
      <c r="N308" s="840">
        <f t="shared" si="14"/>
        <v>12.857142857142858</v>
      </c>
      <c r="O308" s="841">
        <v>1</v>
      </c>
      <c r="P308" s="841">
        <f t="shared" si="15"/>
        <v>1</v>
      </c>
      <c r="Q308" s="995" t="str">
        <f>IF(ISNUMBER(P308),IF(P308=100%,"CUMPLIDA",IF(AND(ISNUMBER(M308),ISNUMBER(ITRC!$Q$5)), IF(M308&lt;ITRC!$Q$5,"INCUMPLIDA","PROCESO"), "VERIFICAR FECHA")),"SIN VALOR AVANCE")</f>
        <v>CUMPLIDA</v>
      </c>
      <c r="R308" s="992" t="s">
        <v>1795</v>
      </c>
    </row>
    <row r="309" spans="2:18" ht="60.6" x14ac:dyDescent="0.25">
      <c r="B309" s="51" t="s">
        <v>16</v>
      </c>
      <c r="C309" s="52" t="s">
        <v>17</v>
      </c>
      <c r="D309" s="1204"/>
      <c r="E309" s="1225"/>
      <c r="F309" s="1130"/>
      <c r="G309" s="1130"/>
      <c r="H309" s="1130" t="s">
        <v>1796</v>
      </c>
      <c r="I309" s="987" t="s">
        <v>1797</v>
      </c>
      <c r="J309" s="987" t="s">
        <v>1798</v>
      </c>
      <c r="K309" s="839">
        <v>1</v>
      </c>
      <c r="L309" s="569">
        <v>44105</v>
      </c>
      <c r="M309" s="569">
        <v>44134</v>
      </c>
      <c r="N309" s="840">
        <f t="shared" si="14"/>
        <v>4.1428571428571432</v>
      </c>
      <c r="O309" s="841">
        <v>1</v>
      </c>
      <c r="P309" s="841">
        <f t="shared" si="15"/>
        <v>1</v>
      </c>
      <c r="Q309" s="995" t="str">
        <f>IF(ISNUMBER(P309),IF(P309=100%,"CUMPLIDA",IF(AND(ISNUMBER(M309),ISNUMBER(ITRC!$Q$5)), IF(M309&lt;ITRC!$Q$5,"INCUMPLIDA","PROCESO"), "VERIFICAR FECHA")),"SIN VALOR AVANCE")</f>
        <v>CUMPLIDA</v>
      </c>
      <c r="R309" s="992" t="s">
        <v>1799</v>
      </c>
    </row>
    <row r="310" spans="2:18" ht="150.6" x14ac:dyDescent="0.25">
      <c r="B310" s="51" t="s">
        <v>16</v>
      </c>
      <c r="C310" s="52" t="s">
        <v>17</v>
      </c>
      <c r="D310" s="1204"/>
      <c r="E310" s="1225"/>
      <c r="F310" s="1130" t="s">
        <v>1800</v>
      </c>
      <c r="G310" s="1130"/>
      <c r="H310" s="1130"/>
      <c r="I310" s="987" t="s">
        <v>1797</v>
      </c>
      <c r="J310" s="987" t="s">
        <v>1801</v>
      </c>
      <c r="K310" s="839">
        <v>1</v>
      </c>
      <c r="L310" s="569">
        <v>44166</v>
      </c>
      <c r="M310" s="569">
        <v>44195</v>
      </c>
      <c r="N310" s="840">
        <f t="shared" si="14"/>
        <v>4.1428571428571432</v>
      </c>
      <c r="O310" s="841">
        <v>1</v>
      </c>
      <c r="P310" s="841">
        <f t="shared" si="15"/>
        <v>1</v>
      </c>
      <c r="Q310" s="995" t="str">
        <f>IF(ISNUMBER(P310),IF(P310=100%,"CUMPLIDA",IF(AND(ISNUMBER(M310),ISNUMBER(ITRC!$Q$5)), IF(M310&lt;ITRC!$Q$5,"INCUMPLIDA","PROCESO"), "VERIFICAR FECHA")),"SIN VALOR AVANCE")</f>
        <v>CUMPLIDA</v>
      </c>
      <c r="R310" s="992" t="s">
        <v>1781</v>
      </c>
    </row>
    <row r="311" spans="2:18" ht="150.6" x14ac:dyDescent="0.25">
      <c r="B311" s="51" t="s">
        <v>16</v>
      </c>
      <c r="C311" s="52" t="s">
        <v>17</v>
      </c>
      <c r="D311" s="1204"/>
      <c r="E311" s="1225"/>
      <c r="F311" s="1130"/>
      <c r="G311" s="1130"/>
      <c r="H311" s="1130"/>
      <c r="I311" s="987" t="s">
        <v>1797</v>
      </c>
      <c r="J311" s="987" t="s">
        <v>1802</v>
      </c>
      <c r="K311" s="839">
        <v>1</v>
      </c>
      <c r="L311" s="569">
        <v>44166</v>
      </c>
      <c r="M311" s="569">
        <v>44195</v>
      </c>
      <c r="N311" s="840">
        <f t="shared" si="14"/>
        <v>4.1428571428571432</v>
      </c>
      <c r="O311" s="841">
        <v>1</v>
      </c>
      <c r="P311" s="841">
        <f t="shared" si="15"/>
        <v>1</v>
      </c>
      <c r="Q311" s="995" t="str">
        <f>IF(ISNUMBER(P311),IF(P311=100%,"CUMPLIDA",IF(AND(ISNUMBER(M311),ISNUMBER(ITRC!$Q$5)), IF(M311&lt;ITRC!$Q$5,"INCUMPLIDA","PROCESO"), "VERIFICAR FECHA")),"SIN VALOR AVANCE")</f>
        <v>CUMPLIDA</v>
      </c>
      <c r="R311" s="992" t="s">
        <v>1781</v>
      </c>
    </row>
    <row r="312" spans="2:18" ht="105.6" x14ac:dyDescent="0.25">
      <c r="B312" s="51" t="s">
        <v>16</v>
      </c>
      <c r="C312" s="52" t="s">
        <v>17</v>
      </c>
      <c r="D312" s="1204"/>
      <c r="E312" s="1225"/>
      <c r="F312" s="1130"/>
      <c r="G312" s="1130"/>
      <c r="H312" s="1130"/>
      <c r="I312" s="987" t="s">
        <v>1797</v>
      </c>
      <c r="J312" s="987" t="s">
        <v>1803</v>
      </c>
      <c r="K312" s="839">
        <v>1</v>
      </c>
      <c r="L312" s="569">
        <v>44166</v>
      </c>
      <c r="M312" s="569">
        <v>44195</v>
      </c>
      <c r="N312" s="840">
        <f t="shared" ref="N312:N328" si="16">(M312-L312)/7</f>
        <v>4.1428571428571432</v>
      </c>
      <c r="O312" s="841">
        <v>1</v>
      </c>
      <c r="P312" s="841">
        <f t="shared" ref="P312:P328" si="17">O312</f>
        <v>1</v>
      </c>
      <c r="Q312" s="995" t="str">
        <f>IF(ISNUMBER(P312),IF(P312=100%,"CUMPLIDA",IF(AND(ISNUMBER(M312),ISNUMBER(ITRC!$Q$5)), IF(M312&lt;ITRC!$Q$5,"INCUMPLIDA","PROCESO"), "VERIFICAR FECHA")),"SIN VALOR AVANCE")</f>
        <v>CUMPLIDA</v>
      </c>
      <c r="R312" s="992" t="s">
        <v>1804</v>
      </c>
    </row>
    <row r="313" spans="2:18" ht="90.6" x14ac:dyDescent="0.25">
      <c r="B313" s="51" t="s">
        <v>16</v>
      </c>
      <c r="C313" s="52" t="s">
        <v>17</v>
      </c>
      <c r="D313" s="1204" t="s">
        <v>1805</v>
      </c>
      <c r="E313" s="1204" t="s">
        <v>1510</v>
      </c>
      <c r="F313" s="987" t="s">
        <v>1806</v>
      </c>
      <c r="G313" s="1130" t="s">
        <v>1807</v>
      </c>
      <c r="H313" s="987" t="s">
        <v>1808</v>
      </c>
      <c r="I313" s="987" t="s">
        <v>1809</v>
      </c>
      <c r="J313" s="987" t="s">
        <v>1810</v>
      </c>
      <c r="K313" s="839">
        <v>1</v>
      </c>
      <c r="L313" s="569">
        <v>44119</v>
      </c>
      <c r="M313" s="569">
        <v>44196</v>
      </c>
      <c r="N313" s="840">
        <f t="shared" si="16"/>
        <v>11</v>
      </c>
      <c r="O313" s="841">
        <v>1</v>
      </c>
      <c r="P313" s="841">
        <f t="shared" si="17"/>
        <v>1</v>
      </c>
      <c r="Q313" s="995" t="str">
        <f>IF(ISNUMBER(P313),IF(P313=100%,"CUMPLIDA",IF(AND(ISNUMBER(M313),ISNUMBER(ITRC!$Q$5)), IF(M313&lt;ITRC!$Q$5,"INCUMPLIDA","PROCESO"), "VERIFICAR FECHA")),"SIN VALOR AVANCE")</f>
        <v>CUMPLIDA</v>
      </c>
      <c r="R313" s="992" t="s">
        <v>1811</v>
      </c>
    </row>
    <row r="314" spans="2:18" ht="90.6" x14ac:dyDescent="0.25">
      <c r="B314" s="51" t="s">
        <v>16</v>
      </c>
      <c r="C314" s="52" t="s">
        <v>17</v>
      </c>
      <c r="D314" s="1204"/>
      <c r="E314" s="1204"/>
      <c r="F314" s="1130" t="s">
        <v>1812</v>
      </c>
      <c r="G314" s="1130"/>
      <c r="H314" s="987" t="s">
        <v>1813</v>
      </c>
      <c r="I314" s="987" t="s">
        <v>1814</v>
      </c>
      <c r="J314" s="987" t="s">
        <v>1051</v>
      </c>
      <c r="K314" s="839">
        <v>1</v>
      </c>
      <c r="L314" s="569">
        <v>44211</v>
      </c>
      <c r="M314" s="569">
        <v>44242</v>
      </c>
      <c r="N314" s="840">
        <f t="shared" si="16"/>
        <v>4.4285714285714288</v>
      </c>
      <c r="O314" s="841">
        <v>1</v>
      </c>
      <c r="P314" s="841">
        <f t="shared" si="17"/>
        <v>1</v>
      </c>
      <c r="Q314" s="995" t="str">
        <f>IF(ISNUMBER(P314),IF(P314=100%,"CUMPLIDA",IF(AND(ISNUMBER(M314),ISNUMBER(ITRC!$Q$5)), IF(M314&lt;ITRC!$Q$5,"INCUMPLIDA","PROCESO"), "VERIFICAR FECHA")),"SIN VALOR AVANCE")</f>
        <v>CUMPLIDA</v>
      </c>
      <c r="R314" s="992" t="s">
        <v>1811</v>
      </c>
    </row>
    <row r="315" spans="2:18" ht="225.6" x14ac:dyDescent="0.25">
      <c r="B315" s="51" t="s">
        <v>16</v>
      </c>
      <c r="C315" s="52" t="s">
        <v>17</v>
      </c>
      <c r="D315" s="1204"/>
      <c r="E315" s="1204"/>
      <c r="F315" s="1130"/>
      <c r="G315" s="1130"/>
      <c r="H315" s="987" t="s">
        <v>1815</v>
      </c>
      <c r="I315" s="987" t="s">
        <v>1816</v>
      </c>
      <c r="J315" s="987" t="s">
        <v>1817</v>
      </c>
      <c r="K315" s="839">
        <v>2</v>
      </c>
      <c r="L315" s="569">
        <v>44136</v>
      </c>
      <c r="M315" s="569">
        <v>44316</v>
      </c>
      <c r="N315" s="840">
        <f t="shared" si="16"/>
        <v>25.714285714285715</v>
      </c>
      <c r="O315" s="841">
        <v>1</v>
      </c>
      <c r="P315" s="841">
        <f t="shared" si="17"/>
        <v>1</v>
      </c>
      <c r="Q315" s="995" t="str">
        <f>IF(ISNUMBER(P315),IF(P315=100%,"CUMPLIDA",IF(AND(ISNUMBER(M315),ISNUMBER(ITRC!$Q$5)), IF(M315&lt;ITRC!$Q$5,"INCUMPLIDA","PROCESO"), "VERIFICAR FECHA")),"SIN VALOR AVANCE")</f>
        <v>CUMPLIDA</v>
      </c>
      <c r="R315" s="992" t="s">
        <v>1818</v>
      </c>
    </row>
    <row r="316" spans="2:18" ht="105.6" x14ac:dyDescent="0.25">
      <c r="B316" s="51" t="s">
        <v>16</v>
      </c>
      <c r="C316" s="52" t="s">
        <v>17</v>
      </c>
      <c r="D316" s="1204"/>
      <c r="E316" s="1204"/>
      <c r="F316" s="1130" t="s">
        <v>1819</v>
      </c>
      <c r="G316" s="1130"/>
      <c r="H316" s="987" t="s">
        <v>1820</v>
      </c>
      <c r="I316" s="987" t="s">
        <v>1821</v>
      </c>
      <c r="J316" s="987" t="s">
        <v>1822</v>
      </c>
      <c r="K316" s="839">
        <v>6</v>
      </c>
      <c r="L316" s="569">
        <v>44136</v>
      </c>
      <c r="M316" s="569">
        <v>44319</v>
      </c>
      <c r="N316" s="840">
        <f t="shared" si="16"/>
        <v>26.142857142857142</v>
      </c>
      <c r="O316" s="841">
        <v>1</v>
      </c>
      <c r="P316" s="841">
        <f t="shared" si="17"/>
        <v>1</v>
      </c>
      <c r="Q316" s="995" t="str">
        <f>IF(ISNUMBER(P316),IF(P316=100%,"CUMPLIDA",IF(AND(ISNUMBER(M316),ISNUMBER(ITRC!$Q$5)), IF(M316&lt;ITRC!$Q$5,"INCUMPLIDA","PROCESO"), "VERIFICAR FECHA")),"SIN VALOR AVANCE")</f>
        <v>CUMPLIDA</v>
      </c>
      <c r="R316" s="992" t="s">
        <v>1823</v>
      </c>
    </row>
    <row r="317" spans="2:18" ht="90.6" x14ac:dyDescent="0.25">
      <c r="B317" s="51" t="s">
        <v>16</v>
      </c>
      <c r="C317" s="52" t="s">
        <v>17</v>
      </c>
      <c r="D317" s="1204"/>
      <c r="E317" s="1204"/>
      <c r="F317" s="1130"/>
      <c r="G317" s="1130"/>
      <c r="H317" s="987" t="s">
        <v>1824</v>
      </c>
      <c r="I317" s="987" t="s">
        <v>1825</v>
      </c>
      <c r="J317" s="987" t="s">
        <v>1826</v>
      </c>
      <c r="K317" s="839">
        <v>1</v>
      </c>
      <c r="L317" s="569">
        <v>44119</v>
      </c>
      <c r="M317" s="569">
        <v>44228</v>
      </c>
      <c r="N317" s="840">
        <f t="shared" si="16"/>
        <v>15.571428571428571</v>
      </c>
      <c r="O317" s="841">
        <v>1</v>
      </c>
      <c r="P317" s="841">
        <f t="shared" si="17"/>
        <v>1</v>
      </c>
      <c r="Q317" s="995" t="str">
        <f>IF(ISNUMBER(P317),IF(P317=100%,"CUMPLIDA",IF(AND(ISNUMBER(M317),ISNUMBER(ITRC!$Q$5)), IF(M317&lt;ITRC!$Q$5,"INCUMPLIDA","PROCESO"), "VERIFICAR FECHA")),"SIN VALOR AVANCE")</f>
        <v>CUMPLIDA</v>
      </c>
      <c r="R317" s="992" t="s">
        <v>1811</v>
      </c>
    </row>
    <row r="318" spans="2:18" ht="105.6" x14ac:dyDescent="0.25">
      <c r="B318" s="51" t="s">
        <v>16</v>
      </c>
      <c r="C318" s="52" t="s">
        <v>17</v>
      </c>
      <c r="D318" s="1204"/>
      <c r="E318" s="1204"/>
      <c r="F318" s="1130" t="s">
        <v>1827</v>
      </c>
      <c r="G318" s="1130"/>
      <c r="H318" s="987" t="s">
        <v>1828</v>
      </c>
      <c r="I318" s="987" t="s">
        <v>1829</v>
      </c>
      <c r="J318" s="987" t="s">
        <v>1822</v>
      </c>
      <c r="K318" s="839">
        <v>12</v>
      </c>
      <c r="L318" s="569">
        <v>44242</v>
      </c>
      <c r="M318" s="569">
        <v>44607</v>
      </c>
      <c r="N318" s="840">
        <f t="shared" si="16"/>
        <v>52.142857142857146</v>
      </c>
      <c r="O318" s="841">
        <v>1</v>
      </c>
      <c r="P318" s="841">
        <f t="shared" si="17"/>
        <v>1</v>
      </c>
      <c r="Q318" s="995" t="str">
        <f>IF(ISNUMBER(P318),IF(P318=100%,"CUMPLIDA",IF(AND(ISNUMBER(M318),ISNUMBER(ITRC!$Q$5)), IF(M318&lt;ITRC!$Q$5,"INCUMPLIDA","PROCESO"), "VERIFICAR FECHA")),"SIN VALOR AVANCE")</f>
        <v>CUMPLIDA</v>
      </c>
      <c r="R318" s="992" t="s">
        <v>1823</v>
      </c>
    </row>
    <row r="319" spans="2:18" ht="90.6" x14ac:dyDescent="0.25">
      <c r="B319" s="51" t="s">
        <v>16</v>
      </c>
      <c r="C319" s="52" t="s">
        <v>17</v>
      </c>
      <c r="D319" s="1204"/>
      <c r="E319" s="1204"/>
      <c r="F319" s="1130"/>
      <c r="G319" s="1130"/>
      <c r="H319" s="987" t="s">
        <v>1830</v>
      </c>
      <c r="I319" s="987" t="s">
        <v>1831</v>
      </c>
      <c r="J319" s="987" t="s">
        <v>1832</v>
      </c>
      <c r="K319" s="839">
        <v>1</v>
      </c>
      <c r="L319" s="569">
        <v>44105</v>
      </c>
      <c r="M319" s="569">
        <v>44119</v>
      </c>
      <c r="N319" s="840">
        <f t="shared" si="16"/>
        <v>2</v>
      </c>
      <c r="O319" s="841">
        <v>1</v>
      </c>
      <c r="P319" s="841">
        <f t="shared" si="17"/>
        <v>1</v>
      </c>
      <c r="Q319" s="995" t="str">
        <f>IF(ISNUMBER(P319),IF(P319=100%,"CUMPLIDA",IF(AND(ISNUMBER(M319),ISNUMBER(ITRC!$Q$5)), IF(M319&lt;ITRC!$Q$5,"INCUMPLIDA","PROCESO"), "VERIFICAR FECHA")),"SIN VALOR AVANCE")</f>
        <v>CUMPLIDA</v>
      </c>
      <c r="R319" s="992" t="s">
        <v>1811</v>
      </c>
    </row>
    <row r="320" spans="2:18" ht="105.6" x14ac:dyDescent="0.25">
      <c r="B320" s="51" t="s">
        <v>16</v>
      </c>
      <c r="C320" s="52" t="s">
        <v>17</v>
      </c>
      <c r="D320" s="1204"/>
      <c r="E320" s="1204"/>
      <c r="F320" s="1130" t="s">
        <v>1833</v>
      </c>
      <c r="G320" s="1130"/>
      <c r="H320" s="987" t="s">
        <v>1834</v>
      </c>
      <c r="I320" s="987" t="s">
        <v>1835</v>
      </c>
      <c r="J320" s="987" t="s">
        <v>1836</v>
      </c>
      <c r="K320" s="839">
        <v>1</v>
      </c>
      <c r="L320" s="569">
        <v>44120</v>
      </c>
      <c r="M320" s="569">
        <v>44134</v>
      </c>
      <c r="N320" s="840">
        <f t="shared" si="16"/>
        <v>2</v>
      </c>
      <c r="O320" s="841">
        <v>1</v>
      </c>
      <c r="P320" s="841">
        <f t="shared" si="17"/>
        <v>1</v>
      </c>
      <c r="Q320" s="995" t="str">
        <f>IF(ISNUMBER(P320),IF(P320=100%,"CUMPLIDA",IF(AND(ISNUMBER(M320),ISNUMBER(ITRC!$Q$5)), IF(M320&lt;ITRC!$Q$5,"INCUMPLIDA","PROCESO"), "VERIFICAR FECHA")),"SIN VALOR AVANCE")</f>
        <v>CUMPLIDA</v>
      </c>
      <c r="R320" s="992" t="s">
        <v>1837</v>
      </c>
    </row>
    <row r="321" spans="2:18" ht="105.6" x14ac:dyDescent="0.25">
      <c r="B321" s="51" t="s">
        <v>16</v>
      </c>
      <c r="C321" s="52" t="s">
        <v>17</v>
      </c>
      <c r="D321" s="1204"/>
      <c r="E321" s="1204"/>
      <c r="F321" s="1130"/>
      <c r="G321" s="1130"/>
      <c r="H321" s="987" t="s">
        <v>1838</v>
      </c>
      <c r="I321" s="987" t="s">
        <v>1839</v>
      </c>
      <c r="J321" s="987" t="s">
        <v>1840</v>
      </c>
      <c r="K321" s="839">
        <v>1</v>
      </c>
      <c r="L321" s="569">
        <v>44134</v>
      </c>
      <c r="M321" s="569">
        <v>44592</v>
      </c>
      <c r="N321" s="840">
        <f t="shared" si="16"/>
        <v>65.428571428571431</v>
      </c>
      <c r="O321" s="841">
        <v>1</v>
      </c>
      <c r="P321" s="841">
        <f t="shared" si="17"/>
        <v>1</v>
      </c>
      <c r="Q321" s="995" t="str">
        <f>IF(ISNUMBER(P321),IF(P321=100%,"CUMPLIDA",IF(AND(ISNUMBER(M321),ISNUMBER(ITRC!$Q$5)), IF(M321&lt;ITRC!$Q$5,"INCUMPLIDA","PROCESO"), "VERIFICAR FECHA")),"SIN VALOR AVANCE")</f>
        <v>CUMPLIDA</v>
      </c>
      <c r="R321" s="992" t="s">
        <v>1837</v>
      </c>
    </row>
    <row r="322" spans="2:18" ht="90.6" x14ac:dyDescent="0.25">
      <c r="B322" s="51" t="s">
        <v>16</v>
      </c>
      <c r="C322" s="52" t="s">
        <v>17</v>
      </c>
      <c r="D322" s="1204" t="s">
        <v>1841</v>
      </c>
      <c r="E322" s="1204" t="s">
        <v>1367</v>
      </c>
      <c r="F322" s="1130" t="s">
        <v>1842</v>
      </c>
      <c r="G322" s="1130" t="s">
        <v>1843</v>
      </c>
      <c r="H322" s="987" t="s">
        <v>1844</v>
      </c>
      <c r="I322" s="987" t="s">
        <v>1845</v>
      </c>
      <c r="J322" s="987" t="s">
        <v>1846</v>
      </c>
      <c r="K322" s="839">
        <v>1</v>
      </c>
      <c r="L322" s="569">
        <v>44228</v>
      </c>
      <c r="M322" s="569">
        <v>44911</v>
      </c>
      <c r="N322" s="840">
        <f t="shared" si="16"/>
        <v>97.571428571428569</v>
      </c>
      <c r="O322" s="841">
        <v>1</v>
      </c>
      <c r="P322" s="841">
        <f t="shared" si="17"/>
        <v>1</v>
      </c>
      <c r="Q322" s="995" t="str">
        <f>IF(ISNUMBER(P322),IF(P322=100%,"CUMPLIDA",IF(AND(ISNUMBER(M322),ISNUMBER(ITRC!$Q$5)), IF(M322&lt;ITRC!$Q$5,"INCUMPLIDA","PROCESO"), "VERIFICAR FECHA")),"SIN VALOR AVANCE")</f>
        <v>CUMPLIDA</v>
      </c>
      <c r="R322" s="992" t="s">
        <v>1847</v>
      </c>
    </row>
    <row r="323" spans="2:18" ht="90.6" x14ac:dyDescent="0.25">
      <c r="B323" s="51" t="s">
        <v>16</v>
      </c>
      <c r="C323" s="52" t="s">
        <v>17</v>
      </c>
      <c r="D323" s="1204"/>
      <c r="E323" s="1204"/>
      <c r="F323" s="1130"/>
      <c r="G323" s="1130"/>
      <c r="H323" s="987" t="s">
        <v>1848</v>
      </c>
      <c r="I323" s="987" t="s">
        <v>1849</v>
      </c>
      <c r="J323" s="987" t="s">
        <v>1850</v>
      </c>
      <c r="K323" s="839">
        <v>1</v>
      </c>
      <c r="L323" s="569">
        <v>44228</v>
      </c>
      <c r="M323" s="569">
        <v>44561</v>
      </c>
      <c r="N323" s="840">
        <f t="shared" si="16"/>
        <v>47.571428571428569</v>
      </c>
      <c r="O323" s="841">
        <v>1</v>
      </c>
      <c r="P323" s="841">
        <f t="shared" si="17"/>
        <v>1</v>
      </c>
      <c r="Q323" s="995" t="str">
        <f>IF(ISNUMBER(P323),IF(P323=100%,"CUMPLIDA",IF(AND(ISNUMBER(M323),ISNUMBER(ITRC!$Q$5)), IF(M323&lt;ITRC!$Q$5,"INCUMPLIDA","PROCESO"), "VERIFICAR FECHA")),"SIN VALOR AVANCE")</f>
        <v>CUMPLIDA</v>
      </c>
      <c r="R323" s="992" t="s">
        <v>1847</v>
      </c>
    </row>
    <row r="324" spans="2:18" ht="90.6" x14ac:dyDescent="0.25">
      <c r="B324" s="51" t="s">
        <v>16</v>
      </c>
      <c r="C324" s="52" t="s">
        <v>17</v>
      </c>
      <c r="D324" s="1204"/>
      <c r="E324" s="1204"/>
      <c r="F324" s="1130" t="s">
        <v>1851</v>
      </c>
      <c r="G324" s="1130"/>
      <c r="H324" s="987" t="s">
        <v>1852</v>
      </c>
      <c r="I324" s="987" t="s">
        <v>1849</v>
      </c>
      <c r="J324" s="987" t="s">
        <v>1850</v>
      </c>
      <c r="K324" s="839">
        <v>1</v>
      </c>
      <c r="L324" s="569">
        <v>44228</v>
      </c>
      <c r="M324" s="569">
        <v>44469</v>
      </c>
      <c r="N324" s="840">
        <f t="shared" si="16"/>
        <v>34.428571428571431</v>
      </c>
      <c r="O324" s="841">
        <v>1</v>
      </c>
      <c r="P324" s="841">
        <f t="shared" si="17"/>
        <v>1</v>
      </c>
      <c r="Q324" s="995" t="str">
        <f>IF(ISNUMBER(P324),IF(P324=100%,"CUMPLIDA",IF(AND(ISNUMBER(M324),ISNUMBER(ITRC!$Q$5)), IF(M324&lt;ITRC!$Q$5,"INCUMPLIDA","PROCESO"), "VERIFICAR FECHA")),"SIN VALOR AVANCE")</f>
        <v>CUMPLIDA</v>
      </c>
      <c r="R324" s="992" t="s">
        <v>1847</v>
      </c>
    </row>
    <row r="325" spans="2:18" ht="90.6" x14ac:dyDescent="0.25">
      <c r="B325" s="51" t="s">
        <v>16</v>
      </c>
      <c r="C325" s="52" t="s">
        <v>17</v>
      </c>
      <c r="D325" s="1204"/>
      <c r="E325" s="1204"/>
      <c r="F325" s="1130"/>
      <c r="G325" s="1130"/>
      <c r="H325" s="987" t="s">
        <v>1853</v>
      </c>
      <c r="I325" s="987" t="s">
        <v>1854</v>
      </c>
      <c r="J325" s="987" t="s">
        <v>1855</v>
      </c>
      <c r="K325" s="841">
        <v>1</v>
      </c>
      <c r="L325" s="569">
        <v>44228</v>
      </c>
      <c r="M325" s="569">
        <v>44561</v>
      </c>
      <c r="N325" s="840">
        <f t="shared" si="16"/>
        <v>47.571428571428569</v>
      </c>
      <c r="O325" s="841">
        <v>1</v>
      </c>
      <c r="P325" s="841">
        <f t="shared" si="17"/>
        <v>1</v>
      </c>
      <c r="Q325" s="995" t="str">
        <f>IF(ISNUMBER(P325),IF(P325=100%,"CUMPLIDA",IF(AND(ISNUMBER(M325),ISNUMBER(ITRC!$Q$5)), IF(M325&lt;ITRC!$Q$5,"INCUMPLIDA","PROCESO"), "VERIFICAR FECHA")),"SIN VALOR AVANCE")</f>
        <v>CUMPLIDA</v>
      </c>
      <c r="R325" s="992" t="s">
        <v>1847</v>
      </c>
    </row>
    <row r="326" spans="2:18" ht="90.6" x14ac:dyDescent="0.25">
      <c r="B326" s="51" t="s">
        <v>16</v>
      </c>
      <c r="C326" s="52" t="s">
        <v>17</v>
      </c>
      <c r="D326" s="1204"/>
      <c r="E326" s="1204"/>
      <c r="F326" s="1130"/>
      <c r="G326" s="1130"/>
      <c r="H326" s="987" t="s">
        <v>1856</v>
      </c>
      <c r="I326" s="987" t="s">
        <v>1857</v>
      </c>
      <c r="J326" s="987" t="s">
        <v>1858</v>
      </c>
      <c r="K326" s="841">
        <v>1</v>
      </c>
      <c r="L326" s="569">
        <v>44228</v>
      </c>
      <c r="M326" s="569">
        <v>44561</v>
      </c>
      <c r="N326" s="840">
        <f t="shared" si="16"/>
        <v>47.571428571428569</v>
      </c>
      <c r="O326" s="841">
        <v>1</v>
      </c>
      <c r="P326" s="841">
        <f t="shared" si="17"/>
        <v>1</v>
      </c>
      <c r="Q326" s="995" t="str">
        <f>IF(ISNUMBER(P326),IF(P326=100%,"CUMPLIDA",IF(AND(ISNUMBER(M326),ISNUMBER(ITRC!$Q$5)), IF(M326&lt;ITRC!$Q$5,"INCUMPLIDA","PROCESO"), "VERIFICAR FECHA")),"SIN VALOR AVANCE")</f>
        <v>CUMPLIDA</v>
      </c>
      <c r="R326" s="992" t="s">
        <v>1847</v>
      </c>
    </row>
    <row r="327" spans="2:18" ht="90.6" x14ac:dyDescent="0.25">
      <c r="B327" s="51" t="s">
        <v>16</v>
      </c>
      <c r="C327" s="52" t="s">
        <v>17</v>
      </c>
      <c r="D327" s="1204"/>
      <c r="E327" s="1204"/>
      <c r="F327" s="1130" t="s">
        <v>1859</v>
      </c>
      <c r="G327" s="1130"/>
      <c r="H327" s="987" t="s">
        <v>1860</v>
      </c>
      <c r="I327" s="987" t="s">
        <v>1854</v>
      </c>
      <c r="J327" s="987" t="s">
        <v>1855</v>
      </c>
      <c r="K327" s="841">
        <v>1</v>
      </c>
      <c r="L327" s="569">
        <v>44228</v>
      </c>
      <c r="M327" s="569">
        <v>44561</v>
      </c>
      <c r="N327" s="840">
        <f t="shared" si="16"/>
        <v>47.571428571428569</v>
      </c>
      <c r="O327" s="841">
        <v>1</v>
      </c>
      <c r="P327" s="841">
        <f t="shared" si="17"/>
        <v>1</v>
      </c>
      <c r="Q327" s="995" t="str">
        <f>IF(ISNUMBER(P327),IF(P327=100%,"CUMPLIDA",IF(AND(ISNUMBER(M327),ISNUMBER(ITRC!$Q$5)), IF(M327&lt;ITRC!$Q$5,"INCUMPLIDA","PROCESO"), "VERIFICAR FECHA")),"SIN VALOR AVANCE")</f>
        <v>CUMPLIDA</v>
      </c>
      <c r="R327" s="992" t="s">
        <v>1847</v>
      </c>
    </row>
    <row r="328" spans="2:18" ht="90.6" x14ac:dyDescent="0.25">
      <c r="B328" s="51" t="s">
        <v>16</v>
      </c>
      <c r="C328" s="52" t="s">
        <v>17</v>
      </c>
      <c r="D328" s="1204"/>
      <c r="E328" s="1204"/>
      <c r="F328" s="1130"/>
      <c r="G328" s="1130"/>
      <c r="H328" s="987" t="s">
        <v>1861</v>
      </c>
      <c r="I328" s="987" t="s">
        <v>1862</v>
      </c>
      <c r="J328" s="987" t="s">
        <v>1863</v>
      </c>
      <c r="K328" s="841">
        <v>1</v>
      </c>
      <c r="L328" s="569">
        <v>44228</v>
      </c>
      <c r="M328" s="569">
        <v>44561</v>
      </c>
      <c r="N328" s="840">
        <f t="shared" si="16"/>
        <v>47.571428571428569</v>
      </c>
      <c r="O328" s="841">
        <v>1</v>
      </c>
      <c r="P328" s="841">
        <f t="shared" si="17"/>
        <v>1</v>
      </c>
      <c r="Q328" s="995" t="str">
        <f>IF(ISNUMBER(P328),IF(P328=100%,"CUMPLIDA",IF(AND(ISNUMBER(M328),ISNUMBER(ITRC!$Q$5)), IF(M328&lt;ITRC!$Q$5,"INCUMPLIDA","PROCESO"), "VERIFICAR FECHA")),"SIN VALOR AVANCE")</f>
        <v>CUMPLIDA</v>
      </c>
      <c r="R328" s="992" t="s">
        <v>1847</v>
      </c>
    </row>
    <row r="329" spans="2:18" ht="75" x14ac:dyDescent="0.25">
      <c r="B329" s="51" t="s">
        <v>16</v>
      </c>
      <c r="C329" s="52" t="s">
        <v>17</v>
      </c>
      <c r="D329" s="1204" t="s">
        <v>1864</v>
      </c>
      <c r="E329" s="1204" t="s">
        <v>1865</v>
      </c>
      <c r="F329" s="1130" t="s">
        <v>1866</v>
      </c>
      <c r="G329" s="1130" t="s">
        <v>1867</v>
      </c>
      <c r="H329" s="987" t="s">
        <v>1868</v>
      </c>
      <c r="I329" s="987" t="s">
        <v>1869</v>
      </c>
      <c r="J329" s="987" t="s">
        <v>1870</v>
      </c>
      <c r="K329" s="839">
        <v>1</v>
      </c>
      <c r="L329" s="569">
        <v>44712</v>
      </c>
      <c r="M329" s="569">
        <v>44925</v>
      </c>
      <c r="N329" s="840">
        <f>(M329-L329)/7</f>
        <v>30.428571428571427</v>
      </c>
      <c r="O329" s="841">
        <v>1</v>
      </c>
      <c r="P329" s="841">
        <f>O329</f>
        <v>1</v>
      </c>
      <c r="Q329" s="995" t="str">
        <f>IF(ISNUMBER(P329),IF(P329=100%,"CUMPLIDA",IF(AND(ISNUMBER(M329),ISNUMBER(ITRC!$Q$5)), IF(M329&lt;ITRC!$Q$5,"INCUMPLIDA","PROCESO"), "VERIFICAR FECHA")),"SIN VALOR AVANCE")</f>
        <v>CUMPLIDA</v>
      </c>
      <c r="R329" s="992" t="s">
        <v>1871</v>
      </c>
    </row>
    <row r="330" spans="2:18" ht="45.6" x14ac:dyDescent="0.25">
      <c r="B330" s="51" t="s">
        <v>16</v>
      </c>
      <c r="C330" s="52" t="s">
        <v>17</v>
      </c>
      <c r="D330" s="1204"/>
      <c r="E330" s="1204"/>
      <c r="F330" s="1130"/>
      <c r="G330" s="1130"/>
      <c r="H330" s="987" t="s">
        <v>1872</v>
      </c>
      <c r="I330" s="987" t="s">
        <v>1873</v>
      </c>
      <c r="J330" s="987" t="s">
        <v>1874</v>
      </c>
      <c r="K330" s="839">
        <v>1</v>
      </c>
      <c r="L330" s="569">
        <v>44713</v>
      </c>
      <c r="M330" s="569">
        <v>44926</v>
      </c>
      <c r="N330" s="840">
        <f t="shared" ref="N330:N336" si="18">(M330-L330)/7</f>
        <v>30.428571428571427</v>
      </c>
      <c r="O330" s="841">
        <v>1</v>
      </c>
      <c r="P330" s="841">
        <f t="shared" ref="P330:P336" si="19">O330</f>
        <v>1</v>
      </c>
      <c r="Q330" s="995" t="str">
        <f>IF(ISNUMBER(P330),IF(P330=100%,"CUMPLIDA",IF(AND(ISNUMBER(M330),ISNUMBER(ITRC!$Q$5)), IF(M330&lt;ITRC!$Q$5,"INCUMPLIDA","PROCESO"), "VERIFICAR FECHA")),"SIN VALOR AVANCE")</f>
        <v>CUMPLIDA</v>
      </c>
      <c r="R330" s="992" t="s">
        <v>4160</v>
      </c>
    </row>
    <row r="331" spans="2:18" ht="75" x14ac:dyDescent="0.25">
      <c r="B331" s="51" t="s">
        <v>16</v>
      </c>
      <c r="C331" s="52" t="s">
        <v>17</v>
      </c>
      <c r="D331" s="1204"/>
      <c r="E331" s="1204"/>
      <c r="F331" s="1130"/>
      <c r="G331" s="1130"/>
      <c r="H331" s="987" t="s">
        <v>1875</v>
      </c>
      <c r="I331" s="987" t="s">
        <v>1876</v>
      </c>
      <c r="J331" s="987" t="s">
        <v>1877</v>
      </c>
      <c r="K331" s="839">
        <v>6</v>
      </c>
      <c r="L331" s="569">
        <v>44713</v>
      </c>
      <c r="M331" s="569">
        <v>44926</v>
      </c>
      <c r="N331" s="840">
        <f t="shared" si="18"/>
        <v>30.428571428571427</v>
      </c>
      <c r="O331" s="841">
        <v>1</v>
      </c>
      <c r="P331" s="841">
        <f t="shared" si="19"/>
        <v>1</v>
      </c>
      <c r="Q331" s="995" t="str">
        <f>IF(ISNUMBER(P331),IF(P331=100%,"CUMPLIDA",IF(AND(ISNUMBER(M331),ISNUMBER(ITRC!$Q$5)), IF(M331&lt;ITRC!$Q$5,"INCUMPLIDA","PROCESO"), "VERIFICAR FECHA")),"SIN VALOR AVANCE")</f>
        <v>CUMPLIDA</v>
      </c>
      <c r="R331" s="992" t="s">
        <v>4161</v>
      </c>
    </row>
    <row r="332" spans="2:18" ht="60.6" x14ac:dyDescent="0.25">
      <c r="B332" s="51" t="s">
        <v>16</v>
      </c>
      <c r="C332" s="52" t="s">
        <v>17</v>
      </c>
      <c r="D332" s="1204"/>
      <c r="E332" s="1204"/>
      <c r="F332" s="1130"/>
      <c r="G332" s="1130"/>
      <c r="H332" s="987" t="s">
        <v>1878</v>
      </c>
      <c r="I332" s="987" t="s">
        <v>1879</v>
      </c>
      <c r="J332" s="987" t="s">
        <v>1880</v>
      </c>
      <c r="K332" s="839">
        <v>1</v>
      </c>
      <c r="L332" s="569">
        <v>44712</v>
      </c>
      <c r="M332" s="569">
        <v>44834</v>
      </c>
      <c r="N332" s="840">
        <f t="shared" si="18"/>
        <v>17.428571428571427</v>
      </c>
      <c r="O332" s="841">
        <v>1</v>
      </c>
      <c r="P332" s="841">
        <f t="shared" si="19"/>
        <v>1</v>
      </c>
      <c r="Q332" s="995" t="str">
        <f>IF(ISNUMBER(P332),IF(P332=100%,"CUMPLIDA",IF(AND(ISNUMBER(M332),ISNUMBER(ITRC!$Q$5)), IF(M332&lt;ITRC!$Q$5,"INCUMPLIDA","PROCESO"), "VERIFICAR FECHA")),"SIN VALOR AVANCE")</f>
        <v>CUMPLIDA</v>
      </c>
      <c r="R332" s="992" t="s">
        <v>4162</v>
      </c>
    </row>
    <row r="333" spans="2:18" ht="75" x14ac:dyDescent="0.25">
      <c r="B333" s="51" t="s">
        <v>16</v>
      </c>
      <c r="C333" s="52" t="s">
        <v>17</v>
      </c>
      <c r="D333" s="1204"/>
      <c r="E333" s="1204"/>
      <c r="F333" s="1130" t="s">
        <v>1881</v>
      </c>
      <c r="G333" s="1130"/>
      <c r="H333" s="987" t="s">
        <v>1882</v>
      </c>
      <c r="I333" s="987" t="s">
        <v>1883</v>
      </c>
      <c r="J333" s="987" t="s">
        <v>1884</v>
      </c>
      <c r="K333" s="839">
        <v>1</v>
      </c>
      <c r="L333" s="569">
        <v>44727</v>
      </c>
      <c r="M333" s="569">
        <v>44849</v>
      </c>
      <c r="N333" s="840">
        <f t="shared" si="18"/>
        <v>17.428571428571427</v>
      </c>
      <c r="O333" s="841">
        <v>1</v>
      </c>
      <c r="P333" s="841">
        <f t="shared" si="19"/>
        <v>1</v>
      </c>
      <c r="Q333" s="995" t="str">
        <f>IF(ISNUMBER(P333),IF(P333=100%,"CUMPLIDA",IF(AND(ISNUMBER(M333),ISNUMBER(ITRC!$Q$5)), IF(M333&lt;ITRC!$Q$5,"INCUMPLIDA","PROCESO"), "VERIFICAR FECHA")),"SIN VALOR AVANCE")</f>
        <v>CUMPLIDA</v>
      </c>
      <c r="R333" s="992" t="s">
        <v>4162</v>
      </c>
    </row>
    <row r="334" spans="2:18" ht="45.6" x14ac:dyDescent="0.25">
      <c r="B334" s="51" t="s">
        <v>16</v>
      </c>
      <c r="C334" s="52" t="s">
        <v>17</v>
      </c>
      <c r="D334" s="1204"/>
      <c r="E334" s="1204"/>
      <c r="F334" s="1130"/>
      <c r="G334" s="1130"/>
      <c r="H334" s="987" t="s">
        <v>1885</v>
      </c>
      <c r="I334" s="987" t="s">
        <v>1886</v>
      </c>
      <c r="J334" s="987" t="s">
        <v>1887</v>
      </c>
      <c r="K334" s="839">
        <v>1</v>
      </c>
      <c r="L334" s="569">
        <v>44743</v>
      </c>
      <c r="M334" s="569">
        <v>44865</v>
      </c>
      <c r="N334" s="840">
        <f t="shared" si="18"/>
        <v>17.428571428571427</v>
      </c>
      <c r="O334" s="841">
        <v>1</v>
      </c>
      <c r="P334" s="841">
        <f t="shared" si="19"/>
        <v>1</v>
      </c>
      <c r="Q334" s="995" t="str">
        <f>IF(ISNUMBER(P334),IF(P334=100%,"CUMPLIDA",IF(AND(ISNUMBER(M334),ISNUMBER(ITRC!$Q$5)), IF(M334&lt;ITRC!$Q$5,"INCUMPLIDA","PROCESO"), "VERIFICAR FECHA")),"SIN VALOR AVANCE")</f>
        <v>CUMPLIDA</v>
      </c>
      <c r="R334" s="992" t="s">
        <v>4161</v>
      </c>
    </row>
    <row r="335" spans="2:18" ht="45.6" x14ac:dyDescent="0.25">
      <c r="B335" s="51" t="s">
        <v>16</v>
      </c>
      <c r="C335" s="52" t="s">
        <v>17</v>
      </c>
      <c r="D335" s="1204"/>
      <c r="E335" s="1204"/>
      <c r="F335" s="1130"/>
      <c r="G335" s="1130"/>
      <c r="H335" s="987" t="s">
        <v>1888</v>
      </c>
      <c r="I335" s="987" t="s">
        <v>1889</v>
      </c>
      <c r="J335" s="987" t="s">
        <v>1890</v>
      </c>
      <c r="K335" s="839">
        <v>2</v>
      </c>
      <c r="L335" s="569">
        <v>44713</v>
      </c>
      <c r="M335" s="569">
        <v>44926</v>
      </c>
      <c r="N335" s="840">
        <f t="shared" si="18"/>
        <v>30.428571428571427</v>
      </c>
      <c r="O335" s="841">
        <v>1</v>
      </c>
      <c r="P335" s="841">
        <f t="shared" si="19"/>
        <v>1</v>
      </c>
      <c r="Q335" s="995" t="str">
        <f>IF(ISNUMBER(P335),IF(P335=100%,"CUMPLIDA",IF(AND(ISNUMBER(M335),ISNUMBER(ITRC!$Q$5)), IF(M335&lt;ITRC!$Q$5,"INCUMPLIDA","PROCESO"), "VERIFICAR FECHA")),"SIN VALOR AVANCE")</f>
        <v>CUMPLIDA</v>
      </c>
      <c r="R335" s="992" t="s">
        <v>4163</v>
      </c>
    </row>
    <row r="336" spans="2:18" ht="60" x14ac:dyDescent="0.25">
      <c r="B336" s="51" t="s">
        <v>16</v>
      </c>
      <c r="C336" s="52" t="s">
        <v>17</v>
      </c>
      <c r="D336" s="1204"/>
      <c r="E336" s="1204"/>
      <c r="F336" s="1130"/>
      <c r="G336" s="1130"/>
      <c r="H336" s="987" t="s">
        <v>1891</v>
      </c>
      <c r="I336" s="987" t="s">
        <v>1891</v>
      </c>
      <c r="J336" s="987" t="s">
        <v>1892</v>
      </c>
      <c r="K336" s="839">
        <v>1</v>
      </c>
      <c r="L336" s="569">
        <v>44713</v>
      </c>
      <c r="M336" s="569">
        <v>44926</v>
      </c>
      <c r="N336" s="840">
        <f t="shared" si="18"/>
        <v>30.428571428571427</v>
      </c>
      <c r="O336" s="841">
        <v>1</v>
      </c>
      <c r="P336" s="841">
        <f t="shared" si="19"/>
        <v>1</v>
      </c>
      <c r="Q336" s="995" t="str">
        <f>IF(ISNUMBER(P336),IF(P336=100%,"CUMPLIDA",IF(AND(ISNUMBER(M336),ISNUMBER(ITRC!$Q$5)), IF(M336&lt;ITRC!$Q$5,"INCUMPLIDA","PROCESO"), "VERIFICAR FECHA")),"SIN VALOR AVANCE")</f>
        <v>CUMPLIDA</v>
      </c>
      <c r="R336" s="992" t="s">
        <v>4163</v>
      </c>
    </row>
    <row r="337" spans="2:18" ht="120" x14ac:dyDescent="0.25">
      <c r="B337" s="51" t="s">
        <v>16</v>
      </c>
      <c r="C337" s="52" t="s">
        <v>17</v>
      </c>
      <c r="D337" s="1204" t="s">
        <v>1893</v>
      </c>
      <c r="E337" s="1204" t="s">
        <v>1865</v>
      </c>
      <c r="F337" s="1130" t="s">
        <v>1894</v>
      </c>
      <c r="G337" s="1130" t="s">
        <v>1895</v>
      </c>
      <c r="H337" s="987" t="s">
        <v>1896</v>
      </c>
      <c r="I337" s="987" t="s">
        <v>1897</v>
      </c>
      <c r="J337" s="987" t="s">
        <v>1898</v>
      </c>
      <c r="K337" s="839">
        <v>4</v>
      </c>
      <c r="L337" s="569">
        <v>44805</v>
      </c>
      <c r="M337" s="569">
        <v>45168</v>
      </c>
      <c r="N337" s="840">
        <f t="shared" ref="N337:N361" si="20">(M337-L337)/7</f>
        <v>51.857142857142854</v>
      </c>
      <c r="O337" s="841">
        <v>0</v>
      </c>
      <c r="P337" s="841">
        <f>(O337)</f>
        <v>0</v>
      </c>
      <c r="Q337" s="995" t="str">
        <f>IF(ISNUMBER(P337),IF(P337=100%,"CUMPLIDA",IF(AND(ISNUMBER(M337),ISNUMBER(ITRC!$Q$5)), IF(M337&lt;ITRC!$Q$5,"INCUMPLIDA","PROCESO"), "VERIFICAR FECHA")),"SIN VALOR AVANCE")</f>
        <v>PROCESO</v>
      </c>
      <c r="R337" s="992" t="s">
        <v>1899</v>
      </c>
    </row>
    <row r="338" spans="2:18" ht="45.6" x14ac:dyDescent="0.25">
      <c r="B338" s="51" t="s">
        <v>16</v>
      </c>
      <c r="C338" s="52" t="s">
        <v>17</v>
      </c>
      <c r="D338" s="1204"/>
      <c r="E338" s="1204"/>
      <c r="F338" s="1130"/>
      <c r="G338" s="1130"/>
      <c r="H338" s="1130" t="s">
        <v>1900</v>
      </c>
      <c r="I338" s="987" t="s">
        <v>1901</v>
      </c>
      <c r="J338" s="987" t="s">
        <v>1902</v>
      </c>
      <c r="K338" s="839">
        <v>1</v>
      </c>
      <c r="L338" s="569">
        <v>44805</v>
      </c>
      <c r="M338" s="569">
        <v>44926</v>
      </c>
      <c r="N338" s="840">
        <f t="shared" si="20"/>
        <v>17.285714285714285</v>
      </c>
      <c r="O338" s="841">
        <v>1</v>
      </c>
      <c r="P338" s="841">
        <f t="shared" ref="P338:P345" si="21">(O338)</f>
        <v>1</v>
      </c>
      <c r="Q338" s="995" t="str">
        <f>IF(ISNUMBER(P338),IF(P338=100%,"CUMPLIDA",IF(AND(ISNUMBER(M338),ISNUMBER(ITRC!$Q$5)), IF(M338&lt;ITRC!$Q$5,"INCUMPLIDA","PROCESO"), "VERIFICAR FECHA")),"SIN VALOR AVANCE")</f>
        <v>CUMPLIDA</v>
      </c>
      <c r="R338" s="992" t="s">
        <v>1006</v>
      </c>
    </row>
    <row r="339" spans="2:18" ht="60.6" x14ac:dyDescent="0.25">
      <c r="B339" s="51" t="s">
        <v>16</v>
      </c>
      <c r="C339" s="52" t="s">
        <v>17</v>
      </c>
      <c r="D339" s="1204"/>
      <c r="E339" s="1204"/>
      <c r="F339" s="1130"/>
      <c r="G339" s="1130"/>
      <c r="H339" s="1130"/>
      <c r="I339" s="987" t="s">
        <v>1903</v>
      </c>
      <c r="J339" s="987" t="s">
        <v>1902</v>
      </c>
      <c r="K339" s="839">
        <v>1</v>
      </c>
      <c r="L339" s="569">
        <v>44805</v>
      </c>
      <c r="M339" s="569">
        <v>44926</v>
      </c>
      <c r="N339" s="840">
        <f t="shared" si="20"/>
        <v>17.285714285714285</v>
      </c>
      <c r="O339" s="841">
        <v>1</v>
      </c>
      <c r="P339" s="841">
        <f t="shared" si="21"/>
        <v>1</v>
      </c>
      <c r="Q339" s="995" t="str">
        <f>IF(ISNUMBER(P339),IF(P339=100%,"CUMPLIDA",IF(AND(ISNUMBER(M339),ISNUMBER(ITRC!$Q$5)), IF(M339&lt;ITRC!$Q$5,"INCUMPLIDA","PROCESO"), "VERIFICAR FECHA")),"SIN VALOR AVANCE")</f>
        <v>CUMPLIDA</v>
      </c>
      <c r="R339" s="992" t="s">
        <v>1899</v>
      </c>
    </row>
    <row r="340" spans="2:18" ht="45.6" x14ac:dyDescent="0.25">
      <c r="B340" s="51" t="s">
        <v>16</v>
      </c>
      <c r="C340" s="52" t="s">
        <v>17</v>
      </c>
      <c r="D340" s="1204"/>
      <c r="E340" s="1204"/>
      <c r="F340" s="1130"/>
      <c r="G340" s="1130"/>
      <c r="H340" s="987" t="s">
        <v>1904</v>
      </c>
      <c r="I340" s="987" t="s">
        <v>1905</v>
      </c>
      <c r="J340" s="987" t="s">
        <v>1012</v>
      </c>
      <c r="K340" s="841">
        <v>1</v>
      </c>
      <c r="L340" s="569">
        <v>44835</v>
      </c>
      <c r="M340" s="569">
        <v>45199</v>
      </c>
      <c r="N340" s="840">
        <f t="shared" si="20"/>
        <v>52</v>
      </c>
      <c r="O340" s="841">
        <v>0</v>
      </c>
      <c r="P340" s="841">
        <f t="shared" si="21"/>
        <v>0</v>
      </c>
      <c r="Q340" s="995" t="str">
        <f>IF(ISNUMBER(P340),IF(P340=100%,"CUMPLIDA",IF(AND(ISNUMBER(M340),ISNUMBER(ITRC!$Q$5)), IF(M340&lt;ITRC!$Q$5,"INCUMPLIDA","PROCESO"), "VERIFICAR FECHA")),"SIN VALOR AVANCE")</f>
        <v>PROCESO</v>
      </c>
      <c r="R340" s="992" t="s">
        <v>1006</v>
      </c>
    </row>
    <row r="341" spans="2:18" ht="75" x14ac:dyDescent="0.25">
      <c r="B341" s="51" t="s">
        <v>16</v>
      </c>
      <c r="C341" s="52" t="s">
        <v>17</v>
      </c>
      <c r="D341" s="1204"/>
      <c r="E341" s="1204"/>
      <c r="F341" s="1130" t="s">
        <v>1906</v>
      </c>
      <c r="G341" s="1130"/>
      <c r="H341" s="987" t="s">
        <v>1907</v>
      </c>
      <c r="I341" s="987" t="s">
        <v>1908</v>
      </c>
      <c r="J341" s="987" t="s">
        <v>1909</v>
      </c>
      <c r="K341" s="839">
        <v>3</v>
      </c>
      <c r="L341" s="569">
        <v>44805</v>
      </c>
      <c r="M341" s="569">
        <v>44895</v>
      </c>
      <c r="N341" s="840">
        <f t="shared" si="20"/>
        <v>12.857142857142858</v>
      </c>
      <c r="O341" s="841">
        <v>1</v>
      </c>
      <c r="P341" s="841">
        <f t="shared" si="21"/>
        <v>1</v>
      </c>
      <c r="Q341" s="995" t="str">
        <f>IF(ISNUMBER(P341),IF(P341=100%,"CUMPLIDA",IF(AND(ISNUMBER(M341),ISNUMBER(ITRC!$Q$5)), IF(M341&lt;ITRC!$Q$5,"INCUMPLIDA","PROCESO"), "VERIFICAR FECHA")),"SIN VALOR AVANCE")</f>
        <v>CUMPLIDA</v>
      </c>
      <c r="R341" s="992" t="s">
        <v>1899</v>
      </c>
    </row>
    <row r="342" spans="2:18" ht="60.6" x14ac:dyDescent="0.25">
      <c r="B342" s="51" t="s">
        <v>16</v>
      </c>
      <c r="C342" s="52" t="s">
        <v>17</v>
      </c>
      <c r="D342" s="1204"/>
      <c r="E342" s="1204"/>
      <c r="F342" s="1130"/>
      <c r="G342" s="1130"/>
      <c r="H342" s="987" t="s">
        <v>1900</v>
      </c>
      <c r="I342" s="987" t="s">
        <v>1910</v>
      </c>
      <c r="J342" s="987" t="s">
        <v>1902</v>
      </c>
      <c r="K342" s="839">
        <v>1</v>
      </c>
      <c r="L342" s="569">
        <v>44805</v>
      </c>
      <c r="M342" s="569">
        <v>44926</v>
      </c>
      <c r="N342" s="840">
        <f t="shared" si="20"/>
        <v>17.285714285714285</v>
      </c>
      <c r="O342" s="841">
        <v>1</v>
      </c>
      <c r="P342" s="841">
        <f t="shared" si="21"/>
        <v>1</v>
      </c>
      <c r="Q342" s="995" t="str">
        <f>IF(ISNUMBER(P342),IF(P342=100%,"CUMPLIDA",IF(AND(ISNUMBER(M342),ISNUMBER(ITRC!$Q$5)), IF(M342&lt;ITRC!$Q$5,"INCUMPLIDA","PROCESO"), "VERIFICAR FECHA")),"SIN VALOR AVANCE")</f>
        <v>CUMPLIDA</v>
      </c>
      <c r="R342" s="992" t="s">
        <v>1899</v>
      </c>
    </row>
    <row r="343" spans="2:18" ht="90" x14ac:dyDescent="0.25">
      <c r="B343" s="51" t="s">
        <v>16</v>
      </c>
      <c r="C343" s="52" t="s">
        <v>17</v>
      </c>
      <c r="D343" s="1204"/>
      <c r="E343" s="1204"/>
      <c r="F343" s="1130"/>
      <c r="G343" s="1130"/>
      <c r="H343" s="987" t="s">
        <v>1911</v>
      </c>
      <c r="I343" s="987" t="s">
        <v>1912</v>
      </c>
      <c r="J343" s="987" t="s">
        <v>584</v>
      </c>
      <c r="K343" s="841">
        <v>1</v>
      </c>
      <c r="L343" s="569">
        <v>44835</v>
      </c>
      <c r="M343" s="569">
        <v>44956</v>
      </c>
      <c r="N343" s="840">
        <f t="shared" si="20"/>
        <v>17.285714285714285</v>
      </c>
      <c r="O343" s="841">
        <v>1</v>
      </c>
      <c r="P343" s="841">
        <f t="shared" si="21"/>
        <v>1</v>
      </c>
      <c r="Q343" s="995" t="str">
        <f>IF(ISNUMBER(P343),IF(P343=100%,"CUMPLIDA",IF(AND(ISNUMBER(M343),ISNUMBER(ITRC!$Q$5)), IF(M343&lt;ITRC!$Q$5,"INCUMPLIDA","PROCESO"), "VERIFICAR FECHA")),"SIN VALOR AVANCE")</f>
        <v>CUMPLIDA</v>
      </c>
      <c r="R343" s="992" t="s">
        <v>1899</v>
      </c>
    </row>
    <row r="344" spans="2:18" ht="90" x14ac:dyDescent="0.25">
      <c r="B344" s="51" t="s">
        <v>16</v>
      </c>
      <c r="C344" s="52" t="s">
        <v>17</v>
      </c>
      <c r="D344" s="1204"/>
      <c r="E344" s="1204"/>
      <c r="F344" s="1130"/>
      <c r="G344" s="1130"/>
      <c r="H344" s="987" t="s">
        <v>1913</v>
      </c>
      <c r="I344" s="987" t="s">
        <v>1914</v>
      </c>
      <c r="J344" s="987" t="s">
        <v>585</v>
      </c>
      <c r="K344" s="839">
        <v>4</v>
      </c>
      <c r="L344" s="569">
        <v>44835</v>
      </c>
      <c r="M344" s="569">
        <v>44956</v>
      </c>
      <c r="N344" s="840">
        <f t="shared" si="20"/>
        <v>17.285714285714285</v>
      </c>
      <c r="O344" s="841">
        <v>1</v>
      </c>
      <c r="P344" s="841">
        <f t="shared" si="21"/>
        <v>1</v>
      </c>
      <c r="Q344" s="995" t="str">
        <f>IF(ISNUMBER(P344),IF(P344=100%,"CUMPLIDA",IF(AND(ISNUMBER(M344),ISNUMBER(ITRC!$Q$5)), IF(M344&lt;ITRC!$Q$5,"INCUMPLIDA","PROCESO"), "VERIFICAR FECHA")),"SIN VALOR AVANCE")</f>
        <v>CUMPLIDA</v>
      </c>
      <c r="R344" s="992" t="s">
        <v>1899</v>
      </c>
    </row>
    <row r="345" spans="2:18" ht="45.6" x14ac:dyDescent="0.25">
      <c r="B345" s="51" t="s">
        <v>16</v>
      </c>
      <c r="C345" s="52" t="s">
        <v>17</v>
      </c>
      <c r="D345" s="1204"/>
      <c r="E345" s="1204"/>
      <c r="F345" s="1130"/>
      <c r="G345" s="1130"/>
      <c r="H345" s="987" t="s">
        <v>1915</v>
      </c>
      <c r="I345" s="987" t="s">
        <v>1916</v>
      </c>
      <c r="J345" s="987" t="s">
        <v>1396</v>
      </c>
      <c r="K345" s="839">
        <v>1</v>
      </c>
      <c r="L345" s="569">
        <v>44805</v>
      </c>
      <c r="M345" s="569">
        <v>44926</v>
      </c>
      <c r="N345" s="840">
        <f t="shared" si="20"/>
        <v>17.285714285714285</v>
      </c>
      <c r="O345" s="841">
        <v>1</v>
      </c>
      <c r="P345" s="841">
        <f t="shared" si="21"/>
        <v>1</v>
      </c>
      <c r="Q345" s="995" t="str">
        <f>IF(ISNUMBER(P345),IF(P345=100%,"CUMPLIDA",IF(AND(ISNUMBER(M345),ISNUMBER(ITRC!$Q$5)), IF(M345&lt;ITRC!$Q$5,"INCUMPLIDA","PROCESO"), "VERIFICAR FECHA")),"SIN VALOR AVANCE")</f>
        <v>CUMPLIDA</v>
      </c>
      <c r="R345" s="992" t="s">
        <v>1006</v>
      </c>
    </row>
    <row r="346" spans="2:18" ht="60" x14ac:dyDescent="0.25">
      <c r="B346" s="51" t="s">
        <v>16</v>
      </c>
      <c r="C346" s="52" t="s">
        <v>17</v>
      </c>
      <c r="D346" s="1204" t="s">
        <v>1917</v>
      </c>
      <c r="E346" s="1206" t="s">
        <v>1865</v>
      </c>
      <c r="F346" s="1212" t="s">
        <v>1918</v>
      </c>
      <c r="G346" s="1209" t="s">
        <v>1919</v>
      </c>
      <c r="H346" s="994" t="s">
        <v>1920</v>
      </c>
      <c r="I346" s="994" t="s">
        <v>1921</v>
      </c>
      <c r="J346" s="994" t="s">
        <v>1922</v>
      </c>
      <c r="K346" s="839">
        <v>1</v>
      </c>
      <c r="L346" s="569">
        <v>44927</v>
      </c>
      <c r="M346" s="569">
        <v>45054</v>
      </c>
      <c r="N346" s="840">
        <f t="shared" si="20"/>
        <v>18.142857142857142</v>
      </c>
      <c r="O346" s="841">
        <v>0</v>
      </c>
      <c r="P346" s="841">
        <f t="shared" ref="P346:P361" si="22">O346</f>
        <v>0</v>
      </c>
      <c r="Q346" s="995" t="str">
        <f>IF(ISNUMBER(P346),IF(P346=100%,"CUMPLIDA",IF(AND(ISNUMBER(M346),ISNUMBER(ITRC!$Q$5)), IF(M346&lt;ITRC!$Q$5,"INCUMPLIDA","PROCESO"), "VERIFICAR FECHA")),"SIN VALOR AVANCE")</f>
        <v>PROCESO</v>
      </c>
      <c r="R346" s="992" t="s">
        <v>1006</v>
      </c>
    </row>
    <row r="347" spans="2:18" ht="120.6" x14ac:dyDescent="0.25">
      <c r="B347" s="51" t="s">
        <v>16</v>
      </c>
      <c r="C347" s="52" t="s">
        <v>17</v>
      </c>
      <c r="D347" s="1204"/>
      <c r="E347" s="1207"/>
      <c r="F347" s="1212"/>
      <c r="G347" s="1210"/>
      <c r="H347" s="994" t="s">
        <v>1923</v>
      </c>
      <c r="I347" s="994" t="s">
        <v>1924</v>
      </c>
      <c r="J347" s="994" t="s">
        <v>1925</v>
      </c>
      <c r="K347" s="839">
        <v>4</v>
      </c>
      <c r="L347" s="569">
        <v>44927</v>
      </c>
      <c r="M347" s="569">
        <v>45291</v>
      </c>
      <c r="N347" s="840">
        <f t="shared" si="20"/>
        <v>52</v>
      </c>
      <c r="O347" s="841">
        <v>0</v>
      </c>
      <c r="P347" s="841">
        <f t="shared" si="22"/>
        <v>0</v>
      </c>
      <c r="Q347" s="995" t="str">
        <f>IF(ISNUMBER(P347),IF(P347=100%,"CUMPLIDA",IF(AND(ISNUMBER(M347),ISNUMBER(ITRC!$Q$5)), IF(M347&lt;ITRC!$Q$5,"INCUMPLIDA","PROCESO"), "VERIFICAR FECHA")),"SIN VALOR AVANCE")</f>
        <v>PROCESO</v>
      </c>
      <c r="R347" s="992" t="s">
        <v>1926</v>
      </c>
    </row>
    <row r="348" spans="2:18" ht="90" x14ac:dyDescent="0.25">
      <c r="B348" s="51" t="s">
        <v>16</v>
      </c>
      <c r="C348" s="52" t="s">
        <v>17</v>
      </c>
      <c r="D348" s="1204"/>
      <c r="E348" s="1207"/>
      <c r="F348" s="1212" t="s">
        <v>1927</v>
      </c>
      <c r="G348" s="1210"/>
      <c r="H348" s="994" t="s">
        <v>1928</v>
      </c>
      <c r="I348" s="994" t="s">
        <v>1929</v>
      </c>
      <c r="J348" s="994" t="s">
        <v>583</v>
      </c>
      <c r="K348" s="839">
        <v>1</v>
      </c>
      <c r="L348" s="569">
        <v>44927</v>
      </c>
      <c r="M348" s="569">
        <v>45054</v>
      </c>
      <c r="N348" s="840">
        <f t="shared" si="20"/>
        <v>18.142857142857142</v>
      </c>
      <c r="O348" s="841">
        <v>0</v>
      </c>
      <c r="P348" s="841">
        <f t="shared" si="22"/>
        <v>0</v>
      </c>
      <c r="Q348" s="995" t="str">
        <f>IF(ISNUMBER(P348),IF(P348=100%,"CUMPLIDA",IF(AND(ISNUMBER(M348),ISNUMBER(ITRC!$Q$5)), IF(M348&lt;ITRC!$Q$5,"INCUMPLIDA","PROCESO"), "VERIFICAR FECHA")),"SIN VALOR AVANCE")</f>
        <v>PROCESO</v>
      </c>
      <c r="R348" s="992" t="s">
        <v>1006</v>
      </c>
    </row>
    <row r="349" spans="2:18" ht="120.6" x14ac:dyDescent="0.25">
      <c r="B349" s="51" t="s">
        <v>16</v>
      </c>
      <c r="C349" s="52" t="s">
        <v>17</v>
      </c>
      <c r="D349" s="1204"/>
      <c r="E349" s="1207"/>
      <c r="F349" s="1212"/>
      <c r="G349" s="1210"/>
      <c r="H349" s="994" t="s">
        <v>1923</v>
      </c>
      <c r="I349" s="994" t="s">
        <v>1930</v>
      </c>
      <c r="J349" s="994" t="s">
        <v>1925</v>
      </c>
      <c r="K349" s="839">
        <v>4</v>
      </c>
      <c r="L349" s="569">
        <v>44927</v>
      </c>
      <c r="M349" s="569">
        <v>45291</v>
      </c>
      <c r="N349" s="840">
        <f t="shared" si="20"/>
        <v>52</v>
      </c>
      <c r="O349" s="841">
        <v>0</v>
      </c>
      <c r="P349" s="841">
        <f t="shared" si="22"/>
        <v>0</v>
      </c>
      <c r="Q349" s="995" t="str">
        <f>IF(ISNUMBER(P349),IF(P349=100%,"CUMPLIDA",IF(AND(ISNUMBER(M349),ISNUMBER(ITRC!$Q$5)), IF(M349&lt;ITRC!$Q$5,"INCUMPLIDA","PROCESO"), "VERIFICAR FECHA")),"SIN VALOR AVANCE")</f>
        <v>PROCESO</v>
      </c>
      <c r="R349" s="992" t="s">
        <v>1926</v>
      </c>
    </row>
    <row r="350" spans="2:18" ht="45.6" x14ac:dyDescent="0.25">
      <c r="B350" s="51" t="s">
        <v>16</v>
      </c>
      <c r="C350" s="52" t="s">
        <v>17</v>
      </c>
      <c r="D350" s="1204"/>
      <c r="E350" s="1207"/>
      <c r="F350" s="1212" t="s">
        <v>1931</v>
      </c>
      <c r="G350" s="1210"/>
      <c r="H350" s="994" t="s">
        <v>1932</v>
      </c>
      <c r="I350" s="994" t="s">
        <v>1933</v>
      </c>
      <c r="J350" s="994" t="s">
        <v>583</v>
      </c>
      <c r="K350" s="839">
        <v>1</v>
      </c>
      <c r="L350" s="569">
        <v>44927</v>
      </c>
      <c r="M350" s="569">
        <v>45054</v>
      </c>
      <c r="N350" s="840">
        <f t="shared" si="20"/>
        <v>18.142857142857142</v>
      </c>
      <c r="O350" s="841">
        <v>0</v>
      </c>
      <c r="P350" s="841">
        <f t="shared" si="22"/>
        <v>0</v>
      </c>
      <c r="Q350" s="995" t="str">
        <f>IF(ISNUMBER(P350),IF(P350=100%,"CUMPLIDA",IF(AND(ISNUMBER(M350),ISNUMBER(ITRC!$Q$5)), IF(M350&lt;ITRC!$Q$5,"INCUMPLIDA","PROCESO"), "VERIFICAR FECHA")),"SIN VALOR AVANCE")</f>
        <v>PROCESO</v>
      </c>
      <c r="R350" s="992" t="s">
        <v>1006</v>
      </c>
    </row>
    <row r="351" spans="2:18" ht="120.6" x14ac:dyDescent="0.25">
      <c r="B351" s="51" t="s">
        <v>16</v>
      </c>
      <c r="C351" s="52" t="s">
        <v>17</v>
      </c>
      <c r="D351" s="1204"/>
      <c r="E351" s="1207"/>
      <c r="F351" s="1212"/>
      <c r="G351" s="1210"/>
      <c r="H351" s="994" t="s">
        <v>1934</v>
      </c>
      <c r="I351" s="994" t="s">
        <v>1933</v>
      </c>
      <c r="J351" s="994" t="s">
        <v>1935</v>
      </c>
      <c r="K351" s="839">
        <v>2</v>
      </c>
      <c r="L351" s="569">
        <v>44927</v>
      </c>
      <c r="M351" s="569">
        <v>45291</v>
      </c>
      <c r="N351" s="840">
        <f t="shared" si="20"/>
        <v>52</v>
      </c>
      <c r="O351" s="841">
        <v>0</v>
      </c>
      <c r="P351" s="841">
        <f t="shared" si="22"/>
        <v>0</v>
      </c>
      <c r="Q351" s="995" t="str">
        <f>IF(ISNUMBER(P351),IF(P351=100%,"CUMPLIDA",IF(AND(ISNUMBER(M351),ISNUMBER(ITRC!$Q$5)), IF(M351&lt;ITRC!$Q$5,"INCUMPLIDA","PROCESO"), "VERIFICAR FECHA")),"SIN VALOR AVANCE")</f>
        <v>PROCESO</v>
      </c>
      <c r="R351" s="992" t="s">
        <v>1926</v>
      </c>
    </row>
    <row r="352" spans="2:18" ht="75" x14ac:dyDescent="0.25">
      <c r="B352" s="51" t="s">
        <v>16</v>
      </c>
      <c r="C352" s="52" t="s">
        <v>17</v>
      </c>
      <c r="D352" s="1204"/>
      <c r="E352" s="1207"/>
      <c r="F352" s="1212" t="s">
        <v>1936</v>
      </c>
      <c r="G352" s="1210"/>
      <c r="H352" s="994" t="s">
        <v>1937</v>
      </c>
      <c r="I352" s="994" t="s">
        <v>1938</v>
      </c>
      <c r="J352" s="994" t="s">
        <v>583</v>
      </c>
      <c r="K352" s="839">
        <v>1</v>
      </c>
      <c r="L352" s="569">
        <v>44927</v>
      </c>
      <c r="M352" s="569">
        <v>45054</v>
      </c>
      <c r="N352" s="840">
        <f t="shared" si="20"/>
        <v>18.142857142857142</v>
      </c>
      <c r="O352" s="841">
        <v>0</v>
      </c>
      <c r="P352" s="841">
        <f t="shared" si="22"/>
        <v>0</v>
      </c>
      <c r="Q352" s="995" t="str">
        <f>IF(ISNUMBER(P352),IF(P352=100%,"CUMPLIDA",IF(AND(ISNUMBER(M352),ISNUMBER(ITRC!$Q$5)), IF(M352&lt;ITRC!$Q$5,"INCUMPLIDA","PROCESO"), "VERIFICAR FECHA")),"SIN VALOR AVANCE")</f>
        <v>PROCESO</v>
      </c>
      <c r="R352" s="992" t="s">
        <v>1006</v>
      </c>
    </row>
    <row r="353" spans="2:18" ht="120.6" x14ac:dyDescent="0.25">
      <c r="B353" s="51" t="s">
        <v>16</v>
      </c>
      <c r="C353" s="52" t="s">
        <v>17</v>
      </c>
      <c r="D353" s="1204"/>
      <c r="E353" s="1207"/>
      <c r="F353" s="1212"/>
      <c r="G353" s="1210"/>
      <c r="H353" s="994" t="s">
        <v>1923</v>
      </c>
      <c r="I353" s="994" t="s">
        <v>1930</v>
      </c>
      <c r="J353" s="994" t="s">
        <v>1925</v>
      </c>
      <c r="K353" s="839">
        <v>4</v>
      </c>
      <c r="L353" s="569">
        <v>44927</v>
      </c>
      <c r="M353" s="569">
        <v>45291</v>
      </c>
      <c r="N353" s="840">
        <f t="shared" si="20"/>
        <v>52</v>
      </c>
      <c r="O353" s="841">
        <v>0</v>
      </c>
      <c r="P353" s="841">
        <f t="shared" si="22"/>
        <v>0</v>
      </c>
      <c r="Q353" s="995" t="str">
        <f>IF(ISNUMBER(P353),IF(P353=100%,"CUMPLIDA",IF(AND(ISNUMBER(M353),ISNUMBER(ITRC!$Q$5)), IF(M353&lt;ITRC!$Q$5,"INCUMPLIDA","PROCESO"), "VERIFICAR FECHA")),"SIN VALOR AVANCE")</f>
        <v>PROCESO</v>
      </c>
      <c r="R353" s="992" t="s">
        <v>1926</v>
      </c>
    </row>
    <row r="354" spans="2:18" ht="135" x14ac:dyDescent="0.25">
      <c r="B354" s="51" t="s">
        <v>16</v>
      </c>
      <c r="C354" s="52" t="s">
        <v>17</v>
      </c>
      <c r="D354" s="1204"/>
      <c r="E354" s="1208"/>
      <c r="F354" s="994" t="s">
        <v>1939</v>
      </c>
      <c r="G354" s="1211"/>
      <c r="H354" s="994" t="s">
        <v>1940</v>
      </c>
      <c r="I354" s="994" t="s">
        <v>1941</v>
      </c>
      <c r="J354" s="994" t="s">
        <v>1942</v>
      </c>
      <c r="K354" s="839">
        <v>1</v>
      </c>
      <c r="L354" s="569">
        <v>44927</v>
      </c>
      <c r="M354" s="569">
        <v>45046</v>
      </c>
      <c r="N354" s="840">
        <f t="shared" si="20"/>
        <v>17</v>
      </c>
      <c r="O354" s="841">
        <v>1</v>
      </c>
      <c r="P354" s="841">
        <f t="shared" si="22"/>
        <v>1</v>
      </c>
      <c r="Q354" s="995" t="str">
        <f>IF(ISNUMBER(P354),IF(P354=100%,"CUMPLIDA",IF(AND(ISNUMBER(M354),ISNUMBER(ITRC!$Q$5)), IF(M354&lt;ITRC!$Q$5,"INCUMPLIDA","PROCESO"), "VERIFICAR FECHA")),"SIN VALOR AVANCE")</f>
        <v>CUMPLIDA</v>
      </c>
      <c r="R354" s="992" t="s">
        <v>1006</v>
      </c>
    </row>
    <row r="355" spans="2:18" ht="75" x14ac:dyDescent="0.25">
      <c r="B355" s="51" t="s">
        <v>16</v>
      </c>
      <c r="C355" s="52" t="s">
        <v>17</v>
      </c>
      <c r="D355" s="1204" t="s">
        <v>3283</v>
      </c>
      <c r="E355" s="1206" t="s">
        <v>1865</v>
      </c>
      <c r="F355" s="665" t="s">
        <v>3284</v>
      </c>
      <c r="G355" s="1206" t="s">
        <v>3285</v>
      </c>
      <c r="H355" s="994" t="s">
        <v>3286</v>
      </c>
      <c r="I355" s="994" t="s">
        <v>3291</v>
      </c>
      <c r="J355" s="994" t="s">
        <v>3295</v>
      </c>
      <c r="K355" s="839">
        <v>1</v>
      </c>
      <c r="L355" s="680">
        <v>45040</v>
      </c>
      <c r="M355" s="680">
        <v>45169</v>
      </c>
      <c r="N355" s="840">
        <f t="shared" si="20"/>
        <v>18.428571428571427</v>
      </c>
      <c r="O355" s="841">
        <v>0</v>
      </c>
      <c r="P355" s="841">
        <f t="shared" si="22"/>
        <v>0</v>
      </c>
      <c r="Q355" s="995" t="str">
        <f>IF(ISNUMBER(P355),IF(P355=100%,"CUMPLIDA",IF(AND(ISNUMBER(M355),ISNUMBER(ITRC!$Q$5)), IF(M355&lt;ITRC!$Q$5,"INCUMPLIDA","PROCESO"), "VERIFICAR FECHA")),"SIN VALOR AVANCE")</f>
        <v>PROCESO</v>
      </c>
      <c r="R355" s="992" t="s">
        <v>1871</v>
      </c>
    </row>
    <row r="356" spans="2:18" ht="120" x14ac:dyDescent="0.25">
      <c r="B356" s="51" t="s">
        <v>16</v>
      </c>
      <c r="C356" s="52" t="s">
        <v>17</v>
      </c>
      <c r="D356" s="1204"/>
      <c r="E356" s="1207"/>
      <c r="F356" s="666"/>
      <c r="G356" s="1207"/>
      <c r="H356" s="994" t="s">
        <v>3287</v>
      </c>
      <c r="I356" s="994" t="s">
        <v>3292</v>
      </c>
      <c r="J356" s="994" t="s">
        <v>3296</v>
      </c>
      <c r="K356" s="839">
        <v>1</v>
      </c>
      <c r="L356" s="680">
        <v>45170</v>
      </c>
      <c r="M356" s="680">
        <v>45260</v>
      </c>
      <c r="N356" s="840">
        <f t="shared" si="20"/>
        <v>12.857142857142858</v>
      </c>
      <c r="O356" s="841">
        <v>0</v>
      </c>
      <c r="P356" s="841">
        <f t="shared" si="22"/>
        <v>0</v>
      </c>
      <c r="Q356" s="995" t="str">
        <f>IF(ISNUMBER(P356),IF(P356=100%,"CUMPLIDA",IF(AND(ISNUMBER(M356),ISNUMBER(ITRC!$Q$5)), IF(M356&lt;ITRC!$Q$5,"INCUMPLIDA","PROCESO"), "VERIFICAR FECHA")),"SIN VALOR AVANCE")</f>
        <v>PROCESO</v>
      </c>
      <c r="R356" s="992" t="s">
        <v>1871</v>
      </c>
    </row>
    <row r="357" spans="2:18" ht="105.6" x14ac:dyDescent="0.25">
      <c r="B357" s="51" t="s">
        <v>16</v>
      </c>
      <c r="C357" s="52" t="s">
        <v>17</v>
      </c>
      <c r="D357" s="1204"/>
      <c r="E357" s="1207"/>
      <c r="F357" s="666"/>
      <c r="G357" s="1207"/>
      <c r="H357" s="994" t="s">
        <v>3288</v>
      </c>
      <c r="I357" s="994" t="s">
        <v>3293</v>
      </c>
      <c r="J357" s="994" t="s">
        <v>3297</v>
      </c>
      <c r="K357" s="839">
        <v>1</v>
      </c>
      <c r="L357" s="680">
        <v>45170</v>
      </c>
      <c r="M357" s="680">
        <v>45260</v>
      </c>
      <c r="N357" s="840">
        <f t="shared" si="20"/>
        <v>12.857142857142858</v>
      </c>
      <c r="O357" s="841">
        <v>0</v>
      </c>
      <c r="P357" s="841">
        <f t="shared" si="22"/>
        <v>0</v>
      </c>
      <c r="Q357" s="995" t="str">
        <f>IF(ISNUMBER(P357),IF(P357=100%,"CUMPLIDA",IF(AND(ISNUMBER(M357),ISNUMBER(ITRC!$Q$5)), IF(M357&lt;ITRC!$Q$5,"INCUMPLIDA","PROCESO"), "VERIFICAR FECHA")),"SIN VALOR AVANCE")</f>
        <v>PROCESO</v>
      </c>
      <c r="R357" s="992" t="s">
        <v>3299</v>
      </c>
    </row>
    <row r="358" spans="2:18" ht="120" x14ac:dyDescent="0.25">
      <c r="B358" s="51" t="s">
        <v>16</v>
      </c>
      <c r="C358" s="52" t="s">
        <v>17</v>
      </c>
      <c r="D358" s="1204"/>
      <c r="E358" s="1207"/>
      <c r="F358" s="666"/>
      <c r="G358" s="1207"/>
      <c r="H358" s="994" t="s">
        <v>3289</v>
      </c>
      <c r="I358" s="994" t="s">
        <v>3294</v>
      </c>
      <c r="J358" s="994" t="s">
        <v>3298</v>
      </c>
      <c r="K358" s="839">
        <v>1</v>
      </c>
      <c r="L358" s="680">
        <v>44930</v>
      </c>
      <c r="M358" s="680">
        <v>45291</v>
      </c>
      <c r="N358" s="840">
        <f t="shared" si="20"/>
        <v>51.571428571428569</v>
      </c>
      <c r="O358" s="841">
        <v>0</v>
      </c>
      <c r="P358" s="841">
        <f t="shared" si="22"/>
        <v>0</v>
      </c>
      <c r="Q358" s="995" t="str">
        <f>IF(ISNUMBER(P358),IF(P358=100%,"CUMPLIDA",IF(AND(ISNUMBER(M358),ISNUMBER(ITRC!$Q$5)), IF(M358&lt;ITRC!$Q$5,"INCUMPLIDA","PROCESO"), "VERIFICAR FECHA")),"SIN VALOR AVANCE")</f>
        <v>PROCESO</v>
      </c>
      <c r="R358" s="992" t="s">
        <v>3300</v>
      </c>
    </row>
    <row r="359" spans="2:18" ht="75" x14ac:dyDescent="0.25">
      <c r="B359" s="51" t="s">
        <v>16</v>
      </c>
      <c r="C359" s="52" t="s">
        <v>17</v>
      </c>
      <c r="D359" s="1204"/>
      <c r="E359" s="1207"/>
      <c r="F359" s="1214" t="s">
        <v>3290</v>
      </c>
      <c r="G359" s="1207"/>
      <c r="H359" s="994" t="s">
        <v>3286</v>
      </c>
      <c r="I359" s="994" t="s">
        <v>3291</v>
      </c>
      <c r="J359" s="681" t="s">
        <v>3295</v>
      </c>
      <c r="K359" s="839">
        <v>1</v>
      </c>
      <c r="L359" s="680">
        <v>45040</v>
      </c>
      <c r="M359" s="680">
        <v>45169</v>
      </c>
      <c r="N359" s="840">
        <f t="shared" si="20"/>
        <v>18.428571428571427</v>
      </c>
      <c r="O359" s="841">
        <v>0</v>
      </c>
      <c r="P359" s="841">
        <f t="shared" si="22"/>
        <v>0</v>
      </c>
      <c r="Q359" s="995" t="str">
        <f>IF(ISNUMBER(P359),IF(P359=100%,"CUMPLIDA",IF(AND(ISNUMBER(M359),ISNUMBER(ITRC!$Q$5)), IF(M359&lt;ITRC!$Q$5,"INCUMPLIDA","PROCESO"), "VERIFICAR FECHA")),"SIN VALOR AVANCE")</f>
        <v>PROCESO</v>
      </c>
      <c r="R359" s="992" t="s">
        <v>1871</v>
      </c>
    </row>
    <row r="360" spans="2:18" ht="120" x14ac:dyDescent="0.25">
      <c r="B360" s="51" t="s">
        <v>16</v>
      </c>
      <c r="C360" s="52" t="s">
        <v>17</v>
      </c>
      <c r="D360" s="1204"/>
      <c r="E360" s="1207"/>
      <c r="F360" s="1215"/>
      <c r="G360" s="1207"/>
      <c r="H360" s="994" t="s">
        <v>3287</v>
      </c>
      <c r="I360" s="994" t="s">
        <v>3292</v>
      </c>
      <c r="J360" s="681" t="s">
        <v>3296</v>
      </c>
      <c r="K360" s="839">
        <v>1</v>
      </c>
      <c r="L360" s="680">
        <v>45170</v>
      </c>
      <c r="M360" s="680">
        <v>45260</v>
      </c>
      <c r="N360" s="840">
        <f t="shared" si="20"/>
        <v>12.857142857142858</v>
      </c>
      <c r="O360" s="841">
        <v>0</v>
      </c>
      <c r="P360" s="841">
        <f t="shared" si="22"/>
        <v>0</v>
      </c>
      <c r="Q360" s="995" t="str">
        <f>IF(ISNUMBER(P360),IF(P360=100%,"CUMPLIDA",IF(AND(ISNUMBER(M360),ISNUMBER(ITRC!$Q$5)), IF(M360&lt;ITRC!$Q$5,"INCUMPLIDA","PROCESO"), "VERIFICAR FECHA")),"SIN VALOR AVANCE")</f>
        <v>PROCESO</v>
      </c>
      <c r="R360" s="992" t="s">
        <v>1871</v>
      </c>
    </row>
    <row r="361" spans="2:18" ht="105.6" x14ac:dyDescent="0.25">
      <c r="B361" s="51" t="s">
        <v>16</v>
      </c>
      <c r="C361" s="52" t="s">
        <v>17</v>
      </c>
      <c r="D361" s="1204"/>
      <c r="E361" s="1208"/>
      <c r="F361" s="1216"/>
      <c r="G361" s="1208"/>
      <c r="H361" s="994" t="s">
        <v>3288</v>
      </c>
      <c r="I361" s="994" t="s">
        <v>3293</v>
      </c>
      <c r="J361" s="681" t="s">
        <v>3297</v>
      </c>
      <c r="K361" s="839">
        <v>1</v>
      </c>
      <c r="L361" s="680">
        <v>45170</v>
      </c>
      <c r="M361" s="680">
        <v>45260</v>
      </c>
      <c r="N361" s="840">
        <f t="shared" si="20"/>
        <v>12.857142857142858</v>
      </c>
      <c r="O361" s="841">
        <v>0</v>
      </c>
      <c r="P361" s="841">
        <f t="shared" si="22"/>
        <v>0</v>
      </c>
      <c r="Q361" s="995" t="str">
        <f>IF(ISNUMBER(P361),IF(P361=100%,"CUMPLIDA",IF(AND(ISNUMBER(M361),ISNUMBER(ITRC!$Q$5)), IF(M361&lt;ITRC!$Q$5,"INCUMPLIDA","PROCESO"), "VERIFICAR FECHA")),"SIN VALOR AVANCE")</f>
        <v>PROCESO</v>
      </c>
      <c r="R361" s="992" t="s">
        <v>3299</v>
      </c>
    </row>
    <row r="362" spans="2:18" ht="60" customHeight="1" x14ac:dyDescent="0.25">
      <c r="B362" s="51" t="s">
        <v>16</v>
      </c>
      <c r="C362" s="52" t="s">
        <v>17</v>
      </c>
      <c r="D362" s="1204" t="s">
        <v>3957</v>
      </c>
      <c r="E362" s="1204" t="s">
        <v>1865</v>
      </c>
      <c r="F362" s="1212" t="s">
        <v>3932</v>
      </c>
      <c r="G362" s="1217" t="s">
        <v>3933</v>
      </c>
      <c r="H362" s="1130" t="s">
        <v>3934</v>
      </c>
      <c r="I362" s="994" t="s">
        <v>3935</v>
      </c>
      <c r="J362" s="994" t="s">
        <v>3938</v>
      </c>
      <c r="K362" s="839">
        <v>1</v>
      </c>
      <c r="L362" s="680">
        <v>45139</v>
      </c>
      <c r="M362" s="680">
        <v>45350</v>
      </c>
      <c r="N362" s="840">
        <f t="shared" ref="N362:N391" si="23">(M362-L362)/7</f>
        <v>30.142857142857142</v>
      </c>
      <c r="O362" s="841">
        <v>0</v>
      </c>
      <c r="P362" s="841">
        <f t="shared" ref="P362:P391" si="24">O362</f>
        <v>0</v>
      </c>
      <c r="Q362" s="995" t="str">
        <f>IF(ISNUMBER(P362),IF(P362=100%,"CUMPLIDA",IF(AND(ISNUMBER(M362),ISNUMBER(ITRC!$Q$5)), IF(M362&lt;ITRC!$Q$5,"INCUMPLIDA","PROCESO"), "VERIFICAR FECHA")),"SIN VALOR AVANCE")</f>
        <v>PROCESO</v>
      </c>
      <c r="R362" s="992" t="s">
        <v>3939</v>
      </c>
    </row>
    <row r="363" spans="2:18" ht="90.6" x14ac:dyDescent="0.25">
      <c r="B363" s="51" t="s">
        <v>16</v>
      </c>
      <c r="C363" s="52" t="s">
        <v>17</v>
      </c>
      <c r="D363" s="1204"/>
      <c r="E363" s="1204"/>
      <c r="F363" s="1212"/>
      <c r="G363" s="1217"/>
      <c r="H363" s="1130"/>
      <c r="I363" s="994" t="s">
        <v>3937</v>
      </c>
      <c r="J363" s="994" t="s">
        <v>3938</v>
      </c>
      <c r="K363" s="839">
        <v>1</v>
      </c>
      <c r="L363" s="680">
        <v>45139</v>
      </c>
      <c r="M363" s="680">
        <v>45350</v>
      </c>
      <c r="N363" s="840">
        <f t="shared" si="23"/>
        <v>30.142857142857142</v>
      </c>
      <c r="O363" s="841">
        <v>0</v>
      </c>
      <c r="P363" s="841">
        <f t="shared" si="24"/>
        <v>0</v>
      </c>
      <c r="Q363" s="995" t="str">
        <f>IF(ISNUMBER(P363),IF(P363=100%,"CUMPLIDA",IF(AND(ISNUMBER(M363),ISNUMBER(ITRC!$Q$5)), IF(M363&lt;ITRC!$Q$5,"INCUMPLIDA","PROCESO"), "VERIFICAR FECHA")),"SIN VALOR AVANCE")</f>
        <v>PROCESO</v>
      </c>
      <c r="R363" s="992" t="s">
        <v>3939</v>
      </c>
    </row>
    <row r="364" spans="2:18" ht="90.6" x14ac:dyDescent="0.25">
      <c r="B364" s="51" t="s">
        <v>16</v>
      </c>
      <c r="C364" s="52" t="s">
        <v>17</v>
      </c>
      <c r="D364" s="1204"/>
      <c r="E364" s="1204"/>
      <c r="F364" s="1212"/>
      <c r="G364" s="1217"/>
      <c r="H364" s="994" t="s">
        <v>3940</v>
      </c>
      <c r="I364" s="994" t="s">
        <v>3936</v>
      </c>
      <c r="J364" s="994" t="s">
        <v>3941</v>
      </c>
      <c r="K364" s="839">
        <v>1</v>
      </c>
      <c r="L364" s="680">
        <v>45139</v>
      </c>
      <c r="M364" s="680">
        <v>45350</v>
      </c>
      <c r="N364" s="840">
        <f t="shared" si="23"/>
        <v>30.142857142857142</v>
      </c>
      <c r="O364" s="841">
        <v>0</v>
      </c>
      <c r="P364" s="841">
        <f t="shared" si="24"/>
        <v>0</v>
      </c>
      <c r="Q364" s="995" t="str">
        <f>IF(ISNUMBER(P364),IF(P364=100%,"CUMPLIDA",IF(AND(ISNUMBER(M364),ISNUMBER(ITRC!$Q$5)), IF(M364&lt;ITRC!$Q$5,"INCUMPLIDA","PROCESO"), "VERIFICAR FECHA")),"SIN VALOR AVANCE")</f>
        <v>PROCESO</v>
      </c>
      <c r="R364" s="992" t="s">
        <v>3939</v>
      </c>
    </row>
    <row r="365" spans="2:18" ht="255" x14ac:dyDescent="0.25">
      <c r="B365" s="51" t="s">
        <v>16</v>
      </c>
      <c r="C365" s="52" t="s">
        <v>17</v>
      </c>
      <c r="D365" s="1204"/>
      <c r="E365" s="1204"/>
      <c r="F365" s="994" t="s">
        <v>3942</v>
      </c>
      <c r="G365" s="1217"/>
      <c r="H365" s="994" t="s">
        <v>3943</v>
      </c>
      <c r="I365" s="987" t="s">
        <v>3944</v>
      </c>
      <c r="J365" s="833" t="s">
        <v>3938</v>
      </c>
      <c r="K365" s="839">
        <v>1</v>
      </c>
      <c r="L365" s="998">
        <v>45139</v>
      </c>
      <c r="M365" s="998">
        <v>45350</v>
      </c>
      <c r="N365" s="840">
        <f t="shared" si="23"/>
        <v>30.142857142857142</v>
      </c>
      <c r="O365" s="841">
        <v>0</v>
      </c>
      <c r="P365" s="841">
        <f t="shared" si="24"/>
        <v>0</v>
      </c>
      <c r="Q365" s="995" t="str">
        <f>IF(ISNUMBER(P365),IF(P365=100%,"CUMPLIDA",IF(AND(ISNUMBER(M365),ISNUMBER(ITRC!$Q$5)), IF(M365&lt;ITRC!$Q$5,"INCUMPLIDA","PROCESO"), "VERIFICAR FECHA")),"SIN VALOR AVANCE")</f>
        <v>PROCESO</v>
      </c>
      <c r="R365" s="992" t="s">
        <v>3939</v>
      </c>
    </row>
    <row r="366" spans="2:18" ht="90.6" x14ac:dyDescent="0.25">
      <c r="B366" s="51" t="s">
        <v>16</v>
      </c>
      <c r="C366" s="52" t="s">
        <v>17</v>
      </c>
      <c r="D366" s="1204"/>
      <c r="E366" s="1204"/>
      <c r="F366" s="1214" t="s">
        <v>3945</v>
      </c>
      <c r="G366" s="1217"/>
      <c r="H366" s="1130" t="s">
        <v>3946</v>
      </c>
      <c r="I366" s="994" t="s">
        <v>3935</v>
      </c>
      <c r="J366" s="833" t="s">
        <v>3938</v>
      </c>
      <c r="K366" s="839">
        <v>1</v>
      </c>
      <c r="L366" s="998">
        <v>45139</v>
      </c>
      <c r="M366" s="998">
        <v>45350</v>
      </c>
      <c r="N366" s="840">
        <f t="shared" si="23"/>
        <v>30.142857142857142</v>
      </c>
      <c r="O366" s="841">
        <v>0</v>
      </c>
      <c r="P366" s="841">
        <f t="shared" si="24"/>
        <v>0</v>
      </c>
      <c r="Q366" s="995" t="str">
        <f>IF(ISNUMBER(P366),IF(P366=100%,"CUMPLIDA",IF(AND(ISNUMBER(M366),ISNUMBER(ITRC!$Q$5)), IF(M366&lt;ITRC!$Q$5,"INCUMPLIDA","PROCESO"), "VERIFICAR FECHA")),"SIN VALOR AVANCE")</f>
        <v>PROCESO</v>
      </c>
      <c r="R366" s="992" t="s">
        <v>3939</v>
      </c>
    </row>
    <row r="367" spans="2:18" ht="90.6" x14ac:dyDescent="0.25">
      <c r="B367" s="51" t="s">
        <v>16</v>
      </c>
      <c r="C367" s="52" t="s">
        <v>17</v>
      </c>
      <c r="D367" s="1204"/>
      <c r="E367" s="1204"/>
      <c r="F367" s="1215"/>
      <c r="G367" s="1217"/>
      <c r="H367" s="1130"/>
      <c r="I367" s="994" t="s">
        <v>3937</v>
      </c>
      <c r="J367" s="833" t="s">
        <v>3938</v>
      </c>
      <c r="K367" s="839">
        <v>1</v>
      </c>
      <c r="L367" s="998">
        <v>45139</v>
      </c>
      <c r="M367" s="998">
        <v>45350</v>
      </c>
      <c r="N367" s="840">
        <f t="shared" si="23"/>
        <v>30.142857142857142</v>
      </c>
      <c r="O367" s="841">
        <v>0</v>
      </c>
      <c r="P367" s="841">
        <f t="shared" si="24"/>
        <v>0</v>
      </c>
      <c r="Q367" s="995" t="str">
        <f>IF(ISNUMBER(P367),IF(P367=100%,"CUMPLIDA",IF(AND(ISNUMBER(M367),ISNUMBER(ITRC!$Q$5)), IF(M367&lt;ITRC!$Q$5,"INCUMPLIDA","PROCESO"), "VERIFICAR FECHA")),"SIN VALOR AVANCE")</f>
        <v>PROCESO</v>
      </c>
      <c r="R367" s="992" t="s">
        <v>3939</v>
      </c>
    </row>
    <row r="368" spans="2:18" ht="90.6" x14ac:dyDescent="0.25">
      <c r="B368" s="51" t="s">
        <v>16</v>
      </c>
      <c r="C368" s="52" t="s">
        <v>17</v>
      </c>
      <c r="D368" s="1204"/>
      <c r="E368" s="1204"/>
      <c r="F368" s="1216"/>
      <c r="G368" s="1217"/>
      <c r="H368" s="994" t="s">
        <v>3940</v>
      </c>
      <c r="I368" s="994" t="s">
        <v>3936</v>
      </c>
      <c r="J368" s="833" t="s">
        <v>3947</v>
      </c>
      <c r="K368" s="839">
        <v>1</v>
      </c>
      <c r="L368" s="998">
        <v>45139</v>
      </c>
      <c r="M368" s="998">
        <v>45350</v>
      </c>
      <c r="N368" s="840">
        <f t="shared" si="23"/>
        <v>30.142857142857142</v>
      </c>
      <c r="O368" s="841">
        <v>0</v>
      </c>
      <c r="P368" s="841">
        <f t="shared" si="24"/>
        <v>0</v>
      </c>
      <c r="Q368" s="995" t="str">
        <f>IF(ISNUMBER(P368),IF(P368=100%,"CUMPLIDA",IF(AND(ISNUMBER(M368),ISNUMBER(ITRC!$Q$5)), IF(M368&lt;ITRC!$Q$5,"INCUMPLIDA","PROCESO"), "VERIFICAR FECHA")),"SIN VALOR AVANCE")</f>
        <v>PROCESO</v>
      </c>
      <c r="R368" s="992" t="s">
        <v>3939</v>
      </c>
    </row>
    <row r="369" spans="2:18" ht="210" x14ac:dyDescent="0.25">
      <c r="B369" s="51" t="s">
        <v>16</v>
      </c>
      <c r="C369" s="52" t="s">
        <v>17</v>
      </c>
      <c r="D369" s="1204"/>
      <c r="E369" s="1204"/>
      <c r="F369" s="994" t="s">
        <v>3948</v>
      </c>
      <c r="G369" s="1217"/>
      <c r="H369" s="994" t="s">
        <v>3949</v>
      </c>
      <c r="I369" s="994" t="s">
        <v>3950</v>
      </c>
      <c r="J369" s="987" t="s">
        <v>3951</v>
      </c>
      <c r="K369" s="839">
        <v>1</v>
      </c>
      <c r="L369" s="998">
        <v>45139</v>
      </c>
      <c r="M369" s="998">
        <v>45291</v>
      </c>
      <c r="N369" s="840">
        <f t="shared" si="23"/>
        <v>21.714285714285715</v>
      </c>
      <c r="O369" s="841">
        <v>0</v>
      </c>
      <c r="P369" s="841">
        <f t="shared" si="24"/>
        <v>0</v>
      </c>
      <c r="Q369" s="995" t="str">
        <f>IF(ISNUMBER(P369),IF(P369=100%,"CUMPLIDA",IF(AND(ISNUMBER(M369),ISNUMBER(ITRC!$Q$5)), IF(M369&lt;ITRC!$Q$5,"INCUMPLIDA","PROCESO"), "VERIFICAR FECHA")),"SIN VALOR AVANCE")</f>
        <v>PROCESO</v>
      </c>
      <c r="R369" s="992" t="s">
        <v>3980</v>
      </c>
    </row>
    <row r="370" spans="2:18" ht="66.599999999999994" customHeight="1" x14ac:dyDescent="0.25">
      <c r="B370" s="51" t="s">
        <v>16</v>
      </c>
      <c r="C370" s="52" t="s">
        <v>17</v>
      </c>
      <c r="D370" s="1204"/>
      <c r="E370" s="1204"/>
      <c r="F370" s="994" t="s">
        <v>3952</v>
      </c>
      <c r="G370" s="1217"/>
      <c r="H370" s="994" t="s">
        <v>3953</v>
      </c>
      <c r="I370" s="987" t="s">
        <v>3954</v>
      </c>
      <c r="J370" s="833" t="s">
        <v>3955</v>
      </c>
      <c r="K370" s="839">
        <v>1</v>
      </c>
      <c r="L370" s="998">
        <v>45139</v>
      </c>
      <c r="M370" s="998">
        <v>45350</v>
      </c>
      <c r="N370" s="840">
        <f t="shared" si="23"/>
        <v>30.142857142857142</v>
      </c>
      <c r="O370" s="841">
        <v>0</v>
      </c>
      <c r="P370" s="841">
        <f t="shared" si="24"/>
        <v>0</v>
      </c>
      <c r="Q370" s="995" t="str">
        <f>IF(ISNUMBER(P370),IF(P370=100%,"CUMPLIDA",IF(AND(ISNUMBER(M370),ISNUMBER(ITRC!$Q$5)), IF(M370&lt;ITRC!$Q$5,"INCUMPLIDA","PROCESO"), "VERIFICAR FECHA")),"SIN VALOR AVANCE")</f>
        <v>PROCESO</v>
      </c>
      <c r="R370" s="992" t="s">
        <v>3939</v>
      </c>
    </row>
    <row r="371" spans="2:18" ht="75" customHeight="1" x14ac:dyDescent="0.25">
      <c r="B371" s="51" t="s">
        <v>3956</v>
      </c>
      <c r="C371" s="52" t="s">
        <v>17</v>
      </c>
      <c r="D371" s="1204" t="s">
        <v>3958</v>
      </c>
      <c r="E371" s="1204" t="s">
        <v>1865</v>
      </c>
      <c r="F371" s="1130" t="s">
        <v>3959</v>
      </c>
      <c r="G371" s="1204" t="s">
        <v>3990</v>
      </c>
      <c r="H371" s="994" t="s">
        <v>3960</v>
      </c>
      <c r="I371" s="987" t="s">
        <v>3972</v>
      </c>
      <c r="J371" s="833" t="s">
        <v>1051</v>
      </c>
      <c r="K371" s="839">
        <v>1</v>
      </c>
      <c r="L371" s="998">
        <v>45184</v>
      </c>
      <c r="M371" s="998">
        <v>45260</v>
      </c>
      <c r="N371" s="840">
        <f t="shared" si="23"/>
        <v>10.857142857142858</v>
      </c>
      <c r="O371" s="841">
        <v>0</v>
      </c>
      <c r="P371" s="841">
        <f t="shared" si="24"/>
        <v>0</v>
      </c>
      <c r="Q371" s="995" t="str">
        <f>IF(ISNUMBER(P371),IF(P371=100%,"CUMPLIDA",IF(AND(ISNUMBER(M371),ISNUMBER(ITRC!$Q$5)), IF(M371&lt;ITRC!$Q$5,"INCUMPLIDA","PROCESO"), "VERIFICAR FECHA")),"SIN VALOR AVANCE")</f>
        <v>PROCESO</v>
      </c>
      <c r="R371" s="992" t="s">
        <v>3965</v>
      </c>
    </row>
    <row r="372" spans="2:18" ht="105" x14ac:dyDescent="0.25">
      <c r="B372" s="51" t="s">
        <v>3956</v>
      </c>
      <c r="C372" s="52" t="s">
        <v>17</v>
      </c>
      <c r="D372" s="1204"/>
      <c r="E372" s="1204"/>
      <c r="F372" s="1130"/>
      <c r="G372" s="1204"/>
      <c r="H372" s="994" t="s">
        <v>3961</v>
      </c>
      <c r="I372" s="987" t="s">
        <v>3974</v>
      </c>
      <c r="J372" s="833" t="s">
        <v>3963</v>
      </c>
      <c r="K372" s="839">
        <v>3</v>
      </c>
      <c r="L372" s="998">
        <v>45292</v>
      </c>
      <c r="M372" s="998">
        <v>45838</v>
      </c>
      <c r="N372" s="840">
        <f t="shared" si="23"/>
        <v>78</v>
      </c>
      <c r="O372" s="841">
        <v>0</v>
      </c>
      <c r="P372" s="841">
        <f t="shared" si="24"/>
        <v>0</v>
      </c>
      <c r="Q372" s="995" t="str">
        <f>IF(ISNUMBER(P372),IF(P372=100%,"CUMPLIDA",IF(AND(ISNUMBER(M372),ISNUMBER(ITRC!$Q$5)), IF(M372&lt;ITRC!$Q$5,"INCUMPLIDA","PROCESO"), "VERIFICAR FECHA")),"SIN VALOR AVANCE")</f>
        <v>PROCESO</v>
      </c>
      <c r="R372" s="992" t="s">
        <v>3979</v>
      </c>
    </row>
    <row r="373" spans="2:18" ht="196.8" x14ac:dyDescent="0.25">
      <c r="B373" s="51" t="s">
        <v>3956</v>
      </c>
      <c r="C373" s="52" t="s">
        <v>17</v>
      </c>
      <c r="D373" s="1204"/>
      <c r="E373" s="1204"/>
      <c r="F373" s="1130"/>
      <c r="G373" s="1204"/>
      <c r="H373" s="994" t="s">
        <v>3962</v>
      </c>
      <c r="I373" s="987" t="s">
        <v>3973</v>
      </c>
      <c r="J373" s="833" t="s">
        <v>3964</v>
      </c>
      <c r="K373" s="839">
        <v>2</v>
      </c>
      <c r="L373" s="998">
        <v>45260</v>
      </c>
      <c r="M373" s="998">
        <v>45337</v>
      </c>
      <c r="N373" s="840">
        <f t="shared" si="23"/>
        <v>11</v>
      </c>
      <c r="O373" s="841">
        <v>0</v>
      </c>
      <c r="P373" s="841">
        <f t="shared" si="24"/>
        <v>0</v>
      </c>
      <c r="Q373" s="995" t="str">
        <f>IF(ISNUMBER(P373),IF(P373=100%,"CUMPLIDA",IF(AND(ISNUMBER(M373),ISNUMBER(ITRC!$Q$5)), IF(M373&lt;ITRC!$Q$5,"INCUMPLIDA","PROCESO"), "VERIFICAR FECHA")),"SIN VALOR AVANCE")</f>
        <v>PROCESO</v>
      </c>
      <c r="R373" s="992" t="s">
        <v>3966</v>
      </c>
    </row>
    <row r="374" spans="2:18" ht="105.6" x14ac:dyDescent="0.25">
      <c r="B374" s="51" t="s">
        <v>3956</v>
      </c>
      <c r="C374" s="52" t="s">
        <v>17</v>
      </c>
      <c r="D374" s="1204"/>
      <c r="E374" s="1204"/>
      <c r="F374" s="1130" t="s">
        <v>3967</v>
      </c>
      <c r="G374" s="1204"/>
      <c r="H374" s="994" t="s">
        <v>3968</v>
      </c>
      <c r="I374" s="987" t="s">
        <v>3972</v>
      </c>
      <c r="J374" s="999" t="s">
        <v>1051</v>
      </c>
      <c r="K374" s="839">
        <v>1</v>
      </c>
      <c r="L374" s="998">
        <v>45184</v>
      </c>
      <c r="M374" s="998">
        <v>45260</v>
      </c>
      <c r="N374" s="840">
        <f t="shared" si="23"/>
        <v>10.857142857142858</v>
      </c>
      <c r="O374" s="841">
        <v>0</v>
      </c>
      <c r="P374" s="841">
        <f t="shared" si="24"/>
        <v>0</v>
      </c>
      <c r="Q374" s="995" t="str">
        <f>IF(ISNUMBER(P374),IF(P374=100%,"CUMPLIDA",IF(AND(ISNUMBER(M374),ISNUMBER(ITRC!$Q$5)), IF(M374&lt;ITRC!$Q$5,"INCUMPLIDA","PROCESO"), "VERIFICAR FECHA")),"SIN VALOR AVANCE")</f>
        <v>PROCESO</v>
      </c>
      <c r="R374" s="992" t="s">
        <v>3965</v>
      </c>
    </row>
    <row r="375" spans="2:18" ht="90.6" x14ac:dyDescent="0.25">
      <c r="B375" s="51" t="s">
        <v>3956</v>
      </c>
      <c r="C375" s="52" t="s">
        <v>17</v>
      </c>
      <c r="D375" s="1204"/>
      <c r="E375" s="1204"/>
      <c r="F375" s="1130"/>
      <c r="G375" s="1204"/>
      <c r="H375" s="994" t="s">
        <v>3969</v>
      </c>
      <c r="I375" s="987" t="s">
        <v>3974</v>
      </c>
      <c r="J375" s="999" t="s">
        <v>3971</v>
      </c>
      <c r="K375" s="839">
        <v>3</v>
      </c>
      <c r="L375" s="998">
        <v>45292</v>
      </c>
      <c r="M375" s="998">
        <v>45838</v>
      </c>
      <c r="N375" s="840">
        <f t="shared" si="23"/>
        <v>78</v>
      </c>
      <c r="O375" s="841">
        <v>0</v>
      </c>
      <c r="P375" s="841">
        <f t="shared" si="24"/>
        <v>0</v>
      </c>
      <c r="Q375" s="995" t="str">
        <f>IF(ISNUMBER(P375),IF(P375=100%,"CUMPLIDA",IF(AND(ISNUMBER(M375),ISNUMBER(ITRC!$Q$5)), IF(M375&lt;ITRC!$Q$5,"INCUMPLIDA","PROCESO"), "VERIFICAR FECHA")),"SIN VALOR AVANCE")</f>
        <v>PROCESO</v>
      </c>
      <c r="R375" s="992" t="s">
        <v>3979</v>
      </c>
    </row>
    <row r="376" spans="2:18" ht="196.8" x14ac:dyDescent="0.25">
      <c r="B376" s="51" t="s">
        <v>3956</v>
      </c>
      <c r="C376" s="52" t="s">
        <v>17</v>
      </c>
      <c r="D376" s="1204"/>
      <c r="E376" s="1204"/>
      <c r="F376" s="1130"/>
      <c r="G376" s="1204"/>
      <c r="H376" s="994" t="s">
        <v>3970</v>
      </c>
      <c r="I376" s="987" t="s">
        <v>3973</v>
      </c>
      <c r="J376" s="999" t="s">
        <v>3964</v>
      </c>
      <c r="K376" s="839">
        <v>2</v>
      </c>
      <c r="L376" s="998">
        <v>45260</v>
      </c>
      <c r="M376" s="998">
        <v>45337</v>
      </c>
      <c r="N376" s="840">
        <f t="shared" si="23"/>
        <v>11</v>
      </c>
      <c r="O376" s="841">
        <v>0</v>
      </c>
      <c r="P376" s="841">
        <f t="shared" si="24"/>
        <v>0</v>
      </c>
      <c r="Q376" s="995" t="str">
        <f>IF(ISNUMBER(P376),IF(P376=100%,"CUMPLIDA",IF(AND(ISNUMBER(M376),ISNUMBER(ITRC!$Q$5)), IF(M376&lt;ITRC!$Q$5,"INCUMPLIDA","PROCESO"), "VERIFICAR FECHA")),"SIN VALOR AVANCE")</f>
        <v>PROCESO</v>
      </c>
      <c r="R376" s="992" t="s">
        <v>3966</v>
      </c>
    </row>
    <row r="377" spans="2:18" ht="105.6" x14ac:dyDescent="0.25">
      <c r="B377" s="51" t="s">
        <v>3956</v>
      </c>
      <c r="C377" s="52" t="s">
        <v>17</v>
      </c>
      <c r="D377" s="1204"/>
      <c r="E377" s="1204"/>
      <c r="F377" s="1130" t="s">
        <v>3975</v>
      </c>
      <c r="G377" s="1204"/>
      <c r="H377" s="994" t="s">
        <v>3968</v>
      </c>
      <c r="I377" s="987" t="s">
        <v>3972</v>
      </c>
      <c r="J377" s="999" t="s">
        <v>1051</v>
      </c>
      <c r="K377" s="839">
        <v>1</v>
      </c>
      <c r="L377" s="998">
        <v>45184</v>
      </c>
      <c r="M377" s="998">
        <v>45260</v>
      </c>
      <c r="N377" s="840">
        <f t="shared" si="23"/>
        <v>10.857142857142858</v>
      </c>
      <c r="O377" s="841">
        <v>0</v>
      </c>
      <c r="P377" s="841">
        <f t="shared" si="24"/>
        <v>0</v>
      </c>
      <c r="Q377" s="995" t="str">
        <f>IF(ISNUMBER(P377),IF(P377=100%,"CUMPLIDA",IF(AND(ISNUMBER(M377),ISNUMBER(ITRC!$Q$5)), IF(M377&lt;ITRC!$Q$5,"INCUMPLIDA","PROCESO"), "VERIFICAR FECHA")),"SIN VALOR AVANCE")</f>
        <v>PROCESO</v>
      </c>
      <c r="R377" s="992" t="s">
        <v>3965</v>
      </c>
    </row>
    <row r="378" spans="2:18" ht="90.6" x14ac:dyDescent="0.25">
      <c r="B378" s="51" t="s">
        <v>3956</v>
      </c>
      <c r="C378" s="52" t="s">
        <v>17</v>
      </c>
      <c r="D378" s="1204"/>
      <c r="E378" s="1204"/>
      <c r="F378" s="1130"/>
      <c r="G378" s="1204"/>
      <c r="H378" s="994" t="s">
        <v>3969</v>
      </c>
      <c r="I378" s="987" t="s">
        <v>3974</v>
      </c>
      <c r="J378" s="999" t="s">
        <v>3971</v>
      </c>
      <c r="K378" s="839">
        <v>3</v>
      </c>
      <c r="L378" s="998">
        <v>45292</v>
      </c>
      <c r="M378" s="998">
        <v>45838</v>
      </c>
      <c r="N378" s="840">
        <f t="shared" si="23"/>
        <v>78</v>
      </c>
      <c r="O378" s="841">
        <v>0</v>
      </c>
      <c r="P378" s="841">
        <f t="shared" si="24"/>
        <v>0</v>
      </c>
      <c r="Q378" s="995" t="str">
        <f>IF(ISNUMBER(P378),IF(P378=100%,"CUMPLIDA",IF(AND(ISNUMBER(M378),ISNUMBER(ITRC!$Q$5)), IF(M378&lt;ITRC!$Q$5,"INCUMPLIDA","PROCESO"), "VERIFICAR FECHA")),"SIN VALOR AVANCE")</f>
        <v>PROCESO</v>
      </c>
      <c r="R378" s="992" t="s">
        <v>3979</v>
      </c>
    </row>
    <row r="379" spans="2:18" ht="196.8" x14ac:dyDescent="0.25">
      <c r="B379" s="51" t="s">
        <v>3956</v>
      </c>
      <c r="C379" s="52" t="s">
        <v>17</v>
      </c>
      <c r="D379" s="1204"/>
      <c r="E379" s="1204"/>
      <c r="F379" s="1130"/>
      <c r="G379" s="1204"/>
      <c r="H379" s="994" t="s">
        <v>3970</v>
      </c>
      <c r="I379" s="987" t="s">
        <v>3973</v>
      </c>
      <c r="J379" s="999" t="s">
        <v>3964</v>
      </c>
      <c r="K379" s="839">
        <v>2</v>
      </c>
      <c r="L379" s="998">
        <v>45260</v>
      </c>
      <c r="M379" s="998">
        <v>45337</v>
      </c>
      <c r="N379" s="840">
        <f t="shared" si="23"/>
        <v>11</v>
      </c>
      <c r="O379" s="841">
        <v>0</v>
      </c>
      <c r="P379" s="841">
        <f t="shared" si="24"/>
        <v>0</v>
      </c>
      <c r="Q379" s="995" t="str">
        <f>IF(ISNUMBER(P379),IF(P379=100%,"CUMPLIDA",IF(AND(ISNUMBER(M379),ISNUMBER(ITRC!$Q$5)), IF(M379&lt;ITRC!$Q$5,"INCUMPLIDA","PROCESO"), "VERIFICAR FECHA")),"SIN VALOR AVANCE")</f>
        <v>PROCESO</v>
      </c>
      <c r="R379" s="992" t="s">
        <v>3966</v>
      </c>
    </row>
    <row r="380" spans="2:18" ht="135" x14ac:dyDescent="0.25">
      <c r="B380" s="51" t="s">
        <v>3956</v>
      </c>
      <c r="C380" s="52" t="s">
        <v>17</v>
      </c>
      <c r="D380" s="1204"/>
      <c r="E380" s="1204"/>
      <c r="F380" s="1130" t="s">
        <v>3976</v>
      </c>
      <c r="G380" s="1204"/>
      <c r="H380" s="987" t="s">
        <v>3960</v>
      </c>
      <c r="I380" s="987" t="s">
        <v>3972</v>
      </c>
      <c r="J380" s="999" t="s">
        <v>1051</v>
      </c>
      <c r="K380" s="839">
        <v>1</v>
      </c>
      <c r="L380" s="998">
        <v>45184</v>
      </c>
      <c r="M380" s="998">
        <v>45260</v>
      </c>
      <c r="N380" s="840">
        <f t="shared" si="23"/>
        <v>10.857142857142858</v>
      </c>
      <c r="O380" s="841">
        <v>0</v>
      </c>
      <c r="P380" s="841">
        <f t="shared" si="24"/>
        <v>0</v>
      </c>
      <c r="Q380" s="995" t="str">
        <f>IF(ISNUMBER(P380),IF(P380=100%,"CUMPLIDA",IF(AND(ISNUMBER(M380),ISNUMBER(ITRC!$Q$5)), IF(M380&lt;ITRC!$Q$5,"INCUMPLIDA","PROCESO"), "VERIFICAR FECHA")),"SIN VALOR AVANCE")</f>
        <v>PROCESO</v>
      </c>
      <c r="R380" s="992" t="s">
        <v>3965</v>
      </c>
    </row>
    <row r="381" spans="2:18" ht="105" x14ac:dyDescent="0.25">
      <c r="B381" s="51" t="s">
        <v>3956</v>
      </c>
      <c r="C381" s="52" t="s">
        <v>17</v>
      </c>
      <c r="D381" s="1204"/>
      <c r="E381" s="1204"/>
      <c r="F381" s="1130"/>
      <c r="G381" s="1204"/>
      <c r="H381" s="994" t="s">
        <v>3977</v>
      </c>
      <c r="I381" s="987" t="s">
        <v>3974</v>
      </c>
      <c r="J381" s="999" t="s">
        <v>3971</v>
      </c>
      <c r="K381" s="839">
        <v>3</v>
      </c>
      <c r="L381" s="998">
        <v>45292</v>
      </c>
      <c r="M381" s="998">
        <v>45838</v>
      </c>
      <c r="N381" s="840">
        <f t="shared" si="23"/>
        <v>78</v>
      </c>
      <c r="O381" s="841">
        <v>0</v>
      </c>
      <c r="P381" s="841">
        <f t="shared" si="24"/>
        <v>0</v>
      </c>
      <c r="Q381" s="995" t="str">
        <f>IF(ISNUMBER(P381),IF(P381=100%,"CUMPLIDA",IF(AND(ISNUMBER(M381),ISNUMBER(ITRC!$Q$5)), IF(M381&lt;ITRC!$Q$5,"INCUMPLIDA","PROCESO"), "VERIFICAR FECHA")),"SIN VALOR AVANCE")</f>
        <v>PROCESO</v>
      </c>
      <c r="R381" s="992" t="s">
        <v>3979</v>
      </c>
    </row>
    <row r="382" spans="2:18" ht="196.8" x14ac:dyDescent="0.25">
      <c r="B382" s="51" t="s">
        <v>3956</v>
      </c>
      <c r="C382" s="52" t="s">
        <v>17</v>
      </c>
      <c r="D382" s="1204"/>
      <c r="E382" s="1204"/>
      <c r="F382" s="1130"/>
      <c r="G382" s="1204"/>
      <c r="H382" s="994" t="s">
        <v>3962</v>
      </c>
      <c r="I382" s="987" t="s">
        <v>3973</v>
      </c>
      <c r="J382" s="999" t="s">
        <v>3964</v>
      </c>
      <c r="K382" s="839">
        <v>2</v>
      </c>
      <c r="L382" s="998">
        <v>45260</v>
      </c>
      <c r="M382" s="998">
        <v>45337</v>
      </c>
      <c r="N382" s="840">
        <f t="shared" si="23"/>
        <v>11</v>
      </c>
      <c r="O382" s="841">
        <v>0</v>
      </c>
      <c r="P382" s="841">
        <f t="shared" si="24"/>
        <v>0</v>
      </c>
      <c r="Q382" s="995" t="str">
        <f>IF(ISNUMBER(P382),IF(P382=100%,"CUMPLIDA",IF(AND(ISNUMBER(M382),ISNUMBER(ITRC!$Q$5)), IF(M382&lt;ITRC!$Q$5,"INCUMPLIDA","PROCESO"), "VERIFICAR FECHA")),"SIN VALOR AVANCE")</f>
        <v>PROCESO</v>
      </c>
      <c r="R382" s="992" t="s">
        <v>3966</v>
      </c>
    </row>
    <row r="383" spans="2:18" ht="135" x14ac:dyDescent="0.25">
      <c r="B383" s="51" t="s">
        <v>3956</v>
      </c>
      <c r="C383" s="52" t="s">
        <v>17</v>
      </c>
      <c r="D383" s="1204"/>
      <c r="E383" s="1204"/>
      <c r="F383" s="1130" t="s">
        <v>3978</v>
      </c>
      <c r="G383" s="1204"/>
      <c r="H383" s="987" t="s">
        <v>3960</v>
      </c>
      <c r="I383" s="987" t="s">
        <v>3972</v>
      </c>
      <c r="J383" s="999" t="s">
        <v>1051</v>
      </c>
      <c r="K383" s="839">
        <v>1</v>
      </c>
      <c r="L383" s="998">
        <v>45184</v>
      </c>
      <c r="M383" s="998">
        <v>45260</v>
      </c>
      <c r="N383" s="840">
        <f t="shared" si="23"/>
        <v>10.857142857142858</v>
      </c>
      <c r="O383" s="841">
        <v>0</v>
      </c>
      <c r="P383" s="841">
        <f t="shared" si="24"/>
        <v>0</v>
      </c>
      <c r="Q383" s="995" t="str">
        <f>IF(ISNUMBER(P383),IF(P383=100%,"CUMPLIDA",IF(AND(ISNUMBER(M383),ISNUMBER(ITRC!$Q$5)), IF(M383&lt;ITRC!$Q$5,"INCUMPLIDA","PROCESO"), "VERIFICAR FECHA")),"SIN VALOR AVANCE")</f>
        <v>PROCESO</v>
      </c>
      <c r="R383" s="992" t="s">
        <v>3965</v>
      </c>
    </row>
    <row r="384" spans="2:18" ht="105" x14ac:dyDescent="0.25">
      <c r="B384" s="51" t="s">
        <v>3956</v>
      </c>
      <c r="C384" s="52" t="s">
        <v>17</v>
      </c>
      <c r="D384" s="1204"/>
      <c r="E384" s="1204"/>
      <c r="F384" s="1130"/>
      <c r="G384" s="1204"/>
      <c r="H384" s="994" t="s">
        <v>3977</v>
      </c>
      <c r="I384" s="987" t="s">
        <v>3974</v>
      </c>
      <c r="J384" s="999" t="s">
        <v>3971</v>
      </c>
      <c r="K384" s="839">
        <v>3</v>
      </c>
      <c r="L384" s="998">
        <v>45292</v>
      </c>
      <c r="M384" s="998">
        <v>45838</v>
      </c>
      <c r="N384" s="840">
        <f t="shared" si="23"/>
        <v>78</v>
      </c>
      <c r="O384" s="841">
        <v>0</v>
      </c>
      <c r="P384" s="841">
        <f t="shared" si="24"/>
        <v>0</v>
      </c>
      <c r="Q384" s="995" t="str">
        <f>IF(ISNUMBER(P384),IF(P384=100%,"CUMPLIDA",IF(AND(ISNUMBER(M384),ISNUMBER(ITRC!$Q$5)), IF(M384&lt;ITRC!$Q$5,"INCUMPLIDA","PROCESO"), "VERIFICAR FECHA")),"SIN VALOR AVANCE")</f>
        <v>PROCESO</v>
      </c>
      <c r="R384" s="992" t="s">
        <v>3979</v>
      </c>
    </row>
    <row r="385" spans="2:18" ht="196.8" x14ac:dyDescent="0.25">
      <c r="B385" s="51" t="s">
        <v>3956</v>
      </c>
      <c r="C385" s="52" t="s">
        <v>17</v>
      </c>
      <c r="D385" s="1204"/>
      <c r="E385" s="1204"/>
      <c r="F385" s="1130"/>
      <c r="G385" s="1204"/>
      <c r="H385" s="994" t="s">
        <v>3962</v>
      </c>
      <c r="I385" s="987" t="s">
        <v>3973</v>
      </c>
      <c r="J385" s="999" t="s">
        <v>3964</v>
      </c>
      <c r="K385" s="839">
        <v>2</v>
      </c>
      <c r="L385" s="998">
        <v>45260</v>
      </c>
      <c r="M385" s="998">
        <v>45337</v>
      </c>
      <c r="N385" s="840">
        <f t="shared" si="23"/>
        <v>11</v>
      </c>
      <c r="O385" s="841">
        <v>0</v>
      </c>
      <c r="P385" s="841">
        <f t="shared" si="24"/>
        <v>0</v>
      </c>
      <c r="Q385" s="995" t="str">
        <f>IF(ISNUMBER(P385),IF(P385=100%,"CUMPLIDA",IF(AND(ISNUMBER(M385),ISNUMBER(ITRC!$Q$5)), IF(M385&lt;ITRC!$Q$5,"INCUMPLIDA","PROCESO"), "VERIFICAR FECHA")),"SIN VALOR AVANCE")</f>
        <v>PROCESO</v>
      </c>
      <c r="R385" s="992" t="s">
        <v>3966</v>
      </c>
    </row>
    <row r="386" spans="2:18" ht="135" x14ac:dyDescent="0.25">
      <c r="B386" s="51" t="s">
        <v>3956</v>
      </c>
      <c r="C386" s="52" t="s">
        <v>17</v>
      </c>
      <c r="D386" s="1204"/>
      <c r="E386" s="1204"/>
      <c r="F386" s="1130" t="s">
        <v>3981</v>
      </c>
      <c r="G386" s="1204"/>
      <c r="H386" s="987" t="s">
        <v>3960</v>
      </c>
      <c r="I386" s="987" t="s">
        <v>3972</v>
      </c>
      <c r="J386" s="999" t="s">
        <v>1051</v>
      </c>
      <c r="K386" s="839">
        <v>1</v>
      </c>
      <c r="L386" s="998">
        <v>45184</v>
      </c>
      <c r="M386" s="998">
        <v>45260</v>
      </c>
      <c r="N386" s="840">
        <f t="shared" si="23"/>
        <v>10.857142857142858</v>
      </c>
      <c r="O386" s="841">
        <v>0</v>
      </c>
      <c r="P386" s="841">
        <f t="shared" si="24"/>
        <v>0</v>
      </c>
      <c r="Q386" s="995" t="str">
        <f>IF(ISNUMBER(P386),IF(P386=100%,"CUMPLIDA",IF(AND(ISNUMBER(M386),ISNUMBER(ITRC!$Q$5)), IF(M386&lt;ITRC!$Q$5,"INCUMPLIDA","PROCESO"), "VERIFICAR FECHA")),"SIN VALOR AVANCE")</f>
        <v>PROCESO</v>
      </c>
      <c r="R386" s="992" t="s">
        <v>3965</v>
      </c>
    </row>
    <row r="387" spans="2:18" ht="105" x14ac:dyDescent="0.25">
      <c r="B387" s="51" t="s">
        <v>3956</v>
      </c>
      <c r="C387" s="52" t="s">
        <v>17</v>
      </c>
      <c r="D387" s="1204"/>
      <c r="E387" s="1204"/>
      <c r="F387" s="1130"/>
      <c r="G387" s="1204"/>
      <c r="H387" s="994" t="s">
        <v>3977</v>
      </c>
      <c r="I387" s="987" t="s">
        <v>3974</v>
      </c>
      <c r="J387" s="999" t="s">
        <v>3971</v>
      </c>
      <c r="K387" s="839">
        <v>3</v>
      </c>
      <c r="L387" s="998">
        <v>45292</v>
      </c>
      <c r="M387" s="998">
        <v>45838</v>
      </c>
      <c r="N387" s="840">
        <f t="shared" si="23"/>
        <v>78</v>
      </c>
      <c r="O387" s="841">
        <v>0</v>
      </c>
      <c r="P387" s="841">
        <f t="shared" si="24"/>
        <v>0</v>
      </c>
      <c r="Q387" s="995" t="str">
        <f>IF(ISNUMBER(P387),IF(P387=100%,"CUMPLIDA",IF(AND(ISNUMBER(M387),ISNUMBER(ITRC!$Q$5)), IF(M387&lt;ITRC!$Q$5,"INCUMPLIDA","PROCESO"), "VERIFICAR FECHA")),"SIN VALOR AVANCE")</f>
        <v>PROCESO</v>
      </c>
      <c r="R387" s="992" t="s">
        <v>3979</v>
      </c>
    </row>
    <row r="388" spans="2:18" ht="196.8" x14ac:dyDescent="0.25">
      <c r="B388" s="51" t="s">
        <v>3956</v>
      </c>
      <c r="C388" s="52" t="s">
        <v>17</v>
      </c>
      <c r="D388" s="1204"/>
      <c r="E388" s="1204"/>
      <c r="F388" s="1130"/>
      <c r="G388" s="1204"/>
      <c r="H388" s="994" t="s">
        <v>3962</v>
      </c>
      <c r="I388" s="987" t="s">
        <v>3973</v>
      </c>
      <c r="J388" s="999" t="s">
        <v>3964</v>
      </c>
      <c r="K388" s="839">
        <v>2</v>
      </c>
      <c r="L388" s="998">
        <v>45260</v>
      </c>
      <c r="M388" s="998">
        <v>45337</v>
      </c>
      <c r="N388" s="840">
        <f t="shared" si="23"/>
        <v>11</v>
      </c>
      <c r="O388" s="841">
        <v>0</v>
      </c>
      <c r="P388" s="841">
        <f t="shared" si="24"/>
        <v>0</v>
      </c>
      <c r="Q388" s="995" t="str">
        <f>IF(ISNUMBER(P388),IF(P388=100%,"CUMPLIDA",IF(AND(ISNUMBER(M388),ISNUMBER(ITRC!$Q$5)), IF(M388&lt;ITRC!$Q$5,"INCUMPLIDA","PROCESO"), "VERIFICAR FECHA")),"SIN VALOR AVANCE")</f>
        <v>PROCESO</v>
      </c>
      <c r="R388" s="992" t="s">
        <v>3966</v>
      </c>
    </row>
    <row r="389" spans="2:18" ht="120" x14ac:dyDescent="0.25">
      <c r="B389" s="51" t="s">
        <v>3956</v>
      </c>
      <c r="C389" s="52" t="s">
        <v>17</v>
      </c>
      <c r="D389" s="1204"/>
      <c r="E389" s="1204"/>
      <c r="F389" s="1130" t="s">
        <v>3982</v>
      </c>
      <c r="G389" s="1204"/>
      <c r="H389" s="994" t="s">
        <v>3983</v>
      </c>
      <c r="I389" s="987" t="s">
        <v>3985</v>
      </c>
      <c r="J389" s="999" t="s">
        <v>3986</v>
      </c>
      <c r="K389" s="839">
        <v>2</v>
      </c>
      <c r="L389" s="998">
        <v>45201</v>
      </c>
      <c r="M389" s="998">
        <v>45280</v>
      </c>
      <c r="N389" s="840">
        <f t="shared" si="23"/>
        <v>11.285714285714286</v>
      </c>
      <c r="O389" s="841">
        <v>0</v>
      </c>
      <c r="P389" s="841">
        <f t="shared" si="24"/>
        <v>0</v>
      </c>
      <c r="Q389" s="995" t="str">
        <f>IF(ISNUMBER(P389),IF(P389=100%,"CUMPLIDA",IF(AND(ISNUMBER(M389),ISNUMBER(ITRC!$Q$5)), IF(M389&lt;ITRC!$Q$5,"INCUMPLIDA","PROCESO"), "VERIFICAR FECHA")),"SIN VALOR AVANCE")</f>
        <v>PROCESO</v>
      </c>
      <c r="R389" s="992" t="s">
        <v>3987</v>
      </c>
    </row>
    <row r="390" spans="2:18" ht="60" x14ac:dyDescent="0.25">
      <c r="B390" s="51" t="s">
        <v>3956</v>
      </c>
      <c r="C390" s="52" t="s">
        <v>17</v>
      </c>
      <c r="D390" s="1204"/>
      <c r="E390" s="1204"/>
      <c r="F390" s="1130"/>
      <c r="G390" s="1204"/>
      <c r="H390" s="994" t="s">
        <v>3984</v>
      </c>
      <c r="I390" s="987" t="s">
        <v>3988</v>
      </c>
      <c r="J390" s="987" t="s">
        <v>3989</v>
      </c>
      <c r="K390" s="839">
        <v>4</v>
      </c>
      <c r="L390" s="998">
        <v>45201</v>
      </c>
      <c r="M390" s="998">
        <v>45596</v>
      </c>
      <c r="N390" s="840">
        <f t="shared" si="23"/>
        <v>56.428571428571431</v>
      </c>
      <c r="O390" s="841">
        <v>0</v>
      </c>
      <c r="P390" s="841">
        <f t="shared" si="24"/>
        <v>0</v>
      </c>
      <c r="Q390" s="995" t="str">
        <f>IF(ISNUMBER(P390),IF(P390=100%,"CUMPLIDA",IF(AND(ISNUMBER(M390),ISNUMBER(ITRC!$Q$5)), IF(M390&lt;ITRC!$Q$5,"INCUMPLIDA","PROCESO"), "VERIFICAR FECHA")),"SIN VALOR AVANCE")</f>
        <v>PROCESO</v>
      </c>
      <c r="R390" s="992" t="s">
        <v>3987</v>
      </c>
    </row>
    <row r="391" spans="2:18" ht="60" x14ac:dyDescent="0.25">
      <c r="B391" s="51" t="s">
        <v>3956</v>
      </c>
      <c r="C391" s="52" t="s">
        <v>17</v>
      </c>
      <c r="D391" s="1204"/>
      <c r="E391" s="1204"/>
      <c r="F391" s="994" t="s">
        <v>3991</v>
      </c>
      <c r="G391" s="1204"/>
      <c r="H391" s="994" t="s">
        <v>3992</v>
      </c>
      <c r="I391" s="987" t="s">
        <v>3988</v>
      </c>
      <c r="J391" s="987" t="s">
        <v>3989</v>
      </c>
      <c r="K391" s="839">
        <v>4</v>
      </c>
      <c r="L391" s="998">
        <v>45201</v>
      </c>
      <c r="M391" s="998">
        <v>45596</v>
      </c>
      <c r="N391" s="840">
        <f t="shared" si="23"/>
        <v>56.428571428571431</v>
      </c>
      <c r="O391" s="841">
        <v>0</v>
      </c>
      <c r="P391" s="841">
        <f t="shared" si="24"/>
        <v>0</v>
      </c>
      <c r="Q391" s="995" t="str">
        <f>IF(ISNUMBER(P391),IF(P391=100%,"CUMPLIDA",IF(AND(ISNUMBER(M391),ISNUMBER(ITRC!$Q$5)), IF(M391&lt;ITRC!$Q$5,"INCUMPLIDA","PROCESO"), "VERIFICAR FECHA")),"SIN VALOR AVANCE")</f>
        <v>PROCESO</v>
      </c>
      <c r="R391" s="992" t="s">
        <v>3987</v>
      </c>
    </row>
    <row r="392" spans="2:18" ht="180.6" x14ac:dyDescent="0.25">
      <c r="B392" s="51" t="s">
        <v>18</v>
      </c>
      <c r="C392" s="47" t="s">
        <v>17</v>
      </c>
      <c r="D392" s="1204" t="s">
        <v>2013</v>
      </c>
      <c r="E392" s="1204" t="s">
        <v>1367</v>
      </c>
      <c r="F392" s="1130" t="s">
        <v>2014</v>
      </c>
      <c r="G392" s="1130" t="s">
        <v>2014</v>
      </c>
      <c r="H392" s="987" t="s">
        <v>2015</v>
      </c>
      <c r="I392" s="987" t="s">
        <v>2016</v>
      </c>
      <c r="J392" s="987" t="s">
        <v>2017</v>
      </c>
      <c r="K392" s="839">
        <v>1</v>
      </c>
      <c r="L392" s="569">
        <v>43952</v>
      </c>
      <c r="M392" s="569">
        <v>43982</v>
      </c>
      <c r="N392" s="840">
        <f t="shared" ref="N392:N419" si="25">(M392-L392)/7</f>
        <v>4.2857142857142856</v>
      </c>
      <c r="O392" s="841">
        <v>1</v>
      </c>
      <c r="P392" s="841">
        <f t="shared" ref="P392:P427" si="26">O392</f>
        <v>1</v>
      </c>
      <c r="Q392" s="995" t="str">
        <f>IF(ISNUMBER(P392),IF(P392=100%,"CUMPLIDA",IF(AND(ISNUMBER(M392),ISNUMBER(ITRC!$Q$5)), IF(M392&lt;ITRC!$Q$5,"INCUMPLIDA","PROCESO"), "VERIFICAR FECHA")),"SIN VALOR AVANCE")</f>
        <v>CUMPLIDA</v>
      </c>
      <c r="R392" s="53" t="s">
        <v>2018</v>
      </c>
    </row>
    <row r="393" spans="2:18" ht="180.6" x14ac:dyDescent="0.25">
      <c r="B393" s="51" t="s">
        <v>18</v>
      </c>
      <c r="C393" s="47" t="s">
        <v>17</v>
      </c>
      <c r="D393" s="1204"/>
      <c r="E393" s="1204"/>
      <c r="F393" s="1130"/>
      <c r="G393" s="1130"/>
      <c r="H393" s="987" t="s">
        <v>2019</v>
      </c>
      <c r="I393" s="987" t="s">
        <v>2020</v>
      </c>
      <c r="J393" s="987" t="s">
        <v>2021</v>
      </c>
      <c r="K393" s="839">
        <v>1</v>
      </c>
      <c r="L393" s="569">
        <v>44044</v>
      </c>
      <c r="M393" s="569">
        <v>44286</v>
      </c>
      <c r="N393" s="840">
        <f t="shared" si="25"/>
        <v>34.571428571428569</v>
      </c>
      <c r="O393" s="841">
        <v>1</v>
      </c>
      <c r="P393" s="841">
        <f t="shared" si="26"/>
        <v>1</v>
      </c>
      <c r="Q393" s="995" t="str">
        <f>IF(ISNUMBER(P393),IF(P393=100%,"CUMPLIDA",IF(AND(ISNUMBER(M393),ISNUMBER(ITRC!$Q$5)), IF(M393&lt;ITRC!$Q$5,"INCUMPLIDA","PROCESO"), "VERIFICAR FECHA")),"SIN VALOR AVANCE")</f>
        <v>CUMPLIDA</v>
      </c>
      <c r="R393" s="53" t="s">
        <v>2018</v>
      </c>
    </row>
    <row r="394" spans="2:18" ht="180.6" x14ac:dyDescent="0.25">
      <c r="B394" s="51" t="s">
        <v>18</v>
      </c>
      <c r="C394" s="47" t="s">
        <v>17</v>
      </c>
      <c r="D394" s="1204"/>
      <c r="E394" s="1204"/>
      <c r="F394" s="1130"/>
      <c r="G394" s="1130"/>
      <c r="H394" s="987" t="s">
        <v>2022</v>
      </c>
      <c r="I394" s="987" t="s">
        <v>2016</v>
      </c>
      <c r="J394" s="987" t="s">
        <v>2017</v>
      </c>
      <c r="K394" s="839">
        <v>1</v>
      </c>
      <c r="L394" s="569">
        <v>43952</v>
      </c>
      <c r="M394" s="569">
        <v>43982</v>
      </c>
      <c r="N394" s="840">
        <f t="shared" si="25"/>
        <v>4.2857142857142856</v>
      </c>
      <c r="O394" s="841">
        <v>1</v>
      </c>
      <c r="P394" s="841">
        <f t="shared" si="26"/>
        <v>1</v>
      </c>
      <c r="Q394" s="995" t="str">
        <f>IF(ISNUMBER(P394),IF(P394=100%,"CUMPLIDA",IF(AND(ISNUMBER(M394),ISNUMBER(ITRC!$Q$5)), IF(M394&lt;ITRC!$Q$5,"INCUMPLIDA","PROCESO"), "VERIFICAR FECHA")),"SIN VALOR AVANCE")</f>
        <v>CUMPLIDA</v>
      </c>
      <c r="R394" s="53" t="s">
        <v>2018</v>
      </c>
    </row>
    <row r="395" spans="2:18" ht="180.6" x14ac:dyDescent="0.25">
      <c r="B395" s="51" t="s">
        <v>18</v>
      </c>
      <c r="C395" s="47" t="s">
        <v>17</v>
      </c>
      <c r="D395" s="1204"/>
      <c r="E395" s="1204"/>
      <c r="F395" s="1130"/>
      <c r="G395" s="1130"/>
      <c r="H395" s="987" t="s">
        <v>2023</v>
      </c>
      <c r="I395" s="987" t="s">
        <v>2024</v>
      </c>
      <c r="J395" s="987" t="s">
        <v>2025</v>
      </c>
      <c r="K395" s="839">
        <v>1</v>
      </c>
      <c r="L395" s="569">
        <v>44044</v>
      </c>
      <c r="M395" s="569">
        <v>44286</v>
      </c>
      <c r="N395" s="840">
        <f t="shared" si="25"/>
        <v>34.571428571428569</v>
      </c>
      <c r="O395" s="841">
        <v>1</v>
      </c>
      <c r="P395" s="841">
        <f t="shared" si="26"/>
        <v>1</v>
      </c>
      <c r="Q395" s="995" t="str">
        <f>IF(ISNUMBER(P395),IF(P395=100%,"CUMPLIDA",IF(AND(ISNUMBER(M395),ISNUMBER(ITRC!$Q$5)), IF(M395&lt;ITRC!$Q$5,"INCUMPLIDA","PROCESO"), "VERIFICAR FECHA")),"SIN VALOR AVANCE")</f>
        <v>CUMPLIDA</v>
      </c>
      <c r="R395" s="53" t="s">
        <v>2018</v>
      </c>
    </row>
    <row r="396" spans="2:18" ht="210.6" x14ac:dyDescent="0.25">
      <c r="B396" s="51" t="s">
        <v>18</v>
      </c>
      <c r="C396" s="47" t="s">
        <v>17</v>
      </c>
      <c r="D396" s="1204" t="s">
        <v>2026</v>
      </c>
      <c r="E396" s="1204" t="s">
        <v>1865</v>
      </c>
      <c r="F396" s="1130" t="s">
        <v>2027</v>
      </c>
      <c r="G396" s="1130" t="s">
        <v>2028</v>
      </c>
      <c r="H396" s="1130" t="s">
        <v>2029</v>
      </c>
      <c r="I396" s="987" t="s">
        <v>2030</v>
      </c>
      <c r="J396" s="987" t="s">
        <v>219</v>
      </c>
      <c r="K396" s="839">
        <v>1</v>
      </c>
      <c r="L396" s="569">
        <v>43570</v>
      </c>
      <c r="M396" s="569">
        <v>43830</v>
      </c>
      <c r="N396" s="840">
        <f t="shared" si="25"/>
        <v>37.142857142857146</v>
      </c>
      <c r="O396" s="841">
        <v>1</v>
      </c>
      <c r="P396" s="841">
        <f t="shared" si="26"/>
        <v>1</v>
      </c>
      <c r="Q396" s="995" t="str">
        <f>IF(ISNUMBER(P396),IF(P396=100%,"CUMPLIDA",IF(AND(ISNUMBER(M396),ISNUMBER(ITRC!$Q$5)), IF(M396&lt;ITRC!$Q$5,"INCUMPLIDA","PROCESO"), "VERIFICAR FECHA")),"SIN VALOR AVANCE")</f>
        <v>CUMPLIDA</v>
      </c>
      <c r="R396" s="53" t="s">
        <v>2031</v>
      </c>
    </row>
    <row r="397" spans="2:18" ht="210.6" x14ac:dyDescent="0.25">
      <c r="B397" s="51" t="s">
        <v>18</v>
      </c>
      <c r="C397" s="47" t="s">
        <v>17</v>
      </c>
      <c r="D397" s="1204"/>
      <c r="E397" s="1204"/>
      <c r="F397" s="1130"/>
      <c r="G397" s="1130"/>
      <c r="H397" s="1130"/>
      <c r="I397" s="987" t="s">
        <v>2032</v>
      </c>
      <c r="J397" s="987" t="s">
        <v>2033</v>
      </c>
      <c r="K397" s="839">
        <v>1</v>
      </c>
      <c r="L397" s="569">
        <v>43570</v>
      </c>
      <c r="M397" s="569">
        <v>43830</v>
      </c>
      <c r="N397" s="840">
        <f t="shared" si="25"/>
        <v>37.142857142857146</v>
      </c>
      <c r="O397" s="841">
        <v>1</v>
      </c>
      <c r="P397" s="841">
        <f t="shared" si="26"/>
        <v>1</v>
      </c>
      <c r="Q397" s="995" t="str">
        <f>IF(ISNUMBER(P397),IF(P397=100%,"CUMPLIDA",IF(AND(ISNUMBER(M397),ISNUMBER(ITRC!$Q$5)), IF(M397&lt;ITRC!$Q$5,"INCUMPLIDA","PROCESO"), "VERIFICAR FECHA")),"SIN VALOR AVANCE")</f>
        <v>CUMPLIDA</v>
      </c>
      <c r="R397" s="53" t="s">
        <v>2031</v>
      </c>
    </row>
    <row r="398" spans="2:18" ht="255.6" x14ac:dyDescent="0.25">
      <c r="B398" s="51" t="s">
        <v>18</v>
      </c>
      <c r="C398" s="47" t="s">
        <v>17</v>
      </c>
      <c r="D398" s="1204"/>
      <c r="E398" s="1204"/>
      <c r="F398" s="1130"/>
      <c r="G398" s="1130"/>
      <c r="H398" s="1130"/>
      <c r="I398" s="987" t="s">
        <v>2034</v>
      </c>
      <c r="J398" s="987" t="s">
        <v>2035</v>
      </c>
      <c r="K398" s="839">
        <v>1</v>
      </c>
      <c r="L398" s="569">
        <v>43570</v>
      </c>
      <c r="M398" s="569">
        <v>43830</v>
      </c>
      <c r="N398" s="840">
        <f t="shared" si="25"/>
        <v>37.142857142857146</v>
      </c>
      <c r="O398" s="841">
        <v>1</v>
      </c>
      <c r="P398" s="841">
        <f t="shared" si="26"/>
        <v>1</v>
      </c>
      <c r="Q398" s="995" t="str">
        <f>IF(ISNUMBER(P398),IF(P398=100%,"CUMPLIDA",IF(AND(ISNUMBER(M398),ISNUMBER(ITRC!$Q$5)), IF(M398&lt;ITRC!$Q$5,"INCUMPLIDA","PROCESO"), "VERIFICAR FECHA")),"SIN VALOR AVANCE")</f>
        <v>CUMPLIDA</v>
      </c>
      <c r="R398" s="53" t="s">
        <v>2036</v>
      </c>
    </row>
    <row r="399" spans="2:18" ht="255.6" x14ac:dyDescent="0.25">
      <c r="B399" s="51" t="s">
        <v>18</v>
      </c>
      <c r="C399" s="47" t="s">
        <v>17</v>
      </c>
      <c r="D399" s="1204"/>
      <c r="E399" s="1204"/>
      <c r="F399" s="1130"/>
      <c r="G399" s="1130"/>
      <c r="H399" s="1130" t="s">
        <v>2037</v>
      </c>
      <c r="I399" s="987" t="s">
        <v>2038</v>
      </c>
      <c r="J399" s="987" t="s">
        <v>2039</v>
      </c>
      <c r="K399" s="839">
        <v>2</v>
      </c>
      <c r="L399" s="569">
        <v>43570</v>
      </c>
      <c r="M399" s="569">
        <v>43830</v>
      </c>
      <c r="N399" s="840">
        <f t="shared" si="25"/>
        <v>37.142857142857146</v>
      </c>
      <c r="O399" s="841">
        <v>1</v>
      </c>
      <c r="P399" s="841">
        <f t="shared" si="26"/>
        <v>1</v>
      </c>
      <c r="Q399" s="995" t="str">
        <f>IF(ISNUMBER(P399),IF(P399=100%,"CUMPLIDA",IF(AND(ISNUMBER(M399),ISNUMBER(ITRC!$Q$5)), IF(M399&lt;ITRC!$Q$5,"INCUMPLIDA","PROCESO"), "VERIFICAR FECHA")),"SIN VALOR AVANCE")</f>
        <v>CUMPLIDA</v>
      </c>
      <c r="R399" s="53" t="s">
        <v>2036</v>
      </c>
    </row>
    <row r="400" spans="2:18" ht="255.6" x14ac:dyDescent="0.25">
      <c r="B400" s="51" t="s">
        <v>18</v>
      </c>
      <c r="C400" s="47" t="s">
        <v>17</v>
      </c>
      <c r="D400" s="1204"/>
      <c r="E400" s="1204"/>
      <c r="F400" s="1130"/>
      <c r="G400" s="1130"/>
      <c r="H400" s="1130"/>
      <c r="I400" s="987" t="s">
        <v>2040</v>
      </c>
      <c r="J400" s="987" t="s">
        <v>2033</v>
      </c>
      <c r="K400" s="839">
        <v>1</v>
      </c>
      <c r="L400" s="569">
        <v>43570</v>
      </c>
      <c r="M400" s="569">
        <v>43830</v>
      </c>
      <c r="N400" s="840">
        <f t="shared" si="25"/>
        <v>37.142857142857146</v>
      </c>
      <c r="O400" s="841">
        <v>1</v>
      </c>
      <c r="P400" s="841">
        <f t="shared" si="26"/>
        <v>1</v>
      </c>
      <c r="Q400" s="995" t="str">
        <f>IF(ISNUMBER(P400),IF(P400=100%,"CUMPLIDA",IF(AND(ISNUMBER(M400),ISNUMBER(ITRC!$Q$5)), IF(M400&lt;ITRC!$Q$5,"INCUMPLIDA","PROCESO"), "VERIFICAR FECHA")),"SIN VALOR AVANCE")</f>
        <v>CUMPLIDA</v>
      </c>
      <c r="R400" s="53" t="s">
        <v>2036</v>
      </c>
    </row>
    <row r="401" spans="2:18" ht="255.6" x14ac:dyDescent="0.25">
      <c r="B401" s="51" t="s">
        <v>18</v>
      </c>
      <c r="C401" s="47" t="s">
        <v>17</v>
      </c>
      <c r="D401" s="1204"/>
      <c r="E401" s="1204"/>
      <c r="F401" s="1130"/>
      <c r="G401" s="1130"/>
      <c r="H401" s="1130"/>
      <c r="I401" s="987" t="s">
        <v>2041</v>
      </c>
      <c r="J401" s="987" t="s">
        <v>2042</v>
      </c>
      <c r="K401" s="839">
        <v>1</v>
      </c>
      <c r="L401" s="569">
        <v>43570</v>
      </c>
      <c r="M401" s="569">
        <v>43830</v>
      </c>
      <c r="N401" s="840">
        <f t="shared" si="25"/>
        <v>37.142857142857146</v>
      </c>
      <c r="O401" s="841">
        <v>1</v>
      </c>
      <c r="P401" s="841">
        <f t="shared" si="26"/>
        <v>1</v>
      </c>
      <c r="Q401" s="995" t="str">
        <f>IF(ISNUMBER(P401),IF(P401=100%,"CUMPLIDA",IF(AND(ISNUMBER(M401),ISNUMBER(ITRC!$Q$5)), IF(M401&lt;ITRC!$Q$5,"INCUMPLIDA","PROCESO"), "VERIFICAR FECHA")),"SIN VALOR AVANCE")</f>
        <v>CUMPLIDA</v>
      </c>
      <c r="R401" s="53" t="s">
        <v>2036</v>
      </c>
    </row>
    <row r="402" spans="2:18" ht="210.6" x14ac:dyDescent="0.25">
      <c r="B402" s="51" t="s">
        <v>18</v>
      </c>
      <c r="C402" s="47" t="s">
        <v>17</v>
      </c>
      <c r="D402" s="1204"/>
      <c r="E402" s="1204"/>
      <c r="F402" s="1130"/>
      <c r="G402" s="1130"/>
      <c r="H402" s="1130" t="s">
        <v>2043</v>
      </c>
      <c r="I402" s="987" t="s">
        <v>2044</v>
      </c>
      <c r="J402" s="987" t="s">
        <v>2045</v>
      </c>
      <c r="K402" s="839">
        <v>22</v>
      </c>
      <c r="L402" s="569">
        <v>43570</v>
      </c>
      <c r="M402" s="569">
        <v>44196</v>
      </c>
      <c r="N402" s="840">
        <f t="shared" si="25"/>
        <v>89.428571428571431</v>
      </c>
      <c r="O402" s="841">
        <v>1</v>
      </c>
      <c r="P402" s="841">
        <f t="shared" si="26"/>
        <v>1</v>
      </c>
      <c r="Q402" s="995" t="str">
        <f>IF(ISNUMBER(P402),IF(P402=100%,"CUMPLIDA",IF(AND(ISNUMBER(M402),ISNUMBER(ITRC!$Q$5)), IF(M402&lt;ITRC!$Q$5,"INCUMPLIDA","PROCESO"), "VERIFICAR FECHA")),"SIN VALOR AVANCE")</f>
        <v>CUMPLIDA</v>
      </c>
      <c r="R402" s="53" t="s">
        <v>2031</v>
      </c>
    </row>
    <row r="403" spans="2:18" ht="255.6" x14ac:dyDescent="0.25">
      <c r="B403" s="51" t="s">
        <v>18</v>
      </c>
      <c r="C403" s="47" t="s">
        <v>17</v>
      </c>
      <c r="D403" s="1204"/>
      <c r="E403" s="1204"/>
      <c r="F403" s="1130"/>
      <c r="G403" s="1130"/>
      <c r="H403" s="1130"/>
      <c r="I403" s="987" t="s">
        <v>2046</v>
      </c>
      <c r="J403" s="987" t="s">
        <v>2045</v>
      </c>
      <c r="K403" s="839">
        <v>28</v>
      </c>
      <c r="L403" s="569">
        <v>43570</v>
      </c>
      <c r="M403" s="569">
        <v>44196</v>
      </c>
      <c r="N403" s="840">
        <f t="shared" si="25"/>
        <v>89.428571428571431</v>
      </c>
      <c r="O403" s="841">
        <v>1</v>
      </c>
      <c r="P403" s="841">
        <f t="shared" si="26"/>
        <v>1</v>
      </c>
      <c r="Q403" s="995" t="str">
        <f>IF(ISNUMBER(P403),IF(P403=100%,"CUMPLIDA",IF(AND(ISNUMBER(M403),ISNUMBER(ITRC!$Q$5)), IF(M403&lt;ITRC!$Q$5,"INCUMPLIDA","PROCESO"), "VERIFICAR FECHA")),"SIN VALOR AVANCE")</f>
        <v>CUMPLIDA</v>
      </c>
      <c r="R403" s="53" t="s">
        <v>2036</v>
      </c>
    </row>
    <row r="404" spans="2:18" ht="255.6" x14ac:dyDescent="0.25">
      <c r="B404" s="51" t="s">
        <v>18</v>
      </c>
      <c r="C404" s="47" t="s">
        <v>17</v>
      </c>
      <c r="D404" s="1204"/>
      <c r="E404" s="1204"/>
      <c r="F404" s="1130"/>
      <c r="G404" s="1130"/>
      <c r="H404" s="1130"/>
      <c r="I404" s="987" t="s">
        <v>2047</v>
      </c>
      <c r="J404" s="987" t="s">
        <v>2045</v>
      </c>
      <c r="K404" s="839">
        <v>27</v>
      </c>
      <c r="L404" s="569">
        <v>43570</v>
      </c>
      <c r="M404" s="569">
        <v>44196</v>
      </c>
      <c r="N404" s="840">
        <f t="shared" si="25"/>
        <v>89.428571428571431</v>
      </c>
      <c r="O404" s="841">
        <v>1</v>
      </c>
      <c r="P404" s="841">
        <f t="shared" si="26"/>
        <v>1</v>
      </c>
      <c r="Q404" s="995" t="str">
        <f>IF(ISNUMBER(P404),IF(P404=100%,"CUMPLIDA",IF(AND(ISNUMBER(M404),ISNUMBER(ITRC!$Q$5)), IF(M404&lt;ITRC!$Q$5,"INCUMPLIDA","PROCESO"), "VERIFICAR FECHA")),"SIN VALOR AVANCE")</f>
        <v>CUMPLIDA</v>
      </c>
      <c r="R404" s="53" t="s">
        <v>2036</v>
      </c>
    </row>
    <row r="405" spans="2:18" ht="255.6" x14ac:dyDescent="0.25">
      <c r="B405" s="51" t="s">
        <v>18</v>
      </c>
      <c r="C405" s="47" t="s">
        <v>17</v>
      </c>
      <c r="D405" s="1204"/>
      <c r="E405" s="1204"/>
      <c r="F405" s="1130"/>
      <c r="G405" s="1130"/>
      <c r="H405" s="1130" t="s">
        <v>2048</v>
      </c>
      <c r="I405" s="987" t="s">
        <v>2049</v>
      </c>
      <c r="J405" s="987" t="s">
        <v>2045</v>
      </c>
      <c r="K405" s="839">
        <v>22</v>
      </c>
      <c r="L405" s="569">
        <v>43570</v>
      </c>
      <c r="M405" s="569">
        <v>44196</v>
      </c>
      <c r="N405" s="840">
        <f t="shared" si="25"/>
        <v>89.428571428571431</v>
      </c>
      <c r="O405" s="841">
        <v>1</v>
      </c>
      <c r="P405" s="841">
        <f t="shared" si="26"/>
        <v>1</v>
      </c>
      <c r="Q405" s="995" t="str">
        <f>IF(ISNUMBER(P405),IF(P405=100%,"CUMPLIDA",IF(AND(ISNUMBER(M405),ISNUMBER(ITRC!$Q$5)), IF(M405&lt;ITRC!$Q$5,"INCUMPLIDA","PROCESO"), "VERIFICAR FECHA")),"SIN VALOR AVANCE")</f>
        <v>CUMPLIDA</v>
      </c>
      <c r="R405" s="53" t="s">
        <v>2036</v>
      </c>
    </row>
    <row r="406" spans="2:18" ht="255.6" x14ac:dyDescent="0.25">
      <c r="B406" s="51" t="s">
        <v>18</v>
      </c>
      <c r="C406" s="47" t="s">
        <v>17</v>
      </c>
      <c r="D406" s="1204"/>
      <c r="E406" s="1204"/>
      <c r="F406" s="1130"/>
      <c r="G406" s="1130"/>
      <c r="H406" s="1130"/>
      <c r="I406" s="987" t="s">
        <v>2050</v>
      </c>
      <c r="J406" s="987" t="s">
        <v>2045</v>
      </c>
      <c r="K406" s="839">
        <v>28</v>
      </c>
      <c r="L406" s="569">
        <v>43570</v>
      </c>
      <c r="M406" s="569">
        <v>44196</v>
      </c>
      <c r="N406" s="840">
        <f t="shared" si="25"/>
        <v>89.428571428571431</v>
      </c>
      <c r="O406" s="841">
        <v>1</v>
      </c>
      <c r="P406" s="841">
        <f t="shared" si="26"/>
        <v>1</v>
      </c>
      <c r="Q406" s="995" t="str">
        <f>IF(ISNUMBER(P406),IF(P406=100%,"CUMPLIDA",IF(AND(ISNUMBER(M406),ISNUMBER(ITRC!$Q$5)), IF(M406&lt;ITRC!$Q$5,"INCUMPLIDA","PROCESO"), "VERIFICAR FECHA")),"SIN VALOR AVANCE")</f>
        <v>CUMPLIDA</v>
      </c>
      <c r="R406" s="53" t="s">
        <v>2036</v>
      </c>
    </row>
    <row r="407" spans="2:18" ht="255.6" x14ac:dyDescent="0.25">
      <c r="B407" s="51" t="s">
        <v>18</v>
      </c>
      <c r="C407" s="47" t="s">
        <v>17</v>
      </c>
      <c r="D407" s="1204"/>
      <c r="E407" s="1204"/>
      <c r="F407" s="1130"/>
      <c r="G407" s="1130"/>
      <c r="H407" s="1130"/>
      <c r="I407" s="987" t="s">
        <v>2051</v>
      </c>
      <c r="J407" s="987" t="s">
        <v>2045</v>
      </c>
      <c r="K407" s="839">
        <v>27</v>
      </c>
      <c r="L407" s="569">
        <v>43570</v>
      </c>
      <c r="M407" s="569">
        <v>44196</v>
      </c>
      <c r="N407" s="840">
        <f t="shared" si="25"/>
        <v>89.428571428571431</v>
      </c>
      <c r="O407" s="841">
        <v>1</v>
      </c>
      <c r="P407" s="841">
        <f t="shared" si="26"/>
        <v>1</v>
      </c>
      <c r="Q407" s="995" t="str">
        <f>IF(ISNUMBER(P407),IF(P407=100%,"CUMPLIDA",IF(AND(ISNUMBER(M407),ISNUMBER(ITRC!$Q$5)), IF(M407&lt;ITRC!$Q$5,"INCUMPLIDA","PROCESO"), "VERIFICAR FECHA")),"SIN VALOR AVANCE")</f>
        <v>CUMPLIDA</v>
      </c>
      <c r="R407" s="53" t="s">
        <v>2036</v>
      </c>
    </row>
    <row r="408" spans="2:18" ht="255.6" x14ac:dyDescent="0.25">
      <c r="B408" s="51" t="s">
        <v>18</v>
      </c>
      <c r="C408" s="47" t="s">
        <v>17</v>
      </c>
      <c r="D408" s="1204"/>
      <c r="E408" s="1204"/>
      <c r="F408" s="1130"/>
      <c r="G408" s="1130"/>
      <c r="H408" s="1130" t="s">
        <v>2052</v>
      </c>
      <c r="I408" s="987" t="s">
        <v>2053</v>
      </c>
      <c r="J408" s="987" t="s">
        <v>2045</v>
      </c>
      <c r="K408" s="839">
        <v>22</v>
      </c>
      <c r="L408" s="569">
        <v>43570</v>
      </c>
      <c r="M408" s="569">
        <v>44196</v>
      </c>
      <c r="N408" s="840">
        <f t="shared" si="25"/>
        <v>89.428571428571431</v>
      </c>
      <c r="O408" s="841">
        <v>1</v>
      </c>
      <c r="P408" s="841">
        <f t="shared" si="26"/>
        <v>1</v>
      </c>
      <c r="Q408" s="995" t="str">
        <f>IF(ISNUMBER(P408),IF(P408=100%,"CUMPLIDA",IF(AND(ISNUMBER(M408),ISNUMBER(ITRC!$Q$5)), IF(M408&lt;ITRC!$Q$5,"INCUMPLIDA","PROCESO"), "VERIFICAR FECHA")),"SIN VALOR AVANCE")</f>
        <v>CUMPLIDA</v>
      </c>
      <c r="R408" s="53" t="s">
        <v>2036</v>
      </c>
    </row>
    <row r="409" spans="2:18" ht="255.6" x14ac:dyDescent="0.25">
      <c r="B409" s="51" t="s">
        <v>18</v>
      </c>
      <c r="C409" s="47" t="s">
        <v>17</v>
      </c>
      <c r="D409" s="1204"/>
      <c r="E409" s="1204"/>
      <c r="F409" s="1130"/>
      <c r="G409" s="1130"/>
      <c r="H409" s="1130"/>
      <c r="I409" s="987" t="s">
        <v>2054</v>
      </c>
      <c r="J409" s="987" t="s">
        <v>2045</v>
      </c>
      <c r="K409" s="839">
        <v>28</v>
      </c>
      <c r="L409" s="569">
        <v>43570</v>
      </c>
      <c r="M409" s="569">
        <v>44196</v>
      </c>
      <c r="N409" s="840">
        <f t="shared" si="25"/>
        <v>89.428571428571431</v>
      </c>
      <c r="O409" s="841">
        <v>1</v>
      </c>
      <c r="P409" s="841">
        <f t="shared" si="26"/>
        <v>1</v>
      </c>
      <c r="Q409" s="995" t="str">
        <f>IF(ISNUMBER(P409),IF(P409=100%,"CUMPLIDA",IF(AND(ISNUMBER(M409),ISNUMBER(ITRC!$Q$5)), IF(M409&lt;ITRC!$Q$5,"INCUMPLIDA","PROCESO"), "VERIFICAR FECHA")),"SIN VALOR AVANCE")</f>
        <v>CUMPLIDA</v>
      </c>
      <c r="R409" s="53" t="s">
        <v>2036</v>
      </c>
    </row>
    <row r="410" spans="2:18" ht="255.6" x14ac:dyDescent="0.25">
      <c r="B410" s="51" t="s">
        <v>18</v>
      </c>
      <c r="C410" s="47" t="s">
        <v>17</v>
      </c>
      <c r="D410" s="1204"/>
      <c r="E410" s="1204"/>
      <c r="F410" s="1130"/>
      <c r="G410" s="1130"/>
      <c r="H410" s="1130"/>
      <c r="I410" s="987" t="s">
        <v>2055</v>
      </c>
      <c r="J410" s="987" t="s">
        <v>2045</v>
      </c>
      <c r="K410" s="839">
        <v>27</v>
      </c>
      <c r="L410" s="569">
        <v>43570</v>
      </c>
      <c r="M410" s="569">
        <v>44196</v>
      </c>
      <c r="N410" s="840">
        <f t="shared" si="25"/>
        <v>89.428571428571431</v>
      </c>
      <c r="O410" s="841">
        <v>1</v>
      </c>
      <c r="P410" s="841">
        <f t="shared" si="26"/>
        <v>1</v>
      </c>
      <c r="Q410" s="995" t="str">
        <f>IF(ISNUMBER(P410),IF(P410=100%,"CUMPLIDA",IF(AND(ISNUMBER(M410),ISNUMBER(ITRC!$Q$5)), IF(M410&lt;ITRC!$Q$5,"INCUMPLIDA","PROCESO"), "VERIFICAR FECHA")),"SIN VALOR AVANCE")</f>
        <v>CUMPLIDA</v>
      </c>
      <c r="R410" s="53" t="s">
        <v>2036</v>
      </c>
    </row>
    <row r="411" spans="2:18" ht="255.6" x14ac:dyDescent="0.25">
      <c r="B411" s="51" t="s">
        <v>18</v>
      </c>
      <c r="C411" s="47" t="s">
        <v>17</v>
      </c>
      <c r="D411" s="1204"/>
      <c r="E411" s="1204"/>
      <c r="F411" s="1130"/>
      <c r="G411" s="1130"/>
      <c r="H411" s="1130" t="s">
        <v>2056</v>
      </c>
      <c r="I411" s="987" t="s">
        <v>2057</v>
      </c>
      <c r="J411" s="987" t="s">
        <v>2058</v>
      </c>
      <c r="K411" s="839">
        <v>1</v>
      </c>
      <c r="L411" s="569">
        <v>43570</v>
      </c>
      <c r="M411" s="569">
        <v>43830</v>
      </c>
      <c r="N411" s="840">
        <f t="shared" si="25"/>
        <v>37.142857142857146</v>
      </c>
      <c r="O411" s="841">
        <v>1</v>
      </c>
      <c r="P411" s="841">
        <f t="shared" si="26"/>
        <v>1</v>
      </c>
      <c r="Q411" s="995" t="str">
        <f>IF(ISNUMBER(P411),IF(P411=100%,"CUMPLIDA",IF(AND(ISNUMBER(M411),ISNUMBER(ITRC!$Q$5)), IF(M411&lt;ITRC!$Q$5,"INCUMPLIDA","PROCESO"), "VERIFICAR FECHA")),"SIN VALOR AVANCE")</f>
        <v>CUMPLIDA</v>
      </c>
      <c r="R411" s="53" t="s">
        <v>2036</v>
      </c>
    </row>
    <row r="412" spans="2:18" ht="255.6" x14ac:dyDescent="0.25">
      <c r="B412" s="51" t="s">
        <v>18</v>
      </c>
      <c r="C412" s="47" t="s">
        <v>17</v>
      </c>
      <c r="D412" s="1204"/>
      <c r="E412" s="1204"/>
      <c r="F412" s="1130"/>
      <c r="G412" s="1130"/>
      <c r="H412" s="1130"/>
      <c r="I412" s="987" t="s">
        <v>2059</v>
      </c>
      <c r="J412" s="987" t="s">
        <v>2060</v>
      </c>
      <c r="K412" s="839">
        <v>1</v>
      </c>
      <c r="L412" s="569">
        <v>43570</v>
      </c>
      <c r="M412" s="569">
        <v>43830</v>
      </c>
      <c r="N412" s="840">
        <f t="shared" si="25"/>
        <v>37.142857142857146</v>
      </c>
      <c r="O412" s="841">
        <v>1</v>
      </c>
      <c r="P412" s="841">
        <f t="shared" si="26"/>
        <v>1</v>
      </c>
      <c r="Q412" s="995" t="str">
        <f>IF(ISNUMBER(P412),IF(P412=100%,"CUMPLIDA",IF(AND(ISNUMBER(M412),ISNUMBER(ITRC!$Q$5)), IF(M412&lt;ITRC!$Q$5,"INCUMPLIDA","PROCESO"), "VERIFICAR FECHA")),"SIN VALOR AVANCE")</f>
        <v>CUMPLIDA</v>
      </c>
      <c r="R412" s="53" t="s">
        <v>2036</v>
      </c>
    </row>
    <row r="413" spans="2:18" ht="255.6" x14ac:dyDescent="0.25">
      <c r="B413" s="51" t="s">
        <v>18</v>
      </c>
      <c r="C413" s="47" t="s">
        <v>17</v>
      </c>
      <c r="D413" s="1204"/>
      <c r="E413" s="1204"/>
      <c r="F413" s="1130"/>
      <c r="G413" s="1130"/>
      <c r="H413" s="1130"/>
      <c r="I413" s="987" t="s">
        <v>2061</v>
      </c>
      <c r="J413" s="987" t="s">
        <v>2062</v>
      </c>
      <c r="K413" s="839">
        <v>1</v>
      </c>
      <c r="L413" s="569">
        <v>43570</v>
      </c>
      <c r="M413" s="569">
        <v>43830</v>
      </c>
      <c r="N413" s="840">
        <f t="shared" si="25"/>
        <v>37.142857142857146</v>
      </c>
      <c r="O413" s="841">
        <v>1</v>
      </c>
      <c r="P413" s="841">
        <f t="shared" si="26"/>
        <v>1</v>
      </c>
      <c r="Q413" s="995" t="str">
        <f>IF(ISNUMBER(P413),IF(P413=100%,"CUMPLIDA",IF(AND(ISNUMBER(M413),ISNUMBER(ITRC!$Q$5)), IF(M413&lt;ITRC!$Q$5,"INCUMPLIDA","PROCESO"), "VERIFICAR FECHA")),"SIN VALOR AVANCE")</f>
        <v>CUMPLIDA</v>
      </c>
      <c r="R413" s="53" t="s">
        <v>2036</v>
      </c>
    </row>
    <row r="414" spans="2:18" ht="255.6" x14ac:dyDescent="0.25">
      <c r="B414" s="51" t="s">
        <v>18</v>
      </c>
      <c r="C414" s="47" t="s">
        <v>17</v>
      </c>
      <c r="D414" s="1204"/>
      <c r="E414" s="1204"/>
      <c r="F414" s="1130"/>
      <c r="G414" s="1130"/>
      <c r="H414" s="1130" t="s">
        <v>2063</v>
      </c>
      <c r="I414" s="987" t="s">
        <v>2030</v>
      </c>
      <c r="J414" s="987" t="s">
        <v>219</v>
      </c>
      <c r="K414" s="839">
        <v>1</v>
      </c>
      <c r="L414" s="569">
        <v>43570</v>
      </c>
      <c r="M414" s="569">
        <v>43830</v>
      </c>
      <c r="N414" s="840">
        <f t="shared" si="25"/>
        <v>37.142857142857146</v>
      </c>
      <c r="O414" s="841">
        <v>1</v>
      </c>
      <c r="P414" s="841">
        <f t="shared" si="26"/>
        <v>1</v>
      </c>
      <c r="Q414" s="995" t="str">
        <f>IF(ISNUMBER(P414),IF(P414=100%,"CUMPLIDA",IF(AND(ISNUMBER(M414),ISNUMBER(ITRC!$Q$5)), IF(M414&lt;ITRC!$Q$5,"INCUMPLIDA","PROCESO"), "VERIFICAR FECHA")),"SIN VALOR AVANCE")</f>
        <v>CUMPLIDA</v>
      </c>
      <c r="R414" s="53" t="s">
        <v>2036</v>
      </c>
    </row>
    <row r="415" spans="2:18" ht="255.6" x14ac:dyDescent="0.25">
      <c r="B415" s="51" t="s">
        <v>18</v>
      </c>
      <c r="C415" s="47" t="s">
        <v>17</v>
      </c>
      <c r="D415" s="1204"/>
      <c r="E415" s="1204"/>
      <c r="F415" s="1130"/>
      <c r="G415" s="1130"/>
      <c r="H415" s="1130"/>
      <c r="I415" s="987" t="s">
        <v>2032</v>
      </c>
      <c r="J415" s="987" t="s">
        <v>2033</v>
      </c>
      <c r="K415" s="839">
        <v>1</v>
      </c>
      <c r="L415" s="569">
        <v>43570</v>
      </c>
      <c r="M415" s="569">
        <v>43830</v>
      </c>
      <c r="N415" s="840">
        <f t="shared" si="25"/>
        <v>37.142857142857146</v>
      </c>
      <c r="O415" s="841">
        <v>1</v>
      </c>
      <c r="P415" s="841">
        <f t="shared" si="26"/>
        <v>1</v>
      </c>
      <c r="Q415" s="995" t="str">
        <f>IF(ISNUMBER(P415),IF(P415=100%,"CUMPLIDA",IF(AND(ISNUMBER(M415),ISNUMBER(ITRC!$Q$5)), IF(M415&lt;ITRC!$Q$5,"INCUMPLIDA","PROCESO"), "VERIFICAR FECHA")),"SIN VALOR AVANCE")</f>
        <v>CUMPLIDA</v>
      </c>
      <c r="R415" s="53" t="s">
        <v>2036</v>
      </c>
    </row>
    <row r="416" spans="2:18" ht="255.6" x14ac:dyDescent="0.25">
      <c r="B416" s="51" t="s">
        <v>18</v>
      </c>
      <c r="C416" s="47" t="s">
        <v>17</v>
      </c>
      <c r="D416" s="1204"/>
      <c r="E416" s="1204"/>
      <c r="F416" s="1130"/>
      <c r="G416" s="1130"/>
      <c r="H416" s="1130"/>
      <c r="I416" s="987" t="s">
        <v>2034</v>
      </c>
      <c r="J416" s="987" t="s">
        <v>2035</v>
      </c>
      <c r="K416" s="839">
        <v>1</v>
      </c>
      <c r="L416" s="569">
        <v>43570</v>
      </c>
      <c r="M416" s="569">
        <v>43830</v>
      </c>
      <c r="N416" s="840">
        <f t="shared" si="25"/>
        <v>37.142857142857146</v>
      </c>
      <c r="O416" s="841">
        <v>1</v>
      </c>
      <c r="P416" s="841">
        <f t="shared" si="26"/>
        <v>1</v>
      </c>
      <c r="Q416" s="995" t="str">
        <f>IF(ISNUMBER(P416),IF(P416=100%,"CUMPLIDA",IF(AND(ISNUMBER(M416),ISNUMBER(ITRC!$Q$5)), IF(M416&lt;ITRC!$Q$5,"INCUMPLIDA","PROCESO"), "VERIFICAR FECHA")),"SIN VALOR AVANCE")</f>
        <v>CUMPLIDA</v>
      </c>
      <c r="R416" s="53" t="s">
        <v>2036</v>
      </c>
    </row>
    <row r="417" spans="2:18" ht="210.6" x14ac:dyDescent="0.25">
      <c r="B417" s="51" t="s">
        <v>18</v>
      </c>
      <c r="C417" s="52" t="s">
        <v>17</v>
      </c>
      <c r="D417" s="1204" t="s">
        <v>2064</v>
      </c>
      <c r="E417" s="1204" t="s">
        <v>1367</v>
      </c>
      <c r="F417" s="987" t="s">
        <v>2065</v>
      </c>
      <c r="G417" s="1130" t="s">
        <v>2066</v>
      </c>
      <c r="H417" s="987" t="s">
        <v>2067</v>
      </c>
      <c r="I417" s="987" t="s">
        <v>2068</v>
      </c>
      <c r="J417" s="987" t="s">
        <v>2069</v>
      </c>
      <c r="K417" s="839">
        <v>408</v>
      </c>
      <c r="L417" s="569">
        <v>43876</v>
      </c>
      <c r="M417" s="569">
        <v>44255</v>
      </c>
      <c r="N417" s="840">
        <f t="shared" si="25"/>
        <v>54.142857142857146</v>
      </c>
      <c r="O417" s="841">
        <v>1</v>
      </c>
      <c r="P417" s="841">
        <f t="shared" si="26"/>
        <v>1</v>
      </c>
      <c r="Q417" s="995" t="str">
        <f>IF(ISNUMBER(P417),IF(P417=100%,"CUMPLIDA",IF(AND(ISNUMBER(M417),ISNUMBER(ITRC!$Q$5)), IF(M417&lt;ITRC!$Q$5,"INCUMPLIDA","PROCESO"), "VERIFICAR FECHA")),"SIN VALOR AVANCE")</f>
        <v>CUMPLIDA</v>
      </c>
      <c r="R417" s="53" t="s">
        <v>2031</v>
      </c>
    </row>
    <row r="418" spans="2:18" ht="210.6" x14ac:dyDescent="0.25">
      <c r="B418" s="51" t="s">
        <v>18</v>
      </c>
      <c r="C418" s="52" t="s">
        <v>17</v>
      </c>
      <c r="D418" s="1204"/>
      <c r="E418" s="1204"/>
      <c r="F418" s="987" t="s">
        <v>2070</v>
      </c>
      <c r="G418" s="1130"/>
      <c r="H418" s="987" t="s">
        <v>2071</v>
      </c>
      <c r="I418" s="987" t="s">
        <v>2072</v>
      </c>
      <c r="J418" s="987" t="s">
        <v>2073</v>
      </c>
      <c r="K418" s="839">
        <v>1</v>
      </c>
      <c r="L418" s="569">
        <v>43876</v>
      </c>
      <c r="M418" s="569">
        <v>44012</v>
      </c>
      <c r="N418" s="840">
        <f t="shared" si="25"/>
        <v>19.428571428571427</v>
      </c>
      <c r="O418" s="841">
        <v>1</v>
      </c>
      <c r="P418" s="841">
        <f t="shared" si="26"/>
        <v>1</v>
      </c>
      <c r="Q418" s="995" t="str">
        <f>IF(ISNUMBER(P418),IF(P418=100%,"CUMPLIDA",IF(AND(ISNUMBER(M418),ISNUMBER(ITRC!$Q$5)), IF(M418&lt;ITRC!$Q$5,"INCUMPLIDA","PROCESO"), "VERIFICAR FECHA")),"SIN VALOR AVANCE")</f>
        <v>CUMPLIDA</v>
      </c>
      <c r="R418" s="53" t="s">
        <v>2031</v>
      </c>
    </row>
    <row r="419" spans="2:18" ht="255.6" x14ac:dyDescent="0.25">
      <c r="B419" s="51" t="s">
        <v>18</v>
      </c>
      <c r="C419" s="52" t="s">
        <v>17</v>
      </c>
      <c r="D419" s="1204"/>
      <c r="E419" s="1204"/>
      <c r="F419" s="987" t="s">
        <v>2074</v>
      </c>
      <c r="G419" s="1130"/>
      <c r="H419" s="987" t="s">
        <v>2075</v>
      </c>
      <c r="I419" s="987" t="s">
        <v>2076</v>
      </c>
      <c r="J419" s="987" t="s">
        <v>2069</v>
      </c>
      <c r="K419" s="839">
        <v>136</v>
      </c>
      <c r="L419" s="569">
        <v>43876</v>
      </c>
      <c r="M419" s="569">
        <v>44255</v>
      </c>
      <c r="N419" s="840">
        <f t="shared" si="25"/>
        <v>54.142857142857146</v>
      </c>
      <c r="O419" s="841">
        <v>1</v>
      </c>
      <c r="P419" s="841">
        <f t="shared" si="26"/>
        <v>1</v>
      </c>
      <c r="Q419" s="995" t="str">
        <f>IF(ISNUMBER(P419),IF(P419=100%,"CUMPLIDA",IF(AND(ISNUMBER(M419),ISNUMBER(ITRC!$Q$5)), IF(M419&lt;ITRC!$Q$5,"INCUMPLIDA","PROCESO"), "VERIFICAR FECHA")),"SIN VALOR AVANCE")</f>
        <v>CUMPLIDA</v>
      </c>
      <c r="R419" s="53" t="s">
        <v>2036</v>
      </c>
    </row>
    <row r="420" spans="2:18" ht="255.6" x14ac:dyDescent="0.25">
      <c r="B420" s="51" t="s">
        <v>18</v>
      </c>
      <c r="C420" s="52" t="s">
        <v>17</v>
      </c>
      <c r="D420" s="1204"/>
      <c r="E420" s="1204"/>
      <c r="F420" s="1130" t="s">
        <v>2077</v>
      </c>
      <c r="G420" s="1130"/>
      <c r="H420" s="987" t="s">
        <v>2078</v>
      </c>
      <c r="I420" s="987" t="s">
        <v>2079</v>
      </c>
      <c r="J420" s="987" t="s">
        <v>2069</v>
      </c>
      <c r="K420" s="839">
        <v>136</v>
      </c>
      <c r="L420" s="569">
        <v>43876</v>
      </c>
      <c r="M420" s="569">
        <v>44255</v>
      </c>
      <c r="N420" s="840">
        <f t="shared" ref="N420:N483" si="27">(M420-L420)/7</f>
        <v>54.142857142857146</v>
      </c>
      <c r="O420" s="841">
        <v>1</v>
      </c>
      <c r="P420" s="841">
        <f t="shared" si="26"/>
        <v>1</v>
      </c>
      <c r="Q420" s="995" t="str">
        <f>IF(ISNUMBER(P420),IF(P420=100%,"CUMPLIDA",IF(AND(ISNUMBER(M420),ISNUMBER(ITRC!$Q$5)), IF(M420&lt;ITRC!$Q$5,"INCUMPLIDA","PROCESO"), "VERIFICAR FECHA")),"SIN VALOR AVANCE")</f>
        <v>CUMPLIDA</v>
      </c>
      <c r="R420" s="53" t="s">
        <v>2036</v>
      </c>
    </row>
    <row r="421" spans="2:18" ht="255.6" x14ac:dyDescent="0.25">
      <c r="B421" s="51" t="s">
        <v>18</v>
      </c>
      <c r="C421" s="52" t="s">
        <v>17</v>
      </c>
      <c r="D421" s="1204"/>
      <c r="E421" s="1204"/>
      <c r="F421" s="1130"/>
      <c r="G421" s="1130"/>
      <c r="H421" s="987" t="s">
        <v>2080</v>
      </c>
      <c r="I421" s="987" t="s">
        <v>2081</v>
      </c>
      <c r="J421" s="987" t="s">
        <v>2069</v>
      </c>
      <c r="K421" s="839">
        <v>136</v>
      </c>
      <c r="L421" s="569">
        <v>43876</v>
      </c>
      <c r="M421" s="569">
        <v>44255</v>
      </c>
      <c r="N421" s="840">
        <f t="shared" si="27"/>
        <v>54.142857142857146</v>
      </c>
      <c r="O421" s="841">
        <v>1</v>
      </c>
      <c r="P421" s="841">
        <f t="shared" si="26"/>
        <v>1</v>
      </c>
      <c r="Q421" s="995" t="str">
        <f>IF(ISNUMBER(P421),IF(P421=100%,"CUMPLIDA",IF(AND(ISNUMBER(M421),ISNUMBER(ITRC!$Q$5)), IF(M421&lt;ITRC!$Q$5,"INCUMPLIDA","PROCESO"), "VERIFICAR FECHA")),"SIN VALOR AVANCE")</f>
        <v>CUMPLIDA</v>
      </c>
      <c r="R421" s="53" t="s">
        <v>2036</v>
      </c>
    </row>
    <row r="422" spans="2:18" ht="255.6" x14ac:dyDescent="0.25">
      <c r="B422" s="51" t="s">
        <v>18</v>
      </c>
      <c r="C422" s="52" t="s">
        <v>17</v>
      </c>
      <c r="D422" s="1204"/>
      <c r="E422" s="1204"/>
      <c r="F422" s="1130" t="s">
        <v>2082</v>
      </c>
      <c r="G422" s="1130"/>
      <c r="H422" s="987" t="s">
        <v>2083</v>
      </c>
      <c r="I422" s="987" t="s">
        <v>2084</v>
      </c>
      <c r="J422" s="987" t="s">
        <v>2085</v>
      </c>
      <c r="K422" s="839">
        <v>136</v>
      </c>
      <c r="L422" s="569">
        <v>43876</v>
      </c>
      <c r="M422" s="569">
        <v>44255</v>
      </c>
      <c r="N422" s="840">
        <f t="shared" si="27"/>
        <v>54.142857142857146</v>
      </c>
      <c r="O422" s="841">
        <v>1</v>
      </c>
      <c r="P422" s="841">
        <f t="shared" si="26"/>
        <v>1</v>
      </c>
      <c r="Q422" s="995" t="str">
        <f>IF(ISNUMBER(P422),IF(P422=100%,"CUMPLIDA",IF(AND(ISNUMBER(M422),ISNUMBER(ITRC!$Q$5)), IF(M422&lt;ITRC!$Q$5,"INCUMPLIDA","PROCESO"), "VERIFICAR FECHA")),"SIN VALOR AVANCE")</f>
        <v>CUMPLIDA</v>
      </c>
      <c r="R422" s="53" t="s">
        <v>2036</v>
      </c>
    </row>
    <row r="423" spans="2:18" ht="255.6" x14ac:dyDescent="0.25">
      <c r="B423" s="51" t="s">
        <v>18</v>
      </c>
      <c r="C423" s="52" t="s">
        <v>17</v>
      </c>
      <c r="D423" s="1204"/>
      <c r="E423" s="1204"/>
      <c r="F423" s="1130"/>
      <c r="G423" s="1130"/>
      <c r="H423" s="987" t="s">
        <v>2086</v>
      </c>
      <c r="I423" s="987" t="s">
        <v>2087</v>
      </c>
      <c r="J423" s="987" t="s">
        <v>2088</v>
      </c>
      <c r="K423" s="839">
        <v>136</v>
      </c>
      <c r="L423" s="569">
        <v>43876</v>
      </c>
      <c r="M423" s="569">
        <v>44255</v>
      </c>
      <c r="N423" s="840">
        <f t="shared" si="27"/>
        <v>54.142857142857146</v>
      </c>
      <c r="O423" s="841">
        <v>1</v>
      </c>
      <c r="P423" s="841">
        <f t="shared" si="26"/>
        <v>1</v>
      </c>
      <c r="Q423" s="995" t="str">
        <f>IF(ISNUMBER(P423),IF(P423=100%,"CUMPLIDA",IF(AND(ISNUMBER(M423),ISNUMBER(ITRC!$Q$5)), IF(M423&lt;ITRC!$Q$5,"INCUMPLIDA","PROCESO"), "VERIFICAR FECHA")),"SIN VALOR AVANCE")</f>
        <v>CUMPLIDA</v>
      </c>
      <c r="R423" s="53" t="s">
        <v>2036</v>
      </c>
    </row>
    <row r="424" spans="2:18" ht="255.6" x14ac:dyDescent="0.25">
      <c r="B424" s="51" t="s">
        <v>18</v>
      </c>
      <c r="C424" s="52" t="s">
        <v>17</v>
      </c>
      <c r="D424" s="1204"/>
      <c r="E424" s="1204"/>
      <c r="F424" s="1130"/>
      <c r="G424" s="1130"/>
      <c r="H424" s="987" t="s">
        <v>2089</v>
      </c>
      <c r="I424" s="987" t="s">
        <v>2090</v>
      </c>
      <c r="J424" s="987" t="s">
        <v>2091</v>
      </c>
      <c r="K424" s="839">
        <v>136</v>
      </c>
      <c r="L424" s="569">
        <v>43862</v>
      </c>
      <c r="M424" s="569">
        <v>44242</v>
      </c>
      <c r="N424" s="840">
        <f t="shared" si="27"/>
        <v>54.285714285714285</v>
      </c>
      <c r="O424" s="841">
        <v>1</v>
      </c>
      <c r="P424" s="841">
        <f t="shared" si="26"/>
        <v>1</v>
      </c>
      <c r="Q424" s="995" t="str">
        <f>IF(ISNUMBER(P424),IF(P424=100%,"CUMPLIDA",IF(AND(ISNUMBER(M424),ISNUMBER(ITRC!$Q$5)), IF(M424&lt;ITRC!$Q$5,"INCUMPLIDA","PROCESO"), "VERIFICAR FECHA")),"SIN VALOR AVANCE")</f>
        <v>CUMPLIDA</v>
      </c>
      <c r="R424" s="53" t="s">
        <v>2036</v>
      </c>
    </row>
    <row r="425" spans="2:18" ht="300.60000000000002" x14ac:dyDescent="0.25">
      <c r="B425" s="51" t="s">
        <v>18</v>
      </c>
      <c r="C425" s="52" t="s">
        <v>17</v>
      </c>
      <c r="D425" s="1204" t="s">
        <v>2092</v>
      </c>
      <c r="E425" s="1204" t="s">
        <v>1367</v>
      </c>
      <c r="F425" s="987" t="s">
        <v>2093</v>
      </c>
      <c r="G425" s="1130" t="s">
        <v>2066</v>
      </c>
      <c r="H425" s="987" t="s">
        <v>2094</v>
      </c>
      <c r="I425" s="987" t="s">
        <v>2095</v>
      </c>
      <c r="J425" s="987" t="s">
        <v>2069</v>
      </c>
      <c r="K425" s="839">
        <v>408</v>
      </c>
      <c r="L425" s="569">
        <v>43952</v>
      </c>
      <c r="M425" s="569">
        <v>44316</v>
      </c>
      <c r="N425" s="840">
        <f t="shared" si="27"/>
        <v>52</v>
      </c>
      <c r="O425" s="841">
        <v>1</v>
      </c>
      <c r="P425" s="841">
        <f t="shared" si="26"/>
        <v>1</v>
      </c>
      <c r="Q425" s="995" t="str">
        <f>IF(ISNUMBER(P425),IF(P425=100%,"CUMPLIDA",IF(AND(ISNUMBER(M425),ISNUMBER(ITRC!$Q$5)), IF(M425&lt;ITRC!$Q$5,"INCUMPLIDA","PROCESO"), "VERIFICAR FECHA")),"SIN VALOR AVANCE")</f>
        <v>CUMPLIDA</v>
      </c>
      <c r="R425" s="992" t="s">
        <v>2096</v>
      </c>
    </row>
    <row r="426" spans="2:18" ht="300.60000000000002" x14ac:dyDescent="0.25">
      <c r="B426" s="51" t="s">
        <v>18</v>
      </c>
      <c r="C426" s="52" t="s">
        <v>17</v>
      </c>
      <c r="D426" s="1204"/>
      <c r="E426" s="1204"/>
      <c r="F426" s="987" t="s">
        <v>2097</v>
      </c>
      <c r="G426" s="1130"/>
      <c r="H426" s="987" t="s">
        <v>2098</v>
      </c>
      <c r="I426" s="987" t="s">
        <v>2099</v>
      </c>
      <c r="J426" s="987" t="s">
        <v>2069</v>
      </c>
      <c r="K426" s="839">
        <v>102</v>
      </c>
      <c r="L426" s="569">
        <v>43952</v>
      </c>
      <c r="M426" s="569">
        <v>44316</v>
      </c>
      <c r="N426" s="840">
        <f t="shared" si="27"/>
        <v>52</v>
      </c>
      <c r="O426" s="841">
        <v>1</v>
      </c>
      <c r="P426" s="841">
        <f t="shared" si="26"/>
        <v>1</v>
      </c>
      <c r="Q426" s="995" t="str">
        <f>IF(ISNUMBER(P426),IF(P426=100%,"CUMPLIDA",IF(AND(ISNUMBER(M426),ISNUMBER(ITRC!$Q$5)), IF(M426&lt;ITRC!$Q$5,"INCUMPLIDA","PROCESO"), "VERIFICAR FECHA")),"SIN VALOR AVANCE")</f>
        <v>CUMPLIDA</v>
      </c>
      <c r="R426" s="992" t="s">
        <v>2096</v>
      </c>
    </row>
    <row r="427" spans="2:18" ht="90" x14ac:dyDescent="0.25">
      <c r="B427" s="51" t="s">
        <v>18</v>
      </c>
      <c r="C427" s="52" t="s">
        <v>17</v>
      </c>
      <c r="D427" s="1204"/>
      <c r="E427" s="1204"/>
      <c r="F427" s="987" t="s">
        <v>2100</v>
      </c>
      <c r="G427" s="1130"/>
      <c r="H427" s="1130" t="s">
        <v>2101</v>
      </c>
      <c r="I427" s="1130" t="s">
        <v>2102</v>
      </c>
      <c r="J427" s="1226" t="s">
        <v>2069</v>
      </c>
      <c r="K427" s="1228">
        <v>102</v>
      </c>
      <c r="L427" s="569">
        <v>43952</v>
      </c>
      <c r="M427" s="569">
        <v>44316</v>
      </c>
      <c r="N427" s="840">
        <f>(M427-L427)/7</f>
        <v>52</v>
      </c>
      <c r="O427" s="841">
        <v>1</v>
      </c>
      <c r="P427" s="841">
        <f t="shared" si="26"/>
        <v>1</v>
      </c>
      <c r="Q427" s="995" t="str">
        <f>IF(ISNUMBER(P427),IF(P427=100%,"CUMPLIDA",IF(AND(ISNUMBER(M427),ISNUMBER(ITRC!$Q$5)), IF(M427&lt;ITRC!$Q$5,"INCUMPLIDA","PROCESO"), "VERIFICAR FECHA")),"SIN VALOR AVANCE")</f>
        <v>CUMPLIDA</v>
      </c>
      <c r="R427" s="1230" t="s">
        <v>2096</v>
      </c>
    </row>
    <row r="428" spans="2:18" ht="90" x14ac:dyDescent="0.25">
      <c r="B428" s="51" t="s">
        <v>18</v>
      </c>
      <c r="C428" s="52" t="s">
        <v>17</v>
      </c>
      <c r="D428" s="1204"/>
      <c r="E428" s="1204"/>
      <c r="F428" s="987" t="s">
        <v>2103</v>
      </c>
      <c r="G428" s="1130"/>
      <c r="H428" s="1130"/>
      <c r="I428" s="1130"/>
      <c r="J428" s="1227"/>
      <c r="K428" s="1229"/>
      <c r="L428" s="569">
        <v>43952</v>
      </c>
      <c r="M428" s="569">
        <v>44316</v>
      </c>
      <c r="N428" s="840">
        <f>(M428-L428)/7</f>
        <v>52</v>
      </c>
      <c r="O428" s="841">
        <v>1</v>
      </c>
      <c r="P428" s="841">
        <f t="shared" ref="P428" si="28">O428</f>
        <v>1</v>
      </c>
      <c r="Q428" s="995" t="str">
        <f>IF(ISNUMBER(P428),IF(P428=100%,"CUMPLIDA",IF(AND(ISNUMBER(M428),ISNUMBER(ITRC!$Q$5)), IF(M428&lt;ITRC!$Q$5,"INCUMPLIDA","PROCESO"), "VERIFICAR FECHA")),"SIN VALOR AVANCE")</f>
        <v>CUMPLIDA</v>
      </c>
      <c r="R428" s="1230"/>
    </row>
    <row r="429" spans="2:18" ht="165.6" x14ac:dyDescent="0.25">
      <c r="B429" s="51" t="s">
        <v>18</v>
      </c>
      <c r="C429" s="52" t="s">
        <v>17</v>
      </c>
      <c r="D429" s="1204" t="s">
        <v>2104</v>
      </c>
      <c r="E429" s="1204" t="s">
        <v>1367</v>
      </c>
      <c r="F429" s="987" t="s">
        <v>2105</v>
      </c>
      <c r="G429" s="1130" t="s">
        <v>2106</v>
      </c>
      <c r="H429" s="987" t="s">
        <v>2107</v>
      </c>
      <c r="I429" s="987" t="s">
        <v>2108</v>
      </c>
      <c r="J429" s="987" t="s">
        <v>2109</v>
      </c>
      <c r="K429" s="839">
        <v>1</v>
      </c>
      <c r="L429" s="569">
        <v>43905</v>
      </c>
      <c r="M429" s="569">
        <v>44073</v>
      </c>
      <c r="N429" s="840">
        <f t="shared" si="27"/>
        <v>24</v>
      </c>
      <c r="O429" s="841">
        <v>1</v>
      </c>
      <c r="P429" s="841">
        <f t="shared" ref="P429:P492" si="29">O429</f>
        <v>1</v>
      </c>
      <c r="Q429" s="995" t="str">
        <f>IF(ISNUMBER(P429),IF(P429=100%,"CUMPLIDA",IF(AND(ISNUMBER(M429),ISNUMBER(ITRC!$Q$5)), IF(M429&lt;ITRC!$Q$5,"INCUMPLIDA","PROCESO"), "VERIFICAR FECHA")),"SIN VALOR AVANCE")</f>
        <v>CUMPLIDA</v>
      </c>
      <c r="R429" s="992" t="s">
        <v>2110</v>
      </c>
    </row>
    <row r="430" spans="2:18" ht="165.6" x14ac:dyDescent="0.25">
      <c r="B430" s="51" t="s">
        <v>18</v>
      </c>
      <c r="C430" s="52" t="s">
        <v>17</v>
      </c>
      <c r="D430" s="1204"/>
      <c r="E430" s="1204"/>
      <c r="F430" s="987" t="s">
        <v>2111</v>
      </c>
      <c r="G430" s="1130"/>
      <c r="H430" s="987" t="s">
        <v>2112</v>
      </c>
      <c r="I430" s="987" t="s">
        <v>2113</v>
      </c>
      <c r="J430" s="987" t="s">
        <v>2109</v>
      </c>
      <c r="K430" s="839">
        <v>1</v>
      </c>
      <c r="L430" s="569">
        <v>43905</v>
      </c>
      <c r="M430" s="569">
        <v>44073</v>
      </c>
      <c r="N430" s="840">
        <f t="shared" si="27"/>
        <v>24</v>
      </c>
      <c r="O430" s="841">
        <v>1</v>
      </c>
      <c r="P430" s="841">
        <f t="shared" si="29"/>
        <v>1</v>
      </c>
      <c r="Q430" s="995" t="str">
        <f>IF(ISNUMBER(P430),IF(P430=100%,"CUMPLIDA",IF(AND(ISNUMBER(M430),ISNUMBER(ITRC!$Q$5)), IF(M430&lt;ITRC!$Q$5,"INCUMPLIDA","PROCESO"), "VERIFICAR FECHA")),"SIN VALOR AVANCE")</f>
        <v>CUMPLIDA</v>
      </c>
      <c r="R430" s="992" t="s">
        <v>2110</v>
      </c>
    </row>
    <row r="431" spans="2:18" ht="165.6" x14ac:dyDescent="0.25">
      <c r="B431" s="51" t="s">
        <v>18</v>
      </c>
      <c r="C431" s="52" t="s">
        <v>17</v>
      </c>
      <c r="D431" s="1204"/>
      <c r="E431" s="1204"/>
      <c r="F431" s="1130" t="s">
        <v>2114</v>
      </c>
      <c r="G431" s="1130"/>
      <c r="H431" s="987" t="s">
        <v>2115</v>
      </c>
      <c r="I431" s="987" t="s">
        <v>2116</v>
      </c>
      <c r="J431" s="987" t="s">
        <v>2109</v>
      </c>
      <c r="K431" s="839">
        <v>1</v>
      </c>
      <c r="L431" s="569">
        <v>43905</v>
      </c>
      <c r="M431" s="569">
        <v>44073</v>
      </c>
      <c r="N431" s="840">
        <f t="shared" si="27"/>
        <v>24</v>
      </c>
      <c r="O431" s="841">
        <v>1</v>
      </c>
      <c r="P431" s="841">
        <f t="shared" si="29"/>
        <v>1</v>
      </c>
      <c r="Q431" s="995" t="str">
        <f>IF(ISNUMBER(P431),IF(P431=100%,"CUMPLIDA",IF(AND(ISNUMBER(M431),ISNUMBER(ITRC!$Q$5)), IF(M431&lt;ITRC!$Q$5,"INCUMPLIDA","PROCESO"), "VERIFICAR FECHA")),"SIN VALOR AVANCE")</f>
        <v>CUMPLIDA</v>
      </c>
      <c r="R431" s="992" t="s">
        <v>2110</v>
      </c>
    </row>
    <row r="432" spans="2:18" ht="255" x14ac:dyDescent="0.25">
      <c r="B432" s="51" t="s">
        <v>18</v>
      </c>
      <c r="C432" s="52" t="s">
        <v>17</v>
      </c>
      <c r="D432" s="1204"/>
      <c r="E432" s="1204"/>
      <c r="F432" s="1130"/>
      <c r="G432" s="1130"/>
      <c r="H432" s="987" t="s">
        <v>2117</v>
      </c>
      <c r="I432" s="987" t="s">
        <v>2118</v>
      </c>
      <c r="J432" s="987" t="s">
        <v>2109</v>
      </c>
      <c r="K432" s="839">
        <v>1</v>
      </c>
      <c r="L432" s="569">
        <v>43905</v>
      </c>
      <c r="M432" s="569">
        <v>44073</v>
      </c>
      <c r="N432" s="840">
        <f t="shared" si="27"/>
        <v>24</v>
      </c>
      <c r="O432" s="841">
        <v>1</v>
      </c>
      <c r="P432" s="841">
        <f t="shared" si="29"/>
        <v>1</v>
      </c>
      <c r="Q432" s="995" t="str">
        <f>IF(ISNUMBER(P432),IF(P432=100%,"CUMPLIDA",IF(AND(ISNUMBER(M432),ISNUMBER(ITRC!$Q$5)), IF(M432&lt;ITRC!$Q$5,"INCUMPLIDA","PROCESO"), "VERIFICAR FECHA")),"SIN VALOR AVANCE")</f>
        <v>CUMPLIDA</v>
      </c>
      <c r="R432" s="992" t="s">
        <v>2110</v>
      </c>
    </row>
    <row r="433" spans="2:18" ht="210.6" x14ac:dyDescent="0.25">
      <c r="B433" s="51" t="s">
        <v>18</v>
      </c>
      <c r="C433" s="52" t="s">
        <v>17</v>
      </c>
      <c r="D433" s="1204" t="s">
        <v>2119</v>
      </c>
      <c r="E433" s="1204" t="s">
        <v>2120</v>
      </c>
      <c r="F433" s="1130" t="s">
        <v>2121</v>
      </c>
      <c r="G433" s="1130" t="s">
        <v>2122</v>
      </c>
      <c r="H433" s="1130" t="s">
        <v>2123</v>
      </c>
      <c r="I433" s="987" t="s">
        <v>2124</v>
      </c>
      <c r="J433" s="987" t="s">
        <v>2125</v>
      </c>
      <c r="K433" s="839">
        <v>1</v>
      </c>
      <c r="L433" s="569">
        <v>43891</v>
      </c>
      <c r="M433" s="569">
        <v>43982</v>
      </c>
      <c r="N433" s="840">
        <f t="shared" si="27"/>
        <v>13</v>
      </c>
      <c r="O433" s="841">
        <v>1</v>
      </c>
      <c r="P433" s="841">
        <f t="shared" si="29"/>
        <v>1</v>
      </c>
      <c r="Q433" s="995" t="str">
        <f>IF(ISNUMBER(P433),IF(P433=100%,"CUMPLIDA",IF(AND(ISNUMBER(M433),ISNUMBER(ITRC!$Q$5)), IF(M433&lt;ITRC!$Q$5,"INCUMPLIDA","PROCESO"), "VERIFICAR FECHA")),"SIN VALOR AVANCE")</f>
        <v>CUMPLIDA</v>
      </c>
      <c r="R433" s="53" t="s">
        <v>2031</v>
      </c>
    </row>
    <row r="434" spans="2:18" ht="210.6" x14ac:dyDescent="0.25">
      <c r="B434" s="51" t="s">
        <v>18</v>
      </c>
      <c r="C434" s="52" t="s">
        <v>17</v>
      </c>
      <c r="D434" s="1204"/>
      <c r="E434" s="1204"/>
      <c r="F434" s="1130"/>
      <c r="G434" s="1130"/>
      <c r="H434" s="1130"/>
      <c r="I434" s="987" t="s">
        <v>2126</v>
      </c>
      <c r="J434" s="987" t="s">
        <v>2127</v>
      </c>
      <c r="K434" s="839">
        <v>34</v>
      </c>
      <c r="L434" s="569">
        <v>43983</v>
      </c>
      <c r="M434" s="569">
        <v>44347</v>
      </c>
      <c r="N434" s="840">
        <f t="shared" si="27"/>
        <v>52</v>
      </c>
      <c r="O434" s="841">
        <v>1</v>
      </c>
      <c r="P434" s="841">
        <f t="shared" si="29"/>
        <v>1</v>
      </c>
      <c r="Q434" s="995" t="str">
        <f>IF(ISNUMBER(P434),IF(P434=100%,"CUMPLIDA",IF(AND(ISNUMBER(M434),ISNUMBER(ITRC!$Q$5)), IF(M434&lt;ITRC!$Q$5,"INCUMPLIDA","PROCESO"), "VERIFICAR FECHA")),"SIN VALOR AVANCE")</f>
        <v>CUMPLIDA</v>
      </c>
      <c r="R434" s="53" t="s">
        <v>2031</v>
      </c>
    </row>
    <row r="435" spans="2:18" ht="255.6" x14ac:dyDescent="0.25">
      <c r="B435" s="51" t="s">
        <v>18</v>
      </c>
      <c r="C435" s="52" t="s">
        <v>17</v>
      </c>
      <c r="D435" s="1204"/>
      <c r="E435" s="1204"/>
      <c r="F435" s="1130"/>
      <c r="G435" s="1130"/>
      <c r="H435" s="987" t="s">
        <v>2128</v>
      </c>
      <c r="I435" s="987" t="s">
        <v>2129</v>
      </c>
      <c r="J435" s="987" t="s">
        <v>1567</v>
      </c>
      <c r="K435" s="839">
        <v>34</v>
      </c>
      <c r="L435" s="569">
        <v>43876</v>
      </c>
      <c r="M435" s="569">
        <v>44012</v>
      </c>
      <c r="N435" s="840">
        <f t="shared" si="27"/>
        <v>19.428571428571427</v>
      </c>
      <c r="O435" s="841">
        <v>1</v>
      </c>
      <c r="P435" s="841">
        <f t="shared" si="29"/>
        <v>1</v>
      </c>
      <c r="Q435" s="995" t="str">
        <f>IF(ISNUMBER(P435),IF(P435=100%,"CUMPLIDA",IF(AND(ISNUMBER(M435),ISNUMBER(ITRC!$Q$5)), IF(M435&lt;ITRC!$Q$5,"INCUMPLIDA","PROCESO"), "VERIFICAR FECHA")),"SIN VALOR AVANCE")</f>
        <v>CUMPLIDA</v>
      </c>
      <c r="R435" s="53" t="s">
        <v>2036</v>
      </c>
    </row>
    <row r="436" spans="2:18" ht="255.6" x14ac:dyDescent="0.25">
      <c r="B436" s="51" t="s">
        <v>18</v>
      </c>
      <c r="C436" s="52" t="s">
        <v>17</v>
      </c>
      <c r="D436" s="1204"/>
      <c r="E436" s="1204"/>
      <c r="F436" s="1130"/>
      <c r="G436" s="1130"/>
      <c r="H436" s="1130" t="s">
        <v>2130</v>
      </c>
      <c r="I436" s="987" t="s">
        <v>2131</v>
      </c>
      <c r="J436" s="987" t="s">
        <v>2132</v>
      </c>
      <c r="K436" s="839">
        <v>1</v>
      </c>
      <c r="L436" s="569">
        <v>43891</v>
      </c>
      <c r="M436" s="569">
        <v>43982</v>
      </c>
      <c r="N436" s="840">
        <f t="shared" si="27"/>
        <v>13</v>
      </c>
      <c r="O436" s="841">
        <v>1</v>
      </c>
      <c r="P436" s="841">
        <f t="shared" si="29"/>
        <v>1</v>
      </c>
      <c r="Q436" s="995" t="str">
        <f>IF(ISNUMBER(P436),IF(P436=100%,"CUMPLIDA",IF(AND(ISNUMBER(M436),ISNUMBER(ITRC!$Q$5)), IF(M436&lt;ITRC!$Q$5,"INCUMPLIDA","PROCESO"), "VERIFICAR FECHA")),"SIN VALOR AVANCE")</f>
        <v>CUMPLIDA</v>
      </c>
      <c r="R436" s="53" t="s">
        <v>2036</v>
      </c>
    </row>
    <row r="437" spans="2:18" ht="255.6" x14ac:dyDescent="0.25">
      <c r="B437" s="51" t="s">
        <v>18</v>
      </c>
      <c r="C437" s="52" t="s">
        <v>17</v>
      </c>
      <c r="D437" s="1204"/>
      <c r="E437" s="1204"/>
      <c r="F437" s="1130"/>
      <c r="G437" s="1130"/>
      <c r="H437" s="1130"/>
      <c r="I437" s="987" t="s">
        <v>2126</v>
      </c>
      <c r="J437" s="987" t="s">
        <v>2127</v>
      </c>
      <c r="K437" s="839">
        <v>34</v>
      </c>
      <c r="L437" s="569">
        <v>43983</v>
      </c>
      <c r="M437" s="569">
        <v>44347</v>
      </c>
      <c r="N437" s="840">
        <f t="shared" si="27"/>
        <v>52</v>
      </c>
      <c r="O437" s="841">
        <v>1</v>
      </c>
      <c r="P437" s="841">
        <f t="shared" si="29"/>
        <v>1</v>
      </c>
      <c r="Q437" s="995" t="str">
        <f>IF(ISNUMBER(P437),IF(P437=100%,"CUMPLIDA",IF(AND(ISNUMBER(M437),ISNUMBER(ITRC!$Q$5)), IF(M437&lt;ITRC!$Q$5,"INCUMPLIDA","PROCESO"), "VERIFICAR FECHA")),"SIN VALOR AVANCE")</f>
        <v>CUMPLIDA</v>
      </c>
      <c r="R437" s="53" t="s">
        <v>2036</v>
      </c>
    </row>
    <row r="438" spans="2:18" ht="255.6" x14ac:dyDescent="0.25">
      <c r="B438" s="51" t="s">
        <v>18</v>
      </c>
      <c r="C438" s="52" t="s">
        <v>17</v>
      </c>
      <c r="D438" s="1204"/>
      <c r="E438" s="1204"/>
      <c r="F438" s="1130"/>
      <c r="G438" s="1130"/>
      <c r="H438" s="987" t="s">
        <v>2133</v>
      </c>
      <c r="I438" s="987" t="s">
        <v>2134</v>
      </c>
      <c r="J438" s="987" t="s">
        <v>2135</v>
      </c>
      <c r="K438" s="839">
        <v>408</v>
      </c>
      <c r="L438" s="569">
        <v>43891</v>
      </c>
      <c r="M438" s="569">
        <v>44270</v>
      </c>
      <c r="N438" s="840">
        <f t="shared" si="27"/>
        <v>54.142857142857146</v>
      </c>
      <c r="O438" s="841">
        <v>1</v>
      </c>
      <c r="P438" s="841">
        <f t="shared" si="29"/>
        <v>1</v>
      </c>
      <c r="Q438" s="995" t="str">
        <f>IF(ISNUMBER(P438),IF(P438=100%,"CUMPLIDA",IF(AND(ISNUMBER(M438),ISNUMBER(ITRC!$Q$5)), IF(M438&lt;ITRC!$Q$5,"INCUMPLIDA","PROCESO"), "VERIFICAR FECHA")),"SIN VALOR AVANCE")</f>
        <v>CUMPLIDA</v>
      </c>
      <c r="R438" s="53" t="s">
        <v>2036</v>
      </c>
    </row>
    <row r="439" spans="2:18" ht="255.6" x14ac:dyDescent="0.25">
      <c r="B439" s="51" t="s">
        <v>18</v>
      </c>
      <c r="C439" s="52" t="s">
        <v>17</v>
      </c>
      <c r="D439" s="1204"/>
      <c r="E439" s="1204"/>
      <c r="F439" s="1130"/>
      <c r="G439" s="1130"/>
      <c r="H439" s="1130" t="s">
        <v>2136</v>
      </c>
      <c r="I439" s="987" t="s">
        <v>2124</v>
      </c>
      <c r="J439" s="987" t="s">
        <v>2125</v>
      </c>
      <c r="K439" s="839">
        <v>1</v>
      </c>
      <c r="L439" s="569">
        <v>43891</v>
      </c>
      <c r="M439" s="569">
        <v>43982</v>
      </c>
      <c r="N439" s="840">
        <f t="shared" si="27"/>
        <v>13</v>
      </c>
      <c r="O439" s="841">
        <v>1</v>
      </c>
      <c r="P439" s="841">
        <f t="shared" si="29"/>
        <v>1</v>
      </c>
      <c r="Q439" s="995" t="str">
        <f>IF(ISNUMBER(P439),IF(P439=100%,"CUMPLIDA",IF(AND(ISNUMBER(M439),ISNUMBER(ITRC!$Q$5)), IF(M439&lt;ITRC!$Q$5,"INCUMPLIDA","PROCESO"), "VERIFICAR FECHA")),"SIN VALOR AVANCE")</f>
        <v>CUMPLIDA</v>
      </c>
      <c r="R439" s="53" t="s">
        <v>2036</v>
      </c>
    </row>
    <row r="440" spans="2:18" ht="255.6" x14ac:dyDescent="0.25">
      <c r="B440" s="51" t="s">
        <v>18</v>
      </c>
      <c r="C440" s="52" t="s">
        <v>17</v>
      </c>
      <c r="D440" s="1204"/>
      <c r="E440" s="1204"/>
      <c r="F440" s="1130"/>
      <c r="G440" s="1130"/>
      <c r="H440" s="1130"/>
      <c r="I440" s="987" t="s">
        <v>2126</v>
      </c>
      <c r="J440" s="987" t="s">
        <v>2127</v>
      </c>
      <c r="K440" s="839">
        <v>34</v>
      </c>
      <c r="L440" s="569">
        <v>43983</v>
      </c>
      <c r="M440" s="569">
        <v>44347</v>
      </c>
      <c r="N440" s="840">
        <f t="shared" si="27"/>
        <v>52</v>
      </c>
      <c r="O440" s="841">
        <v>1</v>
      </c>
      <c r="P440" s="841">
        <f t="shared" si="29"/>
        <v>1</v>
      </c>
      <c r="Q440" s="995" t="str">
        <f>IF(ISNUMBER(P440),IF(P440=100%,"CUMPLIDA",IF(AND(ISNUMBER(M440),ISNUMBER(ITRC!$Q$5)), IF(M440&lt;ITRC!$Q$5,"INCUMPLIDA","PROCESO"), "VERIFICAR FECHA")),"SIN VALOR AVANCE")</f>
        <v>CUMPLIDA</v>
      </c>
      <c r="R440" s="53" t="s">
        <v>2036</v>
      </c>
    </row>
    <row r="441" spans="2:18" ht="255.6" x14ac:dyDescent="0.25">
      <c r="B441" s="51" t="s">
        <v>18</v>
      </c>
      <c r="C441" s="52" t="s">
        <v>17</v>
      </c>
      <c r="D441" s="1204"/>
      <c r="E441" s="1204"/>
      <c r="F441" s="1130"/>
      <c r="G441" s="1130"/>
      <c r="H441" s="1130" t="s">
        <v>2137</v>
      </c>
      <c r="I441" s="987" t="s">
        <v>2138</v>
      </c>
      <c r="J441" s="987" t="s">
        <v>2125</v>
      </c>
      <c r="K441" s="839">
        <v>1</v>
      </c>
      <c r="L441" s="569">
        <v>43891</v>
      </c>
      <c r="M441" s="569">
        <v>43982</v>
      </c>
      <c r="N441" s="840">
        <f t="shared" si="27"/>
        <v>13</v>
      </c>
      <c r="O441" s="841">
        <v>1</v>
      </c>
      <c r="P441" s="841">
        <f t="shared" si="29"/>
        <v>1</v>
      </c>
      <c r="Q441" s="995" t="str">
        <f>IF(ISNUMBER(P441),IF(P441=100%,"CUMPLIDA",IF(AND(ISNUMBER(M441),ISNUMBER(ITRC!$Q$5)), IF(M441&lt;ITRC!$Q$5,"INCUMPLIDA","PROCESO"), "VERIFICAR FECHA")),"SIN VALOR AVANCE")</f>
        <v>CUMPLIDA</v>
      </c>
      <c r="R441" s="53" t="s">
        <v>2036</v>
      </c>
    </row>
    <row r="442" spans="2:18" ht="255.6" x14ac:dyDescent="0.25">
      <c r="B442" s="51" t="s">
        <v>18</v>
      </c>
      <c r="C442" s="52" t="s">
        <v>17</v>
      </c>
      <c r="D442" s="1204"/>
      <c r="E442" s="1204"/>
      <c r="F442" s="1130"/>
      <c r="G442" s="1130"/>
      <c r="H442" s="1130"/>
      <c r="I442" s="987" t="s">
        <v>2126</v>
      </c>
      <c r="J442" s="987" t="s">
        <v>2127</v>
      </c>
      <c r="K442" s="839">
        <v>34</v>
      </c>
      <c r="L442" s="569">
        <v>43983</v>
      </c>
      <c r="M442" s="569">
        <v>44347</v>
      </c>
      <c r="N442" s="840">
        <f t="shared" si="27"/>
        <v>52</v>
      </c>
      <c r="O442" s="841">
        <v>1</v>
      </c>
      <c r="P442" s="841">
        <f t="shared" si="29"/>
        <v>1</v>
      </c>
      <c r="Q442" s="995" t="str">
        <f>IF(ISNUMBER(P442),IF(P442=100%,"CUMPLIDA",IF(AND(ISNUMBER(M442),ISNUMBER(ITRC!$Q$5)), IF(M442&lt;ITRC!$Q$5,"INCUMPLIDA","PROCESO"), "VERIFICAR FECHA")),"SIN VALOR AVANCE")</f>
        <v>CUMPLIDA</v>
      </c>
      <c r="R442" s="53" t="s">
        <v>2036</v>
      </c>
    </row>
    <row r="443" spans="2:18" ht="255.6" x14ac:dyDescent="0.25">
      <c r="B443" s="51" t="s">
        <v>18</v>
      </c>
      <c r="C443" s="52" t="s">
        <v>17</v>
      </c>
      <c r="D443" s="1204"/>
      <c r="E443" s="1204"/>
      <c r="F443" s="1130"/>
      <c r="G443" s="1130"/>
      <c r="H443" s="1130" t="s">
        <v>2139</v>
      </c>
      <c r="I443" s="987" t="s">
        <v>2138</v>
      </c>
      <c r="J443" s="987" t="s">
        <v>2125</v>
      </c>
      <c r="K443" s="839">
        <v>1</v>
      </c>
      <c r="L443" s="569">
        <v>43891</v>
      </c>
      <c r="M443" s="569">
        <v>43982</v>
      </c>
      <c r="N443" s="840">
        <f t="shared" si="27"/>
        <v>13</v>
      </c>
      <c r="O443" s="841">
        <v>1</v>
      </c>
      <c r="P443" s="841">
        <f t="shared" si="29"/>
        <v>1</v>
      </c>
      <c r="Q443" s="995" t="str">
        <f>IF(ISNUMBER(P443),IF(P443=100%,"CUMPLIDA",IF(AND(ISNUMBER(M443),ISNUMBER(ITRC!$Q$5)), IF(M443&lt;ITRC!$Q$5,"INCUMPLIDA","PROCESO"), "VERIFICAR FECHA")),"SIN VALOR AVANCE")</f>
        <v>CUMPLIDA</v>
      </c>
      <c r="R443" s="53" t="s">
        <v>2036</v>
      </c>
    </row>
    <row r="444" spans="2:18" ht="255.6" x14ac:dyDescent="0.25">
      <c r="B444" s="51" t="s">
        <v>18</v>
      </c>
      <c r="C444" s="52" t="s">
        <v>17</v>
      </c>
      <c r="D444" s="1204"/>
      <c r="E444" s="1204"/>
      <c r="F444" s="1130"/>
      <c r="G444" s="1130"/>
      <c r="H444" s="1130"/>
      <c r="I444" s="987" t="s">
        <v>2126</v>
      </c>
      <c r="J444" s="987" t="s">
        <v>2127</v>
      </c>
      <c r="K444" s="839">
        <v>34</v>
      </c>
      <c r="L444" s="569">
        <v>43983</v>
      </c>
      <c r="M444" s="569">
        <v>44347</v>
      </c>
      <c r="N444" s="840">
        <f t="shared" si="27"/>
        <v>52</v>
      </c>
      <c r="O444" s="841">
        <v>1</v>
      </c>
      <c r="P444" s="841">
        <f t="shared" si="29"/>
        <v>1</v>
      </c>
      <c r="Q444" s="995" t="str">
        <f>IF(ISNUMBER(P444),IF(P444=100%,"CUMPLIDA",IF(AND(ISNUMBER(M444),ISNUMBER(ITRC!$Q$5)), IF(M444&lt;ITRC!$Q$5,"INCUMPLIDA","PROCESO"), "VERIFICAR FECHA")),"SIN VALOR AVANCE")</f>
        <v>CUMPLIDA</v>
      </c>
      <c r="R444" s="53" t="s">
        <v>2036</v>
      </c>
    </row>
    <row r="445" spans="2:18" ht="255.6" x14ac:dyDescent="0.25">
      <c r="B445" s="51" t="s">
        <v>18</v>
      </c>
      <c r="C445" s="52" t="s">
        <v>17</v>
      </c>
      <c r="D445" s="1204"/>
      <c r="E445" s="1204"/>
      <c r="F445" s="1130"/>
      <c r="G445" s="1130"/>
      <c r="H445" s="1130" t="s">
        <v>2140</v>
      </c>
      <c r="I445" s="54" t="s">
        <v>102</v>
      </c>
      <c r="J445" s="54" t="s">
        <v>102</v>
      </c>
      <c r="K445" s="839">
        <v>1</v>
      </c>
      <c r="L445" s="569">
        <v>43891</v>
      </c>
      <c r="M445" s="569">
        <v>44134</v>
      </c>
      <c r="N445" s="840">
        <f t="shared" si="27"/>
        <v>34.714285714285715</v>
      </c>
      <c r="O445" s="841">
        <v>1</v>
      </c>
      <c r="P445" s="841">
        <f t="shared" si="29"/>
        <v>1</v>
      </c>
      <c r="Q445" s="995" t="str">
        <f>IF(ISNUMBER(P445),IF(P445=100%,"CUMPLIDA",IF(AND(ISNUMBER(M445),ISNUMBER(ITRC!$Q$5)), IF(M445&lt;ITRC!$Q$5,"INCUMPLIDA","PROCESO"), "VERIFICAR FECHA")),"SIN VALOR AVANCE")</f>
        <v>CUMPLIDA</v>
      </c>
      <c r="R445" s="53" t="s">
        <v>2036</v>
      </c>
    </row>
    <row r="446" spans="2:18" ht="255.6" x14ac:dyDescent="0.25">
      <c r="B446" s="51" t="s">
        <v>18</v>
      </c>
      <c r="C446" s="52" t="s">
        <v>17</v>
      </c>
      <c r="D446" s="1204"/>
      <c r="E446" s="1204"/>
      <c r="F446" s="1130"/>
      <c r="G446" s="1130"/>
      <c r="H446" s="1130"/>
      <c r="I446" s="54" t="s">
        <v>2141</v>
      </c>
      <c r="J446" s="54" t="s">
        <v>2142</v>
      </c>
      <c r="K446" s="839">
        <v>6</v>
      </c>
      <c r="L446" s="569">
        <v>44136</v>
      </c>
      <c r="M446" s="569">
        <v>44561</v>
      </c>
      <c r="N446" s="840">
        <f t="shared" si="27"/>
        <v>60.714285714285715</v>
      </c>
      <c r="O446" s="841">
        <v>1</v>
      </c>
      <c r="P446" s="841">
        <f t="shared" si="29"/>
        <v>1</v>
      </c>
      <c r="Q446" s="995" t="str">
        <f>IF(ISNUMBER(P446),IF(P446=100%,"CUMPLIDA",IF(AND(ISNUMBER(M446),ISNUMBER(ITRC!$Q$5)), IF(M446&lt;ITRC!$Q$5,"INCUMPLIDA","PROCESO"), "VERIFICAR FECHA")),"SIN VALOR AVANCE")</f>
        <v>CUMPLIDA</v>
      </c>
      <c r="R446" s="53" t="s">
        <v>2036</v>
      </c>
    </row>
    <row r="447" spans="2:18" ht="255.6" x14ac:dyDescent="0.25">
      <c r="B447" s="51" t="s">
        <v>18</v>
      </c>
      <c r="C447" s="52" t="s">
        <v>17</v>
      </c>
      <c r="D447" s="1204"/>
      <c r="E447" s="1204"/>
      <c r="F447" s="1130"/>
      <c r="G447" s="1130"/>
      <c r="H447" s="987" t="s">
        <v>2143</v>
      </c>
      <c r="I447" s="987" t="s">
        <v>2126</v>
      </c>
      <c r="J447" s="987" t="s">
        <v>2144</v>
      </c>
      <c r="K447" s="839">
        <v>1</v>
      </c>
      <c r="L447" s="569">
        <v>43983</v>
      </c>
      <c r="M447" s="569">
        <v>44347</v>
      </c>
      <c r="N447" s="840">
        <f t="shared" si="27"/>
        <v>52</v>
      </c>
      <c r="O447" s="841">
        <v>1</v>
      </c>
      <c r="P447" s="841">
        <f t="shared" si="29"/>
        <v>1</v>
      </c>
      <c r="Q447" s="995" t="str">
        <f>IF(ISNUMBER(P447),IF(P447=100%,"CUMPLIDA",IF(AND(ISNUMBER(M447),ISNUMBER(ITRC!$Q$5)), IF(M447&lt;ITRC!$Q$5,"INCUMPLIDA","PROCESO"), "VERIFICAR FECHA")),"SIN VALOR AVANCE")</f>
        <v>CUMPLIDA</v>
      </c>
      <c r="R447" s="53" t="s">
        <v>2036</v>
      </c>
    </row>
    <row r="448" spans="2:18" ht="255.6" x14ac:dyDescent="0.25">
      <c r="B448" s="51" t="s">
        <v>18</v>
      </c>
      <c r="C448" s="52" t="s">
        <v>17</v>
      </c>
      <c r="D448" s="1204"/>
      <c r="E448" s="1204"/>
      <c r="F448" s="1130"/>
      <c r="G448" s="1130"/>
      <c r="H448" s="1130" t="s">
        <v>2145</v>
      </c>
      <c r="I448" s="54" t="s">
        <v>2146</v>
      </c>
      <c r="J448" s="54" t="s">
        <v>2146</v>
      </c>
      <c r="K448" s="839">
        <v>1</v>
      </c>
      <c r="L448" s="569">
        <v>43891</v>
      </c>
      <c r="M448" s="569">
        <v>44012</v>
      </c>
      <c r="N448" s="840">
        <f t="shared" si="27"/>
        <v>17.285714285714285</v>
      </c>
      <c r="O448" s="841">
        <v>1</v>
      </c>
      <c r="P448" s="841">
        <f t="shared" si="29"/>
        <v>1</v>
      </c>
      <c r="Q448" s="995" t="str">
        <f>IF(ISNUMBER(P448),IF(P448=100%,"CUMPLIDA",IF(AND(ISNUMBER(M448),ISNUMBER(ITRC!$Q$5)), IF(M448&lt;ITRC!$Q$5,"INCUMPLIDA","PROCESO"), "VERIFICAR FECHA")),"SIN VALOR AVANCE")</f>
        <v>CUMPLIDA</v>
      </c>
      <c r="R448" s="53" t="s">
        <v>2036</v>
      </c>
    </row>
    <row r="449" spans="2:18" ht="255.6" x14ac:dyDescent="0.25">
      <c r="B449" s="51" t="s">
        <v>18</v>
      </c>
      <c r="C449" s="52" t="s">
        <v>17</v>
      </c>
      <c r="D449" s="1204"/>
      <c r="E449" s="1204"/>
      <c r="F449" s="1130"/>
      <c r="G449" s="1130"/>
      <c r="H449" s="1130"/>
      <c r="I449" s="54" t="s">
        <v>2147</v>
      </c>
      <c r="J449" s="54" t="s">
        <v>2147</v>
      </c>
      <c r="K449" s="839">
        <v>1</v>
      </c>
      <c r="L449" s="569">
        <v>44013</v>
      </c>
      <c r="M449" s="569">
        <v>44104</v>
      </c>
      <c r="N449" s="840">
        <f t="shared" si="27"/>
        <v>13</v>
      </c>
      <c r="O449" s="841">
        <v>1</v>
      </c>
      <c r="P449" s="841">
        <f t="shared" si="29"/>
        <v>1</v>
      </c>
      <c r="Q449" s="995" t="str">
        <f>IF(ISNUMBER(P449),IF(P449=100%,"CUMPLIDA",IF(AND(ISNUMBER(M449),ISNUMBER(ITRC!$Q$5)), IF(M449&lt;ITRC!$Q$5,"INCUMPLIDA","PROCESO"), "VERIFICAR FECHA")),"SIN VALOR AVANCE")</f>
        <v>CUMPLIDA</v>
      </c>
      <c r="R449" s="53" t="s">
        <v>2036</v>
      </c>
    </row>
    <row r="450" spans="2:18" ht="255.6" x14ac:dyDescent="0.25">
      <c r="B450" s="51" t="s">
        <v>18</v>
      </c>
      <c r="C450" s="52" t="s">
        <v>17</v>
      </c>
      <c r="D450" s="1204"/>
      <c r="E450" s="1204"/>
      <c r="F450" s="1130"/>
      <c r="G450" s="1130"/>
      <c r="H450" s="1130"/>
      <c r="I450" s="54" t="s">
        <v>2142</v>
      </c>
      <c r="J450" s="54" t="s">
        <v>2142</v>
      </c>
      <c r="K450" s="839">
        <v>3</v>
      </c>
      <c r="L450" s="569">
        <v>44105</v>
      </c>
      <c r="M450" s="569">
        <v>44377</v>
      </c>
      <c r="N450" s="840">
        <f t="shared" si="27"/>
        <v>38.857142857142854</v>
      </c>
      <c r="O450" s="841">
        <v>1</v>
      </c>
      <c r="P450" s="841">
        <f t="shared" si="29"/>
        <v>1</v>
      </c>
      <c r="Q450" s="995" t="str">
        <f>IF(ISNUMBER(P450),IF(P450=100%,"CUMPLIDA",IF(AND(ISNUMBER(M450),ISNUMBER(ITRC!$Q$5)), IF(M450&lt;ITRC!$Q$5,"INCUMPLIDA","PROCESO"), "VERIFICAR FECHA")),"SIN VALOR AVANCE")</f>
        <v>CUMPLIDA</v>
      </c>
      <c r="R450" s="53" t="s">
        <v>2036</v>
      </c>
    </row>
    <row r="451" spans="2:18" ht="255.6" x14ac:dyDescent="0.25">
      <c r="B451" s="51" t="s">
        <v>18</v>
      </c>
      <c r="C451" s="52" t="s">
        <v>17</v>
      </c>
      <c r="D451" s="1204"/>
      <c r="E451" s="1204"/>
      <c r="F451" s="1130"/>
      <c r="G451" s="1130"/>
      <c r="H451" s="1130" t="s">
        <v>2148</v>
      </c>
      <c r="I451" s="987" t="s">
        <v>2149</v>
      </c>
      <c r="J451" s="987" t="s">
        <v>2125</v>
      </c>
      <c r="K451" s="839">
        <v>1</v>
      </c>
      <c r="L451" s="569">
        <v>43891</v>
      </c>
      <c r="M451" s="569">
        <v>43982</v>
      </c>
      <c r="N451" s="840">
        <f t="shared" si="27"/>
        <v>13</v>
      </c>
      <c r="O451" s="841">
        <v>1</v>
      </c>
      <c r="P451" s="841">
        <f t="shared" si="29"/>
        <v>1</v>
      </c>
      <c r="Q451" s="995" t="str">
        <f>IF(ISNUMBER(P451),IF(P451=100%,"CUMPLIDA",IF(AND(ISNUMBER(M451),ISNUMBER(ITRC!$Q$5)), IF(M451&lt;ITRC!$Q$5,"INCUMPLIDA","PROCESO"), "VERIFICAR FECHA")),"SIN VALOR AVANCE")</f>
        <v>CUMPLIDA</v>
      </c>
      <c r="R451" s="53" t="s">
        <v>2036</v>
      </c>
    </row>
    <row r="452" spans="2:18" ht="255.6" x14ac:dyDescent="0.25">
      <c r="B452" s="51" t="s">
        <v>18</v>
      </c>
      <c r="C452" s="52" t="s">
        <v>17</v>
      </c>
      <c r="D452" s="1204"/>
      <c r="E452" s="1204"/>
      <c r="F452" s="1130"/>
      <c r="G452" s="1130"/>
      <c r="H452" s="1130"/>
      <c r="I452" s="987" t="s">
        <v>2126</v>
      </c>
      <c r="J452" s="987" t="s">
        <v>2127</v>
      </c>
      <c r="K452" s="839">
        <v>34</v>
      </c>
      <c r="L452" s="569">
        <v>43983</v>
      </c>
      <c r="M452" s="569">
        <v>44347</v>
      </c>
      <c r="N452" s="840">
        <f t="shared" si="27"/>
        <v>52</v>
      </c>
      <c r="O452" s="841">
        <v>1</v>
      </c>
      <c r="P452" s="841">
        <f t="shared" si="29"/>
        <v>1</v>
      </c>
      <c r="Q452" s="995" t="str">
        <f>IF(ISNUMBER(P452),IF(P452=100%,"CUMPLIDA",IF(AND(ISNUMBER(M452),ISNUMBER(ITRC!$Q$5)), IF(M452&lt;ITRC!$Q$5,"INCUMPLIDA","PROCESO"), "VERIFICAR FECHA")),"SIN VALOR AVANCE")</f>
        <v>CUMPLIDA</v>
      </c>
      <c r="R452" s="53" t="s">
        <v>2036</v>
      </c>
    </row>
    <row r="453" spans="2:18" ht="90.6" x14ac:dyDescent="0.25">
      <c r="B453" s="51" t="s">
        <v>18</v>
      </c>
      <c r="C453" s="52" t="s">
        <v>17</v>
      </c>
      <c r="D453" s="1204" t="s">
        <v>2150</v>
      </c>
      <c r="E453" s="1204" t="s">
        <v>1367</v>
      </c>
      <c r="F453" s="1130" t="s">
        <v>2151</v>
      </c>
      <c r="G453" s="1130" t="s">
        <v>2152</v>
      </c>
      <c r="H453" s="1130" t="s">
        <v>2153</v>
      </c>
      <c r="I453" s="987" t="s">
        <v>2154</v>
      </c>
      <c r="J453" s="987" t="s">
        <v>91</v>
      </c>
      <c r="K453" s="839">
        <v>1</v>
      </c>
      <c r="L453" s="569">
        <v>43862</v>
      </c>
      <c r="M453" s="569">
        <v>44012</v>
      </c>
      <c r="N453" s="840">
        <f t="shared" si="27"/>
        <v>21.428571428571427</v>
      </c>
      <c r="O453" s="841">
        <v>1</v>
      </c>
      <c r="P453" s="841">
        <f t="shared" si="29"/>
        <v>1</v>
      </c>
      <c r="Q453" s="995" t="str">
        <f>IF(ISNUMBER(P453),IF(P453=100%,"CUMPLIDA",IF(AND(ISNUMBER(M453),ISNUMBER(ITRC!$Q$5)), IF(M453&lt;ITRC!$Q$5,"INCUMPLIDA","PROCESO"), "VERIFICAR FECHA")),"SIN VALOR AVANCE")</f>
        <v>CUMPLIDA</v>
      </c>
      <c r="R453" s="992" t="s">
        <v>2155</v>
      </c>
    </row>
    <row r="454" spans="2:18" ht="90.6" x14ac:dyDescent="0.25">
      <c r="B454" s="51" t="s">
        <v>18</v>
      </c>
      <c r="C454" s="52" t="s">
        <v>17</v>
      </c>
      <c r="D454" s="1204"/>
      <c r="E454" s="1204"/>
      <c r="F454" s="1130"/>
      <c r="G454" s="1130"/>
      <c r="H454" s="1130"/>
      <c r="I454" s="987" t="s">
        <v>2156</v>
      </c>
      <c r="J454" s="987" t="s">
        <v>95</v>
      </c>
      <c r="K454" s="839">
        <v>1</v>
      </c>
      <c r="L454" s="569">
        <v>44013</v>
      </c>
      <c r="M454" s="569">
        <v>44196</v>
      </c>
      <c r="N454" s="840">
        <f t="shared" si="27"/>
        <v>26.142857142857142</v>
      </c>
      <c r="O454" s="841">
        <v>1</v>
      </c>
      <c r="P454" s="841">
        <f t="shared" si="29"/>
        <v>1</v>
      </c>
      <c r="Q454" s="995" t="str">
        <f>IF(ISNUMBER(P454),IF(P454=100%,"CUMPLIDA",IF(AND(ISNUMBER(M454),ISNUMBER(ITRC!$Q$5)), IF(M454&lt;ITRC!$Q$5,"INCUMPLIDA","PROCESO"), "VERIFICAR FECHA")),"SIN VALOR AVANCE")</f>
        <v>CUMPLIDA</v>
      </c>
      <c r="R454" s="992" t="s">
        <v>2155</v>
      </c>
    </row>
    <row r="455" spans="2:18" ht="90.6" x14ac:dyDescent="0.25">
      <c r="B455" s="51" t="s">
        <v>18</v>
      </c>
      <c r="C455" s="52" t="s">
        <v>17</v>
      </c>
      <c r="D455" s="1204"/>
      <c r="E455" s="1204"/>
      <c r="F455" s="1130"/>
      <c r="G455" s="1130"/>
      <c r="H455" s="1130"/>
      <c r="I455" s="987" t="s">
        <v>3181</v>
      </c>
      <c r="J455" s="987" t="s">
        <v>351</v>
      </c>
      <c r="K455" s="839">
        <v>1</v>
      </c>
      <c r="L455" s="569">
        <v>44197</v>
      </c>
      <c r="M455" s="569">
        <v>45289</v>
      </c>
      <c r="N455" s="840">
        <f t="shared" si="27"/>
        <v>156</v>
      </c>
      <c r="O455" s="841">
        <v>0.28000000000000003</v>
      </c>
      <c r="P455" s="841">
        <f t="shared" si="29"/>
        <v>0.28000000000000003</v>
      </c>
      <c r="Q455" s="995" t="str">
        <f>IF(ISNUMBER(P455),IF(P455=100%,"CUMPLIDA",IF(AND(ISNUMBER(M455),ISNUMBER(ITRC!$Q$5)), IF(M455&lt;ITRC!$Q$5,"INCUMPLIDA","PROCESO"), "VERIFICAR FECHA")),"SIN VALOR AVANCE")</f>
        <v>PROCESO</v>
      </c>
      <c r="R455" s="992" t="s">
        <v>3182</v>
      </c>
    </row>
    <row r="456" spans="2:18" ht="180.6" x14ac:dyDescent="0.25">
      <c r="B456" s="51" t="s">
        <v>18</v>
      </c>
      <c r="C456" s="52" t="s">
        <v>17</v>
      </c>
      <c r="D456" s="1204"/>
      <c r="E456" s="1204"/>
      <c r="F456" s="1130"/>
      <c r="G456" s="1130"/>
      <c r="H456" s="1130"/>
      <c r="I456" s="1130" t="s">
        <v>479</v>
      </c>
      <c r="J456" s="987" t="s">
        <v>1573</v>
      </c>
      <c r="K456" s="839">
        <v>1</v>
      </c>
      <c r="L456" s="569">
        <v>45292</v>
      </c>
      <c r="M456" s="569">
        <v>45504</v>
      </c>
      <c r="N456" s="840">
        <f t="shared" si="27"/>
        <v>30.285714285714285</v>
      </c>
      <c r="O456" s="841">
        <v>0</v>
      </c>
      <c r="P456" s="841">
        <f t="shared" si="29"/>
        <v>0</v>
      </c>
      <c r="Q456" s="995" t="str">
        <f>IF(ISNUMBER(P456),IF(P456=100%,"CUMPLIDA",IF(AND(ISNUMBER(M456),ISNUMBER(ITRC!$Q$5)), IF(M456&lt;ITRC!$Q$5,"INCUMPLIDA","PROCESO"), "VERIFICAR FECHA")),"SIN VALOR AVANCE")</f>
        <v>PROCESO</v>
      </c>
      <c r="R456" s="992" t="s">
        <v>2158</v>
      </c>
    </row>
    <row r="457" spans="2:18" ht="180.6" x14ac:dyDescent="0.25">
      <c r="B457" s="51" t="s">
        <v>18</v>
      </c>
      <c r="C457" s="52" t="s">
        <v>17</v>
      </c>
      <c r="D457" s="1204"/>
      <c r="E457" s="1204"/>
      <c r="F457" s="1130"/>
      <c r="G457" s="1130"/>
      <c r="H457" s="1130"/>
      <c r="I457" s="1130"/>
      <c r="J457" s="987" t="s">
        <v>1462</v>
      </c>
      <c r="K457" s="839">
        <v>4</v>
      </c>
      <c r="L457" s="569">
        <v>45505</v>
      </c>
      <c r="M457" s="569">
        <v>45869</v>
      </c>
      <c r="N457" s="840">
        <f t="shared" si="27"/>
        <v>52</v>
      </c>
      <c r="O457" s="841">
        <v>0</v>
      </c>
      <c r="P457" s="841">
        <f t="shared" si="29"/>
        <v>0</v>
      </c>
      <c r="Q457" s="995" t="str">
        <f>IF(ISNUMBER(P457),IF(P457=100%,"CUMPLIDA",IF(AND(ISNUMBER(M457),ISNUMBER(ITRC!$Q$5)), IF(M457&lt;ITRC!$Q$5,"INCUMPLIDA","PROCESO"), "VERIFICAR FECHA")),"SIN VALOR AVANCE")</f>
        <v>PROCESO</v>
      </c>
      <c r="R457" s="992" t="s">
        <v>2158</v>
      </c>
    </row>
    <row r="458" spans="2:18" ht="180.6" x14ac:dyDescent="0.25">
      <c r="B458" s="51" t="s">
        <v>18</v>
      </c>
      <c r="C458" s="52" t="s">
        <v>17</v>
      </c>
      <c r="D458" s="1204"/>
      <c r="E458" s="1204"/>
      <c r="F458" s="1130"/>
      <c r="G458" s="1130"/>
      <c r="H458" s="1130"/>
      <c r="I458" s="987" t="s">
        <v>1575</v>
      </c>
      <c r="J458" s="987" t="s">
        <v>3183</v>
      </c>
      <c r="K458" s="839">
        <v>1</v>
      </c>
      <c r="L458" s="569">
        <v>45870</v>
      </c>
      <c r="M458" s="569">
        <v>46022</v>
      </c>
      <c r="N458" s="840">
        <f t="shared" si="27"/>
        <v>21.714285714285715</v>
      </c>
      <c r="O458" s="841">
        <v>0</v>
      </c>
      <c r="P458" s="841">
        <f t="shared" si="29"/>
        <v>0</v>
      </c>
      <c r="Q458" s="995" t="str">
        <f>IF(ISNUMBER(P458),IF(P458=100%,"CUMPLIDA",IF(AND(ISNUMBER(M458),ISNUMBER(ITRC!$Q$5)), IF(M458&lt;ITRC!$Q$5,"INCUMPLIDA","PROCESO"), "VERIFICAR FECHA")),"SIN VALOR AVANCE")</f>
        <v>PROCESO</v>
      </c>
      <c r="R458" s="992" t="s">
        <v>2158</v>
      </c>
    </row>
    <row r="459" spans="2:18" ht="165.6" x14ac:dyDescent="0.25">
      <c r="B459" s="51" t="s">
        <v>18</v>
      </c>
      <c r="C459" s="52" t="s">
        <v>17</v>
      </c>
      <c r="D459" s="1204"/>
      <c r="E459" s="1204"/>
      <c r="F459" s="1130"/>
      <c r="G459" s="1130"/>
      <c r="H459" s="1130" t="s">
        <v>2159</v>
      </c>
      <c r="I459" s="987" t="s">
        <v>2160</v>
      </c>
      <c r="J459" s="987" t="s">
        <v>2146</v>
      </c>
      <c r="K459" s="839">
        <v>1</v>
      </c>
      <c r="L459" s="569">
        <v>43862</v>
      </c>
      <c r="M459" s="569">
        <v>43982</v>
      </c>
      <c r="N459" s="840">
        <f t="shared" si="27"/>
        <v>17.142857142857142</v>
      </c>
      <c r="O459" s="841">
        <v>1</v>
      </c>
      <c r="P459" s="841">
        <f t="shared" si="29"/>
        <v>1</v>
      </c>
      <c r="Q459" s="995" t="str">
        <f>IF(ISNUMBER(P459),IF(P459=100%,"CUMPLIDA",IF(AND(ISNUMBER(M459),ISNUMBER(ITRC!$Q$5)), IF(M459&lt;ITRC!$Q$5,"INCUMPLIDA","PROCESO"), "VERIFICAR FECHA")),"SIN VALOR AVANCE")</f>
        <v>CUMPLIDA</v>
      </c>
      <c r="R459" s="992" t="s">
        <v>2161</v>
      </c>
    </row>
    <row r="460" spans="2:18" ht="165.6" x14ac:dyDescent="0.25">
      <c r="B460" s="51" t="s">
        <v>18</v>
      </c>
      <c r="C460" s="52" t="s">
        <v>17</v>
      </c>
      <c r="D460" s="1204"/>
      <c r="E460" s="1204"/>
      <c r="F460" s="1130"/>
      <c r="G460" s="1130"/>
      <c r="H460" s="1130"/>
      <c r="I460" s="987" t="s">
        <v>2162</v>
      </c>
      <c r="J460" s="987" t="s">
        <v>2142</v>
      </c>
      <c r="K460" s="839">
        <v>1</v>
      </c>
      <c r="L460" s="569">
        <v>43983</v>
      </c>
      <c r="M460" s="569">
        <v>44043</v>
      </c>
      <c r="N460" s="840">
        <f t="shared" si="27"/>
        <v>8.5714285714285712</v>
      </c>
      <c r="O460" s="841">
        <v>1</v>
      </c>
      <c r="P460" s="841">
        <f t="shared" si="29"/>
        <v>1</v>
      </c>
      <c r="Q460" s="995" t="str">
        <f>IF(ISNUMBER(P460),IF(P460=100%,"CUMPLIDA",IF(AND(ISNUMBER(M460),ISNUMBER(ITRC!$Q$5)), IF(M460&lt;ITRC!$Q$5,"INCUMPLIDA","PROCESO"), "VERIFICAR FECHA")),"SIN VALOR AVANCE")</f>
        <v>CUMPLIDA</v>
      </c>
      <c r="R460" s="992" t="s">
        <v>2161</v>
      </c>
    </row>
    <row r="461" spans="2:18" ht="165.6" x14ac:dyDescent="0.25">
      <c r="B461" s="51" t="s">
        <v>18</v>
      </c>
      <c r="C461" s="52" t="s">
        <v>17</v>
      </c>
      <c r="D461" s="1204"/>
      <c r="E461" s="1204"/>
      <c r="F461" s="1130"/>
      <c r="G461" s="1130"/>
      <c r="H461" s="1130"/>
      <c r="I461" s="987" t="s">
        <v>2163</v>
      </c>
      <c r="J461" s="987" t="s">
        <v>2157</v>
      </c>
      <c r="K461" s="839">
        <v>1</v>
      </c>
      <c r="L461" s="569">
        <v>44044</v>
      </c>
      <c r="M461" s="569">
        <v>44196</v>
      </c>
      <c r="N461" s="840">
        <f t="shared" si="27"/>
        <v>21.714285714285715</v>
      </c>
      <c r="O461" s="841">
        <v>1</v>
      </c>
      <c r="P461" s="841">
        <f t="shared" si="29"/>
        <v>1</v>
      </c>
      <c r="Q461" s="995" t="str">
        <f>IF(ISNUMBER(P461),IF(P461=100%,"CUMPLIDA",IF(AND(ISNUMBER(M461),ISNUMBER(ITRC!$Q$5)), IF(M461&lt;ITRC!$Q$5,"INCUMPLIDA","PROCESO"), "VERIFICAR FECHA")),"SIN VALOR AVANCE")</f>
        <v>CUMPLIDA</v>
      </c>
      <c r="R461" s="992" t="s">
        <v>2161</v>
      </c>
    </row>
    <row r="462" spans="2:18" ht="165.6" x14ac:dyDescent="0.25">
      <c r="B462" s="51" t="s">
        <v>18</v>
      </c>
      <c r="C462" s="52" t="s">
        <v>17</v>
      </c>
      <c r="D462" s="1204"/>
      <c r="E462" s="1204"/>
      <c r="F462" s="1130" t="s">
        <v>2164</v>
      </c>
      <c r="G462" s="1130"/>
      <c r="H462" s="1130"/>
      <c r="I462" s="987" t="s">
        <v>2165</v>
      </c>
      <c r="J462" s="987" t="s">
        <v>2142</v>
      </c>
      <c r="K462" s="839">
        <v>3</v>
      </c>
      <c r="L462" s="569">
        <v>44197</v>
      </c>
      <c r="M462" s="569">
        <v>44469</v>
      </c>
      <c r="N462" s="840">
        <f t="shared" si="27"/>
        <v>38.857142857142854</v>
      </c>
      <c r="O462" s="841">
        <v>1</v>
      </c>
      <c r="P462" s="841">
        <f t="shared" si="29"/>
        <v>1</v>
      </c>
      <c r="Q462" s="995" t="str">
        <f>IF(ISNUMBER(P462),IF(P462=100%,"CUMPLIDA",IF(AND(ISNUMBER(M462),ISNUMBER(ITRC!$Q$5)), IF(M462&lt;ITRC!$Q$5,"INCUMPLIDA","PROCESO"), "VERIFICAR FECHA")),"SIN VALOR AVANCE")</f>
        <v>CUMPLIDA</v>
      </c>
      <c r="R462" s="992" t="s">
        <v>2161</v>
      </c>
    </row>
    <row r="463" spans="2:18" ht="120.6" x14ac:dyDescent="0.25">
      <c r="B463" s="51" t="s">
        <v>18</v>
      </c>
      <c r="C463" s="52" t="s">
        <v>17</v>
      </c>
      <c r="D463" s="1204"/>
      <c r="E463" s="1204"/>
      <c r="F463" s="1130"/>
      <c r="G463" s="1130"/>
      <c r="H463" s="1130" t="s">
        <v>3492</v>
      </c>
      <c r="I463" s="987" t="s">
        <v>2154</v>
      </c>
      <c r="J463" s="987" t="s">
        <v>91</v>
      </c>
      <c r="K463" s="839">
        <v>1</v>
      </c>
      <c r="L463" s="569">
        <v>43831</v>
      </c>
      <c r="M463" s="569">
        <v>44012</v>
      </c>
      <c r="N463" s="840">
        <f t="shared" si="27"/>
        <v>25.857142857142858</v>
      </c>
      <c r="O463" s="841">
        <v>1</v>
      </c>
      <c r="P463" s="841">
        <f t="shared" si="29"/>
        <v>1</v>
      </c>
      <c r="Q463" s="995" t="str">
        <f>IF(ISNUMBER(P463),IF(P463=100%,"CUMPLIDA",IF(AND(ISNUMBER(M463),ISNUMBER(ITRC!$Q$5)), IF(M463&lt;ITRC!$Q$5,"INCUMPLIDA","PROCESO"), "VERIFICAR FECHA")),"SIN VALOR AVANCE")</f>
        <v>CUMPLIDA</v>
      </c>
      <c r="R463" s="992" t="s">
        <v>2166</v>
      </c>
    </row>
    <row r="464" spans="2:18" ht="120.6" x14ac:dyDescent="0.25">
      <c r="B464" s="51" t="s">
        <v>18</v>
      </c>
      <c r="C464" s="52" t="s">
        <v>17</v>
      </c>
      <c r="D464" s="1204"/>
      <c r="E464" s="1204"/>
      <c r="F464" s="1130"/>
      <c r="G464" s="1130"/>
      <c r="H464" s="1130"/>
      <c r="I464" s="987" t="s">
        <v>2156</v>
      </c>
      <c r="J464" s="987" t="s">
        <v>95</v>
      </c>
      <c r="K464" s="839">
        <v>1</v>
      </c>
      <c r="L464" s="569">
        <v>44075</v>
      </c>
      <c r="M464" s="569">
        <v>44196</v>
      </c>
      <c r="N464" s="840">
        <f t="shared" si="27"/>
        <v>17.285714285714285</v>
      </c>
      <c r="O464" s="841">
        <v>1</v>
      </c>
      <c r="P464" s="841">
        <f t="shared" si="29"/>
        <v>1</v>
      </c>
      <c r="Q464" s="995" t="str">
        <f>IF(ISNUMBER(P464),IF(P464=100%,"CUMPLIDA",IF(AND(ISNUMBER(M464),ISNUMBER(ITRC!$Q$5)), IF(M464&lt;ITRC!$Q$5,"INCUMPLIDA","PROCESO"), "VERIFICAR FECHA")),"SIN VALOR AVANCE")</f>
        <v>CUMPLIDA</v>
      </c>
      <c r="R464" s="992" t="s">
        <v>2166</v>
      </c>
    </row>
    <row r="465" spans="2:18" ht="120.6" x14ac:dyDescent="0.25">
      <c r="B465" s="51" t="s">
        <v>18</v>
      </c>
      <c r="C465" s="52" t="s">
        <v>17</v>
      </c>
      <c r="D465" s="1204"/>
      <c r="E465" s="1204"/>
      <c r="F465" s="1130"/>
      <c r="G465" s="1130"/>
      <c r="H465" s="1130"/>
      <c r="I465" s="987" t="s">
        <v>3181</v>
      </c>
      <c r="J465" s="987" t="s">
        <v>351</v>
      </c>
      <c r="K465" s="839">
        <v>1</v>
      </c>
      <c r="L465" s="569">
        <v>44197</v>
      </c>
      <c r="M465" s="569">
        <v>45289</v>
      </c>
      <c r="N465" s="840">
        <f t="shared" si="27"/>
        <v>156</v>
      </c>
      <c r="O465" s="841">
        <v>0.28000000000000003</v>
      </c>
      <c r="P465" s="841">
        <f t="shared" si="29"/>
        <v>0.28000000000000003</v>
      </c>
      <c r="Q465" s="995" t="str">
        <f>IF(ISNUMBER(P465),IF(P465=100%,"CUMPLIDA",IF(AND(ISNUMBER(M465),ISNUMBER(ITRC!$Q$5)), IF(M465&lt;ITRC!$Q$5,"INCUMPLIDA","PROCESO"), "VERIFICAR FECHA")),"SIN VALOR AVANCE")</f>
        <v>PROCESO</v>
      </c>
      <c r="R465" s="992" t="s">
        <v>2166</v>
      </c>
    </row>
    <row r="466" spans="2:18" ht="240.6" x14ac:dyDescent="0.25">
      <c r="B466" s="51" t="s">
        <v>18</v>
      </c>
      <c r="C466" s="52" t="s">
        <v>17</v>
      </c>
      <c r="D466" s="1204"/>
      <c r="E466" s="1204"/>
      <c r="F466" s="1130"/>
      <c r="G466" s="1130"/>
      <c r="H466" s="1130"/>
      <c r="I466" s="1130" t="s">
        <v>479</v>
      </c>
      <c r="J466" s="987" t="s">
        <v>1573</v>
      </c>
      <c r="K466" s="839">
        <v>1</v>
      </c>
      <c r="L466" s="569">
        <v>45292</v>
      </c>
      <c r="M466" s="569">
        <v>45504</v>
      </c>
      <c r="N466" s="840">
        <f t="shared" si="27"/>
        <v>30.285714285714285</v>
      </c>
      <c r="O466" s="841">
        <v>0</v>
      </c>
      <c r="P466" s="841">
        <f t="shared" si="29"/>
        <v>0</v>
      </c>
      <c r="Q466" s="995" t="str">
        <f>IF(ISNUMBER(P466),IF(P466=100%,"CUMPLIDA",IF(AND(ISNUMBER(M466),ISNUMBER(ITRC!$Q$5)), IF(M466&lt;ITRC!$Q$5,"INCUMPLIDA","PROCESO"), "VERIFICAR FECHA")),"SIN VALOR AVANCE")</f>
        <v>PROCESO</v>
      </c>
      <c r="R466" s="992" t="s">
        <v>2167</v>
      </c>
    </row>
    <row r="467" spans="2:18" ht="240.6" x14ac:dyDescent="0.25">
      <c r="B467" s="51" t="s">
        <v>18</v>
      </c>
      <c r="C467" s="52" t="s">
        <v>17</v>
      </c>
      <c r="D467" s="1204"/>
      <c r="E467" s="1204"/>
      <c r="F467" s="1130"/>
      <c r="G467" s="1130"/>
      <c r="H467" s="1130"/>
      <c r="I467" s="1130"/>
      <c r="J467" s="987" t="s">
        <v>1574</v>
      </c>
      <c r="K467" s="839">
        <v>4</v>
      </c>
      <c r="L467" s="569">
        <v>45505</v>
      </c>
      <c r="M467" s="569">
        <v>45869</v>
      </c>
      <c r="N467" s="840">
        <f t="shared" si="27"/>
        <v>52</v>
      </c>
      <c r="O467" s="841">
        <v>0</v>
      </c>
      <c r="P467" s="841">
        <f t="shared" si="29"/>
        <v>0</v>
      </c>
      <c r="Q467" s="995" t="str">
        <f>IF(ISNUMBER(P467),IF(P467=100%,"CUMPLIDA",IF(AND(ISNUMBER(M467),ISNUMBER(ITRC!$Q$5)), IF(M467&lt;ITRC!$Q$5,"INCUMPLIDA","PROCESO"), "VERIFICAR FECHA")),"SIN VALOR AVANCE")</f>
        <v>PROCESO</v>
      </c>
      <c r="R467" s="992" t="s">
        <v>2167</v>
      </c>
    </row>
    <row r="468" spans="2:18" ht="240.6" x14ac:dyDescent="0.25">
      <c r="B468" s="51" t="s">
        <v>18</v>
      </c>
      <c r="C468" s="52" t="s">
        <v>17</v>
      </c>
      <c r="D468" s="1204"/>
      <c r="E468" s="1204"/>
      <c r="F468" s="1130"/>
      <c r="G468" s="1130"/>
      <c r="H468" s="1130"/>
      <c r="I468" s="987" t="s">
        <v>1575</v>
      </c>
      <c r="J468" s="987" t="s">
        <v>3487</v>
      </c>
      <c r="K468" s="839">
        <v>1</v>
      </c>
      <c r="L468" s="569">
        <v>45870</v>
      </c>
      <c r="M468" s="569">
        <v>46022</v>
      </c>
      <c r="N468" s="840">
        <f t="shared" si="27"/>
        <v>21.714285714285715</v>
      </c>
      <c r="O468" s="841">
        <v>0</v>
      </c>
      <c r="P468" s="841">
        <f t="shared" si="29"/>
        <v>0</v>
      </c>
      <c r="Q468" s="995" t="str">
        <f>IF(ISNUMBER(P468),IF(P468=100%,"CUMPLIDA",IF(AND(ISNUMBER(M468),ISNUMBER(ITRC!$Q$5)), IF(M468&lt;ITRC!$Q$5,"INCUMPLIDA","PROCESO"), "VERIFICAR FECHA")),"SIN VALOR AVANCE")</f>
        <v>PROCESO</v>
      </c>
      <c r="R468" s="992" t="s">
        <v>2167</v>
      </c>
    </row>
    <row r="469" spans="2:18" ht="105.6" x14ac:dyDescent="0.25">
      <c r="B469" s="51" t="s">
        <v>18</v>
      </c>
      <c r="C469" s="52" t="s">
        <v>17</v>
      </c>
      <c r="D469" s="1204"/>
      <c r="E469" s="1204"/>
      <c r="F469" s="1130"/>
      <c r="G469" s="1130"/>
      <c r="H469" s="1130" t="s">
        <v>1572</v>
      </c>
      <c r="I469" s="987" t="s">
        <v>2154</v>
      </c>
      <c r="J469" s="987" t="s">
        <v>91</v>
      </c>
      <c r="K469" s="839">
        <v>1</v>
      </c>
      <c r="L469" s="569">
        <v>43831</v>
      </c>
      <c r="M469" s="569">
        <v>44012</v>
      </c>
      <c r="N469" s="840">
        <f t="shared" si="27"/>
        <v>25.857142857142858</v>
      </c>
      <c r="O469" s="841">
        <v>1</v>
      </c>
      <c r="P469" s="841">
        <f t="shared" si="29"/>
        <v>1</v>
      </c>
      <c r="Q469" s="995" t="str">
        <f>IF(ISNUMBER(P469),IF(P469=100%,"CUMPLIDA",IF(AND(ISNUMBER(M469),ISNUMBER(ITRC!$Q$5)), IF(M469&lt;ITRC!$Q$5,"INCUMPLIDA","PROCESO"), "VERIFICAR FECHA")),"SIN VALOR AVANCE")</f>
        <v>CUMPLIDA</v>
      </c>
      <c r="R469" s="992" t="s">
        <v>2168</v>
      </c>
    </row>
    <row r="470" spans="2:18" ht="105.6" x14ac:dyDescent="0.25">
      <c r="B470" s="51" t="s">
        <v>18</v>
      </c>
      <c r="C470" s="52" t="s">
        <v>17</v>
      </c>
      <c r="D470" s="1204"/>
      <c r="E470" s="1204"/>
      <c r="F470" s="1130" t="s">
        <v>2169</v>
      </c>
      <c r="G470" s="1130"/>
      <c r="H470" s="1130"/>
      <c r="I470" s="987" t="s">
        <v>2156</v>
      </c>
      <c r="J470" s="987" t="s">
        <v>95</v>
      </c>
      <c r="K470" s="839">
        <v>1</v>
      </c>
      <c r="L470" s="569">
        <v>44075</v>
      </c>
      <c r="M470" s="569">
        <v>44196</v>
      </c>
      <c r="N470" s="840">
        <f t="shared" si="27"/>
        <v>17.285714285714285</v>
      </c>
      <c r="O470" s="841">
        <v>1</v>
      </c>
      <c r="P470" s="841">
        <f t="shared" si="29"/>
        <v>1</v>
      </c>
      <c r="Q470" s="995" t="str">
        <f>IF(ISNUMBER(P470),IF(P470=100%,"CUMPLIDA",IF(AND(ISNUMBER(M470),ISNUMBER(ITRC!$Q$5)), IF(M470&lt;ITRC!$Q$5,"INCUMPLIDA","PROCESO"), "VERIFICAR FECHA")),"SIN VALOR AVANCE")</f>
        <v>CUMPLIDA</v>
      </c>
      <c r="R470" s="992" t="s">
        <v>2168</v>
      </c>
    </row>
    <row r="471" spans="2:18" ht="105.6" x14ac:dyDescent="0.25">
      <c r="B471" s="51" t="s">
        <v>18</v>
      </c>
      <c r="C471" s="52" t="s">
        <v>17</v>
      </c>
      <c r="D471" s="1204"/>
      <c r="E471" s="1204"/>
      <c r="F471" s="1130"/>
      <c r="G471" s="1130"/>
      <c r="H471" s="1130"/>
      <c r="I471" s="987" t="s">
        <v>3181</v>
      </c>
      <c r="J471" s="987" t="s">
        <v>351</v>
      </c>
      <c r="K471" s="839">
        <v>1</v>
      </c>
      <c r="L471" s="569">
        <v>44197</v>
      </c>
      <c r="M471" s="569">
        <v>45289</v>
      </c>
      <c r="N471" s="840">
        <f t="shared" si="27"/>
        <v>156</v>
      </c>
      <c r="O471" s="841">
        <v>0.28000000000000003</v>
      </c>
      <c r="P471" s="841">
        <f t="shared" si="29"/>
        <v>0.28000000000000003</v>
      </c>
      <c r="Q471" s="995" t="str">
        <f>IF(ISNUMBER(P471),IF(P471=100%,"CUMPLIDA",IF(AND(ISNUMBER(M471),ISNUMBER(ITRC!$Q$5)), IF(M471&lt;ITRC!$Q$5,"INCUMPLIDA","PROCESO"), "VERIFICAR FECHA")),"SIN VALOR AVANCE")</f>
        <v>PROCESO</v>
      </c>
      <c r="R471" s="992" t="s">
        <v>2168</v>
      </c>
    </row>
    <row r="472" spans="2:18" ht="240.6" x14ac:dyDescent="0.25">
      <c r="B472" s="51" t="s">
        <v>18</v>
      </c>
      <c r="C472" s="52" t="s">
        <v>17</v>
      </c>
      <c r="D472" s="1204"/>
      <c r="E472" s="1204"/>
      <c r="F472" s="1130"/>
      <c r="G472" s="1130"/>
      <c r="H472" s="1130"/>
      <c r="I472" s="1130" t="s">
        <v>479</v>
      </c>
      <c r="J472" s="987" t="s">
        <v>1573</v>
      </c>
      <c r="K472" s="839">
        <v>1</v>
      </c>
      <c r="L472" s="569">
        <v>45292</v>
      </c>
      <c r="M472" s="569">
        <v>45504</v>
      </c>
      <c r="N472" s="840">
        <f t="shared" si="27"/>
        <v>30.285714285714285</v>
      </c>
      <c r="O472" s="841">
        <v>0</v>
      </c>
      <c r="P472" s="841">
        <f t="shared" si="29"/>
        <v>0</v>
      </c>
      <c r="Q472" s="995" t="str">
        <f>IF(ISNUMBER(P472),IF(P472=100%,"CUMPLIDA",IF(AND(ISNUMBER(M472),ISNUMBER(ITRC!$Q$5)), IF(M472&lt;ITRC!$Q$5,"INCUMPLIDA","PROCESO"), "VERIFICAR FECHA")),"SIN VALOR AVANCE")</f>
        <v>PROCESO</v>
      </c>
      <c r="R472" s="992" t="s">
        <v>2167</v>
      </c>
    </row>
    <row r="473" spans="2:18" ht="240.6" x14ac:dyDescent="0.25">
      <c r="B473" s="51" t="s">
        <v>18</v>
      </c>
      <c r="C473" s="52" t="s">
        <v>17</v>
      </c>
      <c r="D473" s="1204"/>
      <c r="E473" s="1204"/>
      <c r="F473" s="1130"/>
      <c r="G473" s="1130"/>
      <c r="H473" s="1130"/>
      <c r="I473" s="1130"/>
      <c r="J473" s="987" t="s">
        <v>1574</v>
      </c>
      <c r="K473" s="839">
        <v>4</v>
      </c>
      <c r="L473" s="569">
        <v>45505</v>
      </c>
      <c r="M473" s="569">
        <v>45869</v>
      </c>
      <c r="N473" s="840">
        <f t="shared" si="27"/>
        <v>52</v>
      </c>
      <c r="O473" s="841">
        <v>0</v>
      </c>
      <c r="P473" s="841">
        <f t="shared" si="29"/>
        <v>0</v>
      </c>
      <c r="Q473" s="995" t="str">
        <f>IF(ISNUMBER(P473),IF(P473=100%,"CUMPLIDA",IF(AND(ISNUMBER(M473),ISNUMBER(ITRC!$Q$5)), IF(M473&lt;ITRC!$Q$5,"INCUMPLIDA","PROCESO"), "VERIFICAR FECHA")),"SIN VALOR AVANCE")</f>
        <v>PROCESO</v>
      </c>
      <c r="R473" s="992" t="s">
        <v>2167</v>
      </c>
    </row>
    <row r="474" spans="2:18" ht="240.6" x14ac:dyDescent="0.25">
      <c r="B474" s="51" t="s">
        <v>18</v>
      </c>
      <c r="C474" s="52" t="s">
        <v>17</v>
      </c>
      <c r="D474" s="1204"/>
      <c r="E474" s="1204"/>
      <c r="F474" s="1130"/>
      <c r="G474" s="1130"/>
      <c r="H474" s="1130"/>
      <c r="I474" s="987" t="s">
        <v>1575</v>
      </c>
      <c r="J474" s="987" t="s">
        <v>3487</v>
      </c>
      <c r="K474" s="839">
        <v>1</v>
      </c>
      <c r="L474" s="569">
        <v>45870</v>
      </c>
      <c r="M474" s="569">
        <v>46022</v>
      </c>
      <c r="N474" s="840">
        <f t="shared" si="27"/>
        <v>21.714285714285715</v>
      </c>
      <c r="O474" s="841">
        <v>0</v>
      </c>
      <c r="P474" s="841">
        <f t="shared" si="29"/>
        <v>0</v>
      </c>
      <c r="Q474" s="995" t="str">
        <f>IF(ISNUMBER(P474),IF(P474=100%,"CUMPLIDA",IF(AND(ISNUMBER(M474),ISNUMBER(ITRC!$Q$5)), IF(M474&lt;ITRC!$Q$5,"INCUMPLIDA","PROCESO"), "VERIFICAR FECHA")),"SIN VALOR AVANCE")</f>
        <v>PROCESO</v>
      </c>
      <c r="R474" s="992" t="s">
        <v>2167</v>
      </c>
    </row>
    <row r="475" spans="2:18" ht="240.6" x14ac:dyDescent="0.25">
      <c r="B475" s="51" t="s">
        <v>18</v>
      </c>
      <c r="C475" s="52" t="s">
        <v>17</v>
      </c>
      <c r="D475" s="1204"/>
      <c r="E475" s="1204"/>
      <c r="F475" s="1130"/>
      <c r="G475" s="1130"/>
      <c r="H475" s="1130" t="s">
        <v>2170</v>
      </c>
      <c r="I475" s="987" t="s">
        <v>2160</v>
      </c>
      <c r="J475" s="987" t="s">
        <v>2146</v>
      </c>
      <c r="K475" s="839">
        <v>1</v>
      </c>
      <c r="L475" s="569">
        <v>43862</v>
      </c>
      <c r="M475" s="569">
        <v>43982</v>
      </c>
      <c r="N475" s="840">
        <f t="shared" si="27"/>
        <v>17.142857142857142</v>
      </c>
      <c r="O475" s="841">
        <v>1</v>
      </c>
      <c r="P475" s="841">
        <f t="shared" si="29"/>
        <v>1</v>
      </c>
      <c r="Q475" s="995" t="str">
        <f>IF(ISNUMBER(P475),IF(P475=100%,"CUMPLIDA",IF(AND(ISNUMBER(M475),ISNUMBER(ITRC!$Q$5)), IF(M475&lt;ITRC!$Q$5,"INCUMPLIDA","PROCESO"), "VERIFICAR FECHA")),"SIN VALOR AVANCE")</f>
        <v>CUMPLIDA</v>
      </c>
      <c r="R475" s="992" t="s">
        <v>2167</v>
      </c>
    </row>
    <row r="476" spans="2:18" ht="180.6" x14ac:dyDescent="0.25">
      <c r="B476" s="51" t="s">
        <v>18</v>
      </c>
      <c r="C476" s="52" t="s">
        <v>17</v>
      </c>
      <c r="D476" s="1204"/>
      <c r="E476" s="1204"/>
      <c r="F476" s="1130"/>
      <c r="G476" s="1130"/>
      <c r="H476" s="1130"/>
      <c r="I476" s="987" t="s">
        <v>2162</v>
      </c>
      <c r="J476" s="987" t="s">
        <v>2142</v>
      </c>
      <c r="K476" s="839">
        <v>1</v>
      </c>
      <c r="L476" s="569">
        <v>43983</v>
      </c>
      <c r="M476" s="569">
        <v>44043</v>
      </c>
      <c r="N476" s="840">
        <f t="shared" si="27"/>
        <v>8.5714285714285712</v>
      </c>
      <c r="O476" s="841">
        <v>1</v>
      </c>
      <c r="P476" s="841">
        <f t="shared" si="29"/>
        <v>1</v>
      </c>
      <c r="Q476" s="995" t="str">
        <f>IF(ISNUMBER(P476),IF(P476=100%,"CUMPLIDA",IF(AND(ISNUMBER(M476),ISNUMBER(ITRC!$Q$5)), IF(M476&lt;ITRC!$Q$5,"INCUMPLIDA","PROCESO"), "VERIFICAR FECHA")),"SIN VALOR AVANCE")</f>
        <v>CUMPLIDA</v>
      </c>
      <c r="R476" s="992" t="s">
        <v>2171</v>
      </c>
    </row>
    <row r="477" spans="2:18" ht="180.6" x14ac:dyDescent="0.25">
      <c r="B477" s="51" t="s">
        <v>18</v>
      </c>
      <c r="C477" s="52" t="s">
        <v>17</v>
      </c>
      <c r="D477" s="1204"/>
      <c r="E477" s="1204"/>
      <c r="F477" s="1130"/>
      <c r="G477" s="1130"/>
      <c r="H477" s="1130"/>
      <c r="I477" s="987" t="s">
        <v>2163</v>
      </c>
      <c r="J477" s="987" t="s">
        <v>2157</v>
      </c>
      <c r="K477" s="839">
        <v>1</v>
      </c>
      <c r="L477" s="569">
        <v>44044</v>
      </c>
      <c r="M477" s="569">
        <v>44196</v>
      </c>
      <c r="N477" s="840">
        <f t="shared" si="27"/>
        <v>21.714285714285715</v>
      </c>
      <c r="O477" s="841">
        <v>1</v>
      </c>
      <c r="P477" s="841">
        <f t="shared" si="29"/>
        <v>1</v>
      </c>
      <c r="Q477" s="995" t="str">
        <f>IF(ISNUMBER(P477),IF(P477=100%,"CUMPLIDA",IF(AND(ISNUMBER(M477),ISNUMBER(ITRC!$Q$5)), IF(M477&lt;ITRC!$Q$5,"INCUMPLIDA","PROCESO"), "VERIFICAR FECHA")),"SIN VALOR AVANCE")</f>
        <v>CUMPLIDA</v>
      </c>
      <c r="R477" s="992" t="s">
        <v>2171</v>
      </c>
    </row>
    <row r="478" spans="2:18" ht="180.6" x14ac:dyDescent="0.25">
      <c r="B478" s="51" t="s">
        <v>18</v>
      </c>
      <c r="C478" s="52" t="s">
        <v>17</v>
      </c>
      <c r="D478" s="1204"/>
      <c r="E478" s="1204"/>
      <c r="F478" s="1130"/>
      <c r="G478" s="1130"/>
      <c r="H478" s="1130"/>
      <c r="I478" s="987" t="s">
        <v>2165</v>
      </c>
      <c r="J478" s="987" t="s">
        <v>2142</v>
      </c>
      <c r="K478" s="839">
        <v>3</v>
      </c>
      <c r="L478" s="569">
        <v>44197</v>
      </c>
      <c r="M478" s="569">
        <v>44469</v>
      </c>
      <c r="N478" s="840">
        <f t="shared" si="27"/>
        <v>38.857142857142854</v>
      </c>
      <c r="O478" s="841">
        <v>1</v>
      </c>
      <c r="P478" s="841">
        <f t="shared" si="29"/>
        <v>1</v>
      </c>
      <c r="Q478" s="995" t="str">
        <f>IF(ISNUMBER(P478),IF(P478=100%,"CUMPLIDA",IF(AND(ISNUMBER(M478),ISNUMBER(ITRC!$Q$5)), IF(M478&lt;ITRC!$Q$5,"INCUMPLIDA","PROCESO"), "VERIFICAR FECHA")),"SIN VALOR AVANCE")</f>
        <v>CUMPLIDA</v>
      </c>
      <c r="R478" s="992" t="s">
        <v>2171</v>
      </c>
    </row>
    <row r="479" spans="2:18" ht="180.6" x14ac:dyDescent="0.25">
      <c r="B479" s="51" t="s">
        <v>18</v>
      </c>
      <c r="C479" s="52" t="s">
        <v>17</v>
      </c>
      <c r="D479" s="1204"/>
      <c r="E479" s="1204"/>
      <c r="F479" s="1130"/>
      <c r="G479" s="1130"/>
      <c r="H479" s="1130" t="s">
        <v>2172</v>
      </c>
      <c r="I479" s="987" t="s">
        <v>2160</v>
      </c>
      <c r="J479" s="987" t="s">
        <v>2146</v>
      </c>
      <c r="K479" s="839">
        <v>1</v>
      </c>
      <c r="L479" s="569">
        <v>43862</v>
      </c>
      <c r="M479" s="569">
        <v>43982</v>
      </c>
      <c r="N479" s="840">
        <f t="shared" si="27"/>
        <v>17.142857142857142</v>
      </c>
      <c r="O479" s="841">
        <v>1</v>
      </c>
      <c r="P479" s="841">
        <f t="shared" si="29"/>
        <v>1</v>
      </c>
      <c r="Q479" s="995" t="str">
        <f>IF(ISNUMBER(P479),IF(P479=100%,"CUMPLIDA",IF(AND(ISNUMBER(M479),ISNUMBER(ITRC!$Q$5)), IF(M479&lt;ITRC!$Q$5,"INCUMPLIDA","PROCESO"), "VERIFICAR FECHA")),"SIN VALOR AVANCE")</f>
        <v>CUMPLIDA</v>
      </c>
      <c r="R479" s="992" t="s">
        <v>2171</v>
      </c>
    </row>
    <row r="480" spans="2:18" ht="180.6" x14ac:dyDescent="0.25">
      <c r="B480" s="51" t="s">
        <v>18</v>
      </c>
      <c r="C480" s="52" t="s">
        <v>17</v>
      </c>
      <c r="D480" s="1204"/>
      <c r="E480" s="1204"/>
      <c r="F480" s="1130"/>
      <c r="G480" s="1130"/>
      <c r="H480" s="1130"/>
      <c r="I480" s="987" t="s">
        <v>2162</v>
      </c>
      <c r="J480" s="987" t="s">
        <v>2142</v>
      </c>
      <c r="K480" s="839">
        <v>1</v>
      </c>
      <c r="L480" s="569">
        <v>43983</v>
      </c>
      <c r="M480" s="569">
        <v>44043</v>
      </c>
      <c r="N480" s="840">
        <f t="shared" si="27"/>
        <v>8.5714285714285712</v>
      </c>
      <c r="O480" s="841">
        <v>1</v>
      </c>
      <c r="P480" s="841">
        <f t="shared" si="29"/>
        <v>1</v>
      </c>
      <c r="Q480" s="995" t="str">
        <f>IF(ISNUMBER(P480),IF(P480=100%,"CUMPLIDA",IF(AND(ISNUMBER(M480),ISNUMBER(ITRC!$Q$5)), IF(M480&lt;ITRC!$Q$5,"INCUMPLIDA","PROCESO"), "VERIFICAR FECHA")),"SIN VALOR AVANCE")</f>
        <v>CUMPLIDA</v>
      </c>
      <c r="R480" s="992" t="s">
        <v>2171</v>
      </c>
    </row>
    <row r="481" spans="2:18" ht="180.6" x14ac:dyDescent="0.25">
      <c r="B481" s="51" t="s">
        <v>18</v>
      </c>
      <c r="C481" s="52" t="s">
        <v>17</v>
      </c>
      <c r="D481" s="1204"/>
      <c r="E481" s="1204"/>
      <c r="F481" s="1130"/>
      <c r="G481" s="1130"/>
      <c r="H481" s="1130"/>
      <c r="I481" s="987" t="s">
        <v>2163</v>
      </c>
      <c r="J481" s="987" t="s">
        <v>2157</v>
      </c>
      <c r="K481" s="839">
        <v>1</v>
      </c>
      <c r="L481" s="569">
        <v>44044</v>
      </c>
      <c r="M481" s="569">
        <v>44196</v>
      </c>
      <c r="N481" s="840">
        <f t="shared" si="27"/>
        <v>21.714285714285715</v>
      </c>
      <c r="O481" s="841">
        <v>1</v>
      </c>
      <c r="P481" s="841">
        <f t="shared" si="29"/>
        <v>1</v>
      </c>
      <c r="Q481" s="995" t="str">
        <f>IF(ISNUMBER(P481),IF(P481=100%,"CUMPLIDA",IF(AND(ISNUMBER(M481),ISNUMBER(ITRC!$Q$5)), IF(M481&lt;ITRC!$Q$5,"INCUMPLIDA","PROCESO"), "VERIFICAR FECHA")),"SIN VALOR AVANCE")</f>
        <v>CUMPLIDA</v>
      </c>
      <c r="R481" s="992" t="s">
        <v>2171</v>
      </c>
    </row>
    <row r="482" spans="2:18" ht="180.6" x14ac:dyDescent="0.25">
      <c r="B482" s="51" t="s">
        <v>18</v>
      </c>
      <c r="C482" s="52" t="s">
        <v>17</v>
      </c>
      <c r="D482" s="1204"/>
      <c r="E482" s="1204"/>
      <c r="F482" s="1130"/>
      <c r="G482" s="1130"/>
      <c r="H482" s="1130"/>
      <c r="I482" s="987" t="s">
        <v>2165</v>
      </c>
      <c r="J482" s="987" t="s">
        <v>2142</v>
      </c>
      <c r="K482" s="839">
        <v>3</v>
      </c>
      <c r="L482" s="569">
        <v>44197</v>
      </c>
      <c r="M482" s="569">
        <v>44469</v>
      </c>
      <c r="N482" s="840">
        <f t="shared" si="27"/>
        <v>38.857142857142854</v>
      </c>
      <c r="O482" s="841">
        <v>1</v>
      </c>
      <c r="P482" s="841">
        <f t="shared" si="29"/>
        <v>1</v>
      </c>
      <c r="Q482" s="995" t="str">
        <f>IF(ISNUMBER(P482),IF(P482=100%,"CUMPLIDA",IF(AND(ISNUMBER(M482),ISNUMBER(ITRC!$Q$5)), IF(M482&lt;ITRC!$Q$5,"INCUMPLIDA","PROCESO"), "VERIFICAR FECHA")),"SIN VALOR AVANCE")</f>
        <v>CUMPLIDA</v>
      </c>
      <c r="R482" s="992" t="s">
        <v>2171</v>
      </c>
    </row>
    <row r="483" spans="2:18" ht="135.6" x14ac:dyDescent="0.25">
      <c r="B483" s="51" t="s">
        <v>18</v>
      </c>
      <c r="C483" s="52" t="s">
        <v>17</v>
      </c>
      <c r="D483" s="1204" t="s">
        <v>2173</v>
      </c>
      <c r="E483" s="1204" t="s">
        <v>2174</v>
      </c>
      <c r="F483" s="1130" t="s">
        <v>2175</v>
      </c>
      <c r="G483" s="1130" t="s">
        <v>2176</v>
      </c>
      <c r="H483" s="987" t="s">
        <v>2177</v>
      </c>
      <c r="I483" s="987" t="s">
        <v>2178</v>
      </c>
      <c r="J483" s="987" t="s">
        <v>2179</v>
      </c>
      <c r="K483" s="839">
        <v>1</v>
      </c>
      <c r="L483" s="569">
        <v>44242</v>
      </c>
      <c r="M483" s="569">
        <v>44561</v>
      </c>
      <c r="N483" s="840">
        <f t="shared" si="27"/>
        <v>45.571428571428569</v>
      </c>
      <c r="O483" s="841">
        <v>1</v>
      </c>
      <c r="P483" s="841">
        <f t="shared" si="29"/>
        <v>1</v>
      </c>
      <c r="Q483" s="995" t="str">
        <f>IF(ISNUMBER(P483),IF(P483=100%,"CUMPLIDA",IF(AND(ISNUMBER(M483),ISNUMBER(ITRC!$Q$5)), IF(M483&lt;ITRC!$Q$5,"INCUMPLIDA","PROCESO"), "VERIFICAR FECHA")),"SIN VALOR AVANCE")</f>
        <v>CUMPLIDA</v>
      </c>
      <c r="R483" s="992" t="s">
        <v>2180</v>
      </c>
    </row>
    <row r="484" spans="2:18" ht="135.6" x14ac:dyDescent="0.25">
      <c r="B484" s="51" t="s">
        <v>18</v>
      </c>
      <c r="C484" s="52" t="s">
        <v>17</v>
      </c>
      <c r="D484" s="1204"/>
      <c r="E484" s="1204"/>
      <c r="F484" s="1130"/>
      <c r="G484" s="1130"/>
      <c r="H484" s="987" t="s">
        <v>2181</v>
      </c>
      <c r="I484" s="987" t="s">
        <v>2182</v>
      </c>
      <c r="J484" s="987" t="s">
        <v>2183</v>
      </c>
      <c r="K484" s="839">
        <v>1</v>
      </c>
      <c r="L484" s="569">
        <v>44242</v>
      </c>
      <c r="M484" s="569">
        <v>44285</v>
      </c>
      <c r="N484" s="840">
        <f t="shared" ref="N484:N547" si="30">(M484-L484)/7</f>
        <v>6.1428571428571432</v>
      </c>
      <c r="O484" s="841">
        <v>1</v>
      </c>
      <c r="P484" s="841">
        <f t="shared" si="29"/>
        <v>1</v>
      </c>
      <c r="Q484" s="995" t="str">
        <f>IF(ISNUMBER(P484),IF(P484=100%,"CUMPLIDA",IF(AND(ISNUMBER(M484),ISNUMBER(ITRC!$Q$5)), IF(M484&lt;ITRC!$Q$5,"INCUMPLIDA","PROCESO"), "VERIFICAR FECHA")),"SIN VALOR AVANCE")</f>
        <v>CUMPLIDA</v>
      </c>
      <c r="R484" s="992" t="s">
        <v>2180</v>
      </c>
    </row>
    <row r="485" spans="2:18" ht="180.6" x14ac:dyDescent="0.25">
      <c r="B485" s="51" t="s">
        <v>18</v>
      </c>
      <c r="C485" s="52" t="s">
        <v>17</v>
      </c>
      <c r="D485" s="1204"/>
      <c r="E485" s="1204"/>
      <c r="F485" s="1130"/>
      <c r="G485" s="1130"/>
      <c r="H485" s="987" t="s">
        <v>2184</v>
      </c>
      <c r="I485" s="987" t="s">
        <v>2185</v>
      </c>
      <c r="J485" s="987" t="s">
        <v>2186</v>
      </c>
      <c r="K485" s="839">
        <v>1</v>
      </c>
      <c r="L485" s="569">
        <v>44228</v>
      </c>
      <c r="M485" s="569">
        <v>44286</v>
      </c>
      <c r="N485" s="840">
        <f t="shared" si="30"/>
        <v>8.2857142857142865</v>
      </c>
      <c r="O485" s="841">
        <v>1</v>
      </c>
      <c r="P485" s="841">
        <f t="shared" si="29"/>
        <v>1</v>
      </c>
      <c r="Q485" s="995" t="str">
        <f>IF(ISNUMBER(P485),IF(P485=100%,"CUMPLIDA",IF(AND(ISNUMBER(M485),ISNUMBER(ITRC!$Q$5)), IF(M485&lt;ITRC!$Q$5,"INCUMPLIDA","PROCESO"), "VERIFICAR FECHA")),"SIN VALOR AVANCE")</f>
        <v>CUMPLIDA</v>
      </c>
      <c r="R485" s="992" t="s">
        <v>2187</v>
      </c>
    </row>
    <row r="486" spans="2:18" ht="180.6" x14ac:dyDescent="0.25">
      <c r="B486" s="51" t="s">
        <v>18</v>
      </c>
      <c r="C486" s="52" t="s">
        <v>17</v>
      </c>
      <c r="D486" s="1204"/>
      <c r="E486" s="1204"/>
      <c r="F486" s="1130" t="s">
        <v>2188</v>
      </c>
      <c r="G486" s="1130"/>
      <c r="H486" s="987" t="s">
        <v>2189</v>
      </c>
      <c r="I486" s="987" t="s">
        <v>2190</v>
      </c>
      <c r="J486" s="987" t="s">
        <v>2191</v>
      </c>
      <c r="K486" s="839">
        <v>1</v>
      </c>
      <c r="L486" s="569">
        <v>44286</v>
      </c>
      <c r="M486" s="569">
        <v>44561</v>
      </c>
      <c r="N486" s="840">
        <f t="shared" si="30"/>
        <v>39.285714285714285</v>
      </c>
      <c r="O486" s="841">
        <v>1</v>
      </c>
      <c r="P486" s="841">
        <f t="shared" si="29"/>
        <v>1</v>
      </c>
      <c r="Q486" s="995" t="str">
        <f>IF(ISNUMBER(P486),IF(P486=100%,"CUMPLIDA",IF(AND(ISNUMBER(M486),ISNUMBER(ITRC!$Q$5)), IF(M486&lt;ITRC!$Q$5,"INCUMPLIDA","PROCESO"), "VERIFICAR FECHA")),"SIN VALOR AVANCE")</f>
        <v>CUMPLIDA</v>
      </c>
      <c r="R486" s="992" t="s">
        <v>2187</v>
      </c>
    </row>
    <row r="487" spans="2:18" ht="180.6" x14ac:dyDescent="0.25">
      <c r="B487" s="51" t="s">
        <v>18</v>
      </c>
      <c r="C487" s="52" t="s">
        <v>17</v>
      </c>
      <c r="D487" s="1204"/>
      <c r="E487" s="1204"/>
      <c r="F487" s="1130"/>
      <c r="G487" s="1130"/>
      <c r="H487" s="987" t="s">
        <v>2192</v>
      </c>
      <c r="I487" s="987" t="s">
        <v>2193</v>
      </c>
      <c r="J487" s="987" t="s">
        <v>2194</v>
      </c>
      <c r="K487" s="839">
        <v>1</v>
      </c>
      <c r="L487" s="569">
        <v>44286</v>
      </c>
      <c r="M487" s="569">
        <v>44561</v>
      </c>
      <c r="N487" s="840">
        <f t="shared" si="30"/>
        <v>39.285714285714285</v>
      </c>
      <c r="O487" s="841">
        <v>1</v>
      </c>
      <c r="P487" s="841">
        <f t="shared" si="29"/>
        <v>1</v>
      </c>
      <c r="Q487" s="995" t="str">
        <f>IF(ISNUMBER(P487),IF(P487=100%,"CUMPLIDA",IF(AND(ISNUMBER(M487),ISNUMBER(ITRC!$Q$5)), IF(M487&lt;ITRC!$Q$5,"INCUMPLIDA","PROCESO"), "VERIFICAR FECHA")),"SIN VALOR AVANCE")</f>
        <v>CUMPLIDA</v>
      </c>
      <c r="R487" s="992" t="s">
        <v>2187</v>
      </c>
    </row>
    <row r="488" spans="2:18" ht="180.6" x14ac:dyDescent="0.25">
      <c r="B488" s="51" t="s">
        <v>18</v>
      </c>
      <c r="C488" s="52" t="s">
        <v>17</v>
      </c>
      <c r="D488" s="1204"/>
      <c r="E488" s="1204"/>
      <c r="F488" s="1130"/>
      <c r="G488" s="1130"/>
      <c r="H488" s="987" t="s">
        <v>2195</v>
      </c>
      <c r="I488" s="987" t="s">
        <v>2185</v>
      </c>
      <c r="J488" s="987" t="s">
        <v>2186</v>
      </c>
      <c r="K488" s="839">
        <v>1</v>
      </c>
      <c r="L488" s="569">
        <v>44228</v>
      </c>
      <c r="M488" s="569">
        <v>44286</v>
      </c>
      <c r="N488" s="840">
        <f t="shared" si="30"/>
        <v>8.2857142857142865</v>
      </c>
      <c r="O488" s="841">
        <v>1</v>
      </c>
      <c r="P488" s="841">
        <f t="shared" si="29"/>
        <v>1</v>
      </c>
      <c r="Q488" s="995" t="str">
        <f>IF(ISNUMBER(P488),IF(P488=100%,"CUMPLIDA",IF(AND(ISNUMBER(M488),ISNUMBER(ITRC!$Q$5)), IF(M488&lt;ITRC!$Q$5,"INCUMPLIDA","PROCESO"), "VERIFICAR FECHA")),"SIN VALOR AVANCE")</f>
        <v>CUMPLIDA</v>
      </c>
      <c r="R488" s="992" t="s">
        <v>2187</v>
      </c>
    </row>
    <row r="489" spans="2:18" ht="180.6" x14ac:dyDescent="0.25">
      <c r="B489" s="51" t="s">
        <v>18</v>
      </c>
      <c r="C489" s="52" t="s">
        <v>17</v>
      </c>
      <c r="D489" s="1204"/>
      <c r="E489" s="1204"/>
      <c r="F489" s="1130" t="s">
        <v>2196</v>
      </c>
      <c r="G489" s="1130"/>
      <c r="H489" s="987" t="s">
        <v>2197</v>
      </c>
      <c r="I489" s="987" t="s">
        <v>2190</v>
      </c>
      <c r="J489" s="987" t="s">
        <v>2191</v>
      </c>
      <c r="K489" s="839">
        <v>1</v>
      </c>
      <c r="L489" s="569">
        <v>44286</v>
      </c>
      <c r="M489" s="569">
        <v>44561</v>
      </c>
      <c r="N489" s="840">
        <f t="shared" si="30"/>
        <v>39.285714285714285</v>
      </c>
      <c r="O489" s="841">
        <v>1</v>
      </c>
      <c r="P489" s="841">
        <f t="shared" si="29"/>
        <v>1</v>
      </c>
      <c r="Q489" s="995" t="str">
        <f>IF(ISNUMBER(P489),IF(P489=100%,"CUMPLIDA",IF(AND(ISNUMBER(M489),ISNUMBER(ITRC!$Q$5)), IF(M489&lt;ITRC!$Q$5,"INCUMPLIDA","PROCESO"), "VERIFICAR FECHA")),"SIN VALOR AVANCE")</f>
        <v>CUMPLIDA</v>
      </c>
      <c r="R489" s="992" t="s">
        <v>2187</v>
      </c>
    </row>
    <row r="490" spans="2:18" ht="180.6" x14ac:dyDescent="0.25">
      <c r="B490" s="51" t="s">
        <v>18</v>
      </c>
      <c r="C490" s="52" t="s">
        <v>17</v>
      </c>
      <c r="D490" s="1204"/>
      <c r="E490" s="1204"/>
      <c r="F490" s="1130"/>
      <c r="G490" s="1130"/>
      <c r="H490" s="987" t="s">
        <v>2198</v>
      </c>
      <c r="I490" s="987" t="s">
        <v>2193</v>
      </c>
      <c r="J490" s="987" t="s">
        <v>2194</v>
      </c>
      <c r="K490" s="839">
        <v>1</v>
      </c>
      <c r="L490" s="569">
        <v>44286</v>
      </c>
      <c r="M490" s="569">
        <v>44561</v>
      </c>
      <c r="N490" s="840">
        <f t="shared" si="30"/>
        <v>39.285714285714285</v>
      </c>
      <c r="O490" s="841">
        <v>1</v>
      </c>
      <c r="P490" s="841">
        <f t="shared" si="29"/>
        <v>1</v>
      </c>
      <c r="Q490" s="995" t="str">
        <f>IF(ISNUMBER(P490),IF(P490=100%,"CUMPLIDA",IF(AND(ISNUMBER(M490),ISNUMBER(ITRC!$Q$5)), IF(M490&lt;ITRC!$Q$5,"INCUMPLIDA","PROCESO"), "VERIFICAR FECHA")),"SIN VALOR AVANCE")</f>
        <v>CUMPLIDA</v>
      </c>
      <c r="R490" s="992" t="s">
        <v>2187</v>
      </c>
    </row>
    <row r="491" spans="2:18" ht="120.6" x14ac:dyDescent="0.25">
      <c r="B491" s="51" t="s">
        <v>18</v>
      </c>
      <c r="C491" s="52" t="s">
        <v>17</v>
      </c>
      <c r="D491" s="1204"/>
      <c r="E491" s="1204"/>
      <c r="F491" s="1130"/>
      <c r="G491" s="1130"/>
      <c r="H491" s="987" t="s">
        <v>2199</v>
      </c>
      <c r="I491" s="987" t="s">
        <v>2178</v>
      </c>
      <c r="J491" s="987" t="s">
        <v>2179</v>
      </c>
      <c r="K491" s="839">
        <v>1</v>
      </c>
      <c r="L491" s="569">
        <v>44242</v>
      </c>
      <c r="M491" s="569">
        <v>44561</v>
      </c>
      <c r="N491" s="840">
        <f t="shared" si="30"/>
        <v>45.571428571428569</v>
      </c>
      <c r="O491" s="841">
        <v>1</v>
      </c>
      <c r="P491" s="841">
        <f t="shared" si="29"/>
        <v>1</v>
      </c>
      <c r="Q491" s="995" t="str">
        <f>IF(ISNUMBER(P491),IF(P491=100%,"CUMPLIDA",IF(AND(ISNUMBER(M491),ISNUMBER(ITRC!$Q$5)), IF(M491&lt;ITRC!$Q$5,"INCUMPLIDA","PROCESO"), "VERIFICAR FECHA")),"SIN VALOR AVANCE")</f>
        <v>CUMPLIDA</v>
      </c>
      <c r="R491" s="992" t="s">
        <v>2200</v>
      </c>
    </row>
    <row r="492" spans="2:18" ht="120.6" x14ac:dyDescent="0.25">
      <c r="B492" s="51" t="s">
        <v>18</v>
      </c>
      <c r="C492" s="52" t="s">
        <v>17</v>
      </c>
      <c r="D492" s="1204"/>
      <c r="E492" s="1204"/>
      <c r="F492" s="1130" t="s">
        <v>2201</v>
      </c>
      <c r="G492" s="1130"/>
      <c r="H492" s="987" t="s">
        <v>2202</v>
      </c>
      <c r="I492" s="987" t="s">
        <v>2182</v>
      </c>
      <c r="J492" s="987" t="s">
        <v>2183</v>
      </c>
      <c r="K492" s="839">
        <v>1</v>
      </c>
      <c r="L492" s="569">
        <v>44242</v>
      </c>
      <c r="M492" s="569">
        <v>44285</v>
      </c>
      <c r="N492" s="840">
        <f t="shared" si="30"/>
        <v>6.1428571428571432</v>
      </c>
      <c r="O492" s="841">
        <v>1</v>
      </c>
      <c r="P492" s="841">
        <f t="shared" si="29"/>
        <v>1</v>
      </c>
      <c r="Q492" s="995" t="str">
        <f>IF(ISNUMBER(P492),IF(P492=100%,"CUMPLIDA",IF(AND(ISNUMBER(M492),ISNUMBER(ITRC!$Q$5)), IF(M492&lt;ITRC!$Q$5,"INCUMPLIDA","PROCESO"), "VERIFICAR FECHA")),"SIN VALOR AVANCE")</f>
        <v>CUMPLIDA</v>
      </c>
      <c r="R492" s="992" t="s">
        <v>2200</v>
      </c>
    </row>
    <row r="493" spans="2:18" ht="195.6" x14ac:dyDescent="0.25">
      <c r="B493" s="51" t="s">
        <v>18</v>
      </c>
      <c r="C493" s="52" t="s">
        <v>17</v>
      </c>
      <c r="D493" s="1204"/>
      <c r="E493" s="1204"/>
      <c r="F493" s="1130"/>
      <c r="G493" s="1130"/>
      <c r="H493" s="987" t="s">
        <v>2203</v>
      </c>
      <c r="I493" s="987" t="s">
        <v>2204</v>
      </c>
      <c r="J493" s="987" t="s">
        <v>2205</v>
      </c>
      <c r="K493" s="839">
        <v>2</v>
      </c>
      <c r="L493" s="569">
        <v>44256</v>
      </c>
      <c r="M493" s="569">
        <v>44439</v>
      </c>
      <c r="N493" s="840">
        <f t="shared" si="30"/>
        <v>26.142857142857142</v>
      </c>
      <c r="O493" s="841">
        <v>1</v>
      </c>
      <c r="P493" s="841">
        <f t="shared" ref="P493:P556" si="31">O493</f>
        <v>1</v>
      </c>
      <c r="Q493" s="995" t="str">
        <f>IF(ISNUMBER(P493),IF(P493=100%,"CUMPLIDA",IF(AND(ISNUMBER(M493),ISNUMBER(ITRC!$Q$5)), IF(M493&lt;ITRC!$Q$5,"INCUMPLIDA","PROCESO"), "VERIFICAR FECHA")),"SIN VALOR AVANCE")</f>
        <v>CUMPLIDA</v>
      </c>
      <c r="R493" s="992" t="s">
        <v>2206</v>
      </c>
    </row>
    <row r="494" spans="2:18" ht="195.6" x14ac:dyDescent="0.25">
      <c r="B494" s="51" t="s">
        <v>18</v>
      </c>
      <c r="C494" s="52" t="s">
        <v>17</v>
      </c>
      <c r="D494" s="1204"/>
      <c r="E494" s="1204"/>
      <c r="F494" s="1130"/>
      <c r="G494" s="1130"/>
      <c r="H494" s="987" t="s">
        <v>2207</v>
      </c>
      <c r="I494" s="987" t="s">
        <v>2208</v>
      </c>
      <c r="J494" s="987" t="s">
        <v>2209</v>
      </c>
      <c r="K494" s="839">
        <v>2</v>
      </c>
      <c r="L494" s="569">
        <v>44256</v>
      </c>
      <c r="M494" s="569">
        <v>44439</v>
      </c>
      <c r="N494" s="840">
        <f t="shared" si="30"/>
        <v>26.142857142857142</v>
      </c>
      <c r="O494" s="841">
        <v>1</v>
      </c>
      <c r="P494" s="841">
        <f t="shared" si="31"/>
        <v>1</v>
      </c>
      <c r="Q494" s="995" t="str">
        <f>IF(ISNUMBER(P494),IF(P494=100%,"CUMPLIDA",IF(AND(ISNUMBER(M494),ISNUMBER(ITRC!$Q$5)), IF(M494&lt;ITRC!$Q$5,"INCUMPLIDA","PROCESO"), "VERIFICAR FECHA")),"SIN VALOR AVANCE")</f>
        <v>CUMPLIDA</v>
      </c>
      <c r="R494" s="992" t="s">
        <v>2206</v>
      </c>
    </row>
    <row r="495" spans="2:18" ht="90.6" x14ac:dyDescent="0.25">
      <c r="B495" s="51" t="s">
        <v>18</v>
      </c>
      <c r="C495" s="52" t="s">
        <v>17</v>
      </c>
      <c r="D495" s="1204"/>
      <c r="E495" s="1204"/>
      <c r="F495" s="1130" t="s">
        <v>2210</v>
      </c>
      <c r="G495" s="1130"/>
      <c r="H495" s="1130" t="s">
        <v>2211</v>
      </c>
      <c r="I495" s="990" t="s">
        <v>3181</v>
      </c>
      <c r="J495" s="55" t="s">
        <v>351</v>
      </c>
      <c r="K495" s="839">
        <v>1</v>
      </c>
      <c r="L495" s="569">
        <v>44866</v>
      </c>
      <c r="M495" s="569">
        <v>45289</v>
      </c>
      <c r="N495" s="840">
        <f t="shared" si="30"/>
        <v>60.428571428571431</v>
      </c>
      <c r="O495" s="841">
        <v>0.28000000000000003</v>
      </c>
      <c r="P495" s="841">
        <f t="shared" si="31"/>
        <v>0.28000000000000003</v>
      </c>
      <c r="Q495" s="995" t="str">
        <f>IF(ISNUMBER(P495),IF(P495=100%,"CUMPLIDA",IF(AND(ISNUMBER(M495),ISNUMBER(ITRC!$Q$5)), IF(M495&lt;ITRC!$Q$5,"INCUMPLIDA","PROCESO"), "VERIFICAR FECHA")),"SIN VALOR AVANCE")</f>
        <v>PROCESO</v>
      </c>
      <c r="R495" s="992" t="s">
        <v>3185</v>
      </c>
    </row>
    <row r="496" spans="2:18" ht="180.6" x14ac:dyDescent="0.25">
      <c r="B496" s="51" t="s">
        <v>18</v>
      </c>
      <c r="C496" s="52" t="s">
        <v>17</v>
      </c>
      <c r="D496" s="1204"/>
      <c r="E496" s="1204"/>
      <c r="F496" s="1130"/>
      <c r="G496" s="1130"/>
      <c r="H496" s="1130"/>
      <c r="I496" s="1231" t="s">
        <v>479</v>
      </c>
      <c r="J496" s="55" t="s">
        <v>1573</v>
      </c>
      <c r="K496" s="839">
        <v>1</v>
      </c>
      <c r="L496" s="569">
        <v>45292</v>
      </c>
      <c r="M496" s="569">
        <v>45504</v>
      </c>
      <c r="N496" s="840">
        <f t="shared" si="30"/>
        <v>30.285714285714285</v>
      </c>
      <c r="O496" s="841">
        <v>0</v>
      </c>
      <c r="P496" s="841">
        <f t="shared" si="31"/>
        <v>0</v>
      </c>
      <c r="Q496" s="995" t="str">
        <f>IF(ISNUMBER(P496),IF(P496=100%,"CUMPLIDA",IF(AND(ISNUMBER(M496),ISNUMBER(ITRC!$Q$5)), IF(M496&lt;ITRC!$Q$5,"INCUMPLIDA","PROCESO"), "VERIFICAR FECHA")),"SIN VALOR AVANCE")</f>
        <v>PROCESO</v>
      </c>
      <c r="R496" s="992" t="s">
        <v>3184</v>
      </c>
    </row>
    <row r="497" spans="2:18" ht="180.6" x14ac:dyDescent="0.25">
      <c r="B497" s="51" t="s">
        <v>18</v>
      </c>
      <c r="C497" s="52" t="s">
        <v>17</v>
      </c>
      <c r="D497" s="1204"/>
      <c r="E497" s="1204"/>
      <c r="F497" s="1130"/>
      <c r="G497" s="1130"/>
      <c r="H497" s="1130"/>
      <c r="I497" s="1231"/>
      <c r="J497" s="55" t="s">
        <v>1574</v>
      </c>
      <c r="K497" s="839">
        <v>4</v>
      </c>
      <c r="L497" s="569">
        <v>45505</v>
      </c>
      <c r="M497" s="569">
        <v>45869</v>
      </c>
      <c r="N497" s="840">
        <f t="shared" si="30"/>
        <v>52</v>
      </c>
      <c r="O497" s="841">
        <v>0</v>
      </c>
      <c r="P497" s="841">
        <f t="shared" si="31"/>
        <v>0</v>
      </c>
      <c r="Q497" s="995" t="str">
        <f>IF(ISNUMBER(P497),IF(P497=100%,"CUMPLIDA",IF(AND(ISNUMBER(M497),ISNUMBER(ITRC!$Q$5)), IF(M497&lt;ITRC!$Q$5,"INCUMPLIDA","PROCESO"), "VERIFICAR FECHA")),"SIN VALOR AVANCE")</f>
        <v>PROCESO</v>
      </c>
      <c r="R497" s="992" t="s">
        <v>3184</v>
      </c>
    </row>
    <row r="498" spans="2:18" ht="165.6" x14ac:dyDescent="0.25">
      <c r="B498" s="51" t="s">
        <v>18</v>
      </c>
      <c r="C498" s="52" t="s">
        <v>17</v>
      </c>
      <c r="D498" s="1204"/>
      <c r="E498" s="1204"/>
      <c r="F498" s="1130" t="s">
        <v>2214</v>
      </c>
      <c r="G498" s="1130"/>
      <c r="H498" s="1130"/>
      <c r="I498" s="990" t="s">
        <v>1575</v>
      </c>
      <c r="J498" s="55" t="s">
        <v>1576</v>
      </c>
      <c r="K498" s="839">
        <v>1</v>
      </c>
      <c r="L498" s="569">
        <v>45870</v>
      </c>
      <c r="M498" s="569">
        <v>46022</v>
      </c>
      <c r="N498" s="840">
        <f t="shared" si="30"/>
        <v>21.714285714285715</v>
      </c>
      <c r="O498" s="841">
        <v>0</v>
      </c>
      <c r="P498" s="841">
        <f t="shared" si="31"/>
        <v>0</v>
      </c>
      <c r="Q498" s="995" t="str">
        <f>IF(ISNUMBER(P498),IF(P498=100%,"CUMPLIDA",IF(AND(ISNUMBER(M498),ISNUMBER(ITRC!$Q$5)), IF(M498&lt;ITRC!$Q$5,"INCUMPLIDA","PROCESO"), "VERIFICAR FECHA")),"SIN VALOR AVANCE")</f>
        <v>PROCESO</v>
      </c>
      <c r="R498" s="992" t="s">
        <v>2212</v>
      </c>
    </row>
    <row r="499" spans="2:18" ht="90.6" x14ac:dyDescent="0.25">
      <c r="B499" s="51" t="s">
        <v>18</v>
      </c>
      <c r="C499" s="52" t="s">
        <v>17</v>
      </c>
      <c r="D499" s="1204"/>
      <c r="E499" s="1204"/>
      <c r="F499" s="1130"/>
      <c r="G499" s="1130"/>
      <c r="H499" s="1130" t="s">
        <v>2215</v>
      </c>
      <c r="I499" s="990" t="s">
        <v>3181</v>
      </c>
      <c r="J499" s="55" t="s">
        <v>351</v>
      </c>
      <c r="K499" s="839">
        <v>1</v>
      </c>
      <c r="L499" s="569">
        <v>44866</v>
      </c>
      <c r="M499" s="569">
        <v>45289</v>
      </c>
      <c r="N499" s="840">
        <f t="shared" si="30"/>
        <v>60.428571428571431</v>
      </c>
      <c r="O499" s="841">
        <v>0.28000000000000003</v>
      </c>
      <c r="P499" s="841">
        <f t="shared" si="31"/>
        <v>0.28000000000000003</v>
      </c>
      <c r="Q499" s="995" t="str">
        <f>IF(ISNUMBER(P499),IF(P499=100%,"CUMPLIDA",IF(AND(ISNUMBER(M499),ISNUMBER(ITRC!$Q$5)), IF(M499&lt;ITRC!$Q$5,"INCUMPLIDA","PROCESO"), "VERIFICAR FECHA")),"SIN VALOR AVANCE")</f>
        <v>PROCESO</v>
      </c>
      <c r="R499" s="992" t="s">
        <v>3185</v>
      </c>
    </row>
    <row r="500" spans="2:18" ht="180.6" x14ac:dyDescent="0.25">
      <c r="B500" s="51" t="s">
        <v>18</v>
      </c>
      <c r="C500" s="52" t="s">
        <v>17</v>
      </c>
      <c r="D500" s="1204"/>
      <c r="E500" s="1204"/>
      <c r="F500" s="1130"/>
      <c r="G500" s="1130"/>
      <c r="H500" s="1130"/>
      <c r="I500" s="1231" t="s">
        <v>479</v>
      </c>
      <c r="J500" s="55" t="s">
        <v>1573</v>
      </c>
      <c r="K500" s="839">
        <v>1</v>
      </c>
      <c r="L500" s="569">
        <v>45292</v>
      </c>
      <c r="M500" s="569">
        <v>45504</v>
      </c>
      <c r="N500" s="840">
        <f t="shared" si="30"/>
        <v>30.285714285714285</v>
      </c>
      <c r="O500" s="841">
        <v>0</v>
      </c>
      <c r="P500" s="841">
        <f t="shared" si="31"/>
        <v>0</v>
      </c>
      <c r="Q500" s="995" t="str">
        <f>IF(ISNUMBER(P500),IF(P500=100%,"CUMPLIDA",IF(AND(ISNUMBER(M500),ISNUMBER(ITRC!$Q$5)), IF(M500&lt;ITRC!$Q$5,"INCUMPLIDA","PROCESO"), "VERIFICAR FECHA")),"SIN VALOR AVANCE")</f>
        <v>PROCESO</v>
      </c>
      <c r="R500" s="992" t="s">
        <v>3184</v>
      </c>
    </row>
    <row r="501" spans="2:18" ht="180.6" x14ac:dyDescent="0.25">
      <c r="B501" s="51" t="s">
        <v>18</v>
      </c>
      <c r="C501" s="52" t="s">
        <v>17</v>
      </c>
      <c r="D501" s="1204"/>
      <c r="E501" s="1204"/>
      <c r="F501" s="1130" t="s">
        <v>2216</v>
      </c>
      <c r="G501" s="1130"/>
      <c r="H501" s="1130"/>
      <c r="I501" s="1231"/>
      <c r="J501" s="55" t="s">
        <v>1574</v>
      </c>
      <c r="K501" s="839">
        <v>4</v>
      </c>
      <c r="L501" s="569">
        <v>45505</v>
      </c>
      <c r="M501" s="569">
        <v>45869</v>
      </c>
      <c r="N501" s="840">
        <f t="shared" si="30"/>
        <v>52</v>
      </c>
      <c r="O501" s="841">
        <v>0</v>
      </c>
      <c r="P501" s="841">
        <f t="shared" si="31"/>
        <v>0</v>
      </c>
      <c r="Q501" s="995" t="str">
        <f>IF(ISNUMBER(P501),IF(P501=100%,"CUMPLIDA",IF(AND(ISNUMBER(M501),ISNUMBER(ITRC!$Q$5)), IF(M501&lt;ITRC!$Q$5,"INCUMPLIDA","PROCESO"), "VERIFICAR FECHA")),"SIN VALOR AVANCE")</f>
        <v>PROCESO</v>
      </c>
      <c r="R501" s="992" t="s">
        <v>3184</v>
      </c>
    </row>
    <row r="502" spans="2:18" ht="165.6" x14ac:dyDescent="0.25">
      <c r="B502" s="51" t="s">
        <v>18</v>
      </c>
      <c r="C502" s="52" t="s">
        <v>17</v>
      </c>
      <c r="D502" s="1204"/>
      <c r="E502" s="1204"/>
      <c r="F502" s="1130"/>
      <c r="G502" s="1130"/>
      <c r="H502" s="1130"/>
      <c r="I502" s="990" t="s">
        <v>1575</v>
      </c>
      <c r="J502" s="55" t="s">
        <v>1576</v>
      </c>
      <c r="K502" s="839">
        <v>1</v>
      </c>
      <c r="L502" s="569">
        <v>45870</v>
      </c>
      <c r="M502" s="569">
        <v>46022</v>
      </c>
      <c r="N502" s="840">
        <f t="shared" si="30"/>
        <v>21.714285714285715</v>
      </c>
      <c r="O502" s="841">
        <v>0</v>
      </c>
      <c r="P502" s="841">
        <f t="shared" si="31"/>
        <v>0</v>
      </c>
      <c r="Q502" s="995" t="str">
        <f>IF(ISNUMBER(P502),IF(P502=100%,"CUMPLIDA",IF(AND(ISNUMBER(M502),ISNUMBER(ITRC!$Q$5)), IF(M502&lt;ITRC!$Q$5,"INCUMPLIDA","PROCESO"), "VERIFICAR FECHA")),"SIN VALOR AVANCE")</f>
        <v>PROCESO</v>
      </c>
      <c r="R502" s="992" t="s">
        <v>2212</v>
      </c>
    </row>
    <row r="503" spans="2:18" ht="390" x14ac:dyDescent="0.25">
      <c r="B503" s="51" t="s">
        <v>18</v>
      </c>
      <c r="C503" s="52" t="s">
        <v>17</v>
      </c>
      <c r="D503" s="1204"/>
      <c r="E503" s="1204"/>
      <c r="F503" s="1130"/>
      <c r="G503" s="1130"/>
      <c r="H503" s="987" t="s">
        <v>2217</v>
      </c>
      <c r="I503" s="987" t="s">
        <v>2218</v>
      </c>
      <c r="J503" s="987" t="s">
        <v>2219</v>
      </c>
      <c r="K503" s="839">
        <v>1</v>
      </c>
      <c r="L503" s="569">
        <v>44228</v>
      </c>
      <c r="M503" s="569">
        <v>44316</v>
      </c>
      <c r="N503" s="840">
        <f t="shared" si="30"/>
        <v>12.571428571428571</v>
      </c>
      <c r="O503" s="841">
        <v>1</v>
      </c>
      <c r="P503" s="841">
        <f t="shared" si="31"/>
        <v>1</v>
      </c>
      <c r="Q503" s="995" t="str">
        <f>IF(ISNUMBER(P503),IF(P503=100%,"CUMPLIDA",IF(AND(ISNUMBER(M503),ISNUMBER(ITRC!$Q$5)), IF(M503&lt;ITRC!$Q$5,"INCUMPLIDA","PROCESO"), "VERIFICAR FECHA")),"SIN VALOR AVANCE")</f>
        <v>CUMPLIDA</v>
      </c>
      <c r="R503" s="992" t="s">
        <v>2212</v>
      </c>
    </row>
    <row r="504" spans="2:18" ht="165.6" x14ac:dyDescent="0.25">
      <c r="B504" s="51" t="s">
        <v>18</v>
      </c>
      <c r="C504" s="52" t="s">
        <v>17</v>
      </c>
      <c r="D504" s="1204"/>
      <c r="E504" s="1204"/>
      <c r="F504" s="1130" t="s">
        <v>2220</v>
      </c>
      <c r="G504" s="1130"/>
      <c r="H504" s="987" t="s">
        <v>2221</v>
      </c>
      <c r="I504" s="987" t="s">
        <v>2222</v>
      </c>
      <c r="J504" s="987" t="s">
        <v>2223</v>
      </c>
      <c r="K504" s="839">
        <v>1</v>
      </c>
      <c r="L504" s="569">
        <v>44228</v>
      </c>
      <c r="M504" s="569">
        <v>44316</v>
      </c>
      <c r="N504" s="840">
        <f t="shared" si="30"/>
        <v>12.571428571428571</v>
      </c>
      <c r="O504" s="841">
        <v>1</v>
      </c>
      <c r="P504" s="841">
        <f t="shared" si="31"/>
        <v>1</v>
      </c>
      <c r="Q504" s="995" t="str">
        <f>IF(ISNUMBER(P504),IF(P504=100%,"CUMPLIDA",IF(AND(ISNUMBER(M504),ISNUMBER(ITRC!$Q$5)), IF(M504&lt;ITRC!$Q$5,"INCUMPLIDA","PROCESO"), "VERIFICAR FECHA")),"SIN VALOR AVANCE")</f>
        <v>CUMPLIDA</v>
      </c>
      <c r="R504" s="992" t="s">
        <v>2212</v>
      </c>
    </row>
    <row r="505" spans="2:18" ht="165.6" x14ac:dyDescent="0.25">
      <c r="B505" s="51" t="s">
        <v>18</v>
      </c>
      <c r="C505" s="52" t="s">
        <v>17</v>
      </c>
      <c r="D505" s="1204"/>
      <c r="E505" s="1204"/>
      <c r="F505" s="1130"/>
      <c r="G505" s="1130"/>
      <c r="H505" s="987" t="s">
        <v>2224</v>
      </c>
      <c r="I505" s="987" t="s">
        <v>2225</v>
      </c>
      <c r="J505" s="987" t="s">
        <v>2226</v>
      </c>
      <c r="K505" s="839">
        <v>1</v>
      </c>
      <c r="L505" s="569">
        <v>44256</v>
      </c>
      <c r="M505" s="569">
        <v>44412</v>
      </c>
      <c r="N505" s="840">
        <f t="shared" si="30"/>
        <v>22.285714285714285</v>
      </c>
      <c r="O505" s="841">
        <v>1</v>
      </c>
      <c r="P505" s="841">
        <f t="shared" si="31"/>
        <v>1</v>
      </c>
      <c r="Q505" s="995" t="str">
        <f>IF(ISNUMBER(P505),IF(P505=100%,"CUMPLIDA",IF(AND(ISNUMBER(M505),ISNUMBER(ITRC!$Q$5)), IF(M505&lt;ITRC!$Q$5,"INCUMPLIDA","PROCESO"), "VERIFICAR FECHA")),"SIN VALOR AVANCE")</f>
        <v>CUMPLIDA</v>
      </c>
      <c r="R505" s="992" t="s">
        <v>2212</v>
      </c>
    </row>
    <row r="506" spans="2:18" ht="165.6" x14ac:dyDescent="0.25">
      <c r="B506" s="51" t="s">
        <v>18</v>
      </c>
      <c r="C506" s="52" t="s">
        <v>17</v>
      </c>
      <c r="D506" s="1204"/>
      <c r="E506" s="1204"/>
      <c r="F506" s="1130"/>
      <c r="G506" s="1130"/>
      <c r="H506" s="987" t="s">
        <v>2227</v>
      </c>
      <c r="I506" s="987" t="s">
        <v>2228</v>
      </c>
      <c r="J506" s="987" t="s">
        <v>2229</v>
      </c>
      <c r="K506" s="839">
        <v>1</v>
      </c>
      <c r="L506" s="569">
        <v>44409</v>
      </c>
      <c r="M506" s="569">
        <v>44592</v>
      </c>
      <c r="N506" s="840">
        <f t="shared" si="30"/>
        <v>26.142857142857142</v>
      </c>
      <c r="O506" s="841">
        <v>1</v>
      </c>
      <c r="P506" s="841">
        <f t="shared" si="31"/>
        <v>1</v>
      </c>
      <c r="Q506" s="995" t="str">
        <f>IF(ISNUMBER(P506),IF(P506=100%,"CUMPLIDA",IF(AND(ISNUMBER(M506),ISNUMBER(ITRC!$Q$5)), IF(M506&lt;ITRC!$Q$5,"INCUMPLIDA","PROCESO"), "VERIFICAR FECHA")),"SIN VALOR AVANCE")</f>
        <v>CUMPLIDA</v>
      </c>
      <c r="R506" s="992" t="s">
        <v>2212</v>
      </c>
    </row>
    <row r="507" spans="2:18" ht="180" x14ac:dyDescent="0.25">
      <c r="B507" s="51" t="s">
        <v>18</v>
      </c>
      <c r="C507" s="52" t="s">
        <v>17</v>
      </c>
      <c r="D507" s="1204"/>
      <c r="E507" s="1204"/>
      <c r="F507" s="1130" t="s">
        <v>2230</v>
      </c>
      <c r="G507" s="1130"/>
      <c r="H507" s="987" t="s">
        <v>2231</v>
      </c>
      <c r="I507" s="987" t="s">
        <v>2232</v>
      </c>
      <c r="J507" s="987" t="s">
        <v>2233</v>
      </c>
      <c r="K507" s="839">
        <v>1</v>
      </c>
      <c r="L507" s="569">
        <v>44228</v>
      </c>
      <c r="M507" s="569">
        <v>44286</v>
      </c>
      <c r="N507" s="840">
        <f t="shared" si="30"/>
        <v>8.2857142857142865</v>
      </c>
      <c r="O507" s="841">
        <v>1</v>
      </c>
      <c r="P507" s="841">
        <f t="shared" si="31"/>
        <v>1</v>
      </c>
      <c r="Q507" s="995" t="str">
        <f>IF(ISNUMBER(P507),IF(P507=100%,"CUMPLIDA",IF(AND(ISNUMBER(M507),ISNUMBER(ITRC!$Q$5)), IF(M507&lt;ITRC!$Q$5,"INCUMPLIDA","PROCESO"), "VERIFICAR FECHA")),"SIN VALOR AVANCE")</f>
        <v>CUMPLIDA</v>
      </c>
      <c r="R507" s="992" t="s">
        <v>2212</v>
      </c>
    </row>
    <row r="508" spans="2:18" ht="165.6" x14ac:dyDescent="0.25">
      <c r="B508" s="51" t="s">
        <v>18</v>
      </c>
      <c r="C508" s="52" t="s">
        <v>17</v>
      </c>
      <c r="D508" s="1204"/>
      <c r="E508" s="1204"/>
      <c r="F508" s="1130"/>
      <c r="G508" s="1130"/>
      <c r="H508" s="987" t="s">
        <v>2234</v>
      </c>
      <c r="I508" s="987" t="s">
        <v>2235</v>
      </c>
      <c r="J508" s="987" t="s">
        <v>2236</v>
      </c>
      <c r="K508" s="839">
        <v>1</v>
      </c>
      <c r="L508" s="569">
        <v>44287</v>
      </c>
      <c r="M508" s="569">
        <v>44439</v>
      </c>
      <c r="N508" s="840">
        <f t="shared" si="30"/>
        <v>21.714285714285715</v>
      </c>
      <c r="O508" s="841">
        <v>1</v>
      </c>
      <c r="P508" s="841">
        <f t="shared" si="31"/>
        <v>1</v>
      </c>
      <c r="Q508" s="995" t="str">
        <f>IF(ISNUMBER(P508),IF(P508=100%,"CUMPLIDA",IF(AND(ISNUMBER(M508),ISNUMBER(ITRC!$Q$5)), IF(M508&lt;ITRC!$Q$5,"INCUMPLIDA","PROCESO"), "VERIFICAR FECHA")),"SIN VALOR AVANCE")</f>
        <v>CUMPLIDA</v>
      </c>
      <c r="R508" s="992" t="s">
        <v>2212</v>
      </c>
    </row>
    <row r="509" spans="2:18" ht="165.6" x14ac:dyDescent="0.25">
      <c r="B509" s="51" t="s">
        <v>18</v>
      </c>
      <c r="C509" s="52" t="s">
        <v>17</v>
      </c>
      <c r="D509" s="1204"/>
      <c r="E509" s="1204"/>
      <c r="F509" s="1130"/>
      <c r="G509" s="1130"/>
      <c r="H509" s="1130" t="s">
        <v>2237</v>
      </c>
      <c r="I509" s="987" t="s">
        <v>3178</v>
      </c>
      <c r="J509" s="987" t="s">
        <v>2238</v>
      </c>
      <c r="K509" s="839">
        <v>1</v>
      </c>
      <c r="L509" s="569">
        <v>44228</v>
      </c>
      <c r="M509" s="569">
        <v>44377</v>
      </c>
      <c r="N509" s="840">
        <f t="shared" si="30"/>
        <v>21.285714285714285</v>
      </c>
      <c r="O509" s="841">
        <v>1</v>
      </c>
      <c r="P509" s="841">
        <f t="shared" si="31"/>
        <v>1</v>
      </c>
      <c r="Q509" s="995" t="str">
        <f>IF(ISNUMBER(P509),IF(P509=100%,"CUMPLIDA",IF(AND(ISNUMBER(M509),ISNUMBER(ITRC!$Q$5)), IF(M509&lt;ITRC!$Q$5,"INCUMPLIDA","PROCESO"), "VERIFICAR FECHA")),"SIN VALOR AVANCE")</f>
        <v>CUMPLIDA</v>
      </c>
      <c r="R509" s="992" t="s">
        <v>2212</v>
      </c>
    </row>
    <row r="510" spans="2:18" ht="165.6" x14ac:dyDescent="0.25">
      <c r="B510" s="51" t="s">
        <v>18</v>
      </c>
      <c r="C510" s="52" t="s">
        <v>17</v>
      </c>
      <c r="D510" s="1204"/>
      <c r="E510" s="1204"/>
      <c r="F510" s="1130" t="s">
        <v>2239</v>
      </c>
      <c r="G510" s="1130"/>
      <c r="H510" s="1130"/>
      <c r="I510" s="987" t="s">
        <v>2240</v>
      </c>
      <c r="J510" s="987" t="s">
        <v>2241</v>
      </c>
      <c r="K510" s="839">
        <v>1</v>
      </c>
      <c r="L510" s="569">
        <v>44378</v>
      </c>
      <c r="M510" s="569">
        <v>44681</v>
      </c>
      <c r="N510" s="840">
        <f t="shared" si="30"/>
        <v>43.285714285714285</v>
      </c>
      <c r="O510" s="841">
        <v>1</v>
      </c>
      <c r="P510" s="841">
        <f t="shared" si="31"/>
        <v>1</v>
      </c>
      <c r="Q510" s="995" t="str">
        <f>IF(ISNUMBER(P510),IF(P510=100%,"CUMPLIDA",IF(AND(ISNUMBER(M510),ISNUMBER(ITRC!$Q$5)), IF(M510&lt;ITRC!$Q$5,"INCUMPLIDA","PROCESO"), "VERIFICAR FECHA")),"SIN VALOR AVANCE")</f>
        <v>CUMPLIDA</v>
      </c>
      <c r="R510" s="992" t="s">
        <v>2212</v>
      </c>
    </row>
    <row r="511" spans="2:18" ht="105.6" x14ac:dyDescent="0.25">
      <c r="B511" s="51" t="s">
        <v>18</v>
      </c>
      <c r="C511" s="52" t="s">
        <v>17</v>
      </c>
      <c r="D511" s="1204"/>
      <c r="E511" s="1204"/>
      <c r="F511" s="1130"/>
      <c r="G511" s="1130"/>
      <c r="H511" s="1130"/>
      <c r="I511" s="987" t="s">
        <v>2242</v>
      </c>
      <c r="J511" s="987" t="s">
        <v>2243</v>
      </c>
      <c r="K511" s="839">
        <v>1</v>
      </c>
      <c r="L511" s="569">
        <v>44378</v>
      </c>
      <c r="M511" s="569">
        <v>44773</v>
      </c>
      <c r="N511" s="840">
        <f t="shared" si="30"/>
        <v>56.428571428571431</v>
      </c>
      <c r="O511" s="841">
        <v>1</v>
      </c>
      <c r="P511" s="841">
        <f t="shared" si="31"/>
        <v>1</v>
      </c>
      <c r="Q511" s="995" t="str">
        <f>IF(ISNUMBER(P511),IF(P511=100%,"CUMPLIDA",IF(AND(ISNUMBER(M511),ISNUMBER(ITRC!$Q$5)), IF(M511&lt;ITRC!$Q$5,"INCUMPLIDA","PROCESO"), "VERIFICAR FECHA")),"SIN VALOR AVANCE")</f>
        <v>CUMPLIDA</v>
      </c>
      <c r="R511" s="992" t="s">
        <v>788</v>
      </c>
    </row>
    <row r="512" spans="2:18" ht="105.6" x14ac:dyDescent="0.25">
      <c r="B512" s="51" t="s">
        <v>18</v>
      </c>
      <c r="C512" s="52" t="s">
        <v>17</v>
      </c>
      <c r="D512" s="1204"/>
      <c r="E512" s="1204"/>
      <c r="F512" s="1130"/>
      <c r="G512" s="1130"/>
      <c r="H512" s="1130"/>
      <c r="I512" s="987" t="s">
        <v>2244</v>
      </c>
      <c r="J512" s="987" t="s">
        <v>2245</v>
      </c>
      <c r="K512" s="839">
        <v>1</v>
      </c>
      <c r="L512" s="569">
        <v>44378</v>
      </c>
      <c r="M512" s="569">
        <v>44804</v>
      </c>
      <c r="N512" s="840">
        <f t="shared" si="30"/>
        <v>60.857142857142854</v>
      </c>
      <c r="O512" s="841">
        <v>1</v>
      </c>
      <c r="P512" s="841">
        <f t="shared" si="31"/>
        <v>1</v>
      </c>
      <c r="Q512" s="995" t="str">
        <f>IF(ISNUMBER(P512),IF(P512=100%,"CUMPLIDA",IF(AND(ISNUMBER(M512),ISNUMBER(ITRC!$Q$5)), IF(M512&lt;ITRC!$Q$5,"INCUMPLIDA","PROCESO"), "VERIFICAR FECHA")),"SIN VALOR AVANCE")</f>
        <v>CUMPLIDA</v>
      </c>
      <c r="R512" s="992" t="s">
        <v>788</v>
      </c>
    </row>
    <row r="513" spans="2:18" ht="180" x14ac:dyDescent="0.25">
      <c r="B513" s="51" t="s">
        <v>18</v>
      </c>
      <c r="C513" s="52" t="s">
        <v>17</v>
      </c>
      <c r="D513" s="1204"/>
      <c r="E513" s="1204"/>
      <c r="F513" s="1130" t="s">
        <v>2246</v>
      </c>
      <c r="G513" s="1130"/>
      <c r="H513" s="987" t="s">
        <v>2247</v>
      </c>
      <c r="I513" s="987" t="s">
        <v>2232</v>
      </c>
      <c r="J513" s="987" t="s">
        <v>2233</v>
      </c>
      <c r="K513" s="839">
        <v>1</v>
      </c>
      <c r="L513" s="569">
        <v>44228</v>
      </c>
      <c r="M513" s="569">
        <v>44316</v>
      </c>
      <c r="N513" s="840">
        <f t="shared" si="30"/>
        <v>12.571428571428571</v>
      </c>
      <c r="O513" s="841">
        <v>1</v>
      </c>
      <c r="P513" s="841">
        <f t="shared" si="31"/>
        <v>1</v>
      </c>
      <c r="Q513" s="995" t="str">
        <f>IF(ISNUMBER(P513),IF(P513=100%,"CUMPLIDA",IF(AND(ISNUMBER(M513),ISNUMBER(ITRC!$Q$5)), IF(M513&lt;ITRC!$Q$5,"INCUMPLIDA","PROCESO"), "VERIFICAR FECHA")),"SIN VALOR AVANCE")</f>
        <v>CUMPLIDA</v>
      </c>
      <c r="R513" s="992" t="s">
        <v>2248</v>
      </c>
    </row>
    <row r="514" spans="2:18" ht="165" x14ac:dyDescent="0.25">
      <c r="B514" s="51" t="s">
        <v>18</v>
      </c>
      <c r="C514" s="52" t="s">
        <v>17</v>
      </c>
      <c r="D514" s="1204"/>
      <c r="E514" s="1204"/>
      <c r="F514" s="1130"/>
      <c r="G514" s="1130"/>
      <c r="H514" s="987" t="s">
        <v>2249</v>
      </c>
      <c r="I514" s="987" t="s">
        <v>2235</v>
      </c>
      <c r="J514" s="987" t="s">
        <v>2250</v>
      </c>
      <c r="K514" s="839">
        <v>1</v>
      </c>
      <c r="L514" s="569">
        <v>44287</v>
      </c>
      <c r="M514" s="569">
        <v>44439</v>
      </c>
      <c r="N514" s="840">
        <f t="shared" si="30"/>
        <v>21.714285714285715</v>
      </c>
      <c r="O514" s="841">
        <v>1</v>
      </c>
      <c r="P514" s="841">
        <f t="shared" si="31"/>
        <v>1</v>
      </c>
      <c r="Q514" s="995" t="str">
        <f>IF(ISNUMBER(P514),IF(P514=100%,"CUMPLIDA",IF(AND(ISNUMBER(M514),ISNUMBER(ITRC!$Q$5)), IF(M514&lt;ITRC!$Q$5,"INCUMPLIDA","PROCESO"), "VERIFICAR FECHA")),"SIN VALOR AVANCE")</f>
        <v>CUMPLIDA</v>
      </c>
      <c r="R514" s="992" t="s">
        <v>2251</v>
      </c>
    </row>
    <row r="515" spans="2:18" ht="105.6" x14ac:dyDescent="0.25">
      <c r="B515" s="51" t="s">
        <v>18</v>
      </c>
      <c r="C515" s="52" t="s">
        <v>17</v>
      </c>
      <c r="D515" s="1204"/>
      <c r="E515" s="1204"/>
      <c r="F515" s="1130"/>
      <c r="G515" s="1130"/>
      <c r="H515" s="987" t="s">
        <v>2252</v>
      </c>
      <c r="I515" s="987" t="s">
        <v>2253</v>
      </c>
      <c r="J515" s="987" t="s">
        <v>219</v>
      </c>
      <c r="K515" s="839">
        <v>1</v>
      </c>
      <c r="L515" s="569">
        <v>44228</v>
      </c>
      <c r="M515" s="569">
        <v>44377</v>
      </c>
      <c r="N515" s="840">
        <f t="shared" si="30"/>
        <v>21.285714285714285</v>
      </c>
      <c r="O515" s="841">
        <v>1</v>
      </c>
      <c r="P515" s="841">
        <f t="shared" si="31"/>
        <v>1</v>
      </c>
      <c r="Q515" s="995" t="str">
        <f>IF(ISNUMBER(P515),IF(P515=100%,"CUMPLIDA",IF(AND(ISNUMBER(M515),ISNUMBER(ITRC!$Q$5)), IF(M515&lt;ITRC!$Q$5,"INCUMPLIDA","PROCESO"), "VERIFICAR FECHA")),"SIN VALOR AVANCE")</f>
        <v>CUMPLIDA</v>
      </c>
      <c r="R515" s="992" t="s">
        <v>788</v>
      </c>
    </row>
    <row r="516" spans="2:18" ht="120" x14ac:dyDescent="0.25">
      <c r="B516" s="51" t="s">
        <v>18</v>
      </c>
      <c r="C516" s="52" t="s">
        <v>17</v>
      </c>
      <c r="D516" s="1204"/>
      <c r="E516" s="1204"/>
      <c r="F516" s="1130" t="s">
        <v>2254</v>
      </c>
      <c r="G516" s="1130"/>
      <c r="H516" s="987" t="s">
        <v>2255</v>
      </c>
      <c r="I516" s="987" t="s">
        <v>2256</v>
      </c>
      <c r="J516" s="987" t="s">
        <v>2257</v>
      </c>
      <c r="K516" s="839">
        <v>1</v>
      </c>
      <c r="L516" s="569">
        <v>44378</v>
      </c>
      <c r="M516" s="569">
        <v>44408</v>
      </c>
      <c r="N516" s="840">
        <f t="shared" si="30"/>
        <v>4.2857142857142856</v>
      </c>
      <c r="O516" s="841">
        <v>1</v>
      </c>
      <c r="P516" s="841">
        <f t="shared" si="31"/>
        <v>1</v>
      </c>
      <c r="Q516" s="995" t="str">
        <f>IF(ISNUMBER(P516),IF(P516=100%,"CUMPLIDA",IF(AND(ISNUMBER(M516),ISNUMBER(ITRC!$Q$5)), IF(M516&lt;ITRC!$Q$5,"INCUMPLIDA","PROCESO"), "VERIFICAR FECHA")),"SIN VALOR AVANCE")</f>
        <v>CUMPLIDA</v>
      </c>
      <c r="R516" s="992" t="s">
        <v>788</v>
      </c>
    </row>
    <row r="517" spans="2:18" ht="210" x14ac:dyDescent="0.25">
      <c r="B517" s="51" t="s">
        <v>18</v>
      </c>
      <c r="C517" s="52" t="s">
        <v>17</v>
      </c>
      <c r="D517" s="1204"/>
      <c r="E517" s="1204"/>
      <c r="F517" s="1130"/>
      <c r="G517" s="1130"/>
      <c r="H517" s="987" t="s">
        <v>2258</v>
      </c>
      <c r="I517" s="987" t="s">
        <v>2232</v>
      </c>
      <c r="J517" s="987" t="s">
        <v>2233</v>
      </c>
      <c r="K517" s="839">
        <v>1</v>
      </c>
      <c r="L517" s="569">
        <v>44228</v>
      </c>
      <c r="M517" s="569">
        <v>44286</v>
      </c>
      <c r="N517" s="840">
        <f t="shared" si="30"/>
        <v>8.2857142857142865</v>
      </c>
      <c r="O517" s="841">
        <v>1</v>
      </c>
      <c r="P517" s="841">
        <f t="shared" si="31"/>
        <v>1</v>
      </c>
      <c r="Q517" s="995" t="str">
        <f>IF(ISNUMBER(P517),IF(P517=100%,"CUMPLIDA",IF(AND(ISNUMBER(M517),ISNUMBER(ITRC!$Q$5)), IF(M517&lt;ITRC!$Q$5,"INCUMPLIDA","PROCESO"), "VERIFICAR FECHA")),"SIN VALOR AVANCE")</f>
        <v>CUMPLIDA</v>
      </c>
      <c r="R517" s="992" t="s">
        <v>2259</v>
      </c>
    </row>
    <row r="518" spans="2:18" ht="165" x14ac:dyDescent="0.25">
      <c r="B518" s="51" t="s">
        <v>18</v>
      </c>
      <c r="C518" s="52" t="s">
        <v>17</v>
      </c>
      <c r="D518" s="1204"/>
      <c r="E518" s="1204"/>
      <c r="F518" s="1130"/>
      <c r="G518" s="1130"/>
      <c r="H518" s="987" t="s">
        <v>2260</v>
      </c>
      <c r="I518" s="987" t="s">
        <v>2235</v>
      </c>
      <c r="J518" s="987" t="s">
        <v>2250</v>
      </c>
      <c r="K518" s="839">
        <v>1</v>
      </c>
      <c r="L518" s="569">
        <v>44287</v>
      </c>
      <c r="M518" s="569">
        <v>44439</v>
      </c>
      <c r="N518" s="840">
        <f t="shared" si="30"/>
        <v>21.714285714285715</v>
      </c>
      <c r="O518" s="841">
        <v>1</v>
      </c>
      <c r="P518" s="841">
        <f t="shared" si="31"/>
        <v>1</v>
      </c>
      <c r="Q518" s="995" t="str">
        <f>IF(ISNUMBER(P518),IF(P518=100%,"CUMPLIDA",IF(AND(ISNUMBER(M518),ISNUMBER(ITRC!$Q$5)), IF(M518&lt;ITRC!$Q$5,"INCUMPLIDA","PROCESO"), "VERIFICAR FECHA")),"SIN VALOR AVANCE")</f>
        <v>CUMPLIDA</v>
      </c>
      <c r="R518" s="992" t="s">
        <v>2259</v>
      </c>
    </row>
    <row r="519" spans="2:18" ht="150" x14ac:dyDescent="0.25">
      <c r="B519" s="51" t="s">
        <v>18</v>
      </c>
      <c r="C519" s="52" t="s">
        <v>17</v>
      </c>
      <c r="D519" s="1204"/>
      <c r="E519" s="1204"/>
      <c r="F519" s="1130"/>
      <c r="G519" s="1130"/>
      <c r="H519" s="987" t="s">
        <v>2261</v>
      </c>
      <c r="I519" s="987" t="s">
        <v>2262</v>
      </c>
      <c r="J519" s="987" t="s">
        <v>2263</v>
      </c>
      <c r="K519" s="839">
        <v>6</v>
      </c>
      <c r="L519" s="569">
        <v>44256</v>
      </c>
      <c r="M519" s="569">
        <v>44412</v>
      </c>
      <c r="N519" s="840">
        <f t="shared" si="30"/>
        <v>22.285714285714285</v>
      </c>
      <c r="O519" s="841">
        <v>1</v>
      </c>
      <c r="P519" s="841">
        <f t="shared" si="31"/>
        <v>1</v>
      </c>
      <c r="Q519" s="995" t="str">
        <f>IF(ISNUMBER(P519),IF(P519=100%,"CUMPLIDA",IF(AND(ISNUMBER(M519),ISNUMBER(ITRC!$Q$5)), IF(M519&lt;ITRC!$Q$5,"INCUMPLIDA","PROCESO"), "VERIFICAR FECHA")),"SIN VALOR AVANCE")</f>
        <v>CUMPLIDA</v>
      </c>
      <c r="R519" s="992" t="s">
        <v>788</v>
      </c>
    </row>
    <row r="520" spans="2:18" ht="135.6" x14ac:dyDescent="0.25">
      <c r="B520" s="51" t="s">
        <v>18</v>
      </c>
      <c r="C520" s="52" t="s">
        <v>17</v>
      </c>
      <c r="D520" s="1204"/>
      <c r="E520" s="1204"/>
      <c r="F520" s="1130"/>
      <c r="G520" s="1130"/>
      <c r="H520" s="987" t="s">
        <v>2264</v>
      </c>
      <c r="I520" s="987" t="s">
        <v>2265</v>
      </c>
      <c r="J520" s="987" t="s">
        <v>2179</v>
      </c>
      <c r="K520" s="839">
        <v>1</v>
      </c>
      <c r="L520" s="569">
        <v>44242</v>
      </c>
      <c r="M520" s="569">
        <v>44561</v>
      </c>
      <c r="N520" s="840">
        <f t="shared" si="30"/>
        <v>45.571428571428569</v>
      </c>
      <c r="O520" s="841">
        <v>1</v>
      </c>
      <c r="P520" s="841">
        <f t="shared" si="31"/>
        <v>1</v>
      </c>
      <c r="Q520" s="995" t="str">
        <f>IF(ISNUMBER(P520),IF(P520=100%,"CUMPLIDA",IF(AND(ISNUMBER(M520),ISNUMBER(ITRC!$Q$5)), IF(M520&lt;ITRC!$Q$5,"INCUMPLIDA","PROCESO"), "VERIFICAR FECHA")),"SIN VALOR AVANCE")</f>
        <v>CUMPLIDA</v>
      </c>
      <c r="R520" s="992" t="s">
        <v>2259</v>
      </c>
    </row>
    <row r="521" spans="2:18" ht="105.6" x14ac:dyDescent="0.25">
      <c r="B521" s="51" t="s">
        <v>18</v>
      </c>
      <c r="C521" s="52" t="s">
        <v>17</v>
      </c>
      <c r="D521" s="1204"/>
      <c r="E521" s="1204"/>
      <c r="F521" s="1130"/>
      <c r="G521" s="1130"/>
      <c r="H521" s="987" t="s">
        <v>2266</v>
      </c>
      <c r="I521" s="987" t="s">
        <v>2182</v>
      </c>
      <c r="J521" s="987" t="s">
        <v>2183</v>
      </c>
      <c r="K521" s="839">
        <v>1</v>
      </c>
      <c r="L521" s="569">
        <v>44242</v>
      </c>
      <c r="M521" s="569">
        <v>44285</v>
      </c>
      <c r="N521" s="840">
        <f t="shared" si="30"/>
        <v>6.1428571428571432</v>
      </c>
      <c r="O521" s="841">
        <v>1</v>
      </c>
      <c r="P521" s="841">
        <f t="shared" si="31"/>
        <v>1</v>
      </c>
      <c r="Q521" s="995" t="str">
        <f>IF(ISNUMBER(P521),IF(P521=100%,"CUMPLIDA",IF(AND(ISNUMBER(M521),ISNUMBER(ITRC!$Q$5)), IF(M521&lt;ITRC!$Q$5,"INCUMPLIDA","PROCESO"), "VERIFICAR FECHA")),"SIN VALOR AVANCE")</f>
        <v>CUMPLIDA</v>
      </c>
      <c r="R521" s="992" t="s">
        <v>788</v>
      </c>
    </row>
    <row r="522" spans="2:18" ht="180" x14ac:dyDescent="0.25">
      <c r="B522" s="51" t="s">
        <v>18</v>
      </c>
      <c r="C522" s="52" t="s">
        <v>17</v>
      </c>
      <c r="D522" s="1204"/>
      <c r="E522" s="1204"/>
      <c r="F522" s="1130"/>
      <c r="G522" s="1130"/>
      <c r="H522" s="987" t="s">
        <v>2267</v>
      </c>
      <c r="I522" s="987" t="s">
        <v>2204</v>
      </c>
      <c r="J522" s="987" t="s">
        <v>2205</v>
      </c>
      <c r="K522" s="839">
        <v>2</v>
      </c>
      <c r="L522" s="569">
        <v>44256</v>
      </c>
      <c r="M522" s="569">
        <v>44439</v>
      </c>
      <c r="N522" s="840">
        <f t="shared" si="30"/>
        <v>26.142857142857142</v>
      </c>
      <c r="O522" s="841">
        <v>1</v>
      </c>
      <c r="P522" s="841">
        <f t="shared" si="31"/>
        <v>1</v>
      </c>
      <c r="Q522" s="995" t="str">
        <f>IF(ISNUMBER(P522),IF(P522=100%,"CUMPLIDA",IF(AND(ISNUMBER(M522),ISNUMBER(ITRC!$Q$5)), IF(M522&lt;ITRC!$Q$5,"INCUMPLIDA","PROCESO"), "VERIFICAR FECHA")),"SIN VALOR AVANCE")</f>
        <v>CUMPLIDA</v>
      </c>
      <c r="R522" s="992" t="s">
        <v>788</v>
      </c>
    </row>
    <row r="523" spans="2:18" ht="105.6" x14ac:dyDescent="0.25">
      <c r="B523" s="51" t="s">
        <v>18</v>
      </c>
      <c r="C523" s="52" t="s">
        <v>17</v>
      </c>
      <c r="D523" s="1204"/>
      <c r="E523" s="1204"/>
      <c r="F523" s="1130"/>
      <c r="G523" s="1130"/>
      <c r="H523" s="987" t="s">
        <v>2268</v>
      </c>
      <c r="I523" s="987" t="s">
        <v>2208</v>
      </c>
      <c r="J523" s="987" t="s">
        <v>2209</v>
      </c>
      <c r="K523" s="839">
        <v>2</v>
      </c>
      <c r="L523" s="569">
        <v>44256</v>
      </c>
      <c r="M523" s="569">
        <v>44439</v>
      </c>
      <c r="N523" s="840">
        <f t="shared" si="30"/>
        <v>26.142857142857142</v>
      </c>
      <c r="O523" s="841">
        <v>1</v>
      </c>
      <c r="P523" s="841">
        <f t="shared" si="31"/>
        <v>1</v>
      </c>
      <c r="Q523" s="995" t="str">
        <f>IF(ISNUMBER(P523),IF(P523=100%,"CUMPLIDA",IF(AND(ISNUMBER(M523),ISNUMBER(ITRC!$Q$5)), IF(M523&lt;ITRC!$Q$5,"INCUMPLIDA","PROCESO"), "VERIFICAR FECHA")),"SIN VALOR AVANCE")</f>
        <v>CUMPLIDA</v>
      </c>
      <c r="R523" s="992" t="s">
        <v>788</v>
      </c>
    </row>
    <row r="524" spans="2:18" ht="135" x14ac:dyDescent="0.25">
      <c r="B524" s="51" t="s">
        <v>18</v>
      </c>
      <c r="C524" s="52" t="s">
        <v>17</v>
      </c>
      <c r="D524" s="1204"/>
      <c r="E524" s="1204"/>
      <c r="F524" s="1130"/>
      <c r="G524" s="1130"/>
      <c r="H524" s="987" t="s">
        <v>2269</v>
      </c>
      <c r="I524" s="987" t="s">
        <v>2265</v>
      </c>
      <c r="J524" s="987" t="s">
        <v>2179</v>
      </c>
      <c r="K524" s="839">
        <v>1</v>
      </c>
      <c r="L524" s="569">
        <v>44242</v>
      </c>
      <c r="M524" s="569">
        <v>44561</v>
      </c>
      <c r="N524" s="840">
        <f t="shared" si="30"/>
        <v>45.571428571428569</v>
      </c>
      <c r="O524" s="841">
        <v>1</v>
      </c>
      <c r="P524" s="841">
        <f t="shared" si="31"/>
        <v>1</v>
      </c>
      <c r="Q524" s="995" t="str">
        <f>IF(ISNUMBER(P524),IF(P524=100%,"CUMPLIDA",IF(AND(ISNUMBER(M524),ISNUMBER(ITRC!$Q$5)), IF(M524&lt;ITRC!$Q$5,"INCUMPLIDA","PROCESO"), "VERIFICAR FECHA")),"SIN VALOR AVANCE")</f>
        <v>CUMPLIDA</v>
      </c>
      <c r="R524" s="992" t="s">
        <v>788</v>
      </c>
    </row>
    <row r="525" spans="2:18" ht="105.6" x14ac:dyDescent="0.25">
      <c r="B525" s="51" t="s">
        <v>18</v>
      </c>
      <c r="C525" s="52" t="s">
        <v>17</v>
      </c>
      <c r="D525" s="1204"/>
      <c r="E525" s="1204"/>
      <c r="F525" s="1130"/>
      <c r="G525" s="1130"/>
      <c r="H525" s="987" t="s">
        <v>2270</v>
      </c>
      <c r="I525" s="987" t="s">
        <v>2182</v>
      </c>
      <c r="J525" s="987" t="s">
        <v>2183</v>
      </c>
      <c r="K525" s="839">
        <v>1</v>
      </c>
      <c r="L525" s="569">
        <v>44242</v>
      </c>
      <c r="M525" s="569">
        <v>44285</v>
      </c>
      <c r="N525" s="840">
        <f t="shared" si="30"/>
        <v>6.1428571428571432</v>
      </c>
      <c r="O525" s="841">
        <v>1</v>
      </c>
      <c r="P525" s="841">
        <f t="shared" si="31"/>
        <v>1</v>
      </c>
      <c r="Q525" s="995" t="str">
        <f>IF(ISNUMBER(P525),IF(P525=100%,"CUMPLIDA",IF(AND(ISNUMBER(M525),ISNUMBER(ITRC!$Q$5)), IF(M525&lt;ITRC!$Q$5,"INCUMPLIDA","PROCESO"), "VERIFICAR FECHA")),"SIN VALOR AVANCE")</f>
        <v>CUMPLIDA</v>
      </c>
      <c r="R525" s="992" t="s">
        <v>788</v>
      </c>
    </row>
    <row r="526" spans="2:18" ht="180" x14ac:dyDescent="0.25">
      <c r="B526" s="51" t="s">
        <v>18</v>
      </c>
      <c r="C526" s="52" t="s">
        <v>17</v>
      </c>
      <c r="D526" s="1204"/>
      <c r="E526" s="1204"/>
      <c r="F526" s="1130"/>
      <c r="G526" s="1130"/>
      <c r="H526" s="987" t="s">
        <v>2271</v>
      </c>
      <c r="I526" s="987" t="s">
        <v>2204</v>
      </c>
      <c r="J526" s="987" t="s">
        <v>2205</v>
      </c>
      <c r="K526" s="839">
        <v>2</v>
      </c>
      <c r="L526" s="569">
        <v>44256</v>
      </c>
      <c r="M526" s="569">
        <v>44439</v>
      </c>
      <c r="N526" s="840">
        <f t="shared" si="30"/>
        <v>26.142857142857142</v>
      </c>
      <c r="O526" s="841">
        <v>1</v>
      </c>
      <c r="P526" s="841">
        <f t="shared" si="31"/>
        <v>1</v>
      </c>
      <c r="Q526" s="995" t="str">
        <f>IF(ISNUMBER(P526),IF(P526=100%,"CUMPLIDA",IF(AND(ISNUMBER(M526),ISNUMBER(ITRC!$Q$5)), IF(M526&lt;ITRC!$Q$5,"INCUMPLIDA","PROCESO"), "VERIFICAR FECHA")),"SIN VALOR AVANCE")</f>
        <v>CUMPLIDA</v>
      </c>
      <c r="R526" s="992" t="s">
        <v>788</v>
      </c>
    </row>
    <row r="527" spans="2:18" ht="135.6" x14ac:dyDescent="0.25">
      <c r="B527" s="51" t="s">
        <v>18</v>
      </c>
      <c r="C527" s="52" t="s">
        <v>17</v>
      </c>
      <c r="D527" s="1204"/>
      <c r="E527" s="1204"/>
      <c r="F527" s="1130"/>
      <c r="G527" s="1130"/>
      <c r="H527" s="987" t="s">
        <v>2272</v>
      </c>
      <c r="I527" s="987" t="s">
        <v>2208</v>
      </c>
      <c r="J527" s="987" t="s">
        <v>2209</v>
      </c>
      <c r="K527" s="839">
        <v>2</v>
      </c>
      <c r="L527" s="569">
        <v>44256</v>
      </c>
      <c r="M527" s="569">
        <v>44439</v>
      </c>
      <c r="N527" s="840">
        <f t="shared" si="30"/>
        <v>26.142857142857142</v>
      </c>
      <c r="O527" s="841">
        <v>1</v>
      </c>
      <c r="P527" s="841">
        <f t="shared" si="31"/>
        <v>1</v>
      </c>
      <c r="Q527" s="995" t="str">
        <f>IF(ISNUMBER(P527),IF(P527=100%,"CUMPLIDA",IF(AND(ISNUMBER(M527),ISNUMBER(ITRC!$Q$5)), IF(M527&lt;ITRC!$Q$5,"INCUMPLIDA","PROCESO"), "VERIFICAR FECHA")),"SIN VALOR AVANCE")</f>
        <v>CUMPLIDA</v>
      </c>
      <c r="R527" s="992" t="s">
        <v>2273</v>
      </c>
    </row>
    <row r="528" spans="2:18" ht="165" x14ac:dyDescent="0.25">
      <c r="B528" s="51" t="s">
        <v>18</v>
      </c>
      <c r="C528" s="52" t="s">
        <v>17</v>
      </c>
      <c r="D528" s="1204" t="s">
        <v>2274</v>
      </c>
      <c r="E528" s="1204" t="s">
        <v>1865</v>
      </c>
      <c r="F528" s="1130" t="s">
        <v>2275</v>
      </c>
      <c r="G528" s="1130" t="s">
        <v>2276</v>
      </c>
      <c r="H528" s="987" t="s">
        <v>2277</v>
      </c>
      <c r="I528" s="987" t="s">
        <v>2278</v>
      </c>
      <c r="J528" s="987" t="s">
        <v>2279</v>
      </c>
      <c r="K528" s="839">
        <v>1</v>
      </c>
      <c r="L528" s="569">
        <v>44228</v>
      </c>
      <c r="M528" s="569">
        <v>44561</v>
      </c>
      <c r="N528" s="840">
        <f t="shared" si="30"/>
        <v>47.571428571428569</v>
      </c>
      <c r="O528" s="841">
        <v>1</v>
      </c>
      <c r="P528" s="841">
        <f t="shared" si="31"/>
        <v>1</v>
      </c>
      <c r="Q528" s="995" t="str">
        <f>IF(ISNUMBER(P528),IF(P528=100%,"CUMPLIDA",IF(AND(ISNUMBER(M528),ISNUMBER(ITRC!$Q$5)), IF(M528&lt;ITRC!$Q$5,"INCUMPLIDA","PROCESO"), "VERIFICAR FECHA")),"SIN VALOR AVANCE")</f>
        <v>CUMPLIDA</v>
      </c>
      <c r="R528" s="992" t="s">
        <v>2280</v>
      </c>
    </row>
    <row r="529" spans="2:18" ht="120.6" x14ac:dyDescent="0.25">
      <c r="B529" s="51" t="s">
        <v>18</v>
      </c>
      <c r="C529" s="52" t="s">
        <v>17</v>
      </c>
      <c r="D529" s="1204"/>
      <c r="E529" s="1204"/>
      <c r="F529" s="1130"/>
      <c r="G529" s="1130"/>
      <c r="H529" s="987" t="s">
        <v>2281</v>
      </c>
      <c r="I529" s="987" t="s">
        <v>2282</v>
      </c>
      <c r="J529" s="987" t="s">
        <v>2283</v>
      </c>
      <c r="K529" s="839">
        <v>1</v>
      </c>
      <c r="L529" s="569">
        <v>44228</v>
      </c>
      <c r="M529" s="569">
        <v>44316</v>
      </c>
      <c r="N529" s="840">
        <f t="shared" si="30"/>
        <v>12.571428571428571</v>
      </c>
      <c r="O529" s="841">
        <v>1</v>
      </c>
      <c r="P529" s="841">
        <f t="shared" si="31"/>
        <v>1</v>
      </c>
      <c r="Q529" s="995" t="str">
        <f>IF(ISNUMBER(P529),IF(P529=100%,"CUMPLIDA",IF(AND(ISNUMBER(M529),ISNUMBER(ITRC!$Q$5)), IF(M529&lt;ITRC!$Q$5,"INCUMPLIDA","PROCESO"), "VERIFICAR FECHA")),"SIN VALOR AVANCE")</f>
        <v>CUMPLIDA</v>
      </c>
      <c r="R529" s="992" t="s">
        <v>2280</v>
      </c>
    </row>
    <row r="530" spans="2:18" ht="165" x14ac:dyDescent="0.25">
      <c r="B530" s="51" t="s">
        <v>18</v>
      </c>
      <c r="C530" s="52" t="s">
        <v>17</v>
      </c>
      <c r="D530" s="1204"/>
      <c r="E530" s="1204"/>
      <c r="F530" s="1130" t="s">
        <v>2284</v>
      </c>
      <c r="G530" s="1130"/>
      <c r="H530" s="987" t="s">
        <v>2285</v>
      </c>
      <c r="I530" s="987" t="s">
        <v>2278</v>
      </c>
      <c r="J530" s="987" t="s">
        <v>2286</v>
      </c>
      <c r="K530" s="839">
        <v>1</v>
      </c>
      <c r="L530" s="569">
        <v>44228</v>
      </c>
      <c r="M530" s="569">
        <v>44561</v>
      </c>
      <c r="N530" s="840">
        <f t="shared" si="30"/>
        <v>47.571428571428569</v>
      </c>
      <c r="O530" s="841">
        <v>1</v>
      </c>
      <c r="P530" s="841">
        <f t="shared" si="31"/>
        <v>1</v>
      </c>
      <c r="Q530" s="995" t="str">
        <f>IF(ISNUMBER(P530),IF(P530=100%,"CUMPLIDA",IF(AND(ISNUMBER(M530),ISNUMBER(ITRC!$Q$5)), IF(M530&lt;ITRC!$Q$5,"INCUMPLIDA","PROCESO"), "VERIFICAR FECHA")),"SIN VALOR AVANCE")</f>
        <v>CUMPLIDA</v>
      </c>
      <c r="R530" s="992" t="s">
        <v>2280</v>
      </c>
    </row>
    <row r="531" spans="2:18" ht="120.6" x14ac:dyDescent="0.25">
      <c r="B531" s="51" t="s">
        <v>18</v>
      </c>
      <c r="C531" s="52" t="s">
        <v>17</v>
      </c>
      <c r="D531" s="1204"/>
      <c r="E531" s="1204"/>
      <c r="F531" s="1130"/>
      <c r="G531" s="1130"/>
      <c r="H531" s="1130" t="s">
        <v>2287</v>
      </c>
      <c r="I531" s="987" t="s">
        <v>2288</v>
      </c>
      <c r="J531" s="987" t="s">
        <v>2289</v>
      </c>
      <c r="K531" s="839">
        <v>6</v>
      </c>
      <c r="L531" s="569">
        <v>44256</v>
      </c>
      <c r="M531" s="569">
        <v>44440</v>
      </c>
      <c r="N531" s="840">
        <f t="shared" si="30"/>
        <v>26.285714285714285</v>
      </c>
      <c r="O531" s="841">
        <v>1</v>
      </c>
      <c r="P531" s="841">
        <f t="shared" si="31"/>
        <v>1</v>
      </c>
      <c r="Q531" s="995" t="str">
        <f>IF(ISNUMBER(P531),IF(P531=100%,"CUMPLIDA",IF(AND(ISNUMBER(M531),ISNUMBER(ITRC!$Q$5)), IF(M531&lt;ITRC!$Q$5,"INCUMPLIDA","PROCESO"), "VERIFICAR FECHA")),"SIN VALOR AVANCE")</f>
        <v>CUMPLIDA</v>
      </c>
      <c r="R531" s="992" t="s">
        <v>2280</v>
      </c>
    </row>
    <row r="532" spans="2:18" ht="120.6" x14ac:dyDescent="0.25">
      <c r="B532" s="51" t="s">
        <v>18</v>
      </c>
      <c r="C532" s="52" t="s">
        <v>17</v>
      </c>
      <c r="D532" s="1204"/>
      <c r="E532" s="1204"/>
      <c r="F532" s="987" t="s">
        <v>2290</v>
      </c>
      <c r="G532" s="1130"/>
      <c r="H532" s="1130"/>
      <c r="I532" s="987" t="s">
        <v>2291</v>
      </c>
      <c r="J532" s="987" t="s">
        <v>2292</v>
      </c>
      <c r="K532" s="839">
        <v>2</v>
      </c>
      <c r="L532" s="569">
        <v>44256</v>
      </c>
      <c r="M532" s="569">
        <v>44440</v>
      </c>
      <c r="N532" s="840">
        <f t="shared" si="30"/>
        <v>26.285714285714285</v>
      </c>
      <c r="O532" s="841">
        <v>1</v>
      </c>
      <c r="P532" s="841">
        <f t="shared" si="31"/>
        <v>1</v>
      </c>
      <c r="Q532" s="995" t="str">
        <f>IF(ISNUMBER(P532),IF(P532=100%,"CUMPLIDA",IF(AND(ISNUMBER(M532),ISNUMBER(ITRC!$Q$5)), IF(M532&lt;ITRC!$Q$5,"INCUMPLIDA","PROCESO"), "VERIFICAR FECHA")),"SIN VALOR AVANCE")</f>
        <v>CUMPLIDA</v>
      </c>
      <c r="R532" s="992" t="s">
        <v>2280</v>
      </c>
    </row>
    <row r="533" spans="2:18" ht="120.6" x14ac:dyDescent="0.25">
      <c r="B533" s="51" t="s">
        <v>18</v>
      </c>
      <c r="C533" s="52" t="s">
        <v>17</v>
      </c>
      <c r="D533" s="1204"/>
      <c r="E533" s="1204"/>
      <c r="F533" s="987" t="s">
        <v>2293</v>
      </c>
      <c r="G533" s="1130"/>
      <c r="H533" s="987" t="s">
        <v>2294</v>
      </c>
      <c r="I533" s="987" t="s">
        <v>2295</v>
      </c>
      <c r="J533" s="987" t="s">
        <v>1567</v>
      </c>
      <c r="K533" s="839">
        <v>1</v>
      </c>
      <c r="L533" s="569">
        <v>44228</v>
      </c>
      <c r="M533" s="569">
        <v>44316</v>
      </c>
      <c r="N533" s="840">
        <f t="shared" si="30"/>
        <v>12.571428571428571</v>
      </c>
      <c r="O533" s="841">
        <v>1</v>
      </c>
      <c r="P533" s="841">
        <f t="shared" si="31"/>
        <v>1</v>
      </c>
      <c r="Q533" s="995" t="str">
        <f>IF(ISNUMBER(P533),IF(P533=100%,"CUMPLIDA",IF(AND(ISNUMBER(M533),ISNUMBER(ITRC!$Q$5)), IF(M533&lt;ITRC!$Q$5,"INCUMPLIDA","PROCESO"), "VERIFICAR FECHA")),"SIN VALOR AVANCE")</f>
        <v>CUMPLIDA</v>
      </c>
      <c r="R533" s="992" t="s">
        <v>2280</v>
      </c>
    </row>
    <row r="534" spans="2:18" ht="180.6" x14ac:dyDescent="0.25">
      <c r="B534" s="51" t="s">
        <v>18</v>
      </c>
      <c r="C534" s="52" t="s">
        <v>17</v>
      </c>
      <c r="D534" s="1204" t="s">
        <v>2296</v>
      </c>
      <c r="E534" s="1204" t="s">
        <v>2120</v>
      </c>
      <c r="F534" s="1130" t="s">
        <v>2297</v>
      </c>
      <c r="G534" s="1130" t="s">
        <v>2298</v>
      </c>
      <c r="H534" s="987" t="s">
        <v>2299</v>
      </c>
      <c r="I534" s="987" t="s">
        <v>2300</v>
      </c>
      <c r="J534" s="987" t="s">
        <v>1567</v>
      </c>
      <c r="K534" s="839">
        <v>6</v>
      </c>
      <c r="L534" s="569">
        <v>44378</v>
      </c>
      <c r="M534" s="569">
        <v>44469</v>
      </c>
      <c r="N534" s="840">
        <f t="shared" si="30"/>
        <v>13</v>
      </c>
      <c r="O534" s="841">
        <v>1</v>
      </c>
      <c r="P534" s="841">
        <f t="shared" si="31"/>
        <v>1</v>
      </c>
      <c r="Q534" s="995" t="str">
        <f>IF(ISNUMBER(P534),IF(P534=100%,"CUMPLIDA",IF(AND(ISNUMBER(M534),ISNUMBER(ITRC!$Q$5)), IF(M534&lt;ITRC!$Q$5,"INCUMPLIDA","PROCESO"), "VERIFICAR FECHA")),"SIN VALOR AVANCE")</f>
        <v>CUMPLIDA</v>
      </c>
      <c r="R534" s="56" t="s">
        <v>2301</v>
      </c>
    </row>
    <row r="535" spans="2:18" ht="135.6" x14ac:dyDescent="0.25">
      <c r="B535" s="51" t="s">
        <v>18</v>
      </c>
      <c r="C535" s="52" t="s">
        <v>17</v>
      </c>
      <c r="D535" s="1204"/>
      <c r="E535" s="1204"/>
      <c r="F535" s="1130"/>
      <c r="G535" s="1130"/>
      <c r="H535" s="987" t="s">
        <v>2302</v>
      </c>
      <c r="I535" s="987" t="s">
        <v>2303</v>
      </c>
      <c r="J535" s="987" t="s">
        <v>2304</v>
      </c>
      <c r="K535" s="839">
        <v>12</v>
      </c>
      <c r="L535" s="569">
        <v>44378</v>
      </c>
      <c r="M535" s="569">
        <v>44742</v>
      </c>
      <c r="N535" s="840">
        <f t="shared" si="30"/>
        <v>52</v>
      </c>
      <c r="O535" s="841">
        <v>1</v>
      </c>
      <c r="P535" s="841">
        <f t="shared" si="31"/>
        <v>1</v>
      </c>
      <c r="Q535" s="995" t="str">
        <f>IF(ISNUMBER(P535),IF(P535=100%,"CUMPLIDA",IF(AND(ISNUMBER(M535),ISNUMBER(ITRC!$Q$5)), IF(M535&lt;ITRC!$Q$5,"INCUMPLIDA","PROCESO"), "VERIFICAR FECHA")),"SIN VALOR AVANCE")</f>
        <v>CUMPLIDA</v>
      </c>
      <c r="R535" s="56" t="s">
        <v>2305</v>
      </c>
    </row>
    <row r="536" spans="2:18" ht="120.6" x14ac:dyDescent="0.25">
      <c r="B536" s="51" t="s">
        <v>18</v>
      </c>
      <c r="C536" s="52" t="s">
        <v>17</v>
      </c>
      <c r="D536" s="1204"/>
      <c r="E536" s="1204"/>
      <c r="F536" s="1130"/>
      <c r="G536" s="1130"/>
      <c r="H536" s="987" t="s">
        <v>2306</v>
      </c>
      <c r="I536" s="987" t="s">
        <v>2307</v>
      </c>
      <c r="J536" s="987" t="s">
        <v>91</v>
      </c>
      <c r="K536" s="839">
        <v>1</v>
      </c>
      <c r="L536" s="569">
        <v>44378</v>
      </c>
      <c r="M536" s="569">
        <v>44561</v>
      </c>
      <c r="N536" s="840">
        <f t="shared" si="30"/>
        <v>26.142857142857142</v>
      </c>
      <c r="O536" s="841">
        <v>1</v>
      </c>
      <c r="P536" s="841">
        <f t="shared" si="31"/>
        <v>1</v>
      </c>
      <c r="Q536" s="995" t="str">
        <f>IF(ISNUMBER(P536),IF(P536=100%,"CUMPLIDA",IF(AND(ISNUMBER(M536),ISNUMBER(ITRC!$Q$5)), IF(M536&lt;ITRC!$Q$5,"INCUMPLIDA","PROCESO"), "VERIFICAR FECHA")),"SIN VALOR AVANCE")</f>
        <v>CUMPLIDA</v>
      </c>
      <c r="R536" s="992" t="s">
        <v>2308</v>
      </c>
    </row>
    <row r="537" spans="2:18" ht="90.6" x14ac:dyDescent="0.25">
      <c r="B537" s="51" t="s">
        <v>18</v>
      </c>
      <c r="C537" s="52" t="s">
        <v>17</v>
      </c>
      <c r="D537" s="1204"/>
      <c r="E537" s="1204"/>
      <c r="F537" s="1130"/>
      <c r="G537" s="1130"/>
      <c r="H537" s="987" t="s">
        <v>2309</v>
      </c>
      <c r="I537" s="987" t="s">
        <v>2310</v>
      </c>
      <c r="J537" s="987" t="s">
        <v>351</v>
      </c>
      <c r="K537" s="839">
        <v>1</v>
      </c>
      <c r="L537" s="569">
        <v>44774</v>
      </c>
      <c r="M537" s="569">
        <v>45289</v>
      </c>
      <c r="N537" s="840">
        <f t="shared" si="30"/>
        <v>73.571428571428569</v>
      </c>
      <c r="O537" s="841">
        <v>0.28000000000000003</v>
      </c>
      <c r="P537" s="841">
        <f t="shared" si="31"/>
        <v>0.28000000000000003</v>
      </c>
      <c r="Q537" s="995" t="str">
        <f>IF(ISNUMBER(P537),IF(P537=100%,"CUMPLIDA",IF(AND(ISNUMBER(M537),ISNUMBER(ITRC!$Q$5)), IF(M537&lt;ITRC!$Q$5,"INCUMPLIDA","PROCESO"), "VERIFICAR FECHA")),"SIN VALOR AVANCE")</f>
        <v>PROCESO</v>
      </c>
      <c r="R537" s="992" t="s">
        <v>3179</v>
      </c>
    </row>
    <row r="538" spans="2:18" ht="195.6" x14ac:dyDescent="0.25">
      <c r="B538" s="51" t="s">
        <v>18</v>
      </c>
      <c r="C538" s="52" t="s">
        <v>17</v>
      </c>
      <c r="D538" s="1204"/>
      <c r="E538" s="1204"/>
      <c r="F538" s="1130"/>
      <c r="G538" s="1130"/>
      <c r="H538" s="1130" t="s">
        <v>2311</v>
      </c>
      <c r="I538" s="1130" t="s">
        <v>2312</v>
      </c>
      <c r="J538" s="987" t="s">
        <v>1573</v>
      </c>
      <c r="K538" s="839">
        <v>1</v>
      </c>
      <c r="L538" s="569">
        <v>45292</v>
      </c>
      <c r="M538" s="569">
        <v>45504</v>
      </c>
      <c r="N538" s="840">
        <f t="shared" si="30"/>
        <v>30.285714285714285</v>
      </c>
      <c r="O538" s="841">
        <v>0</v>
      </c>
      <c r="P538" s="841">
        <f t="shared" si="31"/>
        <v>0</v>
      </c>
      <c r="Q538" s="995" t="str">
        <f>IF(ISNUMBER(P538),IF(P538=100%,"CUMPLIDA",IF(AND(ISNUMBER(M538),ISNUMBER(ITRC!$Q$5)), IF(M538&lt;ITRC!$Q$5,"INCUMPLIDA","PROCESO"), "VERIFICAR FECHA")),"SIN VALOR AVANCE")</f>
        <v>PROCESO</v>
      </c>
      <c r="R538" s="992" t="s">
        <v>3180</v>
      </c>
    </row>
    <row r="539" spans="2:18" ht="195.6" x14ac:dyDescent="0.25">
      <c r="B539" s="51" t="s">
        <v>18</v>
      </c>
      <c r="C539" s="52" t="s">
        <v>17</v>
      </c>
      <c r="D539" s="1204"/>
      <c r="E539" s="1204"/>
      <c r="F539" s="1130"/>
      <c r="G539" s="1130"/>
      <c r="H539" s="1130"/>
      <c r="I539" s="1130"/>
      <c r="J539" s="987" t="s">
        <v>1574</v>
      </c>
      <c r="K539" s="839">
        <v>4</v>
      </c>
      <c r="L539" s="569">
        <v>45505</v>
      </c>
      <c r="M539" s="569">
        <v>45869</v>
      </c>
      <c r="N539" s="840">
        <f t="shared" si="30"/>
        <v>52</v>
      </c>
      <c r="O539" s="841">
        <v>0</v>
      </c>
      <c r="P539" s="841">
        <f t="shared" si="31"/>
        <v>0</v>
      </c>
      <c r="Q539" s="995" t="str">
        <f>IF(ISNUMBER(P539),IF(P539=100%,"CUMPLIDA",IF(AND(ISNUMBER(M539),ISNUMBER(ITRC!$Q$5)), IF(M539&lt;ITRC!$Q$5,"INCUMPLIDA","PROCESO"), "VERIFICAR FECHA")),"SIN VALOR AVANCE")</f>
        <v>PROCESO</v>
      </c>
      <c r="R539" s="992" t="s">
        <v>3180</v>
      </c>
    </row>
    <row r="540" spans="2:18" ht="195.6" x14ac:dyDescent="0.25">
      <c r="B540" s="51" t="s">
        <v>18</v>
      </c>
      <c r="C540" s="52" t="s">
        <v>17</v>
      </c>
      <c r="D540" s="1204"/>
      <c r="E540" s="1204"/>
      <c r="F540" s="1130"/>
      <c r="G540" s="1130"/>
      <c r="H540" s="987" t="s">
        <v>2313</v>
      </c>
      <c r="I540" s="987" t="s">
        <v>1575</v>
      </c>
      <c r="J540" s="987" t="s">
        <v>1576</v>
      </c>
      <c r="K540" s="839">
        <v>1</v>
      </c>
      <c r="L540" s="569">
        <v>45870</v>
      </c>
      <c r="M540" s="569">
        <v>46022</v>
      </c>
      <c r="N540" s="840">
        <f t="shared" si="30"/>
        <v>21.714285714285715</v>
      </c>
      <c r="O540" s="841">
        <v>0</v>
      </c>
      <c r="P540" s="841">
        <f t="shared" si="31"/>
        <v>0</v>
      </c>
      <c r="Q540" s="995" t="str">
        <f>IF(ISNUMBER(P540),IF(P540=100%,"CUMPLIDA",IF(AND(ISNUMBER(M540),ISNUMBER(ITRC!$Q$5)), IF(M540&lt;ITRC!$Q$5,"INCUMPLIDA","PROCESO"), "VERIFICAR FECHA")),"SIN VALOR AVANCE")</f>
        <v>PROCESO</v>
      </c>
      <c r="R540" s="992" t="s">
        <v>3180</v>
      </c>
    </row>
    <row r="541" spans="2:18" ht="165" x14ac:dyDescent="0.25">
      <c r="B541" s="51" t="s">
        <v>18</v>
      </c>
      <c r="C541" s="52" t="s">
        <v>17</v>
      </c>
      <c r="D541" s="1204"/>
      <c r="E541" s="1204"/>
      <c r="F541" s="1130"/>
      <c r="G541" s="1130"/>
      <c r="H541" s="987" t="s">
        <v>2314</v>
      </c>
      <c r="I541" s="987" t="s">
        <v>2315</v>
      </c>
      <c r="J541" s="987" t="s">
        <v>2316</v>
      </c>
      <c r="K541" s="839">
        <v>12</v>
      </c>
      <c r="L541" s="569">
        <v>44378</v>
      </c>
      <c r="M541" s="569">
        <v>44742</v>
      </c>
      <c r="N541" s="840">
        <f t="shared" si="30"/>
        <v>52</v>
      </c>
      <c r="O541" s="841">
        <v>1</v>
      </c>
      <c r="P541" s="841">
        <f t="shared" si="31"/>
        <v>1</v>
      </c>
      <c r="Q541" s="995" t="str">
        <f>IF(ISNUMBER(P541),IF(P541=100%,"CUMPLIDA",IF(AND(ISNUMBER(M541),ISNUMBER(ITRC!$Q$5)), IF(M541&lt;ITRC!$Q$5,"INCUMPLIDA","PROCESO"), "VERIFICAR FECHA")),"SIN VALOR AVANCE")</f>
        <v>CUMPLIDA</v>
      </c>
      <c r="R541" s="56" t="s">
        <v>2317</v>
      </c>
    </row>
    <row r="542" spans="2:18" ht="90.6" x14ac:dyDescent="0.25">
      <c r="B542" s="51" t="s">
        <v>18</v>
      </c>
      <c r="C542" s="52" t="s">
        <v>17</v>
      </c>
      <c r="D542" s="1204" t="s">
        <v>2318</v>
      </c>
      <c r="E542" s="1204" t="s">
        <v>1367</v>
      </c>
      <c r="F542" s="987" t="s">
        <v>2319</v>
      </c>
      <c r="G542" s="1130" t="s">
        <v>2320</v>
      </c>
      <c r="H542" s="987" t="s">
        <v>2321</v>
      </c>
      <c r="I542" s="987" t="s">
        <v>2322</v>
      </c>
      <c r="J542" s="987" t="s">
        <v>2323</v>
      </c>
      <c r="K542" s="839">
        <v>1</v>
      </c>
      <c r="L542" s="569">
        <v>44501</v>
      </c>
      <c r="M542" s="569">
        <v>44742</v>
      </c>
      <c r="N542" s="840">
        <f t="shared" si="30"/>
        <v>34.428571428571431</v>
      </c>
      <c r="O542" s="841">
        <v>1</v>
      </c>
      <c r="P542" s="841">
        <f t="shared" si="31"/>
        <v>1</v>
      </c>
      <c r="Q542" s="995" t="str">
        <f>IF(ISNUMBER(P542),IF(P542=100%,"CUMPLIDA",IF(AND(ISNUMBER(M542),ISNUMBER(ITRC!$Q$5)), IF(M542&lt;ITRC!$Q$5,"INCUMPLIDA","PROCESO"), "VERIFICAR FECHA")),"SIN VALOR AVANCE")</f>
        <v>CUMPLIDA</v>
      </c>
      <c r="R542" s="992" t="s">
        <v>2324</v>
      </c>
    </row>
    <row r="543" spans="2:18" ht="105.6" x14ac:dyDescent="0.25">
      <c r="B543" s="51" t="s">
        <v>18</v>
      </c>
      <c r="C543" s="52" t="s">
        <v>17</v>
      </c>
      <c r="D543" s="1204"/>
      <c r="E543" s="1204"/>
      <c r="F543" s="987" t="s">
        <v>2325</v>
      </c>
      <c r="G543" s="1130"/>
      <c r="H543" s="987" t="s">
        <v>2326</v>
      </c>
      <c r="I543" s="987" t="s">
        <v>2327</v>
      </c>
      <c r="J543" s="987" t="s">
        <v>2328</v>
      </c>
      <c r="K543" s="839">
        <v>34</v>
      </c>
      <c r="L543" s="569">
        <v>44501</v>
      </c>
      <c r="M543" s="569">
        <v>44742</v>
      </c>
      <c r="N543" s="840">
        <f t="shared" si="30"/>
        <v>34.428571428571431</v>
      </c>
      <c r="O543" s="841">
        <v>1</v>
      </c>
      <c r="P543" s="841">
        <f t="shared" si="31"/>
        <v>1</v>
      </c>
      <c r="Q543" s="995" t="str">
        <f>IF(ISNUMBER(P543),IF(P543=100%,"CUMPLIDA",IF(AND(ISNUMBER(M543),ISNUMBER(ITRC!$Q$5)), IF(M543&lt;ITRC!$Q$5,"INCUMPLIDA","PROCESO"), "VERIFICAR FECHA")),"SIN VALOR AVANCE")</f>
        <v>CUMPLIDA</v>
      </c>
      <c r="R543" s="992" t="s">
        <v>2329</v>
      </c>
    </row>
    <row r="544" spans="2:18" ht="90.6" x14ac:dyDescent="0.25">
      <c r="B544" s="51" t="s">
        <v>18</v>
      </c>
      <c r="C544" s="52" t="s">
        <v>17</v>
      </c>
      <c r="D544" s="1204" t="s">
        <v>2330</v>
      </c>
      <c r="E544" s="1204" t="s">
        <v>1413</v>
      </c>
      <c r="F544" s="1130" t="s">
        <v>2331</v>
      </c>
      <c r="G544" s="1130" t="s">
        <v>2332</v>
      </c>
      <c r="H544" s="987" t="s">
        <v>2333</v>
      </c>
      <c r="I544" s="987" t="s">
        <v>2334</v>
      </c>
      <c r="J544" s="987" t="s">
        <v>857</v>
      </c>
      <c r="K544" s="839">
        <v>2</v>
      </c>
      <c r="L544" s="569">
        <v>44501</v>
      </c>
      <c r="M544" s="569">
        <v>44865</v>
      </c>
      <c r="N544" s="840">
        <f t="shared" si="30"/>
        <v>52</v>
      </c>
      <c r="O544" s="841">
        <v>1</v>
      </c>
      <c r="P544" s="841">
        <f t="shared" si="31"/>
        <v>1</v>
      </c>
      <c r="Q544" s="995" t="str">
        <f>IF(ISNUMBER(P544),IF(P544=100%,"CUMPLIDA",IF(AND(ISNUMBER(M544),ISNUMBER(ITRC!$Q$5)), IF(M544&lt;ITRC!$Q$5,"INCUMPLIDA","PROCESO"), "VERIFICAR FECHA")),"SIN VALOR AVANCE")</f>
        <v>CUMPLIDA</v>
      </c>
      <c r="R544" s="992" t="s">
        <v>2335</v>
      </c>
    </row>
    <row r="545" spans="2:18" ht="90.6" x14ac:dyDescent="0.25">
      <c r="B545" s="51" t="s">
        <v>18</v>
      </c>
      <c r="C545" s="52" t="s">
        <v>17</v>
      </c>
      <c r="D545" s="1204"/>
      <c r="E545" s="1204"/>
      <c r="F545" s="1130"/>
      <c r="G545" s="1130"/>
      <c r="H545" s="987" t="s">
        <v>2336</v>
      </c>
      <c r="I545" s="987" t="s">
        <v>2337</v>
      </c>
      <c r="J545" s="987" t="s">
        <v>2323</v>
      </c>
      <c r="K545" s="839">
        <v>1</v>
      </c>
      <c r="L545" s="569">
        <v>44501</v>
      </c>
      <c r="M545" s="569">
        <v>44742</v>
      </c>
      <c r="N545" s="840">
        <f t="shared" si="30"/>
        <v>34.428571428571431</v>
      </c>
      <c r="O545" s="841">
        <v>1</v>
      </c>
      <c r="P545" s="841">
        <f t="shared" si="31"/>
        <v>1</v>
      </c>
      <c r="Q545" s="995" t="str">
        <f>IF(ISNUMBER(P545),IF(P545=100%,"CUMPLIDA",IF(AND(ISNUMBER(M545),ISNUMBER(ITRC!$Q$5)), IF(M545&lt;ITRC!$Q$5,"INCUMPLIDA","PROCESO"), "VERIFICAR FECHA")),"SIN VALOR AVANCE")</f>
        <v>CUMPLIDA</v>
      </c>
      <c r="R545" s="992" t="s">
        <v>2335</v>
      </c>
    </row>
    <row r="546" spans="2:18" ht="90.6" x14ac:dyDescent="0.25">
      <c r="B546" s="51" t="s">
        <v>18</v>
      </c>
      <c r="C546" s="52" t="s">
        <v>17</v>
      </c>
      <c r="D546" s="1204"/>
      <c r="E546" s="1204"/>
      <c r="F546" s="1130"/>
      <c r="G546" s="1130"/>
      <c r="H546" s="987" t="s">
        <v>2338</v>
      </c>
      <c r="I546" s="987" t="s">
        <v>2322</v>
      </c>
      <c r="J546" s="987" t="s">
        <v>2323</v>
      </c>
      <c r="K546" s="839">
        <v>1</v>
      </c>
      <c r="L546" s="569">
        <v>44501</v>
      </c>
      <c r="M546" s="569">
        <v>44742</v>
      </c>
      <c r="N546" s="840">
        <f t="shared" si="30"/>
        <v>34.428571428571431</v>
      </c>
      <c r="O546" s="841">
        <v>1</v>
      </c>
      <c r="P546" s="841">
        <f t="shared" si="31"/>
        <v>1</v>
      </c>
      <c r="Q546" s="995" t="str">
        <f>IF(ISNUMBER(P546),IF(P546=100%,"CUMPLIDA",IF(AND(ISNUMBER(M546),ISNUMBER(ITRC!$Q$5)), IF(M546&lt;ITRC!$Q$5,"INCUMPLIDA","PROCESO"), "VERIFICAR FECHA")),"SIN VALOR AVANCE")</f>
        <v>CUMPLIDA</v>
      </c>
      <c r="R546" s="992" t="s">
        <v>2335</v>
      </c>
    </row>
    <row r="547" spans="2:18" ht="90.6" x14ac:dyDescent="0.25">
      <c r="B547" s="51" t="s">
        <v>18</v>
      </c>
      <c r="C547" s="52" t="s">
        <v>17</v>
      </c>
      <c r="D547" s="1204"/>
      <c r="E547" s="1204"/>
      <c r="F547" s="1130"/>
      <c r="G547" s="1130"/>
      <c r="H547" s="987" t="s">
        <v>2339</v>
      </c>
      <c r="I547" s="987" t="s">
        <v>2340</v>
      </c>
      <c r="J547" s="987" t="s">
        <v>2323</v>
      </c>
      <c r="K547" s="839">
        <v>1</v>
      </c>
      <c r="L547" s="569">
        <v>44501</v>
      </c>
      <c r="M547" s="569">
        <v>44742</v>
      </c>
      <c r="N547" s="840">
        <f t="shared" si="30"/>
        <v>34.428571428571431</v>
      </c>
      <c r="O547" s="841">
        <v>1</v>
      </c>
      <c r="P547" s="841">
        <f t="shared" si="31"/>
        <v>1</v>
      </c>
      <c r="Q547" s="995" t="str">
        <f>IF(ISNUMBER(P547),IF(P547=100%,"CUMPLIDA",IF(AND(ISNUMBER(M547),ISNUMBER(ITRC!$Q$5)), IF(M547&lt;ITRC!$Q$5,"INCUMPLIDA","PROCESO"), "VERIFICAR FECHA")),"SIN VALOR AVANCE")</f>
        <v>CUMPLIDA</v>
      </c>
      <c r="R547" s="992" t="s">
        <v>2335</v>
      </c>
    </row>
    <row r="548" spans="2:18" ht="90.6" x14ac:dyDescent="0.25">
      <c r="B548" s="51" t="s">
        <v>18</v>
      </c>
      <c r="C548" s="52" t="s">
        <v>17</v>
      </c>
      <c r="D548" s="1204"/>
      <c r="E548" s="1204"/>
      <c r="F548" s="1130"/>
      <c r="G548" s="1130"/>
      <c r="H548" s="987" t="s">
        <v>2341</v>
      </c>
      <c r="I548" s="987" t="s">
        <v>2342</v>
      </c>
      <c r="J548" s="987" t="s">
        <v>2343</v>
      </c>
      <c r="K548" s="839">
        <v>2</v>
      </c>
      <c r="L548" s="569">
        <v>44501</v>
      </c>
      <c r="M548" s="569">
        <v>44742</v>
      </c>
      <c r="N548" s="840">
        <f t="shared" ref="N548:N580" si="32">(M548-L548)/7</f>
        <v>34.428571428571431</v>
      </c>
      <c r="O548" s="841">
        <v>1</v>
      </c>
      <c r="P548" s="841">
        <f t="shared" si="31"/>
        <v>1</v>
      </c>
      <c r="Q548" s="995" t="str">
        <f>IF(ISNUMBER(P548),IF(P548=100%,"CUMPLIDA",IF(AND(ISNUMBER(M548),ISNUMBER(ITRC!$Q$5)), IF(M548&lt;ITRC!$Q$5,"INCUMPLIDA","PROCESO"), "VERIFICAR FECHA")),"SIN VALOR AVANCE")</f>
        <v>CUMPLIDA</v>
      </c>
      <c r="R548" s="992" t="s">
        <v>2335</v>
      </c>
    </row>
    <row r="549" spans="2:18" ht="90.6" x14ac:dyDescent="0.25">
      <c r="B549" s="51" t="s">
        <v>18</v>
      </c>
      <c r="C549" s="52" t="s">
        <v>17</v>
      </c>
      <c r="D549" s="1204"/>
      <c r="E549" s="1204"/>
      <c r="F549" s="1130"/>
      <c r="G549" s="1130"/>
      <c r="H549" s="987" t="s">
        <v>2344</v>
      </c>
      <c r="I549" s="987" t="s">
        <v>2345</v>
      </c>
      <c r="J549" s="987" t="s">
        <v>2323</v>
      </c>
      <c r="K549" s="839">
        <v>1</v>
      </c>
      <c r="L549" s="569">
        <v>44501</v>
      </c>
      <c r="M549" s="569">
        <v>44742</v>
      </c>
      <c r="N549" s="840">
        <f t="shared" si="32"/>
        <v>34.428571428571431</v>
      </c>
      <c r="O549" s="841">
        <v>1</v>
      </c>
      <c r="P549" s="841">
        <f t="shared" si="31"/>
        <v>1</v>
      </c>
      <c r="Q549" s="995" t="str">
        <f>IF(ISNUMBER(P549),IF(P549=100%,"CUMPLIDA",IF(AND(ISNUMBER(M549),ISNUMBER(ITRC!$Q$5)), IF(M549&lt;ITRC!$Q$5,"INCUMPLIDA","PROCESO"), "VERIFICAR FECHA")),"SIN VALOR AVANCE")</f>
        <v>CUMPLIDA</v>
      </c>
      <c r="R549" s="992" t="s">
        <v>2335</v>
      </c>
    </row>
    <row r="550" spans="2:18" ht="90.6" x14ac:dyDescent="0.25">
      <c r="B550" s="51" t="s">
        <v>18</v>
      </c>
      <c r="C550" s="52" t="s">
        <v>17</v>
      </c>
      <c r="D550" s="1204"/>
      <c r="E550" s="1204"/>
      <c r="F550" s="1130"/>
      <c r="G550" s="1130"/>
      <c r="H550" s="987" t="s">
        <v>2346</v>
      </c>
      <c r="I550" s="987" t="s">
        <v>2347</v>
      </c>
      <c r="J550" s="987" t="s">
        <v>2323</v>
      </c>
      <c r="K550" s="839">
        <v>1</v>
      </c>
      <c r="L550" s="569">
        <v>44501</v>
      </c>
      <c r="M550" s="569">
        <v>44742</v>
      </c>
      <c r="N550" s="840">
        <f t="shared" si="32"/>
        <v>34.428571428571431</v>
      </c>
      <c r="O550" s="841">
        <v>1</v>
      </c>
      <c r="P550" s="841">
        <f t="shared" si="31"/>
        <v>1</v>
      </c>
      <c r="Q550" s="995" t="str">
        <f>IF(ISNUMBER(P550),IF(P550=100%,"CUMPLIDA",IF(AND(ISNUMBER(M550),ISNUMBER(ITRC!$Q$5)), IF(M550&lt;ITRC!$Q$5,"INCUMPLIDA","PROCESO"), "VERIFICAR FECHA")),"SIN VALOR AVANCE")</f>
        <v>CUMPLIDA</v>
      </c>
      <c r="R550" s="992" t="s">
        <v>2335</v>
      </c>
    </row>
    <row r="551" spans="2:18" ht="90.6" x14ac:dyDescent="0.25">
      <c r="B551" s="51" t="s">
        <v>18</v>
      </c>
      <c r="C551" s="52" t="s">
        <v>17</v>
      </c>
      <c r="D551" s="1204"/>
      <c r="E551" s="1204"/>
      <c r="F551" s="1130"/>
      <c r="G551" s="1130"/>
      <c r="H551" s="987" t="s">
        <v>2348</v>
      </c>
      <c r="I551" s="987" t="s">
        <v>2349</v>
      </c>
      <c r="J551" s="987" t="s">
        <v>2323</v>
      </c>
      <c r="K551" s="839">
        <v>1</v>
      </c>
      <c r="L551" s="569">
        <v>44501</v>
      </c>
      <c r="M551" s="569">
        <v>44742</v>
      </c>
      <c r="N551" s="840">
        <f t="shared" si="32"/>
        <v>34.428571428571431</v>
      </c>
      <c r="O551" s="841">
        <v>1</v>
      </c>
      <c r="P551" s="841">
        <f t="shared" si="31"/>
        <v>1</v>
      </c>
      <c r="Q551" s="995" t="str">
        <f>IF(ISNUMBER(P551),IF(P551=100%,"CUMPLIDA",IF(AND(ISNUMBER(M551),ISNUMBER(ITRC!$Q$5)), IF(M551&lt;ITRC!$Q$5,"INCUMPLIDA","PROCESO"), "VERIFICAR FECHA")),"SIN VALOR AVANCE")</f>
        <v>CUMPLIDA</v>
      </c>
      <c r="R551" s="992" t="s">
        <v>2335</v>
      </c>
    </row>
    <row r="552" spans="2:18" ht="120" x14ac:dyDescent="0.25">
      <c r="B552" s="51" t="s">
        <v>18</v>
      </c>
      <c r="C552" s="52" t="s">
        <v>17</v>
      </c>
      <c r="D552" s="1204" t="s">
        <v>2350</v>
      </c>
      <c r="E552" s="1204" t="s">
        <v>1865</v>
      </c>
      <c r="F552" s="1130" t="s">
        <v>2351</v>
      </c>
      <c r="G552" s="1130" t="s">
        <v>2352</v>
      </c>
      <c r="H552" s="987" t="s">
        <v>2353</v>
      </c>
      <c r="I552" s="987" t="s">
        <v>2354</v>
      </c>
      <c r="J552" s="987" t="s">
        <v>2355</v>
      </c>
      <c r="K552" s="839">
        <v>1</v>
      </c>
      <c r="L552" s="569">
        <v>44621</v>
      </c>
      <c r="M552" s="569">
        <v>44804</v>
      </c>
      <c r="N552" s="840">
        <f t="shared" si="32"/>
        <v>26.142857142857142</v>
      </c>
      <c r="O552" s="841">
        <v>1</v>
      </c>
      <c r="P552" s="841">
        <f t="shared" si="31"/>
        <v>1</v>
      </c>
      <c r="Q552" s="995" t="str">
        <f>IF(ISNUMBER(P552),IF(P552=100%,"CUMPLIDA",IF(AND(ISNUMBER(M552),ISNUMBER(ITRC!$Q$5)), IF(M552&lt;ITRC!$Q$5,"INCUMPLIDA","PROCESO"), "VERIFICAR FECHA")),"SIN VALOR AVANCE")</f>
        <v>CUMPLIDA</v>
      </c>
      <c r="R552" s="992" t="s">
        <v>559</v>
      </c>
    </row>
    <row r="553" spans="2:18" ht="120" x14ac:dyDescent="0.25">
      <c r="B553" s="51" t="s">
        <v>18</v>
      </c>
      <c r="C553" s="52" t="s">
        <v>17</v>
      </c>
      <c r="D553" s="1204"/>
      <c r="E553" s="1204"/>
      <c r="F553" s="1130"/>
      <c r="G553" s="1130"/>
      <c r="H553" s="987" t="s">
        <v>2356</v>
      </c>
      <c r="I553" s="987" t="s">
        <v>2357</v>
      </c>
      <c r="J553" s="987" t="s">
        <v>2358</v>
      </c>
      <c r="K553" s="839">
        <v>1</v>
      </c>
      <c r="L553" s="569">
        <v>44774</v>
      </c>
      <c r="M553" s="569">
        <v>44834</v>
      </c>
      <c r="N553" s="840">
        <f t="shared" si="32"/>
        <v>8.5714285714285712</v>
      </c>
      <c r="O553" s="841">
        <v>1</v>
      </c>
      <c r="P553" s="841">
        <f t="shared" si="31"/>
        <v>1</v>
      </c>
      <c r="Q553" s="995" t="str">
        <f>IF(ISNUMBER(P553),IF(P553=100%,"CUMPLIDA",IF(AND(ISNUMBER(M553),ISNUMBER(ITRC!$Q$5)), IF(M553&lt;ITRC!$Q$5,"INCUMPLIDA","PROCESO"), "VERIFICAR FECHA")),"SIN VALOR AVANCE")</f>
        <v>CUMPLIDA</v>
      </c>
      <c r="R553" s="992" t="s">
        <v>559</v>
      </c>
    </row>
    <row r="554" spans="2:18" ht="210" x14ac:dyDescent="0.25">
      <c r="B554" s="51" t="s">
        <v>18</v>
      </c>
      <c r="C554" s="52" t="s">
        <v>17</v>
      </c>
      <c r="D554" s="1204"/>
      <c r="E554" s="1204"/>
      <c r="F554" s="1130"/>
      <c r="G554" s="1130"/>
      <c r="H554" s="987" t="s">
        <v>2359</v>
      </c>
      <c r="I554" s="987" t="s">
        <v>2360</v>
      </c>
      <c r="J554" s="987" t="s">
        <v>2361</v>
      </c>
      <c r="K554" s="839">
        <v>1</v>
      </c>
      <c r="L554" s="569">
        <v>44621</v>
      </c>
      <c r="M554" s="569">
        <v>44773</v>
      </c>
      <c r="N554" s="840">
        <f t="shared" si="32"/>
        <v>21.714285714285715</v>
      </c>
      <c r="O554" s="841">
        <v>1</v>
      </c>
      <c r="P554" s="841">
        <f t="shared" si="31"/>
        <v>1</v>
      </c>
      <c r="Q554" s="995" t="str">
        <f>IF(ISNUMBER(P554),IF(P554=100%,"CUMPLIDA",IF(AND(ISNUMBER(M554),ISNUMBER(ITRC!$Q$5)), IF(M554&lt;ITRC!$Q$5,"INCUMPLIDA","PROCESO"), "VERIFICAR FECHA")),"SIN VALOR AVANCE")</f>
        <v>CUMPLIDA</v>
      </c>
      <c r="R554" s="992" t="s">
        <v>559</v>
      </c>
    </row>
    <row r="555" spans="2:18" ht="45.6" x14ac:dyDescent="0.25">
      <c r="B555" s="51" t="s">
        <v>18</v>
      </c>
      <c r="C555" s="52" t="s">
        <v>17</v>
      </c>
      <c r="D555" s="1204"/>
      <c r="E555" s="1204"/>
      <c r="F555" s="1130"/>
      <c r="G555" s="1130"/>
      <c r="H555" s="1232" t="s">
        <v>2309</v>
      </c>
      <c r="I555" s="987" t="s">
        <v>98</v>
      </c>
      <c r="J555" s="987" t="s">
        <v>351</v>
      </c>
      <c r="K555" s="839">
        <v>1</v>
      </c>
      <c r="L555" s="569">
        <v>44866</v>
      </c>
      <c r="M555" s="569">
        <v>45289</v>
      </c>
      <c r="N555" s="840">
        <f t="shared" si="32"/>
        <v>60.428571428571431</v>
      </c>
      <c r="O555" s="841">
        <v>0.28000000000000003</v>
      </c>
      <c r="P555" s="841">
        <f t="shared" si="31"/>
        <v>0.28000000000000003</v>
      </c>
      <c r="Q555" s="995" t="str">
        <f>IF(ISNUMBER(P555),IF(P555=100%,"CUMPLIDA",IF(AND(ISNUMBER(M555),ISNUMBER(ITRC!$Q$5)), IF(M555&lt;ITRC!$Q$5,"INCUMPLIDA","PROCESO"), "VERIFICAR FECHA")),"SIN VALOR AVANCE")</f>
        <v>PROCESO</v>
      </c>
      <c r="R555" s="992" t="s">
        <v>3186</v>
      </c>
    </row>
    <row r="556" spans="2:18" ht="199.2" x14ac:dyDescent="0.25">
      <c r="B556" s="51" t="s">
        <v>18</v>
      </c>
      <c r="C556" s="52" t="s">
        <v>17</v>
      </c>
      <c r="D556" s="1204"/>
      <c r="E556" s="1204"/>
      <c r="F556" s="1130"/>
      <c r="G556" s="1130"/>
      <c r="H556" s="1233"/>
      <c r="I556" s="1232" t="s">
        <v>3187</v>
      </c>
      <c r="J556" s="987" t="s">
        <v>1574</v>
      </c>
      <c r="K556" s="839">
        <v>1</v>
      </c>
      <c r="L556" s="569">
        <v>45292</v>
      </c>
      <c r="M556" s="569">
        <v>45504</v>
      </c>
      <c r="N556" s="840">
        <f t="shared" si="32"/>
        <v>30.285714285714285</v>
      </c>
      <c r="O556" s="841">
        <v>0</v>
      </c>
      <c r="P556" s="841">
        <f t="shared" si="31"/>
        <v>0</v>
      </c>
      <c r="Q556" s="995" t="str">
        <f>IF(ISNUMBER(P556),IF(P556=100%,"CUMPLIDA",IF(AND(ISNUMBER(M556),ISNUMBER(ITRC!$Q$5)), IF(M556&lt;ITRC!$Q$5,"INCUMPLIDA","PROCESO"), "VERIFICAR FECHA")),"SIN VALOR AVANCE")</f>
        <v>PROCESO</v>
      </c>
      <c r="R556" s="667" t="s">
        <v>3190</v>
      </c>
    </row>
    <row r="557" spans="2:18" ht="198" x14ac:dyDescent="0.25">
      <c r="B557" s="51" t="s">
        <v>18</v>
      </c>
      <c r="C557" s="52" t="s">
        <v>17</v>
      </c>
      <c r="D557" s="1204"/>
      <c r="E557" s="1204"/>
      <c r="F557" s="1130" t="s">
        <v>2362</v>
      </c>
      <c r="G557" s="1130"/>
      <c r="H557" s="1234"/>
      <c r="I557" s="1234"/>
      <c r="J557" s="987" t="s">
        <v>2213</v>
      </c>
      <c r="K557" s="839">
        <v>4</v>
      </c>
      <c r="L557" s="569">
        <v>45505</v>
      </c>
      <c r="M557" s="569">
        <v>45869</v>
      </c>
      <c r="N557" s="840">
        <f t="shared" si="32"/>
        <v>52</v>
      </c>
      <c r="O557" s="841">
        <v>0</v>
      </c>
      <c r="P557" s="841">
        <f t="shared" ref="P557:P620" si="33">O557</f>
        <v>0</v>
      </c>
      <c r="Q557" s="995" t="str">
        <f>IF(ISNUMBER(P557),IF(P557=100%,"CUMPLIDA",IF(AND(ISNUMBER(M557),ISNUMBER(ITRC!$Q$5)), IF(M557&lt;ITRC!$Q$5,"INCUMPLIDA","PROCESO"), "VERIFICAR FECHA")),"SIN VALOR AVANCE")</f>
        <v>PROCESO</v>
      </c>
      <c r="R557" s="667" t="s">
        <v>3191</v>
      </c>
    </row>
    <row r="558" spans="2:18" ht="198.6" x14ac:dyDescent="0.25">
      <c r="B558" s="51" t="s">
        <v>18</v>
      </c>
      <c r="C558" s="52" t="s">
        <v>17</v>
      </c>
      <c r="D558" s="1204"/>
      <c r="E558" s="1204"/>
      <c r="F558" s="1130"/>
      <c r="G558" s="1130"/>
      <c r="H558" s="987" t="s">
        <v>3188</v>
      </c>
      <c r="I558" s="987" t="s">
        <v>3189</v>
      </c>
      <c r="J558" s="987" t="s">
        <v>1576</v>
      </c>
      <c r="K558" s="839">
        <v>1</v>
      </c>
      <c r="L558" s="569">
        <v>45809</v>
      </c>
      <c r="M558" s="569">
        <v>46022</v>
      </c>
      <c r="N558" s="840">
        <f t="shared" si="32"/>
        <v>30.428571428571427</v>
      </c>
      <c r="O558" s="841">
        <v>0</v>
      </c>
      <c r="P558" s="841">
        <f t="shared" si="33"/>
        <v>0</v>
      </c>
      <c r="Q558" s="995" t="str">
        <f>IF(ISNUMBER(P558),IF(P558=100%,"CUMPLIDA",IF(AND(ISNUMBER(M558),ISNUMBER(ITRC!$Q$5)), IF(M558&lt;ITRC!$Q$5,"INCUMPLIDA","PROCESO"), "VERIFICAR FECHA")),"SIN VALOR AVANCE")</f>
        <v>PROCESO</v>
      </c>
      <c r="R558" s="667" t="s">
        <v>3192</v>
      </c>
    </row>
    <row r="559" spans="2:18" ht="285" x14ac:dyDescent="0.25">
      <c r="B559" s="51" t="s">
        <v>18</v>
      </c>
      <c r="C559" s="52" t="s">
        <v>17</v>
      </c>
      <c r="D559" s="1204"/>
      <c r="E559" s="1204"/>
      <c r="F559" s="1130"/>
      <c r="G559" s="1130"/>
      <c r="H559" s="987" t="s">
        <v>2363</v>
      </c>
      <c r="I559" s="987" t="s">
        <v>2364</v>
      </c>
      <c r="J559" s="987" t="s">
        <v>2365</v>
      </c>
      <c r="K559" s="839">
        <v>1</v>
      </c>
      <c r="L559" s="569">
        <v>44621</v>
      </c>
      <c r="M559" s="569">
        <v>44773</v>
      </c>
      <c r="N559" s="840">
        <f t="shared" si="32"/>
        <v>21.714285714285715</v>
      </c>
      <c r="O559" s="841">
        <v>1</v>
      </c>
      <c r="P559" s="841">
        <f t="shared" si="33"/>
        <v>1</v>
      </c>
      <c r="Q559" s="995" t="str">
        <f>IF(ISNUMBER(P559),IF(P559=100%,"CUMPLIDA",IF(AND(ISNUMBER(M559),ISNUMBER(ITRC!$Q$5)), IF(M559&lt;ITRC!$Q$5,"INCUMPLIDA","PROCESO"), "VERIFICAR FECHA")),"SIN VALOR AVANCE")</f>
        <v>CUMPLIDA</v>
      </c>
      <c r="R559" s="992" t="s">
        <v>559</v>
      </c>
    </row>
    <row r="560" spans="2:18" ht="135" x14ac:dyDescent="0.25">
      <c r="B560" s="51" t="s">
        <v>18</v>
      </c>
      <c r="C560" s="52" t="s">
        <v>17</v>
      </c>
      <c r="D560" s="1204"/>
      <c r="E560" s="1204"/>
      <c r="F560" s="1130"/>
      <c r="G560" s="1130"/>
      <c r="H560" s="987" t="s">
        <v>2366</v>
      </c>
      <c r="I560" s="987" t="s">
        <v>2367</v>
      </c>
      <c r="J560" s="987" t="s">
        <v>2368</v>
      </c>
      <c r="K560" s="839">
        <v>1</v>
      </c>
      <c r="L560" s="569">
        <v>44652</v>
      </c>
      <c r="M560" s="569">
        <v>44712</v>
      </c>
      <c r="N560" s="840">
        <f t="shared" si="32"/>
        <v>8.5714285714285712</v>
      </c>
      <c r="O560" s="841">
        <v>1</v>
      </c>
      <c r="P560" s="841">
        <f t="shared" si="33"/>
        <v>1</v>
      </c>
      <c r="Q560" s="995" t="str">
        <f>IF(ISNUMBER(P560),IF(P560=100%,"CUMPLIDA",IF(AND(ISNUMBER(M560),ISNUMBER(ITRC!$Q$5)), IF(M560&lt;ITRC!$Q$5,"INCUMPLIDA","PROCESO"), "VERIFICAR FECHA")),"SIN VALOR AVANCE")</f>
        <v>CUMPLIDA</v>
      </c>
      <c r="R560" s="992" t="s">
        <v>559</v>
      </c>
    </row>
    <row r="561" spans="2:18" ht="135" x14ac:dyDescent="0.25">
      <c r="B561" s="51" t="s">
        <v>18</v>
      </c>
      <c r="C561" s="52" t="s">
        <v>17</v>
      </c>
      <c r="D561" s="1204"/>
      <c r="E561" s="1204"/>
      <c r="F561" s="1130"/>
      <c r="G561" s="1130"/>
      <c r="H561" s="987" t="s">
        <v>2369</v>
      </c>
      <c r="I561" s="987" t="s">
        <v>2370</v>
      </c>
      <c r="J561" s="987" t="s">
        <v>2371</v>
      </c>
      <c r="K561" s="839">
        <v>1</v>
      </c>
      <c r="L561" s="569">
        <v>44713</v>
      </c>
      <c r="M561" s="569">
        <v>44803</v>
      </c>
      <c r="N561" s="840">
        <f t="shared" si="32"/>
        <v>12.857142857142858</v>
      </c>
      <c r="O561" s="841">
        <v>1</v>
      </c>
      <c r="P561" s="841">
        <f t="shared" si="33"/>
        <v>1</v>
      </c>
      <c r="Q561" s="995" t="str">
        <f>IF(ISNUMBER(P561),IF(P561=100%,"CUMPLIDA",IF(AND(ISNUMBER(M561),ISNUMBER(ITRC!$Q$5)), IF(M561&lt;ITRC!$Q$5,"INCUMPLIDA","PROCESO"), "VERIFICAR FECHA")),"SIN VALOR AVANCE")</f>
        <v>CUMPLIDA</v>
      </c>
      <c r="R561" s="992" t="s">
        <v>559</v>
      </c>
    </row>
    <row r="562" spans="2:18" ht="105" x14ac:dyDescent="0.25">
      <c r="B562" s="51" t="s">
        <v>18</v>
      </c>
      <c r="C562" s="52" t="s">
        <v>17</v>
      </c>
      <c r="D562" s="1204"/>
      <c r="E562" s="1204"/>
      <c r="F562" s="1130" t="s">
        <v>2372</v>
      </c>
      <c r="G562" s="1130"/>
      <c r="H562" s="987" t="s">
        <v>2373</v>
      </c>
      <c r="I562" s="987" t="s">
        <v>2374</v>
      </c>
      <c r="J562" s="987" t="s">
        <v>2375</v>
      </c>
      <c r="K562" s="839">
        <v>6</v>
      </c>
      <c r="L562" s="569">
        <v>44652</v>
      </c>
      <c r="M562" s="569">
        <v>44809</v>
      </c>
      <c r="N562" s="840">
        <f t="shared" si="32"/>
        <v>22.428571428571427</v>
      </c>
      <c r="O562" s="841">
        <v>1</v>
      </c>
      <c r="P562" s="841">
        <f t="shared" si="33"/>
        <v>1</v>
      </c>
      <c r="Q562" s="995" t="str">
        <f>IF(ISNUMBER(P562),IF(P562=100%,"CUMPLIDA",IF(AND(ISNUMBER(M562),ISNUMBER(ITRC!$Q$5)), IF(M562&lt;ITRC!$Q$5,"INCUMPLIDA","PROCESO"), "VERIFICAR FECHA")),"SIN VALOR AVANCE")</f>
        <v>CUMPLIDA</v>
      </c>
      <c r="R562" s="992" t="s">
        <v>559</v>
      </c>
    </row>
    <row r="563" spans="2:18" ht="120" x14ac:dyDescent="0.25">
      <c r="B563" s="51" t="s">
        <v>18</v>
      </c>
      <c r="C563" s="52" t="s">
        <v>17</v>
      </c>
      <c r="D563" s="1204"/>
      <c r="E563" s="1204"/>
      <c r="F563" s="1130"/>
      <c r="G563" s="1130"/>
      <c r="H563" s="987" t="s">
        <v>2376</v>
      </c>
      <c r="I563" s="987" t="s">
        <v>2377</v>
      </c>
      <c r="J563" s="987" t="s">
        <v>2378</v>
      </c>
      <c r="K563" s="839">
        <v>6</v>
      </c>
      <c r="L563" s="569">
        <v>44656</v>
      </c>
      <c r="M563" s="569">
        <v>44819</v>
      </c>
      <c r="N563" s="840">
        <f t="shared" si="32"/>
        <v>23.285714285714285</v>
      </c>
      <c r="O563" s="841">
        <v>1</v>
      </c>
      <c r="P563" s="841">
        <f t="shared" si="33"/>
        <v>1</v>
      </c>
      <c r="Q563" s="995" t="str">
        <f>IF(ISNUMBER(P563),IF(P563=100%,"CUMPLIDA",IF(AND(ISNUMBER(M563),ISNUMBER(ITRC!$Q$5)), IF(M563&lt;ITRC!$Q$5,"INCUMPLIDA","PROCESO"), "VERIFICAR FECHA")),"SIN VALOR AVANCE")</f>
        <v>CUMPLIDA</v>
      </c>
      <c r="R563" s="992" t="s">
        <v>559</v>
      </c>
    </row>
    <row r="564" spans="2:18" ht="105" x14ac:dyDescent="0.25">
      <c r="B564" s="51" t="s">
        <v>18</v>
      </c>
      <c r="C564" s="52" t="s">
        <v>17</v>
      </c>
      <c r="D564" s="1204"/>
      <c r="E564" s="1204"/>
      <c r="F564" s="1130"/>
      <c r="G564" s="1130"/>
      <c r="H564" s="987" t="s">
        <v>2379</v>
      </c>
      <c r="I564" s="987" t="s">
        <v>2374</v>
      </c>
      <c r="J564" s="987" t="s">
        <v>2375</v>
      </c>
      <c r="K564" s="839">
        <v>6</v>
      </c>
      <c r="L564" s="569">
        <v>44652</v>
      </c>
      <c r="M564" s="569">
        <v>44809</v>
      </c>
      <c r="N564" s="840">
        <f t="shared" si="32"/>
        <v>22.428571428571427</v>
      </c>
      <c r="O564" s="841">
        <v>1</v>
      </c>
      <c r="P564" s="841">
        <f t="shared" si="33"/>
        <v>1</v>
      </c>
      <c r="Q564" s="995" t="str">
        <f>IF(ISNUMBER(P564),IF(P564=100%,"CUMPLIDA",IF(AND(ISNUMBER(M564),ISNUMBER(ITRC!$Q$5)), IF(M564&lt;ITRC!$Q$5,"INCUMPLIDA","PROCESO"), "VERIFICAR FECHA")),"SIN VALOR AVANCE")</f>
        <v>CUMPLIDA</v>
      </c>
      <c r="R564" s="992" t="s">
        <v>559</v>
      </c>
    </row>
    <row r="565" spans="2:18" ht="120" x14ac:dyDescent="0.25">
      <c r="B565" s="51" t="s">
        <v>18</v>
      </c>
      <c r="C565" s="52" t="s">
        <v>17</v>
      </c>
      <c r="D565" s="1204"/>
      <c r="E565" s="1204"/>
      <c r="F565" s="1130"/>
      <c r="G565" s="1130"/>
      <c r="H565" s="987" t="s">
        <v>2380</v>
      </c>
      <c r="I565" s="987" t="s">
        <v>2377</v>
      </c>
      <c r="J565" s="987" t="s">
        <v>2378</v>
      </c>
      <c r="K565" s="839">
        <v>6</v>
      </c>
      <c r="L565" s="569">
        <v>44656</v>
      </c>
      <c r="M565" s="569">
        <v>44819</v>
      </c>
      <c r="N565" s="840">
        <f t="shared" si="32"/>
        <v>23.285714285714285</v>
      </c>
      <c r="O565" s="841">
        <v>1</v>
      </c>
      <c r="P565" s="841">
        <f t="shared" si="33"/>
        <v>1</v>
      </c>
      <c r="Q565" s="995" t="str">
        <f>IF(ISNUMBER(P565),IF(P565=100%,"CUMPLIDA",IF(AND(ISNUMBER(M565),ISNUMBER(ITRC!$Q$5)), IF(M565&lt;ITRC!$Q$5,"INCUMPLIDA","PROCESO"), "VERIFICAR FECHA")),"SIN VALOR AVANCE")</f>
        <v>CUMPLIDA</v>
      </c>
      <c r="R565" s="992" t="s">
        <v>559</v>
      </c>
    </row>
    <row r="566" spans="2:18" ht="210" x14ac:dyDescent="0.25">
      <c r="B566" s="51" t="s">
        <v>18</v>
      </c>
      <c r="C566" s="52" t="s">
        <v>17</v>
      </c>
      <c r="D566" s="1204"/>
      <c r="E566" s="1204"/>
      <c r="F566" s="1130"/>
      <c r="G566" s="1130"/>
      <c r="H566" s="987" t="s">
        <v>2381</v>
      </c>
      <c r="I566" s="987" t="s">
        <v>2382</v>
      </c>
      <c r="J566" s="987" t="s">
        <v>2383</v>
      </c>
      <c r="K566" s="839">
        <v>1</v>
      </c>
      <c r="L566" s="569">
        <v>44621</v>
      </c>
      <c r="M566" s="569">
        <v>44773</v>
      </c>
      <c r="N566" s="840">
        <f t="shared" si="32"/>
        <v>21.714285714285715</v>
      </c>
      <c r="O566" s="841">
        <v>1</v>
      </c>
      <c r="P566" s="841">
        <f t="shared" si="33"/>
        <v>1</v>
      </c>
      <c r="Q566" s="995" t="str">
        <f>IF(ISNUMBER(P566),IF(P566=100%,"CUMPLIDA",IF(AND(ISNUMBER(M566),ISNUMBER(ITRC!$Q$5)), IF(M566&lt;ITRC!$Q$5,"INCUMPLIDA","PROCESO"), "VERIFICAR FECHA")),"SIN VALOR AVANCE")</f>
        <v>CUMPLIDA</v>
      </c>
      <c r="R566" s="992" t="s">
        <v>559</v>
      </c>
    </row>
    <row r="567" spans="2:18" ht="225" x14ac:dyDescent="0.25">
      <c r="B567" s="51" t="s">
        <v>18</v>
      </c>
      <c r="C567" s="52" t="s">
        <v>17</v>
      </c>
      <c r="D567" s="1204" t="s">
        <v>2384</v>
      </c>
      <c r="E567" s="1204" t="s">
        <v>1865</v>
      </c>
      <c r="F567" s="1130" t="s">
        <v>2385</v>
      </c>
      <c r="G567" s="1130" t="s">
        <v>2386</v>
      </c>
      <c r="H567" s="987" t="s">
        <v>2387</v>
      </c>
      <c r="I567" s="987" t="s">
        <v>2388</v>
      </c>
      <c r="J567" s="987" t="s">
        <v>2389</v>
      </c>
      <c r="K567" s="839">
        <v>1</v>
      </c>
      <c r="L567" s="569">
        <v>44805</v>
      </c>
      <c r="M567" s="569">
        <v>44834</v>
      </c>
      <c r="N567" s="840">
        <f t="shared" si="32"/>
        <v>4.1428571428571432</v>
      </c>
      <c r="O567" s="841">
        <v>1</v>
      </c>
      <c r="P567" s="841">
        <f t="shared" si="33"/>
        <v>1</v>
      </c>
      <c r="Q567" s="995" t="str">
        <f>IF(ISNUMBER(P567),IF(P567=100%,"CUMPLIDA",IF(AND(ISNUMBER(M567),ISNUMBER(ITRC!$Q$5)), IF(M567&lt;ITRC!$Q$5,"INCUMPLIDA","PROCESO"), "VERIFICAR FECHA")),"SIN VALOR AVANCE")</f>
        <v>CUMPLIDA</v>
      </c>
      <c r="R567" s="992" t="s">
        <v>559</v>
      </c>
    </row>
    <row r="568" spans="2:18" ht="135.6" x14ac:dyDescent="0.25">
      <c r="B568" s="51" t="s">
        <v>18</v>
      </c>
      <c r="C568" s="52" t="s">
        <v>17</v>
      </c>
      <c r="D568" s="1204"/>
      <c r="E568" s="1204"/>
      <c r="F568" s="1130"/>
      <c r="G568" s="1130"/>
      <c r="H568" s="987" t="s">
        <v>2390</v>
      </c>
      <c r="I568" s="987" t="s">
        <v>2391</v>
      </c>
      <c r="J568" s="987" t="s">
        <v>2392</v>
      </c>
      <c r="K568" s="839">
        <v>6</v>
      </c>
      <c r="L568" s="569">
        <v>44835</v>
      </c>
      <c r="M568" s="569">
        <v>45016</v>
      </c>
      <c r="N568" s="840">
        <f t="shared" si="32"/>
        <v>25.857142857142858</v>
      </c>
      <c r="O568" s="841">
        <v>1</v>
      </c>
      <c r="P568" s="841">
        <f t="shared" si="33"/>
        <v>1</v>
      </c>
      <c r="Q568" s="995" t="str">
        <f>IF(ISNUMBER(P568),IF(P568=100%,"CUMPLIDA",IF(AND(ISNUMBER(M568),ISNUMBER(ITRC!$Q$5)), IF(M568&lt;ITRC!$Q$5,"INCUMPLIDA","PROCESO"), "VERIFICAR FECHA")),"SIN VALOR AVANCE")</f>
        <v>CUMPLIDA</v>
      </c>
      <c r="R568" s="992" t="s">
        <v>2393</v>
      </c>
    </row>
    <row r="569" spans="2:18" ht="105" x14ac:dyDescent="0.25">
      <c r="B569" s="51" t="s">
        <v>18</v>
      </c>
      <c r="C569" s="52" t="s">
        <v>17</v>
      </c>
      <c r="D569" s="1204"/>
      <c r="E569" s="1204"/>
      <c r="F569" s="1130"/>
      <c r="G569" s="1130"/>
      <c r="H569" s="987" t="s">
        <v>2394</v>
      </c>
      <c r="I569" s="987" t="s">
        <v>2395</v>
      </c>
      <c r="J569" s="987" t="s">
        <v>2396</v>
      </c>
      <c r="K569" s="841">
        <v>1</v>
      </c>
      <c r="L569" s="569">
        <v>44805</v>
      </c>
      <c r="M569" s="569">
        <v>45291</v>
      </c>
      <c r="N569" s="840">
        <f t="shared" si="32"/>
        <v>69.428571428571431</v>
      </c>
      <c r="O569" s="841">
        <v>0</v>
      </c>
      <c r="P569" s="841">
        <f t="shared" si="33"/>
        <v>0</v>
      </c>
      <c r="Q569" s="995" t="str">
        <f>IF(ISNUMBER(P569),IF(P569=100%,"CUMPLIDA",IF(AND(ISNUMBER(M569),ISNUMBER(ITRC!$Q$5)), IF(M569&lt;ITRC!$Q$5,"INCUMPLIDA","PROCESO"), "VERIFICAR FECHA")),"SIN VALOR AVANCE")</f>
        <v>PROCESO</v>
      </c>
      <c r="R569" s="992" t="s">
        <v>2397</v>
      </c>
    </row>
    <row r="570" spans="2:18" ht="105" x14ac:dyDescent="0.25">
      <c r="B570" s="51" t="s">
        <v>18</v>
      </c>
      <c r="C570" s="52" t="s">
        <v>17</v>
      </c>
      <c r="D570" s="1204"/>
      <c r="E570" s="1204"/>
      <c r="F570" s="1130" t="s">
        <v>2398</v>
      </c>
      <c r="G570" s="1130"/>
      <c r="H570" s="987" t="s">
        <v>2394</v>
      </c>
      <c r="I570" s="987" t="s">
        <v>2395</v>
      </c>
      <c r="J570" s="987" t="s">
        <v>2399</v>
      </c>
      <c r="K570" s="841">
        <v>1</v>
      </c>
      <c r="L570" s="569">
        <v>45108</v>
      </c>
      <c r="M570" s="569">
        <v>45473</v>
      </c>
      <c r="N570" s="840">
        <f t="shared" si="32"/>
        <v>52.142857142857146</v>
      </c>
      <c r="O570" s="841">
        <v>0</v>
      </c>
      <c r="P570" s="841">
        <f t="shared" si="33"/>
        <v>0</v>
      </c>
      <c r="Q570" s="995" t="str">
        <f>IF(ISNUMBER(P570),IF(P570=100%,"CUMPLIDA",IF(AND(ISNUMBER(M570),ISNUMBER(ITRC!$Q$5)), IF(M570&lt;ITRC!$Q$5,"INCUMPLIDA","PROCESO"), "VERIFICAR FECHA")),"SIN VALOR AVANCE")</f>
        <v>PROCESO</v>
      </c>
      <c r="R570" s="992" t="s">
        <v>2397</v>
      </c>
    </row>
    <row r="571" spans="2:18" ht="135" x14ac:dyDescent="0.25">
      <c r="B571" s="51" t="s">
        <v>18</v>
      </c>
      <c r="C571" s="52" t="s">
        <v>17</v>
      </c>
      <c r="D571" s="1204"/>
      <c r="E571" s="1204"/>
      <c r="F571" s="1130"/>
      <c r="G571" s="1130"/>
      <c r="H571" s="987" t="s">
        <v>1896</v>
      </c>
      <c r="I571" s="987" t="s">
        <v>2400</v>
      </c>
      <c r="J571" s="987" t="s">
        <v>1898</v>
      </c>
      <c r="K571" s="839">
        <v>4</v>
      </c>
      <c r="L571" s="569">
        <v>44805</v>
      </c>
      <c r="M571" s="569">
        <v>45168</v>
      </c>
      <c r="N571" s="840">
        <f t="shared" si="32"/>
        <v>51.857142857142854</v>
      </c>
      <c r="O571" s="841">
        <v>0</v>
      </c>
      <c r="P571" s="841">
        <f t="shared" si="33"/>
        <v>0</v>
      </c>
      <c r="Q571" s="995" t="str">
        <f>IF(ISNUMBER(P571),IF(P571=100%,"CUMPLIDA",IF(AND(ISNUMBER(M571),ISNUMBER(ITRC!$Q$5)), IF(M571&lt;ITRC!$Q$5,"INCUMPLIDA","PROCESO"), "VERIFICAR FECHA")),"SIN VALOR AVANCE")</f>
        <v>PROCESO</v>
      </c>
      <c r="R571" s="992" t="s">
        <v>2397</v>
      </c>
    </row>
    <row r="572" spans="2:18" ht="90" x14ac:dyDescent="0.25">
      <c r="B572" s="51" t="s">
        <v>18</v>
      </c>
      <c r="C572" s="52" t="s">
        <v>17</v>
      </c>
      <c r="D572" s="1204"/>
      <c r="E572" s="1204"/>
      <c r="F572" s="1130"/>
      <c r="G572" s="1130"/>
      <c r="H572" s="987" t="s">
        <v>1911</v>
      </c>
      <c r="I572" s="987" t="s">
        <v>1912</v>
      </c>
      <c r="J572" s="987" t="s">
        <v>584</v>
      </c>
      <c r="K572" s="841">
        <v>1</v>
      </c>
      <c r="L572" s="569">
        <v>44835</v>
      </c>
      <c r="M572" s="569">
        <v>44956</v>
      </c>
      <c r="N572" s="840">
        <f t="shared" si="32"/>
        <v>17.285714285714285</v>
      </c>
      <c r="O572" s="841">
        <v>1</v>
      </c>
      <c r="P572" s="841">
        <f t="shared" si="33"/>
        <v>1</v>
      </c>
      <c r="Q572" s="995" t="str">
        <f>IF(ISNUMBER(P572),IF(P572=100%,"CUMPLIDA",IF(AND(ISNUMBER(M572),ISNUMBER(ITRC!$Q$5)), IF(M572&lt;ITRC!$Q$5,"INCUMPLIDA","PROCESO"), "VERIFICAR FECHA")),"SIN VALOR AVANCE")</f>
        <v>CUMPLIDA</v>
      </c>
      <c r="R572" s="992" t="s">
        <v>2397</v>
      </c>
    </row>
    <row r="573" spans="2:18" ht="90" x14ac:dyDescent="0.25">
      <c r="B573" s="51" t="s">
        <v>18</v>
      </c>
      <c r="C573" s="52" t="s">
        <v>17</v>
      </c>
      <c r="D573" s="1204"/>
      <c r="E573" s="1204"/>
      <c r="F573" s="1130" t="s">
        <v>2401</v>
      </c>
      <c r="G573" s="1130"/>
      <c r="H573" s="987" t="s">
        <v>1913</v>
      </c>
      <c r="I573" s="987" t="s">
        <v>2402</v>
      </c>
      <c r="J573" s="987" t="s">
        <v>585</v>
      </c>
      <c r="K573" s="839">
        <v>4</v>
      </c>
      <c r="L573" s="569">
        <v>44835</v>
      </c>
      <c r="M573" s="569">
        <v>44956</v>
      </c>
      <c r="N573" s="840">
        <f t="shared" si="32"/>
        <v>17.285714285714285</v>
      </c>
      <c r="O573" s="841">
        <v>1</v>
      </c>
      <c r="P573" s="841">
        <f t="shared" si="33"/>
        <v>1</v>
      </c>
      <c r="Q573" s="995" t="str">
        <f>IF(ISNUMBER(P573),IF(P573=100%,"CUMPLIDA",IF(AND(ISNUMBER(M573),ISNUMBER(ITRC!$Q$5)), IF(M573&lt;ITRC!$Q$5,"INCUMPLIDA","PROCESO"), "VERIFICAR FECHA")),"SIN VALOR AVANCE")</f>
        <v>CUMPLIDA</v>
      </c>
      <c r="R573" s="992" t="s">
        <v>2397</v>
      </c>
    </row>
    <row r="574" spans="2:18" ht="90.6" x14ac:dyDescent="0.25">
      <c r="B574" s="51" t="s">
        <v>18</v>
      </c>
      <c r="C574" s="52" t="s">
        <v>17</v>
      </c>
      <c r="D574" s="1204"/>
      <c r="E574" s="1204"/>
      <c r="F574" s="1130"/>
      <c r="G574" s="1130"/>
      <c r="H574" s="987" t="s">
        <v>2403</v>
      </c>
      <c r="I574" s="987" t="s">
        <v>2404</v>
      </c>
      <c r="J574" s="987" t="s">
        <v>2405</v>
      </c>
      <c r="K574" s="839">
        <v>1</v>
      </c>
      <c r="L574" s="569">
        <v>44805</v>
      </c>
      <c r="M574" s="569">
        <v>44865</v>
      </c>
      <c r="N574" s="840">
        <f t="shared" si="32"/>
        <v>8.5714285714285712</v>
      </c>
      <c r="O574" s="841">
        <v>1</v>
      </c>
      <c r="P574" s="841">
        <f t="shared" si="33"/>
        <v>1</v>
      </c>
      <c r="Q574" s="995" t="str">
        <f>IF(ISNUMBER(P574),IF(P574=100%,"CUMPLIDA",IF(AND(ISNUMBER(M574),ISNUMBER(ITRC!$Q$5)), IF(M574&lt;ITRC!$Q$5,"INCUMPLIDA","PROCESO"), "VERIFICAR FECHA")),"SIN VALOR AVANCE")</f>
        <v>CUMPLIDA</v>
      </c>
      <c r="R574" s="992" t="s">
        <v>2406</v>
      </c>
    </row>
    <row r="575" spans="2:18" ht="60.6" x14ac:dyDescent="0.25">
      <c r="B575" s="51" t="s">
        <v>18</v>
      </c>
      <c r="C575" s="52" t="s">
        <v>17</v>
      </c>
      <c r="D575" s="1204"/>
      <c r="E575" s="1204"/>
      <c r="F575" s="1130"/>
      <c r="G575" s="1130"/>
      <c r="H575" s="987" t="s">
        <v>2407</v>
      </c>
      <c r="I575" s="987" t="s">
        <v>2408</v>
      </c>
      <c r="J575" s="987" t="s">
        <v>2409</v>
      </c>
      <c r="K575" s="839">
        <v>2</v>
      </c>
      <c r="L575" s="569">
        <v>44805</v>
      </c>
      <c r="M575" s="569">
        <v>44834</v>
      </c>
      <c r="N575" s="840">
        <f t="shared" si="32"/>
        <v>4.1428571428571432</v>
      </c>
      <c r="O575" s="841">
        <v>1</v>
      </c>
      <c r="P575" s="841">
        <f t="shared" si="33"/>
        <v>1</v>
      </c>
      <c r="Q575" s="995" t="str">
        <f>IF(ISNUMBER(P575),IF(P575=100%,"CUMPLIDA",IF(AND(ISNUMBER(M575),ISNUMBER(ITRC!$Q$5)), IF(M575&lt;ITRC!$Q$5,"INCUMPLIDA","PROCESO"), "VERIFICAR FECHA")),"SIN VALOR AVANCE")</f>
        <v>CUMPLIDA</v>
      </c>
      <c r="R575" s="992" t="s">
        <v>2410</v>
      </c>
    </row>
    <row r="576" spans="2:18" ht="45.6" x14ac:dyDescent="0.25">
      <c r="B576" s="51" t="s">
        <v>18</v>
      </c>
      <c r="C576" s="52" t="s">
        <v>17</v>
      </c>
      <c r="D576" s="1204" t="s">
        <v>2411</v>
      </c>
      <c r="E576" s="1204" t="s">
        <v>2412</v>
      </c>
      <c r="F576" s="1130" t="s">
        <v>2413</v>
      </c>
      <c r="G576" s="1130" t="s">
        <v>2414</v>
      </c>
      <c r="H576" s="1130" t="s">
        <v>1572</v>
      </c>
      <c r="I576" s="990" t="s">
        <v>3181</v>
      </c>
      <c r="J576" s="54" t="s">
        <v>351</v>
      </c>
      <c r="K576" s="839">
        <v>1</v>
      </c>
      <c r="L576" s="569">
        <v>44774</v>
      </c>
      <c r="M576" s="569">
        <v>45289</v>
      </c>
      <c r="N576" s="840">
        <f t="shared" si="32"/>
        <v>73.571428571428569</v>
      </c>
      <c r="O576" s="841">
        <v>0.28000000000000003</v>
      </c>
      <c r="P576" s="841">
        <f t="shared" si="33"/>
        <v>0.28000000000000003</v>
      </c>
      <c r="Q576" s="995" t="str">
        <f>IF(ISNUMBER(P576),IF(P576=100%,"CUMPLIDA",IF(AND(ISNUMBER(M576),ISNUMBER(ITRC!$Q$5)), IF(M576&lt;ITRC!$Q$5,"INCUMPLIDA","PROCESO"), "VERIFICAR FECHA")),"SIN VALOR AVANCE")</f>
        <v>PROCESO</v>
      </c>
      <c r="R576" s="992" t="s">
        <v>3193</v>
      </c>
    </row>
    <row r="577" spans="2:18" ht="135.6" x14ac:dyDescent="0.25">
      <c r="B577" s="51" t="s">
        <v>18</v>
      </c>
      <c r="C577" s="52" t="s">
        <v>17</v>
      </c>
      <c r="D577" s="1204"/>
      <c r="E577" s="1204"/>
      <c r="F577" s="1130"/>
      <c r="G577" s="1130"/>
      <c r="H577" s="1130"/>
      <c r="I577" s="1231" t="s">
        <v>479</v>
      </c>
      <c r="J577" s="54" t="s">
        <v>1573</v>
      </c>
      <c r="K577" s="839">
        <v>1</v>
      </c>
      <c r="L577" s="569">
        <v>45292</v>
      </c>
      <c r="M577" s="569">
        <v>45504</v>
      </c>
      <c r="N577" s="840">
        <f t="shared" si="32"/>
        <v>30.285714285714285</v>
      </c>
      <c r="O577" s="841">
        <v>0</v>
      </c>
      <c r="P577" s="841">
        <f t="shared" si="33"/>
        <v>0</v>
      </c>
      <c r="Q577" s="995" t="str">
        <f>IF(ISNUMBER(P577),IF(P577=100%,"CUMPLIDA",IF(AND(ISNUMBER(M577),ISNUMBER(ITRC!$Q$5)), IF(M577&lt;ITRC!$Q$5,"INCUMPLIDA","PROCESO"), "VERIFICAR FECHA")),"SIN VALOR AVANCE")</f>
        <v>PROCESO</v>
      </c>
      <c r="R577" s="992" t="s">
        <v>3194</v>
      </c>
    </row>
    <row r="578" spans="2:18" ht="135.6" x14ac:dyDescent="0.25">
      <c r="B578" s="51" t="s">
        <v>18</v>
      </c>
      <c r="C578" s="52" t="s">
        <v>17</v>
      </c>
      <c r="D578" s="1204"/>
      <c r="E578" s="1204"/>
      <c r="F578" s="1130"/>
      <c r="G578" s="1130"/>
      <c r="H578" s="1130"/>
      <c r="I578" s="1231"/>
      <c r="J578" s="54" t="s">
        <v>1574</v>
      </c>
      <c r="K578" s="839">
        <v>4</v>
      </c>
      <c r="L578" s="569">
        <v>45505</v>
      </c>
      <c r="M578" s="569">
        <v>45869</v>
      </c>
      <c r="N578" s="840">
        <f t="shared" si="32"/>
        <v>52</v>
      </c>
      <c r="O578" s="841">
        <v>0</v>
      </c>
      <c r="P578" s="841">
        <f t="shared" si="33"/>
        <v>0</v>
      </c>
      <c r="Q578" s="995" t="str">
        <f>IF(ISNUMBER(P578),IF(P578=100%,"CUMPLIDA",IF(AND(ISNUMBER(M578),ISNUMBER(ITRC!$Q$5)), IF(M578&lt;ITRC!$Q$5,"INCUMPLIDA","PROCESO"), "VERIFICAR FECHA")),"SIN VALOR AVANCE")</f>
        <v>PROCESO</v>
      </c>
      <c r="R578" s="992" t="s">
        <v>3194</v>
      </c>
    </row>
    <row r="579" spans="2:18" ht="135.6" x14ac:dyDescent="0.25">
      <c r="B579" s="51" t="s">
        <v>18</v>
      </c>
      <c r="C579" s="52" t="s">
        <v>17</v>
      </c>
      <c r="D579" s="1204"/>
      <c r="E579" s="1204"/>
      <c r="F579" s="1130"/>
      <c r="G579" s="1130"/>
      <c r="H579" s="1130"/>
      <c r="I579" s="990" t="s">
        <v>1575</v>
      </c>
      <c r="J579" s="54" t="s">
        <v>1576</v>
      </c>
      <c r="K579" s="839">
        <v>1</v>
      </c>
      <c r="L579" s="569">
        <v>45870</v>
      </c>
      <c r="M579" s="569">
        <v>46022</v>
      </c>
      <c r="N579" s="840">
        <f t="shared" si="32"/>
        <v>21.714285714285715</v>
      </c>
      <c r="O579" s="841">
        <v>0</v>
      </c>
      <c r="P579" s="841">
        <f t="shared" si="33"/>
        <v>0</v>
      </c>
      <c r="Q579" s="995" t="str">
        <f>IF(ISNUMBER(P579),IF(P579=100%,"CUMPLIDA",IF(AND(ISNUMBER(M579),ISNUMBER(ITRC!$Q$5)), IF(M579&lt;ITRC!$Q$5,"INCUMPLIDA","PROCESO"), "VERIFICAR FECHA")),"SIN VALOR AVANCE")</f>
        <v>PROCESO</v>
      </c>
      <c r="R579" s="992" t="s">
        <v>3194</v>
      </c>
    </row>
    <row r="580" spans="2:18" ht="60.6" x14ac:dyDescent="0.25">
      <c r="B580" s="51" t="s">
        <v>18</v>
      </c>
      <c r="C580" s="52" t="s">
        <v>17</v>
      </c>
      <c r="D580" s="1204"/>
      <c r="E580" s="1204"/>
      <c r="F580" s="1130"/>
      <c r="G580" s="1130"/>
      <c r="H580" s="987" t="s">
        <v>2416</v>
      </c>
      <c r="I580" s="987" t="s">
        <v>2417</v>
      </c>
      <c r="J580" s="987" t="s">
        <v>2418</v>
      </c>
      <c r="K580" s="839">
        <v>1</v>
      </c>
      <c r="L580" s="669" t="s">
        <v>2419</v>
      </c>
      <c r="M580" s="669" t="s">
        <v>2419</v>
      </c>
      <c r="N580" s="840" t="e">
        <f t="shared" si="32"/>
        <v>#VALUE!</v>
      </c>
      <c r="O580" s="841">
        <v>1</v>
      </c>
      <c r="P580" s="841">
        <f t="shared" si="33"/>
        <v>1</v>
      </c>
      <c r="Q580" s="995" t="str">
        <f>IF(ISNUMBER(P580),IF(P580=100%,"CUMPLIDA",IF(AND(ISNUMBER(M580),ISNUMBER(ITRC!$Q$5)), IF(M580&lt;ITRC!$Q$5,"INCUMPLIDA","PROCESO"), "VERIFICAR FECHA")),"SIN VALOR AVANCE")</f>
        <v>CUMPLIDA</v>
      </c>
      <c r="R580" s="992" t="s">
        <v>2420</v>
      </c>
    </row>
    <row r="581" spans="2:18" ht="150.6" x14ac:dyDescent="0.25">
      <c r="B581" s="51" t="s">
        <v>18</v>
      </c>
      <c r="C581" s="52" t="s">
        <v>17</v>
      </c>
      <c r="D581" s="1204"/>
      <c r="E581" s="1204"/>
      <c r="F581" s="1130"/>
      <c r="G581" s="1130"/>
      <c r="H581" s="1130" t="s">
        <v>3488</v>
      </c>
      <c r="I581" s="990" t="s">
        <v>472</v>
      </c>
      <c r="J581" s="987" t="s">
        <v>473</v>
      </c>
      <c r="K581" s="839">
        <v>1</v>
      </c>
      <c r="L581" s="569">
        <v>43831</v>
      </c>
      <c r="M581" s="569">
        <v>44074</v>
      </c>
      <c r="N581" s="840">
        <f t="shared" ref="N581:N612" si="34">(M581-L581)/7</f>
        <v>34.714285714285715</v>
      </c>
      <c r="O581" s="841">
        <v>1</v>
      </c>
      <c r="P581" s="841">
        <f t="shared" si="33"/>
        <v>1</v>
      </c>
      <c r="Q581" s="995" t="str">
        <f>IF(ISNUMBER(P581),IF(P581=100%,"CUMPLIDA",IF(AND(ISNUMBER(M581),ISNUMBER(ITRC!$Q$5)), IF(M581&lt;ITRC!$Q$5,"INCUMPLIDA","PROCESO"), "VERIFICAR FECHA")),"SIN VALOR AVANCE")</f>
        <v>CUMPLIDA</v>
      </c>
      <c r="R581" s="992" t="s">
        <v>2421</v>
      </c>
    </row>
    <row r="582" spans="2:18" ht="150.6" x14ac:dyDescent="0.25">
      <c r="B582" s="51" t="s">
        <v>18</v>
      </c>
      <c r="C582" s="52" t="s">
        <v>17</v>
      </c>
      <c r="D582" s="1204"/>
      <c r="E582" s="1204"/>
      <c r="F582" s="1130"/>
      <c r="G582" s="1130"/>
      <c r="H582" s="1130"/>
      <c r="I582" s="990" t="s">
        <v>475</v>
      </c>
      <c r="J582" s="987" t="s">
        <v>95</v>
      </c>
      <c r="K582" s="839">
        <v>1</v>
      </c>
      <c r="L582" s="569">
        <v>44075</v>
      </c>
      <c r="M582" s="569">
        <v>44196</v>
      </c>
      <c r="N582" s="840">
        <f t="shared" si="34"/>
        <v>17.285714285714285</v>
      </c>
      <c r="O582" s="841">
        <v>1</v>
      </c>
      <c r="P582" s="841">
        <f t="shared" si="33"/>
        <v>1</v>
      </c>
      <c r="Q582" s="995" t="str">
        <f>IF(ISNUMBER(P582),IF(P582=100%,"CUMPLIDA",IF(AND(ISNUMBER(M582),ISNUMBER(ITRC!$Q$5)), IF(M582&lt;ITRC!$Q$5,"INCUMPLIDA","PROCESO"), "VERIFICAR FECHA")),"SIN VALOR AVANCE")</f>
        <v>CUMPLIDA</v>
      </c>
      <c r="R582" s="992" t="s">
        <v>2421</v>
      </c>
    </row>
    <row r="583" spans="2:18" ht="255.6" x14ac:dyDescent="0.25">
      <c r="B583" s="51" t="s">
        <v>18</v>
      </c>
      <c r="C583" s="52" t="s">
        <v>17</v>
      </c>
      <c r="D583" s="1204"/>
      <c r="E583" s="1204"/>
      <c r="F583" s="1130"/>
      <c r="G583" s="1130"/>
      <c r="H583" s="1130"/>
      <c r="I583" s="990" t="s">
        <v>3181</v>
      </c>
      <c r="J583" s="54" t="s">
        <v>351</v>
      </c>
      <c r="K583" s="839">
        <v>1</v>
      </c>
      <c r="L583" s="569">
        <v>44774</v>
      </c>
      <c r="M583" s="569">
        <v>45289</v>
      </c>
      <c r="N583" s="840">
        <f t="shared" si="34"/>
        <v>73.571428571428569</v>
      </c>
      <c r="O583" s="841">
        <v>0.48</v>
      </c>
      <c r="P583" s="841">
        <f t="shared" si="33"/>
        <v>0.48</v>
      </c>
      <c r="Q583" s="995" t="str">
        <f>IF(ISNUMBER(P583),IF(P583=100%,"CUMPLIDA",IF(AND(ISNUMBER(M583),ISNUMBER(ITRC!$Q$5)), IF(M583&lt;ITRC!$Q$5,"INCUMPLIDA","PROCESO"), "VERIFICAR FECHA")),"SIN VALOR AVANCE")</f>
        <v>PROCESO</v>
      </c>
      <c r="R583" s="992" t="s">
        <v>2036</v>
      </c>
    </row>
    <row r="584" spans="2:18" ht="255.6" x14ac:dyDescent="0.25">
      <c r="B584" s="51" t="s">
        <v>18</v>
      </c>
      <c r="C584" s="52" t="s">
        <v>17</v>
      </c>
      <c r="D584" s="1204"/>
      <c r="E584" s="1204"/>
      <c r="F584" s="1130"/>
      <c r="G584" s="1130"/>
      <c r="H584" s="1130"/>
      <c r="I584" s="1231" t="s">
        <v>479</v>
      </c>
      <c r="J584" s="54" t="s">
        <v>1573</v>
      </c>
      <c r="K584" s="839">
        <v>1</v>
      </c>
      <c r="L584" s="569">
        <v>45292</v>
      </c>
      <c r="M584" s="569">
        <v>45504</v>
      </c>
      <c r="N584" s="840">
        <f t="shared" si="34"/>
        <v>30.285714285714285</v>
      </c>
      <c r="O584" s="841">
        <v>0</v>
      </c>
      <c r="P584" s="841">
        <f t="shared" si="33"/>
        <v>0</v>
      </c>
      <c r="Q584" s="995" t="str">
        <f>IF(ISNUMBER(P584),IF(P584=100%,"CUMPLIDA",IF(AND(ISNUMBER(M584),ISNUMBER(ITRC!$Q$5)), IF(M584&lt;ITRC!$Q$5,"INCUMPLIDA","PROCESO"), "VERIFICAR FECHA")),"SIN VALOR AVANCE")</f>
        <v>PROCESO</v>
      </c>
      <c r="R584" s="992" t="s">
        <v>2036</v>
      </c>
    </row>
    <row r="585" spans="2:18" ht="255.6" x14ac:dyDescent="0.25">
      <c r="B585" s="51" t="s">
        <v>18</v>
      </c>
      <c r="C585" s="52" t="s">
        <v>17</v>
      </c>
      <c r="D585" s="1204"/>
      <c r="E585" s="1204"/>
      <c r="F585" s="1130"/>
      <c r="G585" s="1130"/>
      <c r="H585" s="1130"/>
      <c r="I585" s="1231"/>
      <c r="J585" s="54" t="s">
        <v>1574</v>
      </c>
      <c r="K585" s="839">
        <v>4</v>
      </c>
      <c r="L585" s="569">
        <v>45505</v>
      </c>
      <c r="M585" s="569">
        <v>45869</v>
      </c>
      <c r="N585" s="840">
        <f t="shared" si="34"/>
        <v>52</v>
      </c>
      <c r="O585" s="841">
        <v>0</v>
      </c>
      <c r="P585" s="841">
        <f t="shared" si="33"/>
        <v>0</v>
      </c>
      <c r="Q585" s="995" t="str">
        <f>IF(ISNUMBER(P585),IF(P585=100%,"CUMPLIDA",IF(AND(ISNUMBER(M585),ISNUMBER(ITRC!$Q$5)), IF(M585&lt;ITRC!$Q$5,"INCUMPLIDA","PROCESO"), "VERIFICAR FECHA")),"SIN VALOR AVANCE")</f>
        <v>PROCESO</v>
      </c>
      <c r="R585" s="992" t="s">
        <v>2036</v>
      </c>
    </row>
    <row r="586" spans="2:18" ht="255.6" x14ac:dyDescent="0.25">
      <c r="B586" s="51" t="s">
        <v>18</v>
      </c>
      <c r="C586" s="52" t="s">
        <v>17</v>
      </c>
      <c r="D586" s="1204"/>
      <c r="E586" s="1204"/>
      <c r="F586" s="1130"/>
      <c r="G586" s="1130"/>
      <c r="H586" s="1130"/>
      <c r="I586" s="990" t="s">
        <v>356</v>
      </c>
      <c r="J586" s="54" t="s">
        <v>1576</v>
      </c>
      <c r="K586" s="839">
        <v>1</v>
      </c>
      <c r="L586" s="569">
        <v>45870</v>
      </c>
      <c r="M586" s="569">
        <v>46022</v>
      </c>
      <c r="N586" s="840">
        <f t="shared" si="34"/>
        <v>21.714285714285715</v>
      </c>
      <c r="O586" s="841">
        <v>0</v>
      </c>
      <c r="P586" s="841">
        <f t="shared" si="33"/>
        <v>0</v>
      </c>
      <c r="Q586" s="995" t="str">
        <f>IF(ISNUMBER(P586),IF(P586=100%,"CUMPLIDA",IF(AND(ISNUMBER(M586),ISNUMBER(ITRC!$Q$5)), IF(M586&lt;ITRC!$Q$5,"INCUMPLIDA","PROCESO"), "VERIFICAR FECHA")),"SIN VALOR AVANCE")</f>
        <v>PROCESO</v>
      </c>
      <c r="R586" s="992" t="s">
        <v>2036</v>
      </c>
    </row>
    <row r="587" spans="2:18" ht="150.6" x14ac:dyDescent="0.25">
      <c r="B587" s="51" t="s">
        <v>18</v>
      </c>
      <c r="C587" s="52" t="s">
        <v>17</v>
      </c>
      <c r="D587" s="1204"/>
      <c r="E587" s="1204"/>
      <c r="F587" s="1130"/>
      <c r="G587" s="1130"/>
      <c r="H587" s="1130" t="s">
        <v>3489</v>
      </c>
      <c r="I587" s="990" t="s">
        <v>472</v>
      </c>
      <c r="J587" s="987" t="s">
        <v>473</v>
      </c>
      <c r="K587" s="839">
        <v>1</v>
      </c>
      <c r="L587" s="569">
        <v>43831</v>
      </c>
      <c r="M587" s="569">
        <v>44074</v>
      </c>
      <c r="N587" s="840">
        <f t="shared" si="34"/>
        <v>34.714285714285715</v>
      </c>
      <c r="O587" s="841">
        <v>1</v>
      </c>
      <c r="P587" s="841">
        <f t="shared" si="33"/>
        <v>1</v>
      </c>
      <c r="Q587" s="995" t="str">
        <f>IF(ISNUMBER(P587),IF(P587=100%,"CUMPLIDA",IF(AND(ISNUMBER(M587),ISNUMBER(ITRC!$Q$5)), IF(M587&lt;ITRC!$Q$5,"INCUMPLIDA","PROCESO"), "VERIFICAR FECHA")),"SIN VALOR AVANCE")</f>
        <v>CUMPLIDA</v>
      </c>
      <c r="R587" s="992" t="s">
        <v>2421</v>
      </c>
    </row>
    <row r="588" spans="2:18" ht="150.6" x14ac:dyDescent="0.25">
      <c r="B588" s="51" t="s">
        <v>18</v>
      </c>
      <c r="C588" s="52" t="s">
        <v>17</v>
      </c>
      <c r="D588" s="1204"/>
      <c r="E588" s="1204"/>
      <c r="F588" s="1130"/>
      <c r="G588" s="1130"/>
      <c r="H588" s="1130"/>
      <c r="I588" s="990" t="s">
        <v>475</v>
      </c>
      <c r="J588" s="987" t="s">
        <v>95</v>
      </c>
      <c r="K588" s="839">
        <v>1</v>
      </c>
      <c r="L588" s="569">
        <v>44075</v>
      </c>
      <c r="M588" s="569">
        <v>44196</v>
      </c>
      <c r="N588" s="840">
        <f t="shared" si="34"/>
        <v>17.285714285714285</v>
      </c>
      <c r="O588" s="841">
        <v>1</v>
      </c>
      <c r="P588" s="841">
        <f t="shared" si="33"/>
        <v>1</v>
      </c>
      <c r="Q588" s="995" t="str">
        <f>IF(ISNUMBER(P588),IF(P588=100%,"CUMPLIDA",IF(AND(ISNUMBER(M588),ISNUMBER(ITRC!$Q$5)), IF(M588&lt;ITRC!$Q$5,"INCUMPLIDA","PROCESO"), "VERIFICAR FECHA")),"SIN VALOR AVANCE")</f>
        <v>CUMPLIDA</v>
      </c>
      <c r="R588" s="992" t="s">
        <v>2421</v>
      </c>
    </row>
    <row r="589" spans="2:18" ht="255.6" x14ac:dyDescent="0.25">
      <c r="B589" s="51" t="s">
        <v>18</v>
      </c>
      <c r="C589" s="52" t="s">
        <v>17</v>
      </c>
      <c r="D589" s="1204"/>
      <c r="E589" s="1204"/>
      <c r="F589" s="1130"/>
      <c r="G589" s="1130"/>
      <c r="H589" s="1130"/>
      <c r="I589" s="990" t="s">
        <v>3181</v>
      </c>
      <c r="J589" s="54" t="s">
        <v>351</v>
      </c>
      <c r="K589" s="839">
        <v>1</v>
      </c>
      <c r="L589" s="569">
        <v>44774</v>
      </c>
      <c r="M589" s="569">
        <v>45289</v>
      </c>
      <c r="N589" s="840">
        <f t="shared" si="34"/>
        <v>73.571428571428569</v>
      </c>
      <c r="O589" s="841">
        <v>0.48</v>
      </c>
      <c r="P589" s="841">
        <f t="shared" si="33"/>
        <v>0.48</v>
      </c>
      <c r="Q589" s="995" t="str">
        <f>IF(ISNUMBER(P589),IF(P589=100%,"CUMPLIDA",IF(AND(ISNUMBER(M589),ISNUMBER(ITRC!$Q$5)), IF(M589&lt;ITRC!$Q$5,"INCUMPLIDA","PROCESO"), "VERIFICAR FECHA")),"SIN VALOR AVANCE")</f>
        <v>PROCESO</v>
      </c>
      <c r="R589" s="992" t="s">
        <v>2036</v>
      </c>
    </row>
    <row r="590" spans="2:18" ht="255.6" x14ac:dyDescent="0.25">
      <c r="B590" s="51" t="s">
        <v>18</v>
      </c>
      <c r="C590" s="52" t="s">
        <v>17</v>
      </c>
      <c r="D590" s="1204"/>
      <c r="E590" s="1204"/>
      <c r="F590" s="1130"/>
      <c r="G590" s="1130"/>
      <c r="H590" s="1130"/>
      <c r="I590" s="1231" t="s">
        <v>479</v>
      </c>
      <c r="J590" s="54" t="s">
        <v>1573</v>
      </c>
      <c r="K590" s="839">
        <v>1</v>
      </c>
      <c r="L590" s="569">
        <v>45292</v>
      </c>
      <c r="M590" s="569">
        <v>45504</v>
      </c>
      <c r="N590" s="840">
        <f t="shared" si="34"/>
        <v>30.285714285714285</v>
      </c>
      <c r="O590" s="841">
        <v>0</v>
      </c>
      <c r="P590" s="841">
        <f t="shared" si="33"/>
        <v>0</v>
      </c>
      <c r="Q590" s="995" t="str">
        <f>IF(ISNUMBER(P590),IF(P590=100%,"CUMPLIDA",IF(AND(ISNUMBER(M590),ISNUMBER(ITRC!$Q$5)), IF(M590&lt;ITRC!$Q$5,"INCUMPLIDA","PROCESO"), "VERIFICAR FECHA")),"SIN VALOR AVANCE")</f>
        <v>PROCESO</v>
      </c>
      <c r="R590" s="992" t="s">
        <v>2036</v>
      </c>
    </row>
    <row r="591" spans="2:18" ht="255.6" x14ac:dyDescent="0.25">
      <c r="B591" s="51" t="s">
        <v>18</v>
      </c>
      <c r="C591" s="52" t="s">
        <v>17</v>
      </c>
      <c r="D591" s="1204"/>
      <c r="E591" s="1204"/>
      <c r="F591" s="1130"/>
      <c r="G591" s="1130"/>
      <c r="H591" s="1130"/>
      <c r="I591" s="1231"/>
      <c r="J591" s="54" t="s">
        <v>1574</v>
      </c>
      <c r="K591" s="839">
        <v>4</v>
      </c>
      <c r="L591" s="569">
        <v>45505</v>
      </c>
      <c r="M591" s="569">
        <v>45869</v>
      </c>
      <c r="N591" s="840">
        <f t="shared" si="34"/>
        <v>52</v>
      </c>
      <c r="O591" s="841">
        <v>0</v>
      </c>
      <c r="P591" s="841">
        <f t="shared" si="33"/>
        <v>0</v>
      </c>
      <c r="Q591" s="995" t="str">
        <f>IF(ISNUMBER(P591),IF(P591=100%,"CUMPLIDA",IF(AND(ISNUMBER(M591),ISNUMBER(ITRC!$Q$5)), IF(M591&lt;ITRC!$Q$5,"INCUMPLIDA","PROCESO"), "VERIFICAR FECHA")),"SIN VALOR AVANCE")</f>
        <v>PROCESO</v>
      </c>
      <c r="R591" s="992" t="s">
        <v>2036</v>
      </c>
    </row>
    <row r="592" spans="2:18" ht="255.6" x14ac:dyDescent="0.25">
      <c r="B592" s="51" t="s">
        <v>18</v>
      </c>
      <c r="C592" s="52" t="s">
        <v>17</v>
      </c>
      <c r="D592" s="1204"/>
      <c r="E592" s="1204"/>
      <c r="F592" s="1130"/>
      <c r="G592" s="1130"/>
      <c r="H592" s="1130"/>
      <c r="I592" s="990" t="s">
        <v>1575</v>
      </c>
      <c r="J592" s="54" t="s">
        <v>1576</v>
      </c>
      <c r="K592" s="839">
        <v>1</v>
      </c>
      <c r="L592" s="569">
        <v>45870</v>
      </c>
      <c r="M592" s="569">
        <v>46022</v>
      </c>
      <c r="N592" s="840">
        <f t="shared" si="34"/>
        <v>21.714285714285715</v>
      </c>
      <c r="O592" s="841">
        <v>0</v>
      </c>
      <c r="P592" s="841">
        <f t="shared" si="33"/>
        <v>0</v>
      </c>
      <c r="Q592" s="995" t="str">
        <f>IF(ISNUMBER(P592),IF(P592=100%,"CUMPLIDA",IF(AND(ISNUMBER(M592),ISNUMBER(ITRC!$Q$5)), IF(M592&lt;ITRC!$Q$5,"INCUMPLIDA","PROCESO"), "VERIFICAR FECHA")),"SIN VALOR AVANCE")</f>
        <v>PROCESO</v>
      </c>
      <c r="R592" s="992" t="s">
        <v>2036</v>
      </c>
    </row>
    <row r="593" spans="2:18" ht="150.6" x14ac:dyDescent="0.25">
      <c r="B593" s="51" t="s">
        <v>18</v>
      </c>
      <c r="C593" s="52" t="s">
        <v>17</v>
      </c>
      <c r="D593" s="1204"/>
      <c r="E593" s="1204"/>
      <c r="F593" s="1130"/>
      <c r="G593" s="1130"/>
      <c r="H593" s="1130" t="s">
        <v>3491</v>
      </c>
      <c r="I593" s="990" t="s">
        <v>472</v>
      </c>
      <c r="J593" s="987" t="s">
        <v>473</v>
      </c>
      <c r="K593" s="839">
        <v>1</v>
      </c>
      <c r="L593" s="569">
        <v>43831</v>
      </c>
      <c r="M593" s="569">
        <v>44074</v>
      </c>
      <c r="N593" s="840">
        <f t="shared" si="34"/>
        <v>34.714285714285715</v>
      </c>
      <c r="O593" s="841">
        <v>1</v>
      </c>
      <c r="P593" s="841">
        <f t="shared" si="33"/>
        <v>1</v>
      </c>
      <c r="Q593" s="995" t="str">
        <f>IF(ISNUMBER(P593),IF(P593=100%,"CUMPLIDA",IF(AND(ISNUMBER(M593),ISNUMBER(ITRC!$Q$5)), IF(M593&lt;ITRC!$Q$5,"INCUMPLIDA","PROCESO"), "VERIFICAR FECHA")),"SIN VALOR AVANCE")</f>
        <v>CUMPLIDA</v>
      </c>
      <c r="R593" s="992" t="s">
        <v>2421</v>
      </c>
    </row>
    <row r="594" spans="2:18" ht="150.6" x14ac:dyDescent="0.25">
      <c r="B594" s="51" t="s">
        <v>18</v>
      </c>
      <c r="C594" s="52" t="s">
        <v>17</v>
      </c>
      <c r="D594" s="1204"/>
      <c r="E594" s="1204"/>
      <c r="F594" s="1130"/>
      <c r="G594" s="1130"/>
      <c r="H594" s="1130"/>
      <c r="I594" s="990" t="s">
        <v>475</v>
      </c>
      <c r="J594" s="987" t="s">
        <v>95</v>
      </c>
      <c r="K594" s="839">
        <v>1</v>
      </c>
      <c r="L594" s="569">
        <v>44075</v>
      </c>
      <c r="M594" s="569">
        <v>44196</v>
      </c>
      <c r="N594" s="840">
        <f t="shared" si="34"/>
        <v>17.285714285714285</v>
      </c>
      <c r="O594" s="841">
        <v>1</v>
      </c>
      <c r="P594" s="841">
        <f t="shared" si="33"/>
        <v>1</v>
      </c>
      <c r="Q594" s="995" t="str">
        <f>IF(ISNUMBER(P594),IF(P594=100%,"CUMPLIDA",IF(AND(ISNUMBER(M594),ISNUMBER(ITRC!$Q$5)), IF(M594&lt;ITRC!$Q$5,"INCUMPLIDA","PROCESO"), "VERIFICAR FECHA")),"SIN VALOR AVANCE")</f>
        <v>CUMPLIDA</v>
      </c>
      <c r="R594" s="992" t="s">
        <v>2421</v>
      </c>
    </row>
    <row r="595" spans="2:18" ht="255.6" x14ac:dyDescent="0.25">
      <c r="B595" s="51" t="s">
        <v>18</v>
      </c>
      <c r="C595" s="52" t="s">
        <v>17</v>
      </c>
      <c r="D595" s="1204"/>
      <c r="E595" s="1204"/>
      <c r="F595" s="1130"/>
      <c r="G595" s="1130"/>
      <c r="H595" s="1130"/>
      <c r="I595" s="990" t="s">
        <v>3181</v>
      </c>
      <c r="J595" s="54" t="s">
        <v>351</v>
      </c>
      <c r="K595" s="839">
        <v>1</v>
      </c>
      <c r="L595" s="569">
        <v>44774</v>
      </c>
      <c r="M595" s="569">
        <v>45289</v>
      </c>
      <c r="N595" s="840">
        <f t="shared" si="34"/>
        <v>73.571428571428569</v>
      </c>
      <c r="O595" s="841">
        <v>0.48</v>
      </c>
      <c r="P595" s="841">
        <f t="shared" si="33"/>
        <v>0.48</v>
      </c>
      <c r="Q595" s="995" t="str">
        <f>IF(ISNUMBER(P595),IF(P595=100%,"CUMPLIDA",IF(AND(ISNUMBER(M595),ISNUMBER(ITRC!$Q$5)), IF(M595&lt;ITRC!$Q$5,"INCUMPLIDA","PROCESO"), "VERIFICAR FECHA")),"SIN VALOR AVANCE")</f>
        <v>PROCESO</v>
      </c>
      <c r="R595" s="992" t="s">
        <v>2036</v>
      </c>
    </row>
    <row r="596" spans="2:18" ht="255.6" x14ac:dyDescent="0.25">
      <c r="B596" s="51" t="s">
        <v>18</v>
      </c>
      <c r="C596" s="52" t="s">
        <v>17</v>
      </c>
      <c r="D596" s="1204"/>
      <c r="E596" s="1204"/>
      <c r="F596" s="1130"/>
      <c r="G596" s="1130"/>
      <c r="H596" s="1130"/>
      <c r="I596" s="1231" t="s">
        <v>479</v>
      </c>
      <c r="J596" s="54" t="s">
        <v>1573</v>
      </c>
      <c r="K596" s="839">
        <v>1</v>
      </c>
      <c r="L596" s="569">
        <v>45292</v>
      </c>
      <c r="M596" s="569">
        <v>45504</v>
      </c>
      <c r="N596" s="840">
        <f t="shared" si="34"/>
        <v>30.285714285714285</v>
      </c>
      <c r="O596" s="841">
        <v>0</v>
      </c>
      <c r="P596" s="841">
        <f t="shared" si="33"/>
        <v>0</v>
      </c>
      <c r="Q596" s="995" t="str">
        <f>IF(ISNUMBER(P596),IF(P596=100%,"CUMPLIDA",IF(AND(ISNUMBER(M596),ISNUMBER(ITRC!$Q$5)), IF(M596&lt;ITRC!$Q$5,"INCUMPLIDA","PROCESO"), "VERIFICAR FECHA")),"SIN VALOR AVANCE")</f>
        <v>PROCESO</v>
      </c>
      <c r="R596" s="992" t="s">
        <v>2036</v>
      </c>
    </row>
    <row r="597" spans="2:18" ht="255.6" x14ac:dyDescent="0.25">
      <c r="B597" s="51" t="s">
        <v>18</v>
      </c>
      <c r="C597" s="52" t="s">
        <v>17</v>
      </c>
      <c r="D597" s="1204"/>
      <c r="E597" s="1204"/>
      <c r="F597" s="1130"/>
      <c r="G597" s="1130"/>
      <c r="H597" s="1130"/>
      <c r="I597" s="1231"/>
      <c r="J597" s="54" t="s">
        <v>1574</v>
      </c>
      <c r="K597" s="839">
        <v>4</v>
      </c>
      <c r="L597" s="569">
        <v>45505</v>
      </c>
      <c r="M597" s="569">
        <v>45869</v>
      </c>
      <c r="N597" s="840">
        <f t="shared" si="34"/>
        <v>52</v>
      </c>
      <c r="O597" s="841">
        <v>0</v>
      </c>
      <c r="P597" s="841">
        <f t="shared" si="33"/>
        <v>0</v>
      </c>
      <c r="Q597" s="995" t="str">
        <f>IF(ISNUMBER(P597),IF(P597=100%,"CUMPLIDA",IF(AND(ISNUMBER(M597),ISNUMBER(ITRC!$Q$5)), IF(M597&lt;ITRC!$Q$5,"INCUMPLIDA","PROCESO"), "VERIFICAR FECHA")),"SIN VALOR AVANCE")</f>
        <v>PROCESO</v>
      </c>
      <c r="R597" s="992" t="s">
        <v>2036</v>
      </c>
    </row>
    <row r="598" spans="2:18" ht="255.6" x14ac:dyDescent="0.25">
      <c r="B598" s="51" t="s">
        <v>18</v>
      </c>
      <c r="C598" s="52" t="s">
        <v>17</v>
      </c>
      <c r="D598" s="1204"/>
      <c r="E598" s="1204"/>
      <c r="F598" s="1130"/>
      <c r="G598" s="1130"/>
      <c r="H598" s="1130"/>
      <c r="I598" s="990" t="s">
        <v>1575</v>
      </c>
      <c r="J598" s="54" t="s">
        <v>1576</v>
      </c>
      <c r="K598" s="839">
        <v>1</v>
      </c>
      <c r="L598" s="569">
        <v>45870</v>
      </c>
      <c r="M598" s="569">
        <v>46022</v>
      </c>
      <c r="N598" s="840">
        <f t="shared" si="34"/>
        <v>21.714285714285715</v>
      </c>
      <c r="O598" s="841">
        <v>0</v>
      </c>
      <c r="P598" s="841">
        <f t="shared" si="33"/>
        <v>0</v>
      </c>
      <c r="Q598" s="995" t="str">
        <f>IF(ISNUMBER(P598),IF(P598=100%,"CUMPLIDA",IF(AND(ISNUMBER(M598),ISNUMBER(ITRC!$Q$5)), IF(M598&lt;ITRC!$Q$5,"INCUMPLIDA","PROCESO"), "VERIFICAR FECHA")),"SIN VALOR AVANCE")</f>
        <v>PROCESO</v>
      </c>
      <c r="R598" s="992" t="s">
        <v>2036</v>
      </c>
    </row>
    <row r="599" spans="2:18" ht="150.6" x14ac:dyDescent="0.25">
      <c r="B599" s="51" t="s">
        <v>18</v>
      </c>
      <c r="C599" s="52" t="s">
        <v>17</v>
      </c>
      <c r="D599" s="1204"/>
      <c r="E599" s="1204"/>
      <c r="F599" s="1130"/>
      <c r="G599" s="1130"/>
      <c r="H599" s="1130" t="s">
        <v>3490</v>
      </c>
      <c r="I599" s="990" t="s">
        <v>472</v>
      </c>
      <c r="J599" s="987" t="s">
        <v>473</v>
      </c>
      <c r="K599" s="839">
        <v>1</v>
      </c>
      <c r="L599" s="569">
        <v>43831</v>
      </c>
      <c r="M599" s="569">
        <v>44074</v>
      </c>
      <c r="N599" s="840">
        <f t="shared" si="34"/>
        <v>34.714285714285715</v>
      </c>
      <c r="O599" s="841">
        <v>1</v>
      </c>
      <c r="P599" s="841">
        <f t="shared" si="33"/>
        <v>1</v>
      </c>
      <c r="Q599" s="995" t="str">
        <f>IF(ISNUMBER(P599),IF(P599=100%,"CUMPLIDA",IF(AND(ISNUMBER(M599),ISNUMBER(ITRC!$Q$5)), IF(M599&lt;ITRC!$Q$5,"INCUMPLIDA","PROCESO"), "VERIFICAR FECHA")),"SIN VALOR AVANCE")</f>
        <v>CUMPLIDA</v>
      </c>
      <c r="R599" s="992" t="s">
        <v>2421</v>
      </c>
    </row>
    <row r="600" spans="2:18" ht="150.6" x14ac:dyDescent="0.25">
      <c r="B600" s="51" t="s">
        <v>18</v>
      </c>
      <c r="C600" s="52" t="s">
        <v>17</v>
      </c>
      <c r="D600" s="1204"/>
      <c r="E600" s="1204"/>
      <c r="F600" s="1130"/>
      <c r="G600" s="1130"/>
      <c r="H600" s="1130"/>
      <c r="I600" s="990" t="s">
        <v>475</v>
      </c>
      <c r="J600" s="987" t="s">
        <v>95</v>
      </c>
      <c r="K600" s="839">
        <v>1</v>
      </c>
      <c r="L600" s="569">
        <v>44075</v>
      </c>
      <c r="M600" s="569">
        <v>44196</v>
      </c>
      <c r="N600" s="840">
        <f t="shared" si="34"/>
        <v>17.285714285714285</v>
      </c>
      <c r="O600" s="841">
        <v>1</v>
      </c>
      <c r="P600" s="841">
        <f t="shared" si="33"/>
        <v>1</v>
      </c>
      <c r="Q600" s="995" t="str">
        <f>IF(ISNUMBER(P600),IF(P600=100%,"CUMPLIDA",IF(AND(ISNUMBER(M600),ISNUMBER(ITRC!$Q$5)), IF(M600&lt;ITRC!$Q$5,"INCUMPLIDA","PROCESO"), "VERIFICAR FECHA")),"SIN VALOR AVANCE")</f>
        <v>CUMPLIDA</v>
      </c>
      <c r="R600" s="992" t="s">
        <v>2421</v>
      </c>
    </row>
    <row r="601" spans="2:18" ht="255.6" x14ac:dyDescent="0.25">
      <c r="B601" s="51" t="s">
        <v>18</v>
      </c>
      <c r="C601" s="52" t="s">
        <v>17</v>
      </c>
      <c r="D601" s="1204"/>
      <c r="E601" s="1204"/>
      <c r="F601" s="1130"/>
      <c r="G601" s="1130"/>
      <c r="H601" s="1130"/>
      <c r="I601" s="990" t="s">
        <v>3181</v>
      </c>
      <c r="J601" s="54" t="s">
        <v>351</v>
      </c>
      <c r="K601" s="839">
        <v>1</v>
      </c>
      <c r="L601" s="569">
        <v>44774</v>
      </c>
      <c r="M601" s="569">
        <v>45289</v>
      </c>
      <c r="N601" s="840">
        <f t="shared" si="34"/>
        <v>73.571428571428569</v>
      </c>
      <c r="O601" s="841">
        <v>0.48</v>
      </c>
      <c r="P601" s="841">
        <f t="shared" si="33"/>
        <v>0.48</v>
      </c>
      <c r="Q601" s="995" t="str">
        <f>IF(ISNUMBER(P601),IF(P601=100%,"CUMPLIDA",IF(AND(ISNUMBER(M601),ISNUMBER(ITRC!$Q$5)), IF(M601&lt;ITRC!$Q$5,"INCUMPLIDA","PROCESO"), "VERIFICAR FECHA")),"SIN VALOR AVANCE")</f>
        <v>PROCESO</v>
      </c>
      <c r="R601" s="992" t="s">
        <v>2036</v>
      </c>
    </row>
    <row r="602" spans="2:18" ht="255.6" x14ac:dyDescent="0.25">
      <c r="B602" s="51" t="s">
        <v>18</v>
      </c>
      <c r="C602" s="52" t="s">
        <v>17</v>
      </c>
      <c r="D602" s="1204"/>
      <c r="E602" s="1204"/>
      <c r="F602" s="1130"/>
      <c r="G602" s="1130"/>
      <c r="H602" s="1130"/>
      <c r="I602" s="1231" t="s">
        <v>479</v>
      </c>
      <c r="J602" s="54" t="s">
        <v>1573</v>
      </c>
      <c r="K602" s="839">
        <v>1</v>
      </c>
      <c r="L602" s="569">
        <v>45292</v>
      </c>
      <c r="M602" s="569">
        <v>45504</v>
      </c>
      <c r="N602" s="840">
        <f t="shared" si="34"/>
        <v>30.285714285714285</v>
      </c>
      <c r="O602" s="841">
        <v>0</v>
      </c>
      <c r="P602" s="841">
        <f t="shared" si="33"/>
        <v>0</v>
      </c>
      <c r="Q602" s="995" t="str">
        <f>IF(ISNUMBER(P602),IF(P602=100%,"CUMPLIDA",IF(AND(ISNUMBER(M602),ISNUMBER(ITRC!$Q$5)), IF(M602&lt;ITRC!$Q$5,"INCUMPLIDA","PROCESO"), "VERIFICAR FECHA")),"SIN VALOR AVANCE")</f>
        <v>PROCESO</v>
      </c>
      <c r="R602" s="992" t="s">
        <v>2036</v>
      </c>
    </row>
    <row r="603" spans="2:18" ht="255.6" x14ac:dyDescent="0.25">
      <c r="B603" s="51" t="s">
        <v>18</v>
      </c>
      <c r="C603" s="52" t="s">
        <v>17</v>
      </c>
      <c r="D603" s="1204"/>
      <c r="E603" s="1204"/>
      <c r="F603" s="1130"/>
      <c r="G603" s="1130"/>
      <c r="H603" s="1130"/>
      <c r="I603" s="1231"/>
      <c r="J603" s="54" t="s">
        <v>1574</v>
      </c>
      <c r="K603" s="839">
        <v>4</v>
      </c>
      <c r="L603" s="569">
        <v>45505</v>
      </c>
      <c r="M603" s="569">
        <v>45869</v>
      </c>
      <c r="N603" s="840">
        <f t="shared" si="34"/>
        <v>52</v>
      </c>
      <c r="O603" s="841">
        <v>0</v>
      </c>
      <c r="P603" s="841">
        <f t="shared" si="33"/>
        <v>0</v>
      </c>
      <c r="Q603" s="995" t="str">
        <f>IF(ISNUMBER(P603),IF(P603=100%,"CUMPLIDA",IF(AND(ISNUMBER(M603),ISNUMBER(ITRC!$Q$5)), IF(M603&lt;ITRC!$Q$5,"INCUMPLIDA","PROCESO"), "VERIFICAR FECHA")),"SIN VALOR AVANCE")</f>
        <v>PROCESO</v>
      </c>
      <c r="R603" s="992" t="s">
        <v>2036</v>
      </c>
    </row>
    <row r="604" spans="2:18" ht="255.6" x14ac:dyDescent="0.25">
      <c r="B604" s="51" t="s">
        <v>18</v>
      </c>
      <c r="C604" s="52" t="s">
        <v>17</v>
      </c>
      <c r="D604" s="1204"/>
      <c r="E604" s="1204"/>
      <c r="F604" s="1130"/>
      <c r="G604" s="1130"/>
      <c r="H604" s="1130"/>
      <c r="I604" s="990" t="s">
        <v>1575</v>
      </c>
      <c r="J604" s="54" t="s">
        <v>1576</v>
      </c>
      <c r="K604" s="839">
        <v>1</v>
      </c>
      <c r="L604" s="569">
        <v>45870</v>
      </c>
      <c r="M604" s="569">
        <v>46022</v>
      </c>
      <c r="N604" s="840">
        <f t="shared" si="34"/>
        <v>21.714285714285715</v>
      </c>
      <c r="O604" s="841">
        <v>0</v>
      </c>
      <c r="P604" s="841">
        <f t="shared" si="33"/>
        <v>0</v>
      </c>
      <c r="Q604" s="995" t="str">
        <f>IF(ISNUMBER(P604),IF(P604=100%,"CUMPLIDA",IF(AND(ISNUMBER(M604),ISNUMBER(ITRC!$Q$5)), IF(M604&lt;ITRC!$Q$5,"INCUMPLIDA","PROCESO"), "VERIFICAR FECHA")),"SIN VALOR AVANCE")</f>
        <v>PROCESO</v>
      </c>
      <c r="R604" s="992" t="s">
        <v>2036</v>
      </c>
    </row>
    <row r="605" spans="2:18" ht="255.6" x14ac:dyDescent="0.25">
      <c r="B605" s="51" t="s">
        <v>18</v>
      </c>
      <c r="C605" s="52" t="s">
        <v>17</v>
      </c>
      <c r="D605" s="1204" t="s">
        <v>2422</v>
      </c>
      <c r="E605" s="1206" t="s">
        <v>1865</v>
      </c>
      <c r="F605" s="1130" t="s">
        <v>2423</v>
      </c>
      <c r="G605" s="1209" t="s">
        <v>2424</v>
      </c>
      <c r="H605" s="994" t="s">
        <v>2415</v>
      </c>
      <c r="I605" s="994" t="s">
        <v>477</v>
      </c>
      <c r="J605" s="511" t="s">
        <v>351</v>
      </c>
      <c r="K605" s="839">
        <v>1</v>
      </c>
      <c r="L605" s="569">
        <v>44986</v>
      </c>
      <c r="M605" s="569">
        <v>45289</v>
      </c>
      <c r="N605" s="840">
        <f t="shared" si="34"/>
        <v>43.285714285714285</v>
      </c>
      <c r="O605" s="841">
        <v>0.28000000000000003</v>
      </c>
      <c r="P605" s="841">
        <f t="shared" si="33"/>
        <v>0.28000000000000003</v>
      </c>
      <c r="Q605" s="995" t="str">
        <f>IF(ISNUMBER(P605),IF(P605=100%,"CUMPLIDA",IF(AND(ISNUMBER(M605),ISNUMBER(ITRC!$Q$5)), IF(M605&lt;ITRC!$Q$5,"INCUMPLIDA","PROCESO"), "VERIFICAR FECHA")),"SIN VALOR AVANCE")</f>
        <v>PROCESO</v>
      </c>
      <c r="R605" s="512" t="s">
        <v>2036</v>
      </c>
    </row>
    <row r="606" spans="2:18" ht="255.6" x14ac:dyDescent="0.25">
      <c r="B606" s="51" t="s">
        <v>18</v>
      </c>
      <c r="C606" s="52" t="s">
        <v>17</v>
      </c>
      <c r="D606" s="1204"/>
      <c r="E606" s="1207"/>
      <c r="F606" s="1130"/>
      <c r="G606" s="1210"/>
      <c r="H606" s="994" t="s">
        <v>2415</v>
      </c>
      <c r="I606" s="994" t="s">
        <v>479</v>
      </c>
      <c r="J606" s="511" t="s">
        <v>2425</v>
      </c>
      <c r="K606" s="839">
        <v>1</v>
      </c>
      <c r="L606" s="569">
        <v>45292</v>
      </c>
      <c r="M606" s="569">
        <v>45504</v>
      </c>
      <c r="N606" s="840">
        <f t="shared" si="34"/>
        <v>30.285714285714285</v>
      </c>
      <c r="O606" s="841">
        <v>0</v>
      </c>
      <c r="P606" s="841">
        <f t="shared" si="33"/>
        <v>0</v>
      </c>
      <c r="Q606" s="995" t="str">
        <f>IF(ISNUMBER(P606),IF(P606=100%,"CUMPLIDA",IF(AND(ISNUMBER(M606),ISNUMBER(ITRC!$Q$5)), IF(M606&lt;ITRC!$Q$5,"INCUMPLIDA","PROCESO"), "VERIFICAR FECHA")),"SIN VALOR AVANCE")</f>
        <v>PROCESO</v>
      </c>
      <c r="R606" s="512" t="s">
        <v>2036</v>
      </c>
    </row>
    <row r="607" spans="2:18" ht="255.6" x14ac:dyDescent="0.25">
      <c r="B607" s="51" t="s">
        <v>18</v>
      </c>
      <c r="C607" s="52" t="s">
        <v>17</v>
      </c>
      <c r="D607" s="1204"/>
      <c r="E607" s="1207"/>
      <c r="F607" s="1130"/>
      <c r="G607" s="1210"/>
      <c r="H607" s="994" t="s">
        <v>2415</v>
      </c>
      <c r="I607" s="994" t="s">
        <v>479</v>
      </c>
      <c r="J607" s="512" t="s">
        <v>2426</v>
      </c>
      <c r="K607" s="839">
        <v>4</v>
      </c>
      <c r="L607" s="569">
        <v>45505</v>
      </c>
      <c r="M607" s="569">
        <v>45869</v>
      </c>
      <c r="N607" s="840">
        <f t="shared" si="34"/>
        <v>52</v>
      </c>
      <c r="O607" s="841">
        <v>0</v>
      </c>
      <c r="P607" s="841">
        <f t="shared" si="33"/>
        <v>0</v>
      </c>
      <c r="Q607" s="995" t="str">
        <f>IF(ISNUMBER(P607),IF(P607=100%,"CUMPLIDA",IF(AND(ISNUMBER(M607),ISNUMBER(ITRC!$Q$5)), IF(M607&lt;ITRC!$Q$5,"INCUMPLIDA","PROCESO"), "VERIFICAR FECHA")),"SIN VALOR AVANCE")</f>
        <v>PROCESO</v>
      </c>
      <c r="R607" s="512" t="s">
        <v>2036</v>
      </c>
    </row>
    <row r="608" spans="2:18" ht="255.6" x14ac:dyDescent="0.25">
      <c r="B608" s="51" t="s">
        <v>18</v>
      </c>
      <c r="C608" s="52" t="s">
        <v>17</v>
      </c>
      <c r="D608" s="1204"/>
      <c r="E608" s="1207"/>
      <c r="F608" s="1130"/>
      <c r="G608" s="1210"/>
      <c r="H608" s="994" t="s">
        <v>2415</v>
      </c>
      <c r="I608" s="994" t="s">
        <v>1575</v>
      </c>
      <c r="J608" s="512" t="s">
        <v>1465</v>
      </c>
      <c r="K608" s="839">
        <v>1</v>
      </c>
      <c r="L608" s="569">
        <v>45870</v>
      </c>
      <c r="M608" s="569">
        <v>46022</v>
      </c>
      <c r="N608" s="840">
        <f t="shared" si="34"/>
        <v>21.714285714285715</v>
      </c>
      <c r="O608" s="841">
        <v>0</v>
      </c>
      <c r="P608" s="841">
        <f t="shared" si="33"/>
        <v>0</v>
      </c>
      <c r="Q608" s="995" t="str">
        <f>IF(ISNUMBER(P608),IF(P608=100%,"CUMPLIDA",IF(AND(ISNUMBER(M608),ISNUMBER(ITRC!$Q$5)), IF(M608&lt;ITRC!$Q$5,"INCUMPLIDA","PROCESO"), "VERIFICAR FECHA")),"SIN VALOR AVANCE")</f>
        <v>PROCESO</v>
      </c>
      <c r="R608" s="512" t="s">
        <v>2036</v>
      </c>
    </row>
    <row r="609" spans="2:18" ht="150.6" x14ac:dyDescent="0.25">
      <c r="B609" s="51" t="s">
        <v>18</v>
      </c>
      <c r="C609" s="52" t="s">
        <v>17</v>
      </c>
      <c r="D609" s="1204"/>
      <c r="E609" s="1207"/>
      <c r="F609" s="1130"/>
      <c r="G609" s="1210"/>
      <c r="H609" s="994" t="s">
        <v>2427</v>
      </c>
      <c r="I609" s="994" t="s">
        <v>855</v>
      </c>
      <c r="J609" s="511" t="s">
        <v>857</v>
      </c>
      <c r="K609" s="839">
        <v>6</v>
      </c>
      <c r="L609" s="569">
        <v>44986</v>
      </c>
      <c r="M609" s="569">
        <v>45350</v>
      </c>
      <c r="N609" s="840">
        <f t="shared" si="34"/>
        <v>52</v>
      </c>
      <c r="O609" s="841">
        <v>0</v>
      </c>
      <c r="P609" s="841">
        <f t="shared" si="33"/>
        <v>0</v>
      </c>
      <c r="Q609" s="995" t="str">
        <f>IF(ISNUMBER(P609),IF(P609=100%,"CUMPLIDA",IF(AND(ISNUMBER(M609),ISNUMBER(ITRC!$Q$5)), IF(M609&lt;ITRC!$Q$5,"INCUMPLIDA","PROCESO"), "VERIFICAR FECHA")),"SIN VALOR AVANCE")</f>
        <v>PROCESO</v>
      </c>
      <c r="R609" s="512" t="s">
        <v>2428</v>
      </c>
    </row>
    <row r="610" spans="2:18" ht="255.6" x14ac:dyDescent="0.25">
      <c r="B610" s="51" t="s">
        <v>18</v>
      </c>
      <c r="C610" s="52" t="s">
        <v>17</v>
      </c>
      <c r="D610" s="1204"/>
      <c r="E610" s="1207"/>
      <c r="F610" s="1130"/>
      <c r="G610" s="1210"/>
      <c r="H610" s="994" t="s">
        <v>2429</v>
      </c>
      <c r="I610" s="994" t="s">
        <v>477</v>
      </c>
      <c r="J610" s="511" t="s">
        <v>351</v>
      </c>
      <c r="K610" s="839">
        <v>1</v>
      </c>
      <c r="L610" s="569">
        <v>44986</v>
      </c>
      <c r="M610" s="569">
        <v>45289</v>
      </c>
      <c r="N610" s="840">
        <f t="shared" si="34"/>
        <v>43.285714285714285</v>
      </c>
      <c r="O610" s="841">
        <v>0.28000000000000003</v>
      </c>
      <c r="P610" s="841">
        <f t="shared" si="33"/>
        <v>0.28000000000000003</v>
      </c>
      <c r="Q610" s="995" t="str">
        <f>IF(ISNUMBER(P610),IF(P610=100%,"CUMPLIDA",IF(AND(ISNUMBER(M610),ISNUMBER(ITRC!$Q$5)), IF(M610&lt;ITRC!$Q$5,"INCUMPLIDA","PROCESO"), "VERIFICAR FECHA")),"SIN VALOR AVANCE")</f>
        <v>PROCESO</v>
      </c>
      <c r="R610" s="512" t="s">
        <v>2036</v>
      </c>
    </row>
    <row r="611" spans="2:18" ht="255.6" x14ac:dyDescent="0.25">
      <c r="B611" s="51" t="s">
        <v>18</v>
      </c>
      <c r="C611" s="52" t="s">
        <v>17</v>
      </c>
      <c r="D611" s="1204"/>
      <c r="E611" s="1207"/>
      <c r="F611" s="1130"/>
      <c r="G611" s="1210"/>
      <c r="H611" s="994" t="s">
        <v>2429</v>
      </c>
      <c r="I611" s="994" t="s">
        <v>479</v>
      </c>
      <c r="J611" s="511" t="s">
        <v>2425</v>
      </c>
      <c r="K611" s="839">
        <v>1</v>
      </c>
      <c r="L611" s="569">
        <v>45292</v>
      </c>
      <c r="M611" s="569">
        <v>45504</v>
      </c>
      <c r="N611" s="840">
        <f t="shared" si="34"/>
        <v>30.285714285714285</v>
      </c>
      <c r="O611" s="841">
        <v>0</v>
      </c>
      <c r="P611" s="841">
        <f t="shared" si="33"/>
        <v>0</v>
      </c>
      <c r="Q611" s="995" t="str">
        <f>IF(ISNUMBER(P611),IF(P611=100%,"CUMPLIDA",IF(AND(ISNUMBER(M611),ISNUMBER(ITRC!$Q$5)), IF(M611&lt;ITRC!$Q$5,"INCUMPLIDA","PROCESO"), "VERIFICAR FECHA")),"SIN VALOR AVANCE")</f>
        <v>PROCESO</v>
      </c>
      <c r="R611" s="512" t="s">
        <v>2036</v>
      </c>
    </row>
    <row r="612" spans="2:18" ht="255.6" x14ac:dyDescent="0.25">
      <c r="B612" s="51" t="s">
        <v>18</v>
      </c>
      <c r="C612" s="52" t="s">
        <v>17</v>
      </c>
      <c r="D612" s="1204"/>
      <c r="E612" s="1207"/>
      <c r="F612" s="1130"/>
      <c r="G612" s="1210"/>
      <c r="H612" s="994" t="s">
        <v>2429</v>
      </c>
      <c r="I612" s="994" t="s">
        <v>479</v>
      </c>
      <c r="J612" s="512" t="s">
        <v>2426</v>
      </c>
      <c r="K612" s="839">
        <v>4</v>
      </c>
      <c r="L612" s="569">
        <v>45505</v>
      </c>
      <c r="M612" s="569">
        <v>45869</v>
      </c>
      <c r="N612" s="840">
        <f t="shared" si="34"/>
        <v>52</v>
      </c>
      <c r="O612" s="841">
        <v>0</v>
      </c>
      <c r="P612" s="841">
        <f t="shared" si="33"/>
        <v>0</v>
      </c>
      <c r="Q612" s="995" t="str">
        <f>IF(ISNUMBER(P612),IF(P612=100%,"CUMPLIDA",IF(AND(ISNUMBER(M612),ISNUMBER(ITRC!$Q$5)), IF(M612&lt;ITRC!$Q$5,"INCUMPLIDA","PROCESO"), "VERIFICAR FECHA")),"SIN VALOR AVANCE")</f>
        <v>PROCESO</v>
      </c>
      <c r="R612" s="512" t="s">
        <v>2036</v>
      </c>
    </row>
    <row r="613" spans="2:18" ht="255.6" x14ac:dyDescent="0.25">
      <c r="B613" s="51" t="s">
        <v>18</v>
      </c>
      <c r="C613" s="52" t="s">
        <v>17</v>
      </c>
      <c r="D613" s="1204"/>
      <c r="E613" s="1207"/>
      <c r="F613" s="1130"/>
      <c r="G613" s="1210"/>
      <c r="H613" s="994" t="s">
        <v>2429</v>
      </c>
      <c r="I613" s="994" t="s">
        <v>1575</v>
      </c>
      <c r="J613" s="512" t="s">
        <v>1465</v>
      </c>
      <c r="K613" s="839">
        <v>1</v>
      </c>
      <c r="L613" s="569">
        <v>45870</v>
      </c>
      <c r="M613" s="569">
        <v>46022</v>
      </c>
      <c r="N613" s="840">
        <f t="shared" ref="N613:N668" si="35">(M613-L613)/7</f>
        <v>21.714285714285715</v>
      </c>
      <c r="O613" s="841">
        <v>0</v>
      </c>
      <c r="P613" s="841">
        <f t="shared" si="33"/>
        <v>0</v>
      </c>
      <c r="Q613" s="995" t="str">
        <f>IF(ISNUMBER(P613),IF(P613=100%,"CUMPLIDA",IF(AND(ISNUMBER(M613),ISNUMBER(ITRC!$Q$5)), IF(M613&lt;ITRC!$Q$5,"INCUMPLIDA","PROCESO"), "VERIFICAR FECHA")),"SIN VALOR AVANCE")</f>
        <v>PROCESO</v>
      </c>
      <c r="R613" s="512" t="s">
        <v>2036</v>
      </c>
    </row>
    <row r="614" spans="2:18" ht="150.6" x14ac:dyDescent="0.25">
      <c r="B614" s="51" t="s">
        <v>18</v>
      </c>
      <c r="C614" s="52" t="s">
        <v>17</v>
      </c>
      <c r="D614" s="1204"/>
      <c r="E614" s="1207"/>
      <c r="F614" s="1130"/>
      <c r="G614" s="1210"/>
      <c r="H614" s="994" t="s">
        <v>2430</v>
      </c>
      <c r="I614" s="994" t="s">
        <v>855</v>
      </c>
      <c r="J614" s="511" t="s">
        <v>857</v>
      </c>
      <c r="K614" s="839">
        <v>6</v>
      </c>
      <c r="L614" s="569">
        <v>44986</v>
      </c>
      <c r="M614" s="569">
        <v>45350</v>
      </c>
      <c r="N614" s="840">
        <f t="shared" si="35"/>
        <v>52</v>
      </c>
      <c r="O614" s="841">
        <v>0</v>
      </c>
      <c r="P614" s="841">
        <f t="shared" si="33"/>
        <v>0</v>
      </c>
      <c r="Q614" s="995" t="str">
        <f>IF(ISNUMBER(P614),IF(P614=100%,"CUMPLIDA",IF(AND(ISNUMBER(M614),ISNUMBER(ITRC!$Q$5)), IF(M614&lt;ITRC!$Q$5,"INCUMPLIDA","PROCESO"), "VERIFICAR FECHA")),"SIN VALOR AVANCE")</f>
        <v>PROCESO</v>
      </c>
      <c r="R614" s="512" t="s">
        <v>2428</v>
      </c>
    </row>
    <row r="615" spans="2:18" ht="255.6" x14ac:dyDescent="0.25">
      <c r="B615" s="51" t="s">
        <v>18</v>
      </c>
      <c r="C615" s="52" t="s">
        <v>17</v>
      </c>
      <c r="D615" s="1204"/>
      <c r="E615" s="1207"/>
      <c r="F615" s="1209" t="s">
        <v>2431</v>
      </c>
      <c r="G615" s="1210"/>
      <c r="H615" s="994" t="s">
        <v>2429</v>
      </c>
      <c r="I615" s="994" t="s">
        <v>477</v>
      </c>
      <c r="J615" s="511" t="s">
        <v>351</v>
      </c>
      <c r="K615" s="839">
        <v>1</v>
      </c>
      <c r="L615" s="569">
        <v>44986</v>
      </c>
      <c r="M615" s="569">
        <v>45289</v>
      </c>
      <c r="N615" s="840">
        <f t="shared" si="35"/>
        <v>43.285714285714285</v>
      </c>
      <c r="O615" s="841">
        <v>0</v>
      </c>
      <c r="P615" s="841">
        <f t="shared" si="33"/>
        <v>0</v>
      </c>
      <c r="Q615" s="995" t="str">
        <f>IF(ISNUMBER(P615),IF(P615=100%,"CUMPLIDA",IF(AND(ISNUMBER(M615),ISNUMBER(ITRC!$Q$5)), IF(M615&lt;ITRC!$Q$5,"INCUMPLIDA","PROCESO"), "VERIFICAR FECHA")),"SIN VALOR AVANCE")</f>
        <v>PROCESO</v>
      </c>
      <c r="R615" s="512" t="s">
        <v>2036</v>
      </c>
    </row>
    <row r="616" spans="2:18" ht="255.6" x14ac:dyDescent="0.25">
      <c r="B616" s="51" t="s">
        <v>18</v>
      </c>
      <c r="C616" s="52" t="s">
        <v>17</v>
      </c>
      <c r="D616" s="1204"/>
      <c r="E616" s="1207"/>
      <c r="F616" s="1210"/>
      <c r="G616" s="1210"/>
      <c r="H616" s="994" t="s">
        <v>2429</v>
      </c>
      <c r="I616" s="994" t="s">
        <v>479</v>
      </c>
      <c r="J616" s="511" t="s">
        <v>2425</v>
      </c>
      <c r="K616" s="839">
        <v>1</v>
      </c>
      <c r="L616" s="569">
        <v>45292</v>
      </c>
      <c r="M616" s="569">
        <v>45504</v>
      </c>
      <c r="N616" s="840">
        <f t="shared" si="35"/>
        <v>30.285714285714285</v>
      </c>
      <c r="O616" s="841">
        <v>0</v>
      </c>
      <c r="P616" s="841">
        <f t="shared" si="33"/>
        <v>0</v>
      </c>
      <c r="Q616" s="995" t="str">
        <f>IF(ISNUMBER(P616),IF(P616=100%,"CUMPLIDA",IF(AND(ISNUMBER(M616),ISNUMBER(ITRC!$Q$5)), IF(M616&lt;ITRC!$Q$5,"INCUMPLIDA","PROCESO"), "VERIFICAR FECHA")),"SIN VALOR AVANCE")</f>
        <v>PROCESO</v>
      </c>
      <c r="R616" s="512" t="s">
        <v>2036</v>
      </c>
    </row>
    <row r="617" spans="2:18" ht="255.6" x14ac:dyDescent="0.25">
      <c r="B617" s="51" t="s">
        <v>18</v>
      </c>
      <c r="C617" s="52" t="s">
        <v>17</v>
      </c>
      <c r="D617" s="1204"/>
      <c r="E617" s="1207"/>
      <c r="F617" s="1210"/>
      <c r="G617" s="1210"/>
      <c r="H617" s="994" t="s">
        <v>2429</v>
      </c>
      <c r="I617" s="994" t="s">
        <v>479</v>
      </c>
      <c r="J617" s="512" t="s">
        <v>2432</v>
      </c>
      <c r="K617" s="839">
        <v>4</v>
      </c>
      <c r="L617" s="569">
        <v>45505</v>
      </c>
      <c r="M617" s="569">
        <v>45869</v>
      </c>
      <c r="N617" s="840">
        <f t="shared" si="35"/>
        <v>52</v>
      </c>
      <c r="O617" s="841">
        <v>0</v>
      </c>
      <c r="P617" s="841">
        <f t="shared" si="33"/>
        <v>0</v>
      </c>
      <c r="Q617" s="995" t="str">
        <f>IF(ISNUMBER(P617),IF(P617=100%,"CUMPLIDA",IF(AND(ISNUMBER(M617),ISNUMBER(ITRC!$Q$5)), IF(M617&lt;ITRC!$Q$5,"INCUMPLIDA","PROCESO"), "VERIFICAR FECHA")),"SIN VALOR AVANCE")</f>
        <v>PROCESO</v>
      </c>
      <c r="R617" s="512" t="s">
        <v>2036</v>
      </c>
    </row>
    <row r="618" spans="2:18" ht="255.6" x14ac:dyDescent="0.25">
      <c r="B618" s="51" t="s">
        <v>18</v>
      </c>
      <c r="C618" s="52" t="s">
        <v>17</v>
      </c>
      <c r="D618" s="1204"/>
      <c r="E618" s="1207"/>
      <c r="F618" s="1210"/>
      <c r="G618" s="1210"/>
      <c r="H618" s="994" t="s">
        <v>2429</v>
      </c>
      <c r="I618" s="994" t="s">
        <v>1575</v>
      </c>
      <c r="J618" s="512" t="s">
        <v>1465</v>
      </c>
      <c r="K618" s="839">
        <v>1</v>
      </c>
      <c r="L618" s="569">
        <v>45870</v>
      </c>
      <c r="M618" s="569">
        <v>46022</v>
      </c>
      <c r="N618" s="840">
        <f t="shared" si="35"/>
        <v>21.714285714285715</v>
      </c>
      <c r="O618" s="841">
        <v>0</v>
      </c>
      <c r="P618" s="841">
        <f t="shared" si="33"/>
        <v>0</v>
      </c>
      <c r="Q618" s="995" t="str">
        <f>IF(ISNUMBER(P618),IF(P618=100%,"CUMPLIDA",IF(AND(ISNUMBER(M618),ISNUMBER(ITRC!$Q$5)), IF(M618&lt;ITRC!$Q$5,"INCUMPLIDA","PROCESO"), "VERIFICAR FECHA")),"SIN VALOR AVANCE")</f>
        <v>PROCESO</v>
      </c>
      <c r="R618" s="512" t="s">
        <v>2036</v>
      </c>
    </row>
    <row r="619" spans="2:18" ht="120" x14ac:dyDescent="0.25">
      <c r="B619" s="51" t="s">
        <v>18</v>
      </c>
      <c r="C619" s="52" t="s">
        <v>17</v>
      </c>
      <c r="D619" s="1204"/>
      <c r="E619" s="1207"/>
      <c r="F619" s="1211"/>
      <c r="G619" s="1210"/>
      <c r="H619" s="994" t="s">
        <v>2433</v>
      </c>
      <c r="I619" s="994" t="s">
        <v>2434</v>
      </c>
      <c r="J619" s="512" t="s">
        <v>2435</v>
      </c>
      <c r="K619" s="839">
        <v>4</v>
      </c>
      <c r="L619" s="569">
        <v>44986</v>
      </c>
      <c r="M619" s="569">
        <v>45351</v>
      </c>
      <c r="N619" s="840">
        <f t="shared" si="35"/>
        <v>52.142857142857146</v>
      </c>
      <c r="O619" s="841">
        <v>0</v>
      </c>
      <c r="P619" s="841">
        <f t="shared" si="33"/>
        <v>0</v>
      </c>
      <c r="Q619" s="995" t="str">
        <f>IF(ISNUMBER(P619),IF(P619=100%,"CUMPLIDA",IF(AND(ISNUMBER(M619),ISNUMBER(ITRC!$Q$5)), IF(M619&lt;ITRC!$Q$5,"INCUMPLIDA","PROCESO"), "VERIFICAR FECHA")),"SIN VALOR AVANCE")</f>
        <v>PROCESO</v>
      </c>
      <c r="R619" s="512" t="s">
        <v>2436</v>
      </c>
    </row>
    <row r="620" spans="2:18" ht="120" x14ac:dyDescent="0.25">
      <c r="B620" s="51" t="s">
        <v>18</v>
      </c>
      <c r="C620" s="52" t="s">
        <v>17</v>
      </c>
      <c r="D620" s="1204"/>
      <c r="E620" s="1207"/>
      <c r="F620" s="1209" t="s">
        <v>2437</v>
      </c>
      <c r="G620" s="1210"/>
      <c r="H620" s="994" t="s">
        <v>2438</v>
      </c>
      <c r="I620" s="994" t="s">
        <v>2439</v>
      </c>
      <c r="J620" s="568" t="s">
        <v>2440</v>
      </c>
      <c r="K620" s="839">
        <v>2</v>
      </c>
      <c r="L620" s="569">
        <v>44986</v>
      </c>
      <c r="M620" s="569">
        <v>45351</v>
      </c>
      <c r="N620" s="840">
        <f t="shared" si="35"/>
        <v>52.142857142857146</v>
      </c>
      <c r="O620" s="841">
        <v>0</v>
      </c>
      <c r="P620" s="841">
        <f t="shared" si="33"/>
        <v>0</v>
      </c>
      <c r="Q620" s="995" t="str">
        <f>IF(ISNUMBER(P620),IF(P620=100%,"CUMPLIDA",IF(AND(ISNUMBER(M620),ISNUMBER(ITRC!$Q$5)), IF(M620&lt;ITRC!$Q$5,"INCUMPLIDA","PROCESO"), "VERIFICAR FECHA")),"SIN VALOR AVANCE")</f>
        <v>PROCESO</v>
      </c>
      <c r="R620" s="512" t="s">
        <v>2441</v>
      </c>
    </row>
    <row r="621" spans="2:18" ht="120" x14ac:dyDescent="0.25">
      <c r="B621" s="51" t="s">
        <v>18</v>
      </c>
      <c r="C621" s="52" t="s">
        <v>17</v>
      </c>
      <c r="D621" s="1204"/>
      <c r="E621" s="1207"/>
      <c r="F621" s="1210"/>
      <c r="G621" s="1210"/>
      <c r="H621" s="994" t="s">
        <v>2438</v>
      </c>
      <c r="I621" s="994" t="s">
        <v>2439</v>
      </c>
      <c r="J621" s="568" t="s">
        <v>2440</v>
      </c>
      <c r="K621" s="839">
        <v>2</v>
      </c>
      <c r="L621" s="569">
        <v>44986</v>
      </c>
      <c r="M621" s="569">
        <v>45351</v>
      </c>
      <c r="N621" s="840">
        <f t="shared" si="35"/>
        <v>52.142857142857146</v>
      </c>
      <c r="O621" s="841">
        <v>0</v>
      </c>
      <c r="P621" s="841">
        <f t="shared" ref="P621:P631" si="36">O621</f>
        <v>0</v>
      </c>
      <c r="Q621" s="995" t="str">
        <f>IF(ISNUMBER(P621),IF(P621=100%,"CUMPLIDA",IF(AND(ISNUMBER(M621),ISNUMBER(ITRC!$Q$5)), IF(M621&lt;ITRC!$Q$5,"INCUMPLIDA","PROCESO"), "VERIFICAR FECHA")),"SIN VALOR AVANCE")</f>
        <v>PROCESO</v>
      </c>
      <c r="R621" s="512" t="s">
        <v>2441</v>
      </c>
    </row>
    <row r="622" spans="2:18" ht="120" x14ac:dyDescent="0.25">
      <c r="B622" s="51" t="s">
        <v>18</v>
      </c>
      <c r="C622" s="52" t="s">
        <v>17</v>
      </c>
      <c r="D622" s="1204"/>
      <c r="E622" s="1207"/>
      <c r="F622" s="1211"/>
      <c r="G622" s="1210"/>
      <c r="H622" s="994" t="s">
        <v>2438</v>
      </c>
      <c r="I622" s="994" t="s">
        <v>2439</v>
      </c>
      <c r="J622" s="568" t="s">
        <v>2440</v>
      </c>
      <c r="K622" s="839">
        <v>2</v>
      </c>
      <c r="L622" s="569">
        <v>44986</v>
      </c>
      <c r="M622" s="569">
        <v>45351</v>
      </c>
      <c r="N622" s="840">
        <f t="shared" si="35"/>
        <v>52.142857142857146</v>
      </c>
      <c r="O622" s="841">
        <v>0</v>
      </c>
      <c r="P622" s="841">
        <f t="shared" si="36"/>
        <v>0</v>
      </c>
      <c r="Q622" s="995" t="str">
        <f>IF(ISNUMBER(P622),IF(P622=100%,"CUMPLIDA",IF(AND(ISNUMBER(M622),ISNUMBER(ITRC!$Q$5)), IF(M622&lt;ITRC!$Q$5,"INCUMPLIDA","PROCESO"), "VERIFICAR FECHA")),"SIN VALOR AVANCE")</f>
        <v>PROCESO</v>
      </c>
      <c r="R622" s="512" t="s">
        <v>2441</v>
      </c>
    </row>
    <row r="623" spans="2:18" ht="180" x14ac:dyDescent="0.25">
      <c r="B623" s="51" t="s">
        <v>18</v>
      </c>
      <c r="C623" s="52" t="s">
        <v>17</v>
      </c>
      <c r="D623" s="1204"/>
      <c r="E623" s="1207"/>
      <c r="F623" s="994" t="s">
        <v>2442</v>
      </c>
      <c r="G623" s="1210"/>
      <c r="H623" s="994" t="s">
        <v>2443</v>
      </c>
      <c r="I623" s="994" t="s">
        <v>2444</v>
      </c>
      <c r="J623" s="568" t="s">
        <v>2440</v>
      </c>
      <c r="K623" s="839">
        <v>2</v>
      </c>
      <c r="L623" s="569">
        <v>44986</v>
      </c>
      <c r="M623" s="569">
        <v>45351</v>
      </c>
      <c r="N623" s="840">
        <f t="shared" si="35"/>
        <v>52.142857142857146</v>
      </c>
      <c r="O623" s="841">
        <v>1</v>
      </c>
      <c r="P623" s="841">
        <f t="shared" si="36"/>
        <v>1</v>
      </c>
      <c r="Q623" s="995" t="str">
        <f>IF(ISNUMBER(P623),IF(P623=100%,"CUMPLIDA",IF(AND(ISNUMBER(M623),ISNUMBER(ITRC!$Q$5)), IF(M623&lt;ITRC!$Q$5,"INCUMPLIDA","PROCESO"), "VERIFICAR FECHA")),"SIN VALOR AVANCE")</f>
        <v>CUMPLIDA</v>
      </c>
      <c r="R623" s="512" t="s">
        <v>2445</v>
      </c>
    </row>
    <row r="624" spans="2:18" ht="52.8" x14ac:dyDescent="0.25">
      <c r="B624" s="51" t="s">
        <v>18</v>
      </c>
      <c r="C624" s="52" t="s">
        <v>17</v>
      </c>
      <c r="D624" s="1204"/>
      <c r="E624" s="1207"/>
      <c r="F624" s="1214" t="s">
        <v>2446</v>
      </c>
      <c r="G624" s="1210"/>
      <c r="H624" s="1000" t="s">
        <v>4039</v>
      </c>
      <c r="I624" s="1001" t="s">
        <v>4041</v>
      </c>
      <c r="J624" s="1002" t="s">
        <v>4043</v>
      </c>
      <c r="K624" s="839">
        <v>3</v>
      </c>
      <c r="L624" s="1003">
        <v>45139</v>
      </c>
      <c r="M624" s="1003">
        <v>45291</v>
      </c>
      <c r="N624" s="840">
        <f t="shared" si="35"/>
        <v>21.714285714285715</v>
      </c>
      <c r="O624" s="841">
        <v>0.75</v>
      </c>
      <c r="P624" s="841">
        <f t="shared" si="36"/>
        <v>0.75</v>
      </c>
      <c r="Q624" s="995" t="str">
        <f>IF(ISNUMBER(P624),IF(P624=100%,"CUMPLIDA",IF(AND(ISNUMBER(M624),ISNUMBER(ITRC!$Q$5)), IF(M624&lt;ITRC!$Q$5,"INCUMPLIDA","PROCESO"), "VERIFICAR FECHA")),"SIN VALOR AVANCE")</f>
        <v>PROCESO</v>
      </c>
      <c r="R624" s="512" t="s">
        <v>2447</v>
      </c>
    </row>
    <row r="625" spans="2:18" ht="52.8" x14ac:dyDescent="0.25">
      <c r="B625" s="51" t="s">
        <v>18</v>
      </c>
      <c r="C625" s="52" t="s">
        <v>17</v>
      </c>
      <c r="D625" s="1204"/>
      <c r="E625" s="1207"/>
      <c r="F625" s="1216"/>
      <c r="G625" s="1210"/>
      <c r="H625" s="1000" t="s">
        <v>4040</v>
      </c>
      <c r="I625" s="1001" t="s">
        <v>4042</v>
      </c>
      <c r="J625" s="1002" t="s">
        <v>4044</v>
      </c>
      <c r="K625" s="839">
        <v>1</v>
      </c>
      <c r="L625" s="1003">
        <v>45139</v>
      </c>
      <c r="M625" s="1003">
        <v>45169</v>
      </c>
      <c r="N625" s="840">
        <f t="shared" si="35"/>
        <v>4.2857142857142856</v>
      </c>
      <c r="O625" s="841">
        <v>0</v>
      </c>
      <c r="P625" s="841">
        <f t="shared" si="36"/>
        <v>0</v>
      </c>
      <c r="Q625" s="995" t="str">
        <f>IF(ISNUMBER(P625),IF(P625=100%,"CUMPLIDA",IF(AND(ISNUMBER(M625),ISNUMBER(ITRC!$Q$5)), IF(M625&lt;ITRC!$Q$5,"INCUMPLIDA","PROCESO"), "VERIFICAR FECHA")),"SIN VALOR AVANCE")</f>
        <v>PROCESO</v>
      </c>
      <c r="R625" s="512" t="s">
        <v>2447</v>
      </c>
    </row>
    <row r="626" spans="2:18" ht="255.6" x14ac:dyDescent="0.25">
      <c r="B626" s="51" t="s">
        <v>18</v>
      </c>
      <c r="C626" s="52" t="s">
        <v>17</v>
      </c>
      <c r="D626" s="1204"/>
      <c r="E626" s="1207"/>
      <c r="F626" s="1209" t="s">
        <v>2448</v>
      </c>
      <c r="G626" s="1210"/>
      <c r="H626" s="511" t="s">
        <v>2429</v>
      </c>
      <c r="I626" s="994" t="s">
        <v>477</v>
      </c>
      <c r="J626" s="568" t="s">
        <v>351</v>
      </c>
      <c r="K626" s="839">
        <v>1</v>
      </c>
      <c r="L626" s="569">
        <v>44986</v>
      </c>
      <c r="M626" s="569">
        <v>45289</v>
      </c>
      <c r="N626" s="840">
        <f t="shared" si="35"/>
        <v>43.285714285714285</v>
      </c>
      <c r="O626" s="841">
        <v>0.28000000000000003</v>
      </c>
      <c r="P626" s="841">
        <f t="shared" si="36"/>
        <v>0.28000000000000003</v>
      </c>
      <c r="Q626" s="995" t="str">
        <f>IF(ISNUMBER(P626),IF(P626=100%,"CUMPLIDA",IF(AND(ISNUMBER(M626),ISNUMBER(ITRC!$Q$5)), IF(M626&lt;ITRC!$Q$5,"INCUMPLIDA","PROCESO"), "VERIFICAR FECHA")),"SIN VALOR AVANCE")</f>
        <v>PROCESO</v>
      </c>
      <c r="R626" s="512" t="s">
        <v>2036</v>
      </c>
    </row>
    <row r="627" spans="2:18" ht="255.6" x14ac:dyDescent="0.25">
      <c r="B627" s="51" t="s">
        <v>18</v>
      </c>
      <c r="C627" s="52" t="s">
        <v>17</v>
      </c>
      <c r="D627" s="1204"/>
      <c r="E627" s="1207"/>
      <c r="F627" s="1210"/>
      <c r="G627" s="1210"/>
      <c r="H627" s="511" t="s">
        <v>2429</v>
      </c>
      <c r="I627" s="987" t="s">
        <v>479</v>
      </c>
      <c r="J627" s="568" t="s">
        <v>2449</v>
      </c>
      <c r="K627" s="839">
        <v>1</v>
      </c>
      <c r="L627" s="569">
        <v>45292</v>
      </c>
      <c r="M627" s="569">
        <v>45504</v>
      </c>
      <c r="N627" s="840">
        <f t="shared" si="35"/>
        <v>30.285714285714285</v>
      </c>
      <c r="O627" s="841">
        <v>0</v>
      </c>
      <c r="P627" s="841">
        <f t="shared" si="36"/>
        <v>0</v>
      </c>
      <c r="Q627" s="995" t="str">
        <f>IF(ISNUMBER(P627),IF(P627=100%,"CUMPLIDA",IF(AND(ISNUMBER(M627),ISNUMBER(ITRC!$Q$5)), IF(M627&lt;ITRC!$Q$5,"INCUMPLIDA","PROCESO"), "VERIFICAR FECHA")),"SIN VALOR AVANCE")</f>
        <v>PROCESO</v>
      </c>
      <c r="R627" s="512" t="s">
        <v>2036</v>
      </c>
    </row>
    <row r="628" spans="2:18" ht="255.6" x14ac:dyDescent="0.25">
      <c r="B628" s="51" t="s">
        <v>18</v>
      </c>
      <c r="C628" s="52" t="s">
        <v>17</v>
      </c>
      <c r="D628" s="1204"/>
      <c r="E628" s="1207"/>
      <c r="F628" s="1210"/>
      <c r="G628" s="1210"/>
      <c r="H628" s="511" t="s">
        <v>2429</v>
      </c>
      <c r="I628" s="994" t="s">
        <v>479</v>
      </c>
      <c r="J628" s="568" t="s">
        <v>2450</v>
      </c>
      <c r="K628" s="839">
        <v>4</v>
      </c>
      <c r="L628" s="569">
        <v>45505</v>
      </c>
      <c r="M628" s="569">
        <v>45869</v>
      </c>
      <c r="N628" s="840">
        <f t="shared" si="35"/>
        <v>52</v>
      </c>
      <c r="O628" s="841">
        <v>0</v>
      </c>
      <c r="P628" s="841">
        <f t="shared" si="36"/>
        <v>0</v>
      </c>
      <c r="Q628" s="995" t="str">
        <f>IF(ISNUMBER(P628),IF(P628=100%,"CUMPLIDA",IF(AND(ISNUMBER(M628),ISNUMBER(ITRC!$Q$5)), IF(M628&lt;ITRC!$Q$5,"INCUMPLIDA","PROCESO"), "VERIFICAR FECHA")),"SIN VALOR AVANCE")</f>
        <v>PROCESO</v>
      </c>
      <c r="R628" s="512" t="s">
        <v>2036</v>
      </c>
    </row>
    <row r="629" spans="2:18" ht="255.6" x14ac:dyDescent="0.25">
      <c r="B629" s="51" t="s">
        <v>18</v>
      </c>
      <c r="C629" s="52" t="s">
        <v>17</v>
      </c>
      <c r="D629" s="1204"/>
      <c r="E629" s="1207"/>
      <c r="F629" s="1210"/>
      <c r="G629" s="1210"/>
      <c r="H629" s="511" t="s">
        <v>2429</v>
      </c>
      <c r="I629" s="994" t="s">
        <v>1575</v>
      </c>
      <c r="J629" s="568" t="s">
        <v>1465</v>
      </c>
      <c r="K629" s="839">
        <v>1</v>
      </c>
      <c r="L629" s="569">
        <v>45870</v>
      </c>
      <c r="M629" s="569">
        <v>46022</v>
      </c>
      <c r="N629" s="840">
        <f t="shared" si="35"/>
        <v>21.714285714285715</v>
      </c>
      <c r="O629" s="841">
        <v>0</v>
      </c>
      <c r="P629" s="841">
        <f t="shared" si="36"/>
        <v>0</v>
      </c>
      <c r="Q629" s="995" t="str">
        <f>IF(ISNUMBER(P629),IF(P629=100%,"CUMPLIDA",IF(AND(ISNUMBER(M629),ISNUMBER(ITRC!$Q$5)), IF(M629&lt;ITRC!$Q$5,"INCUMPLIDA","PROCESO"), "VERIFICAR FECHA")),"SIN VALOR AVANCE")</f>
        <v>PROCESO</v>
      </c>
      <c r="R629" s="512" t="s">
        <v>2036</v>
      </c>
    </row>
    <row r="630" spans="2:18" ht="90" x14ac:dyDescent="0.25">
      <c r="B630" s="51" t="s">
        <v>18</v>
      </c>
      <c r="C630" s="52" t="s">
        <v>17</v>
      </c>
      <c r="D630" s="1204"/>
      <c r="E630" s="1207"/>
      <c r="F630" s="1210"/>
      <c r="G630" s="1210"/>
      <c r="H630" s="511" t="s">
        <v>2451</v>
      </c>
      <c r="I630" s="994" t="s">
        <v>2452</v>
      </c>
      <c r="J630" s="568" t="s">
        <v>2045</v>
      </c>
      <c r="K630" s="839">
        <v>4</v>
      </c>
      <c r="L630" s="569">
        <v>44986</v>
      </c>
      <c r="M630" s="569">
        <v>45351</v>
      </c>
      <c r="N630" s="840">
        <f t="shared" si="35"/>
        <v>52.142857142857146</v>
      </c>
      <c r="O630" s="841">
        <v>0</v>
      </c>
      <c r="P630" s="841">
        <f t="shared" si="36"/>
        <v>0</v>
      </c>
      <c r="Q630" s="995" t="str">
        <f>IF(ISNUMBER(P630),IF(P630=100%,"CUMPLIDA",IF(AND(ISNUMBER(M630),ISNUMBER(ITRC!$Q$5)), IF(M630&lt;ITRC!$Q$5,"INCUMPLIDA","PROCESO"), "VERIFICAR FECHA")),"SIN VALOR AVANCE")</f>
        <v>PROCESO</v>
      </c>
      <c r="R630" s="512" t="s">
        <v>2441</v>
      </c>
    </row>
    <row r="631" spans="2:18" ht="105" x14ac:dyDescent="0.25">
      <c r="B631" s="51" t="s">
        <v>18</v>
      </c>
      <c r="C631" s="52" t="s">
        <v>17</v>
      </c>
      <c r="D631" s="1204"/>
      <c r="E631" s="1208"/>
      <c r="F631" s="1211"/>
      <c r="G631" s="1211"/>
      <c r="H631" s="511" t="s">
        <v>2453</v>
      </c>
      <c r="I631" s="994" t="s">
        <v>2452</v>
      </c>
      <c r="J631" s="568" t="s">
        <v>2045</v>
      </c>
      <c r="K631" s="839">
        <v>4</v>
      </c>
      <c r="L631" s="569">
        <v>44986</v>
      </c>
      <c r="M631" s="569">
        <v>45351</v>
      </c>
      <c r="N631" s="840">
        <f t="shared" si="35"/>
        <v>52.142857142857146</v>
      </c>
      <c r="O631" s="841">
        <v>0</v>
      </c>
      <c r="P631" s="841">
        <f t="shared" si="36"/>
        <v>0</v>
      </c>
      <c r="Q631" s="995" t="str">
        <f>IF(ISNUMBER(P631),IF(P631=100%,"CUMPLIDA",IF(AND(ISNUMBER(M631),ISNUMBER(ITRC!$Q$5)), IF(M631&lt;ITRC!$Q$5,"INCUMPLIDA","PROCESO"), "VERIFICAR FECHA")),"SIN VALOR AVANCE")</f>
        <v>PROCESO</v>
      </c>
      <c r="R631" s="512" t="s">
        <v>2441</v>
      </c>
    </row>
    <row r="632" spans="2:18" ht="150" customHeight="1" x14ac:dyDescent="0.25">
      <c r="B632" s="51" t="s">
        <v>18</v>
      </c>
      <c r="C632" s="52" t="s">
        <v>17</v>
      </c>
      <c r="D632" s="1206" t="s">
        <v>3993</v>
      </c>
      <c r="E632" s="1206" t="s">
        <v>1865</v>
      </c>
      <c r="F632" s="1209" t="s">
        <v>3995</v>
      </c>
      <c r="G632" s="1206" t="s">
        <v>3994</v>
      </c>
      <c r="H632" s="994" t="s">
        <v>3996</v>
      </c>
      <c r="I632" s="994" t="s">
        <v>4002</v>
      </c>
      <c r="J632" s="1004" t="s">
        <v>4005</v>
      </c>
      <c r="K632" s="839">
        <v>2</v>
      </c>
      <c r="L632" s="569">
        <v>45200</v>
      </c>
      <c r="M632" s="569">
        <v>45565</v>
      </c>
      <c r="N632" s="840">
        <f t="shared" si="35"/>
        <v>52.142857142857146</v>
      </c>
      <c r="O632" s="841">
        <v>0</v>
      </c>
      <c r="P632" s="841">
        <f t="shared" ref="P632:P668" si="37">O632</f>
        <v>0</v>
      </c>
      <c r="Q632" s="995" t="str">
        <f>IF(ISNUMBER(P632),IF(P632=100%,"CUMPLIDA",IF(AND(ISNUMBER(M632),ISNUMBER(ITRC!$Q$5)), IF(M632&lt;ITRC!$Q$5,"INCUMPLIDA","PROCESO"), "VERIFICAR FECHA")),"SIN VALOR AVANCE")</f>
        <v>PROCESO</v>
      </c>
      <c r="R632" s="992" t="s">
        <v>4010</v>
      </c>
    </row>
    <row r="633" spans="2:18" ht="225.6" x14ac:dyDescent="0.25">
      <c r="B633" s="51" t="s">
        <v>18</v>
      </c>
      <c r="C633" s="52" t="s">
        <v>17</v>
      </c>
      <c r="D633" s="1207"/>
      <c r="E633" s="1207"/>
      <c r="F633" s="1210"/>
      <c r="G633" s="1207"/>
      <c r="H633" s="994" t="s">
        <v>3997</v>
      </c>
      <c r="I633" s="994" t="s">
        <v>4003</v>
      </c>
      <c r="J633" s="1004" t="s">
        <v>4006</v>
      </c>
      <c r="K633" s="839">
        <v>35</v>
      </c>
      <c r="L633" s="569">
        <v>45200</v>
      </c>
      <c r="M633" s="569">
        <v>45565</v>
      </c>
      <c r="N633" s="840">
        <f t="shared" si="35"/>
        <v>52.142857142857146</v>
      </c>
      <c r="O633" s="841">
        <v>0</v>
      </c>
      <c r="P633" s="841">
        <f t="shared" si="37"/>
        <v>0</v>
      </c>
      <c r="Q633" s="995" t="str">
        <f>IF(ISNUMBER(P633),IF(P633=100%,"CUMPLIDA",IF(AND(ISNUMBER(M633),ISNUMBER(ITRC!$Q$5)), IF(M633&lt;ITRC!$Q$5,"INCUMPLIDA","PROCESO"), "VERIFICAR FECHA")),"SIN VALOR AVANCE")</f>
        <v>PROCESO</v>
      </c>
      <c r="R633" s="992" t="s">
        <v>4012</v>
      </c>
    </row>
    <row r="634" spans="2:18" ht="120.6" x14ac:dyDescent="0.25">
      <c r="B634" s="51" t="s">
        <v>18</v>
      </c>
      <c r="C634" s="52" t="s">
        <v>17</v>
      </c>
      <c r="D634" s="1207"/>
      <c r="E634" s="1207"/>
      <c r="F634" s="1210"/>
      <c r="G634" s="1207"/>
      <c r="H634" s="994" t="s">
        <v>3998</v>
      </c>
      <c r="I634" s="994" t="s">
        <v>4004</v>
      </c>
      <c r="J634" s="1004" t="s">
        <v>4007</v>
      </c>
      <c r="K634" s="839">
        <v>1</v>
      </c>
      <c r="L634" s="569" t="s">
        <v>4009</v>
      </c>
      <c r="M634" s="569" t="s">
        <v>4009</v>
      </c>
      <c r="N634" s="840" t="e">
        <f t="shared" si="35"/>
        <v>#VALUE!</v>
      </c>
      <c r="O634" s="841">
        <v>0</v>
      </c>
      <c r="P634" s="841">
        <f t="shared" si="37"/>
        <v>0</v>
      </c>
      <c r="Q634" s="995" t="str">
        <f>IF(ISNUMBER(P634),IF(P634=100%,"CUMPLIDA",IF(AND(ISNUMBER(M634),ISNUMBER(ITRC!$Q$5)), IF(M634&lt;ITRC!$Q$5,"INCUMPLIDA","PROCESO"), "VERIFICAR FECHA")),"SIN VALOR AVANCE")</f>
        <v>VERIFICAR FECHA</v>
      </c>
      <c r="R634" s="992" t="s">
        <v>4011</v>
      </c>
    </row>
    <row r="635" spans="2:18" ht="135.6" x14ac:dyDescent="0.25">
      <c r="B635" s="51" t="s">
        <v>18</v>
      </c>
      <c r="C635" s="52" t="s">
        <v>17</v>
      </c>
      <c r="D635" s="1207"/>
      <c r="E635" s="1207"/>
      <c r="F635" s="1210"/>
      <c r="G635" s="1207"/>
      <c r="H635" s="994" t="s">
        <v>3999</v>
      </c>
      <c r="I635" s="994" t="s">
        <v>4014</v>
      </c>
      <c r="J635" s="1004" t="s">
        <v>4008</v>
      </c>
      <c r="K635" s="839">
        <v>105</v>
      </c>
      <c r="L635" s="569">
        <v>45200</v>
      </c>
      <c r="M635" s="569">
        <v>45565</v>
      </c>
      <c r="N635" s="840">
        <f t="shared" si="35"/>
        <v>52.142857142857146</v>
      </c>
      <c r="O635" s="841">
        <v>0</v>
      </c>
      <c r="P635" s="841">
        <f t="shared" si="37"/>
        <v>0</v>
      </c>
      <c r="Q635" s="995" t="str">
        <f>IF(ISNUMBER(P635),IF(P635=100%,"CUMPLIDA",IF(AND(ISNUMBER(M635),ISNUMBER(ITRC!$Q$5)), IF(M635&lt;ITRC!$Q$5,"INCUMPLIDA","PROCESO"), "VERIFICAR FECHA")),"SIN VALOR AVANCE")</f>
        <v>PROCESO</v>
      </c>
      <c r="R635" s="992" t="s">
        <v>4016</v>
      </c>
    </row>
    <row r="636" spans="2:18" ht="140.4" customHeight="1" x14ac:dyDescent="0.25">
      <c r="B636" s="51" t="s">
        <v>18</v>
      </c>
      <c r="C636" s="52" t="s">
        <v>17</v>
      </c>
      <c r="D636" s="1207"/>
      <c r="E636" s="1207"/>
      <c r="F636" s="1211"/>
      <c r="G636" s="1207"/>
      <c r="H636" s="994" t="s">
        <v>4000</v>
      </c>
      <c r="I636" s="994" t="s">
        <v>4015</v>
      </c>
      <c r="J636" s="1004" t="s">
        <v>4007</v>
      </c>
      <c r="K636" s="839">
        <v>7</v>
      </c>
      <c r="L636" s="569">
        <v>45200</v>
      </c>
      <c r="M636" s="569">
        <v>45350</v>
      </c>
      <c r="N636" s="840">
        <f t="shared" si="35"/>
        <v>21.428571428571427</v>
      </c>
      <c r="O636" s="841">
        <v>0</v>
      </c>
      <c r="P636" s="841">
        <f t="shared" si="37"/>
        <v>0</v>
      </c>
      <c r="Q636" s="995" t="str">
        <f>IF(ISNUMBER(P636),IF(P636=100%,"CUMPLIDA",IF(AND(ISNUMBER(M636),ISNUMBER(ITRC!$Q$5)), IF(M636&lt;ITRC!$Q$5,"INCUMPLIDA","PROCESO"), "VERIFICAR FECHA")),"SIN VALOR AVANCE")</f>
        <v>PROCESO</v>
      </c>
      <c r="R636" s="992" t="s">
        <v>4013</v>
      </c>
    </row>
    <row r="637" spans="2:18" ht="210.6" x14ac:dyDescent="0.25">
      <c r="B637" s="51" t="s">
        <v>18</v>
      </c>
      <c r="C637" s="52" t="s">
        <v>17</v>
      </c>
      <c r="D637" s="1207"/>
      <c r="E637" s="1207"/>
      <c r="F637" s="1209" t="s">
        <v>4001</v>
      </c>
      <c r="G637" s="1207"/>
      <c r="H637" s="994" t="s">
        <v>3996</v>
      </c>
      <c r="I637" s="994" t="s">
        <v>4002</v>
      </c>
      <c r="J637" s="1004" t="s">
        <v>4005</v>
      </c>
      <c r="K637" s="839">
        <v>2</v>
      </c>
      <c r="L637" s="569">
        <v>45200</v>
      </c>
      <c r="M637" s="569">
        <v>45565</v>
      </c>
      <c r="N637" s="840">
        <f t="shared" si="35"/>
        <v>52.142857142857146</v>
      </c>
      <c r="O637" s="841">
        <v>0</v>
      </c>
      <c r="P637" s="841">
        <f t="shared" si="37"/>
        <v>0</v>
      </c>
      <c r="Q637" s="995" t="str">
        <f>IF(ISNUMBER(P637),IF(P637=100%,"CUMPLIDA",IF(AND(ISNUMBER(M637),ISNUMBER(ITRC!$Q$5)), IF(M637&lt;ITRC!$Q$5,"INCUMPLIDA","PROCESO"), "VERIFICAR FECHA")),"SIN VALOR AVANCE")</f>
        <v>PROCESO</v>
      </c>
      <c r="R637" s="992" t="s">
        <v>4010</v>
      </c>
    </row>
    <row r="638" spans="2:18" ht="225.6" x14ac:dyDescent="0.25">
      <c r="B638" s="51" t="s">
        <v>18</v>
      </c>
      <c r="C638" s="52" t="s">
        <v>17</v>
      </c>
      <c r="D638" s="1207"/>
      <c r="E638" s="1207"/>
      <c r="F638" s="1210"/>
      <c r="G638" s="1207"/>
      <c r="H638" s="994" t="s">
        <v>3997</v>
      </c>
      <c r="I638" s="994" t="s">
        <v>4003</v>
      </c>
      <c r="J638" s="1004" t="s">
        <v>4006</v>
      </c>
      <c r="K638" s="839">
        <v>35</v>
      </c>
      <c r="L638" s="569">
        <v>45200</v>
      </c>
      <c r="M638" s="569">
        <v>45565</v>
      </c>
      <c r="N638" s="840">
        <f t="shared" si="35"/>
        <v>52.142857142857146</v>
      </c>
      <c r="O638" s="841">
        <v>0</v>
      </c>
      <c r="P638" s="841">
        <f t="shared" si="37"/>
        <v>0</v>
      </c>
      <c r="Q638" s="995" t="str">
        <f>IF(ISNUMBER(P638),IF(P638=100%,"CUMPLIDA",IF(AND(ISNUMBER(M638),ISNUMBER(ITRC!$Q$5)), IF(M638&lt;ITRC!$Q$5,"INCUMPLIDA","PROCESO"), "VERIFICAR FECHA")),"SIN VALOR AVANCE")</f>
        <v>PROCESO</v>
      </c>
      <c r="R638" s="992" t="s">
        <v>4012</v>
      </c>
    </row>
    <row r="639" spans="2:18" ht="120.6" x14ac:dyDescent="0.25">
      <c r="B639" s="51" t="s">
        <v>18</v>
      </c>
      <c r="C639" s="52" t="s">
        <v>17</v>
      </c>
      <c r="D639" s="1207"/>
      <c r="E639" s="1207"/>
      <c r="F639" s="1210"/>
      <c r="G639" s="1207"/>
      <c r="H639" s="994" t="s">
        <v>3998</v>
      </c>
      <c r="I639" s="994" t="s">
        <v>4004</v>
      </c>
      <c r="J639" s="1004" t="s">
        <v>4007</v>
      </c>
      <c r="K639" s="839">
        <v>1</v>
      </c>
      <c r="L639" s="1006" t="s">
        <v>4009</v>
      </c>
      <c r="M639" s="1006" t="s">
        <v>4009</v>
      </c>
      <c r="N639" s="840" t="e">
        <f t="shared" si="35"/>
        <v>#VALUE!</v>
      </c>
      <c r="O639" s="841">
        <v>0</v>
      </c>
      <c r="P639" s="841">
        <f t="shared" si="37"/>
        <v>0</v>
      </c>
      <c r="Q639" s="995" t="str">
        <f>IF(ISNUMBER(P639),IF(P639=100%,"CUMPLIDA",IF(AND(ISNUMBER(M639),ISNUMBER(ITRC!$Q$5)), IF(M639&lt;ITRC!$Q$5,"INCUMPLIDA","PROCESO"), "VERIFICAR FECHA")),"SIN VALOR AVANCE")</f>
        <v>VERIFICAR FECHA</v>
      </c>
      <c r="R639" s="992" t="s">
        <v>4011</v>
      </c>
    </row>
    <row r="640" spans="2:18" ht="165.6" x14ac:dyDescent="0.25">
      <c r="B640" s="51" t="s">
        <v>18</v>
      </c>
      <c r="C640" s="52" t="s">
        <v>17</v>
      </c>
      <c r="D640" s="1207"/>
      <c r="E640" s="1207"/>
      <c r="F640" s="1210"/>
      <c r="G640" s="1207"/>
      <c r="H640" s="994" t="s">
        <v>3999</v>
      </c>
      <c r="I640" s="994" t="s">
        <v>4014</v>
      </c>
      <c r="J640" s="1004" t="s">
        <v>4008</v>
      </c>
      <c r="K640" s="839">
        <v>105</v>
      </c>
      <c r="L640" s="569">
        <v>45200</v>
      </c>
      <c r="M640" s="569">
        <v>45565</v>
      </c>
      <c r="N640" s="840">
        <f t="shared" si="35"/>
        <v>52.142857142857146</v>
      </c>
      <c r="O640" s="841">
        <v>0</v>
      </c>
      <c r="P640" s="841">
        <f t="shared" si="37"/>
        <v>0</v>
      </c>
      <c r="Q640" s="995" t="str">
        <f>IF(ISNUMBER(P640),IF(P640=100%,"CUMPLIDA",IF(AND(ISNUMBER(M640),ISNUMBER(ITRC!$Q$5)), IF(M640&lt;ITRC!$Q$5,"INCUMPLIDA","PROCESO"), "VERIFICAR FECHA")),"SIN VALOR AVANCE")</f>
        <v>PROCESO</v>
      </c>
      <c r="R640" s="992" t="s">
        <v>4017</v>
      </c>
    </row>
    <row r="641" spans="2:18" ht="105" x14ac:dyDescent="0.25">
      <c r="B641" s="51" t="s">
        <v>18</v>
      </c>
      <c r="C641" s="52" t="s">
        <v>17</v>
      </c>
      <c r="D641" s="1207"/>
      <c r="E641" s="1207"/>
      <c r="F641" s="1211"/>
      <c r="G641" s="1207"/>
      <c r="H641" s="994" t="s">
        <v>4000</v>
      </c>
      <c r="I641" s="994" t="s">
        <v>4015</v>
      </c>
      <c r="J641" s="1004" t="s">
        <v>4007</v>
      </c>
      <c r="K641" s="839">
        <v>7</v>
      </c>
      <c r="L641" s="569">
        <v>45200</v>
      </c>
      <c r="M641" s="569">
        <v>45350</v>
      </c>
      <c r="N641" s="840">
        <f t="shared" si="35"/>
        <v>21.428571428571427</v>
      </c>
      <c r="O641" s="841">
        <v>0</v>
      </c>
      <c r="P641" s="841">
        <f t="shared" si="37"/>
        <v>0</v>
      </c>
      <c r="Q641" s="995" t="str">
        <f>IF(ISNUMBER(P641),IF(P641=100%,"CUMPLIDA",IF(AND(ISNUMBER(M641),ISNUMBER(ITRC!$Q$5)), IF(M641&lt;ITRC!$Q$5,"INCUMPLIDA","PROCESO"), "VERIFICAR FECHA")),"SIN VALOR AVANCE")</f>
        <v>PROCESO</v>
      </c>
      <c r="R641" s="992" t="s">
        <v>4018</v>
      </c>
    </row>
    <row r="642" spans="2:18" ht="165.6" x14ac:dyDescent="0.25">
      <c r="B642" s="51" t="s">
        <v>18</v>
      </c>
      <c r="C642" s="52" t="s">
        <v>17</v>
      </c>
      <c r="D642" s="1207"/>
      <c r="E642" s="1207"/>
      <c r="F642" s="994" t="s">
        <v>4019</v>
      </c>
      <c r="G642" s="1207"/>
      <c r="H642" s="994" t="s">
        <v>4020</v>
      </c>
      <c r="I642" s="994" t="s">
        <v>4021</v>
      </c>
      <c r="J642" s="1004" t="s">
        <v>4022</v>
      </c>
      <c r="K642" s="839">
        <v>35</v>
      </c>
      <c r="L642" s="998">
        <v>45200</v>
      </c>
      <c r="M642" s="998">
        <v>45412</v>
      </c>
      <c r="N642" s="840">
        <f t="shared" si="35"/>
        <v>30.285714285714285</v>
      </c>
      <c r="O642" s="841">
        <v>0</v>
      </c>
      <c r="P642" s="841">
        <f t="shared" si="37"/>
        <v>0</v>
      </c>
      <c r="Q642" s="995" t="str">
        <f>IF(ISNUMBER(P642),IF(P642=100%,"CUMPLIDA",IF(AND(ISNUMBER(M642),ISNUMBER(ITRC!$Q$5)), IF(M642&lt;ITRC!$Q$5,"INCUMPLIDA","PROCESO"), "VERIFICAR FECHA")),"SIN VALOR AVANCE")</f>
        <v>PROCESO</v>
      </c>
      <c r="R642" s="992" t="s">
        <v>4023</v>
      </c>
    </row>
    <row r="643" spans="2:18" ht="315" x14ac:dyDescent="0.25">
      <c r="B643" s="51" t="s">
        <v>18</v>
      </c>
      <c r="C643" s="52" t="s">
        <v>17</v>
      </c>
      <c r="D643" s="1207"/>
      <c r="E643" s="1207"/>
      <c r="F643" s="994" t="s">
        <v>4024</v>
      </c>
      <c r="G643" s="1207"/>
      <c r="H643" s="994" t="s">
        <v>4020</v>
      </c>
      <c r="I643" s="994" t="s">
        <v>4025</v>
      </c>
      <c r="J643" s="833" t="s">
        <v>4022</v>
      </c>
      <c r="K643" s="839">
        <v>35</v>
      </c>
      <c r="L643" s="998">
        <v>45200</v>
      </c>
      <c r="M643" s="998">
        <v>45412</v>
      </c>
      <c r="N643" s="840">
        <f t="shared" si="35"/>
        <v>30.285714285714285</v>
      </c>
      <c r="O643" s="841">
        <v>0</v>
      </c>
      <c r="P643" s="841">
        <f t="shared" si="37"/>
        <v>0</v>
      </c>
      <c r="Q643" s="995" t="str">
        <f>IF(ISNUMBER(P643),IF(P643=100%,"CUMPLIDA",IF(AND(ISNUMBER(M643),ISNUMBER(ITRC!$Q$5)), IF(M643&lt;ITRC!$Q$5,"INCUMPLIDA","PROCESO"), "VERIFICAR FECHA")),"SIN VALOR AVANCE")</f>
        <v>PROCESO</v>
      </c>
      <c r="R643" s="992" t="s">
        <v>4023</v>
      </c>
    </row>
    <row r="644" spans="2:18" ht="165.6" x14ac:dyDescent="0.25">
      <c r="B644" s="51" t="s">
        <v>18</v>
      </c>
      <c r="C644" s="52" t="s">
        <v>17</v>
      </c>
      <c r="D644" s="1207"/>
      <c r="E644" s="1207"/>
      <c r="F644" s="994" t="s">
        <v>4026</v>
      </c>
      <c r="G644" s="1207"/>
      <c r="H644" s="994" t="s">
        <v>4027</v>
      </c>
      <c r="I644" s="994" t="s">
        <v>4028</v>
      </c>
      <c r="J644" s="994" t="s">
        <v>4008</v>
      </c>
      <c r="K644" s="839">
        <v>105</v>
      </c>
      <c r="L644" s="998">
        <v>45200</v>
      </c>
      <c r="M644" s="998">
        <v>45565</v>
      </c>
      <c r="N644" s="840">
        <f t="shared" si="35"/>
        <v>52.142857142857146</v>
      </c>
      <c r="O644" s="841">
        <v>0</v>
      </c>
      <c r="P644" s="841">
        <f t="shared" si="37"/>
        <v>0</v>
      </c>
      <c r="Q644" s="995" t="str">
        <f>IF(ISNUMBER(P644),IF(P644=100%,"CUMPLIDA",IF(AND(ISNUMBER(M644),ISNUMBER(ITRC!$Q$5)), IF(M644&lt;ITRC!$Q$5,"INCUMPLIDA","PROCESO"), "VERIFICAR FECHA")),"SIN VALOR AVANCE")</f>
        <v>PROCESO</v>
      </c>
      <c r="R644" s="992" t="s">
        <v>4023</v>
      </c>
    </row>
    <row r="645" spans="2:18" ht="210.6" x14ac:dyDescent="0.25">
      <c r="B645" s="51" t="s">
        <v>18</v>
      </c>
      <c r="C645" s="52" t="s">
        <v>17</v>
      </c>
      <c r="D645" s="1207"/>
      <c r="E645" s="1207"/>
      <c r="F645" s="1209" t="s">
        <v>4029</v>
      </c>
      <c r="G645" s="1207"/>
      <c r="H645" s="994" t="s">
        <v>4030</v>
      </c>
      <c r="I645" s="994" t="s">
        <v>4002</v>
      </c>
      <c r="J645" s="1004" t="s">
        <v>4005</v>
      </c>
      <c r="K645" s="839" t="s">
        <v>4034</v>
      </c>
      <c r="L645" s="998">
        <v>45200</v>
      </c>
      <c r="M645" s="998">
        <v>45565</v>
      </c>
      <c r="N645" s="840">
        <f t="shared" si="35"/>
        <v>52.142857142857146</v>
      </c>
      <c r="O645" s="841">
        <v>0</v>
      </c>
      <c r="P645" s="841">
        <f t="shared" si="37"/>
        <v>0</v>
      </c>
      <c r="Q645" s="995" t="str">
        <f>IF(ISNUMBER(P645),IF(P645=100%,"CUMPLIDA",IF(AND(ISNUMBER(M645),ISNUMBER(ITRC!$Q$5)), IF(M645&lt;ITRC!$Q$5,"INCUMPLIDA","PROCESO"), "VERIFICAR FECHA")),"SIN VALOR AVANCE")</f>
        <v>PROCESO</v>
      </c>
      <c r="R645" s="992" t="s">
        <v>4010</v>
      </c>
    </row>
    <row r="646" spans="2:18" ht="165.6" x14ac:dyDescent="0.25">
      <c r="B646" s="51" t="s">
        <v>18</v>
      </c>
      <c r="C646" s="52" t="s">
        <v>17</v>
      </c>
      <c r="D646" s="1207"/>
      <c r="E646" s="1207"/>
      <c r="F646" s="1210"/>
      <c r="G646" s="1207"/>
      <c r="H646" s="994" t="s">
        <v>4031</v>
      </c>
      <c r="I646" s="994" t="s">
        <v>4032</v>
      </c>
      <c r="J646" s="1004" t="s">
        <v>4033</v>
      </c>
      <c r="K646" s="839">
        <v>105</v>
      </c>
      <c r="L646" s="998">
        <v>45200</v>
      </c>
      <c r="M646" s="998">
        <v>45565</v>
      </c>
      <c r="N646" s="840">
        <f t="shared" si="35"/>
        <v>52.142857142857146</v>
      </c>
      <c r="O646" s="841">
        <v>0</v>
      </c>
      <c r="P646" s="841">
        <f t="shared" si="37"/>
        <v>0</v>
      </c>
      <c r="Q646" s="995" t="str">
        <f>IF(ISNUMBER(P646),IF(P646=100%,"CUMPLIDA",IF(AND(ISNUMBER(M646),ISNUMBER(ITRC!$Q$5)), IF(M646&lt;ITRC!$Q$5,"INCUMPLIDA","PROCESO"), "VERIFICAR FECHA")),"SIN VALOR AVANCE")</f>
        <v>PROCESO</v>
      </c>
      <c r="R646" s="992" t="s">
        <v>4023</v>
      </c>
    </row>
    <row r="647" spans="2:18" ht="210.6" x14ac:dyDescent="0.25">
      <c r="B647" s="51" t="s">
        <v>18</v>
      </c>
      <c r="C647" s="52" t="s">
        <v>17</v>
      </c>
      <c r="D647" s="1207"/>
      <c r="E647" s="1207"/>
      <c r="F647" s="1210"/>
      <c r="G647" s="1207"/>
      <c r="H647" s="994" t="s">
        <v>4030</v>
      </c>
      <c r="I647" s="994" t="s">
        <v>4002</v>
      </c>
      <c r="J647" s="1005" t="s">
        <v>4005</v>
      </c>
      <c r="K647" s="839">
        <v>2</v>
      </c>
      <c r="L647" s="998">
        <v>45200</v>
      </c>
      <c r="M647" s="998">
        <v>45565</v>
      </c>
      <c r="N647" s="840">
        <f t="shared" si="35"/>
        <v>52.142857142857146</v>
      </c>
      <c r="O647" s="841">
        <v>0</v>
      </c>
      <c r="P647" s="841">
        <f t="shared" si="37"/>
        <v>0</v>
      </c>
      <c r="Q647" s="995" t="str">
        <f>IF(ISNUMBER(P647),IF(P647=100%,"CUMPLIDA",IF(AND(ISNUMBER(M647),ISNUMBER(ITRC!$Q$5)), IF(M647&lt;ITRC!$Q$5,"INCUMPLIDA","PROCESO"), "VERIFICAR FECHA")),"SIN VALOR AVANCE")</f>
        <v>PROCESO</v>
      </c>
      <c r="R647" s="992" t="s">
        <v>4010</v>
      </c>
    </row>
    <row r="648" spans="2:18" ht="165.6" x14ac:dyDescent="0.25">
      <c r="B648" s="51" t="s">
        <v>18</v>
      </c>
      <c r="C648" s="52" t="s">
        <v>17</v>
      </c>
      <c r="D648" s="1207"/>
      <c r="E648" s="1207"/>
      <c r="F648" s="1211"/>
      <c r="G648" s="1207"/>
      <c r="H648" s="994" t="s">
        <v>4031</v>
      </c>
      <c r="I648" s="994" t="s">
        <v>4032</v>
      </c>
      <c r="J648" s="1004" t="s">
        <v>4033</v>
      </c>
      <c r="K648" s="839">
        <v>105</v>
      </c>
      <c r="L648" s="998">
        <v>45200</v>
      </c>
      <c r="M648" s="998">
        <v>45565</v>
      </c>
      <c r="N648" s="840">
        <f t="shared" si="35"/>
        <v>52.142857142857146</v>
      </c>
      <c r="O648" s="841">
        <v>0</v>
      </c>
      <c r="P648" s="841">
        <f t="shared" si="37"/>
        <v>0</v>
      </c>
      <c r="Q648" s="995" t="str">
        <f>IF(ISNUMBER(P648),IF(P648=100%,"CUMPLIDA",IF(AND(ISNUMBER(M648),ISNUMBER(ITRC!$Q$5)), IF(M648&lt;ITRC!$Q$5,"INCUMPLIDA","PROCESO"), "VERIFICAR FECHA")),"SIN VALOR AVANCE")</f>
        <v>PROCESO</v>
      </c>
      <c r="R648" s="992" t="s">
        <v>4023</v>
      </c>
    </row>
    <row r="649" spans="2:18" ht="240" x14ac:dyDescent="0.25">
      <c r="B649" s="51" t="s">
        <v>18</v>
      </c>
      <c r="C649" s="52" t="s">
        <v>17</v>
      </c>
      <c r="D649" s="1208"/>
      <c r="E649" s="1208"/>
      <c r="F649" s="994" t="s">
        <v>4035</v>
      </c>
      <c r="G649" s="1208"/>
      <c r="H649" s="994" t="s">
        <v>4036</v>
      </c>
      <c r="I649" s="994" t="s">
        <v>4037</v>
      </c>
      <c r="J649" s="994" t="s">
        <v>4038</v>
      </c>
      <c r="K649" s="839">
        <v>1</v>
      </c>
      <c r="L649" s="998">
        <v>45189</v>
      </c>
      <c r="M649" s="998">
        <v>45229</v>
      </c>
      <c r="N649" s="840">
        <f t="shared" si="35"/>
        <v>5.7142857142857144</v>
      </c>
      <c r="O649" s="841">
        <v>0</v>
      </c>
      <c r="P649" s="841">
        <f t="shared" si="37"/>
        <v>0</v>
      </c>
      <c r="Q649" s="995" t="str">
        <f>IF(ISNUMBER(P649),IF(P649=100%,"CUMPLIDA",IF(AND(ISNUMBER(M649),ISNUMBER(ITRC!$Q$5)), IF(M649&lt;ITRC!$Q$5,"INCUMPLIDA","PROCESO"), "VERIFICAR FECHA")),"SIN VALOR AVANCE")</f>
        <v>PROCESO</v>
      </c>
      <c r="R649" s="992" t="s">
        <v>4050</v>
      </c>
    </row>
    <row r="650" spans="2:18" ht="90" customHeight="1" x14ac:dyDescent="0.25">
      <c r="B650" s="51" t="s">
        <v>18</v>
      </c>
      <c r="C650" s="52" t="s">
        <v>17</v>
      </c>
      <c r="D650" s="1204" t="s">
        <v>4051</v>
      </c>
      <c r="E650" s="1204" t="s">
        <v>1865</v>
      </c>
      <c r="F650" s="1130" t="s">
        <v>4053</v>
      </c>
      <c r="G650" s="1204" t="s">
        <v>4052</v>
      </c>
      <c r="H650" s="1007" t="s">
        <v>4054</v>
      </c>
      <c r="I650" s="1007" t="s">
        <v>4058</v>
      </c>
      <c r="J650" s="1004" t="s">
        <v>4061</v>
      </c>
      <c r="K650" s="839">
        <v>4</v>
      </c>
      <c r="L650" s="998">
        <v>45231</v>
      </c>
      <c r="M650" s="998">
        <v>45350</v>
      </c>
      <c r="N650" s="840">
        <f t="shared" si="35"/>
        <v>17</v>
      </c>
      <c r="O650" s="841">
        <v>0</v>
      </c>
      <c r="P650" s="841">
        <f t="shared" si="37"/>
        <v>0</v>
      </c>
      <c r="Q650" s="995" t="str">
        <f>IF(ISNUMBER(P650),IF(P650=100%,"CUMPLIDA",IF(AND(ISNUMBER(M650),ISNUMBER(ITRC!$Q$5)), IF(M650&lt;ITRC!$Q$5,"INCUMPLIDA","PROCESO"), "VERIFICAR FECHA")),"SIN VALOR AVANCE")</f>
        <v>PROCESO</v>
      </c>
      <c r="R650" s="512" t="s">
        <v>4122</v>
      </c>
    </row>
    <row r="651" spans="2:18" ht="75.599999999999994" x14ac:dyDescent="0.25">
      <c r="B651" s="51" t="s">
        <v>18</v>
      </c>
      <c r="C651" s="52" t="s">
        <v>17</v>
      </c>
      <c r="D651" s="1204"/>
      <c r="E651" s="1204"/>
      <c r="F651" s="1130"/>
      <c r="G651" s="1204"/>
      <c r="H651" s="1007" t="s">
        <v>4055</v>
      </c>
      <c r="I651" s="1007" t="s">
        <v>4059</v>
      </c>
      <c r="J651" s="1008" t="s">
        <v>4062</v>
      </c>
      <c r="K651" s="839">
        <v>1</v>
      </c>
      <c r="L651" s="998">
        <v>45352</v>
      </c>
      <c r="M651" s="998">
        <v>45382</v>
      </c>
      <c r="N651" s="840">
        <f t="shared" si="35"/>
        <v>4.2857142857142856</v>
      </c>
      <c r="O651" s="841">
        <v>0</v>
      </c>
      <c r="P651" s="841">
        <f t="shared" si="37"/>
        <v>0</v>
      </c>
      <c r="Q651" s="995" t="str">
        <f>IF(ISNUMBER(P651),IF(P651=100%,"CUMPLIDA",IF(AND(ISNUMBER(M651),ISNUMBER(ITRC!$Q$5)), IF(M651&lt;ITRC!$Q$5,"INCUMPLIDA","PROCESO"), "VERIFICAR FECHA")),"SIN VALOR AVANCE")</f>
        <v>PROCESO</v>
      </c>
      <c r="R651" s="512" t="s">
        <v>4065</v>
      </c>
    </row>
    <row r="652" spans="2:18" ht="82.8" x14ac:dyDescent="0.25">
      <c r="B652" s="51" t="s">
        <v>18</v>
      </c>
      <c r="C652" s="52" t="s">
        <v>17</v>
      </c>
      <c r="D652" s="1204"/>
      <c r="E652" s="1204"/>
      <c r="F652" s="1130"/>
      <c r="G652" s="1204"/>
      <c r="H652" s="1007" t="s">
        <v>4056</v>
      </c>
      <c r="I652" s="1007" t="s">
        <v>4060</v>
      </c>
      <c r="J652" s="1008" t="s">
        <v>4063</v>
      </c>
      <c r="K652" s="839">
        <v>6</v>
      </c>
      <c r="L652" s="998">
        <v>45383</v>
      </c>
      <c r="M652" s="998">
        <v>45565</v>
      </c>
      <c r="N652" s="840">
        <f t="shared" si="35"/>
        <v>26</v>
      </c>
      <c r="O652" s="841">
        <v>0</v>
      </c>
      <c r="P652" s="841">
        <f t="shared" si="37"/>
        <v>0</v>
      </c>
      <c r="Q652" s="995" t="str">
        <f>IF(ISNUMBER(P652),IF(P652=100%,"CUMPLIDA",IF(AND(ISNUMBER(M652),ISNUMBER(ITRC!$Q$5)), IF(M652&lt;ITRC!$Q$5,"INCUMPLIDA","PROCESO"), "VERIFICAR FECHA")),"SIN VALOR AVANCE")</f>
        <v>PROCESO</v>
      </c>
      <c r="R652" s="512" t="s">
        <v>4065</v>
      </c>
    </row>
    <row r="653" spans="2:18" ht="123.6" customHeight="1" x14ac:dyDescent="0.25">
      <c r="B653" s="51" t="s">
        <v>18</v>
      </c>
      <c r="C653" s="52" t="s">
        <v>17</v>
      </c>
      <c r="D653" s="1204"/>
      <c r="E653" s="1204"/>
      <c r="F653" s="1130"/>
      <c r="G653" s="1204"/>
      <c r="H653" s="1007" t="s">
        <v>4057</v>
      </c>
      <c r="I653" s="1007" t="s">
        <v>4068</v>
      </c>
      <c r="J653" s="833" t="s">
        <v>4064</v>
      </c>
      <c r="K653" s="839">
        <v>1</v>
      </c>
      <c r="L653" s="998">
        <v>45231</v>
      </c>
      <c r="M653" s="998">
        <v>45350</v>
      </c>
      <c r="N653" s="840">
        <f t="shared" si="35"/>
        <v>17</v>
      </c>
      <c r="O653" s="841">
        <v>0</v>
      </c>
      <c r="P653" s="841">
        <f t="shared" si="37"/>
        <v>0</v>
      </c>
      <c r="Q653" s="995" t="str">
        <f>IF(ISNUMBER(P653),IF(P653=100%,"CUMPLIDA",IF(AND(ISNUMBER(M653),ISNUMBER(ITRC!$Q$5)), IF(M653&lt;ITRC!$Q$5,"INCUMPLIDA","PROCESO"), "VERIFICAR FECHA")),"SIN VALOR AVANCE")</f>
        <v>PROCESO</v>
      </c>
      <c r="R653" s="512" t="s">
        <v>4111</v>
      </c>
    </row>
    <row r="654" spans="2:18" ht="96.6" x14ac:dyDescent="0.25">
      <c r="B654" s="51" t="s">
        <v>18</v>
      </c>
      <c r="C654" s="52" t="s">
        <v>17</v>
      </c>
      <c r="D654" s="1204"/>
      <c r="E654" s="1204"/>
      <c r="F654" s="1007" t="s">
        <v>4066</v>
      </c>
      <c r="G654" s="1204"/>
      <c r="H654" s="833" t="s">
        <v>4071</v>
      </c>
      <c r="I654" s="1009" t="s">
        <v>4067</v>
      </c>
      <c r="J654" s="833" t="s">
        <v>4069</v>
      </c>
      <c r="K654" s="839">
        <v>6</v>
      </c>
      <c r="L654" s="998">
        <v>45231</v>
      </c>
      <c r="M654" s="998">
        <v>45596</v>
      </c>
      <c r="N654" s="840">
        <f t="shared" si="35"/>
        <v>52.142857142857146</v>
      </c>
      <c r="O654" s="841">
        <v>0</v>
      </c>
      <c r="P654" s="841">
        <f t="shared" si="37"/>
        <v>0</v>
      </c>
      <c r="Q654" s="995" t="str">
        <f>IF(ISNUMBER(P654),IF(P654=100%,"CUMPLIDA",IF(AND(ISNUMBER(M654),ISNUMBER(ITRC!$Q$5)), IF(M654&lt;ITRC!$Q$5,"INCUMPLIDA","PROCESO"), "VERIFICAR FECHA")),"SIN VALOR AVANCE")</f>
        <v>PROCESO</v>
      </c>
      <c r="R654" s="512" t="s">
        <v>4070</v>
      </c>
    </row>
    <row r="655" spans="2:18" ht="70.2" customHeight="1" x14ac:dyDescent="0.25">
      <c r="B655" s="51" t="s">
        <v>18</v>
      </c>
      <c r="C655" s="52" t="s">
        <v>17</v>
      </c>
      <c r="D655" s="1204"/>
      <c r="E655" s="1204"/>
      <c r="F655" s="1130" t="s">
        <v>4072</v>
      </c>
      <c r="G655" s="1204"/>
      <c r="H655" s="833" t="s">
        <v>4073</v>
      </c>
      <c r="I655" s="833" t="s">
        <v>4077</v>
      </c>
      <c r="J655" s="833" t="s">
        <v>4081</v>
      </c>
      <c r="K655" s="839">
        <v>1</v>
      </c>
      <c r="L655" s="998">
        <v>45231</v>
      </c>
      <c r="M655" s="998">
        <v>45260</v>
      </c>
      <c r="N655" s="840">
        <f t="shared" si="35"/>
        <v>4.1428571428571432</v>
      </c>
      <c r="O655" s="841">
        <v>0</v>
      </c>
      <c r="P655" s="841">
        <f t="shared" si="37"/>
        <v>0</v>
      </c>
      <c r="Q655" s="995" t="str">
        <f>IF(ISNUMBER(P655),IF(P655=100%,"CUMPLIDA",IF(AND(ISNUMBER(M655),ISNUMBER(ITRC!$Q$5)), IF(M655&lt;ITRC!$Q$5,"INCUMPLIDA","PROCESO"), "VERIFICAR FECHA")),"SIN VALOR AVANCE")</f>
        <v>PROCESO</v>
      </c>
      <c r="R655" s="512" t="s">
        <v>4083</v>
      </c>
    </row>
    <row r="656" spans="2:18" ht="161.4" customHeight="1" x14ac:dyDescent="0.25">
      <c r="B656" s="51" t="s">
        <v>18</v>
      </c>
      <c r="C656" s="52" t="s">
        <v>17</v>
      </c>
      <c r="D656" s="1204"/>
      <c r="E656" s="1204"/>
      <c r="F656" s="1130"/>
      <c r="G656" s="1204"/>
      <c r="H656" s="833" t="s">
        <v>4074</v>
      </c>
      <c r="I656" s="833" t="s">
        <v>4078</v>
      </c>
      <c r="J656" s="833" t="s">
        <v>4082</v>
      </c>
      <c r="K656" s="839">
        <v>2</v>
      </c>
      <c r="L656" s="998">
        <v>45261</v>
      </c>
      <c r="M656" s="998">
        <v>45351</v>
      </c>
      <c r="N656" s="840">
        <f t="shared" si="35"/>
        <v>12.857142857142858</v>
      </c>
      <c r="O656" s="841">
        <v>0</v>
      </c>
      <c r="P656" s="841">
        <f t="shared" si="37"/>
        <v>0</v>
      </c>
      <c r="Q656" s="995" t="str">
        <f>IF(ISNUMBER(P656),IF(P656=100%,"CUMPLIDA",IF(AND(ISNUMBER(M656),ISNUMBER(ITRC!$Q$5)), IF(M656&lt;ITRC!$Q$5,"INCUMPLIDA","PROCESO"), "VERIFICAR FECHA")),"SIN VALOR AVANCE")</f>
        <v>PROCESO</v>
      </c>
      <c r="R656" s="512" t="s">
        <v>4084</v>
      </c>
    </row>
    <row r="657" spans="2:18" ht="60.6" x14ac:dyDescent="0.25">
      <c r="B657" s="51" t="s">
        <v>18</v>
      </c>
      <c r="C657" s="52" t="s">
        <v>17</v>
      </c>
      <c r="D657" s="1204"/>
      <c r="E657" s="1204"/>
      <c r="F657" s="1130"/>
      <c r="G657" s="1204"/>
      <c r="H657" s="833" t="s">
        <v>4075</v>
      </c>
      <c r="I657" s="833" t="s">
        <v>4079</v>
      </c>
      <c r="J657" s="1010" t="s">
        <v>4062</v>
      </c>
      <c r="K657" s="839">
        <v>1</v>
      </c>
      <c r="L657" s="998">
        <v>45352</v>
      </c>
      <c r="M657" s="998">
        <v>45382</v>
      </c>
      <c r="N657" s="840">
        <f t="shared" si="35"/>
        <v>4.2857142857142856</v>
      </c>
      <c r="O657" s="841">
        <v>0</v>
      </c>
      <c r="P657" s="841">
        <f t="shared" si="37"/>
        <v>0</v>
      </c>
      <c r="Q657" s="995" t="str">
        <f>IF(ISNUMBER(P657),IF(P657=100%,"CUMPLIDA",IF(AND(ISNUMBER(M657),ISNUMBER(ITRC!$Q$5)), IF(M657&lt;ITRC!$Q$5,"INCUMPLIDA","PROCESO"), "VERIFICAR FECHA")),"SIN VALOR AVANCE")</f>
        <v>PROCESO</v>
      </c>
      <c r="R657" s="512" t="s">
        <v>4085</v>
      </c>
    </row>
    <row r="658" spans="2:18" ht="69" x14ac:dyDescent="0.25">
      <c r="B658" s="51" t="s">
        <v>18</v>
      </c>
      <c r="C658" s="52" t="s">
        <v>17</v>
      </c>
      <c r="D658" s="1204"/>
      <c r="E658" s="1204"/>
      <c r="F658" s="1130"/>
      <c r="G658" s="1204"/>
      <c r="H658" s="833" t="s">
        <v>4076</v>
      </c>
      <c r="I658" s="833" t="s">
        <v>4080</v>
      </c>
      <c r="J658" s="833" t="s">
        <v>223</v>
      </c>
      <c r="K658" s="839">
        <v>6</v>
      </c>
      <c r="L658" s="998">
        <v>45383</v>
      </c>
      <c r="M658" s="998">
        <v>45565</v>
      </c>
      <c r="N658" s="840">
        <f t="shared" si="35"/>
        <v>26</v>
      </c>
      <c r="O658" s="841">
        <v>0</v>
      </c>
      <c r="P658" s="841">
        <f t="shared" si="37"/>
        <v>0</v>
      </c>
      <c r="Q658" s="995" t="str">
        <f>IF(ISNUMBER(P658),IF(P658=100%,"CUMPLIDA",IF(AND(ISNUMBER(M658),ISNUMBER(ITRC!$Q$5)), IF(M658&lt;ITRC!$Q$5,"INCUMPLIDA","PROCESO"), "VERIFICAR FECHA")),"SIN VALOR AVANCE")</f>
        <v>PROCESO</v>
      </c>
      <c r="R658" s="512" t="s">
        <v>4085</v>
      </c>
    </row>
    <row r="659" spans="2:18" ht="96.6" x14ac:dyDescent="0.25">
      <c r="B659" s="51" t="s">
        <v>18</v>
      </c>
      <c r="C659" s="52" t="s">
        <v>17</v>
      </c>
      <c r="D659" s="1204"/>
      <c r="E659" s="1204"/>
      <c r="F659" s="1007" t="s">
        <v>4089</v>
      </c>
      <c r="G659" s="1204"/>
      <c r="H659" s="1011" t="s">
        <v>4086</v>
      </c>
      <c r="I659" s="1009" t="s">
        <v>4087</v>
      </c>
      <c r="J659" s="1012" t="s">
        <v>4088</v>
      </c>
      <c r="K659" s="839">
        <v>6</v>
      </c>
      <c r="L659" s="998">
        <v>45231</v>
      </c>
      <c r="M659" s="998">
        <v>45596</v>
      </c>
      <c r="N659" s="840">
        <f t="shared" si="35"/>
        <v>52.142857142857146</v>
      </c>
      <c r="O659" s="841">
        <v>0</v>
      </c>
      <c r="P659" s="841">
        <f t="shared" si="37"/>
        <v>0</v>
      </c>
      <c r="Q659" s="995" t="str">
        <f>IF(ISNUMBER(P659),IF(P659=100%,"CUMPLIDA",IF(AND(ISNUMBER(M659),ISNUMBER(ITRC!$Q$5)), IF(M659&lt;ITRC!$Q$5,"INCUMPLIDA","PROCESO"), "VERIFICAR FECHA")),"SIN VALOR AVANCE")</f>
        <v>PROCESO</v>
      </c>
      <c r="R659" s="512" t="s">
        <v>4090</v>
      </c>
    </row>
    <row r="660" spans="2:18" ht="60.6" x14ac:dyDescent="0.25">
      <c r="B660" s="51" t="s">
        <v>18</v>
      </c>
      <c r="C660" s="52" t="s">
        <v>17</v>
      </c>
      <c r="D660" s="1204"/>
      <c r="E660" s="1204"/>
      <c r="F660" s="833" t="s">
        <v>4091</v>
      </c>
      <c r="G660" s="1204"/>
      <c r="H660" s="1011" t="s">
        <v>4092</v>
      </c>
      <c r="I660" s="1009" t="s">
        <v>4093</v>
      </c>
      <c r="J660" s="1012" t="s">
        <v>4094</v>
      </c>
      <c r="K660" s="839">
        <v>2</v>
      </c>
      <c r="L660" s="998">
        <v>45231</v>
      </c>
      <c r="M660" s="998">
        <v>45382</v>
      </c>
      <c r="N660" s="840">
        <f t="shared" si="35"/>
        <v>21.571428571428573</v>
      </c>
      <c r="O660" s="841">
        <v>0</v>
      </c>
      <c r="P660" s="841">
        <f t="shared" si="37"/>
        <v>0</v>
      </c>
      <c r="Q660" s="995" t="str">
        <f>IF(ISNUMBER(P660),IF(P660=100%,"CUMPLIDA",IF(AND(ISNUMBER(M660),ISNUMBER(ITRC!$Q$5)), IF(M660&lt;ITRC!$Q$5,"INCUMPLIDA","PROCESO"), "VERIFICAR FECHA")),"SIN VALOR AVANCE")</f>
        <v>PROCESO</v>
      </c>
      <c r="R660" s="512" t="s">
        <v>4095</v>
      </c>
    </row>
    <row r="661" spans="2:18" ht="110.4" x14ac:dyDescent="0.25">
      <c r="B661" s="51" t="s">
        <v>18</v>
      </c>
      <c r="C661" s="52" t="s">
        <v>17</v>
      </c>
      <c r="D661" s="1204"/>
      <c r="E661" s="1204"/>
      <c r="F661" s="1130" t="s">
        <v>4096</v>
      </c>
      <c r="G661" s="1204"/>
      <c r="H661" s="833" t="s">
        <v>4054</v>
      </c>
      <c r="I661" s="833" t="s">
        <v>4058</v>
      </c>
      <c r="J661" s="1013" t="s">
        <v>4061</v>
      </c>
      <c r="K661" s="839">
        <v>4</v>
      </c>
      <c r="L661" s="998">
        <v>45231</v>
      </c>
      <c r="M661" s="998">
        <v>45350</v>
      </c>
      <c r="N661" s="840">
        <f t="shared" si="35"/>
        <v>17</v>
      </c>
      <c r="O661" s="841">
        <v>0</v>
      </c>
      <c r="P661" s="841">
        <f t="shared" si="37"/>
        <v>0</v>
      </c>
      <c r="Q661" s="995" t="str">
        <f>IF(ISNUMBER(P661),IF(P661=100%,"CUMPLIDA",IF(AND(ISNUMBER(M661),ISNUMBER(ITRC!$Q$5)), IF(M661&lt;ITRC!$Q$5,"INCUMPLIDA","PROCESO"), "VERIFICAR FECHA")),"SIN VALOR AVANCE")</f>
        <v>PROCESO</v>
      </c>
      <c r="R661" s="512" t="s">
        <v>4097</v>
      </c>
    </row>
    <row r="662" spans="2:18" ht="60.6" x14ac:dyDescent="0.25">
      <c r="B662" s="51" t="s">
        <v>18</v>
      </c>
      <c r="C662" s="52" t="s">
        <v>17</v>
      </c>
      <c r="D662" s="1204"/>
      <c r="E662" s="1204"/>
      <c r="F662" s="1130"/>
      <c r="G662" s="1204"/>
      <c r="H662" s="833" t="s">
        <v>4055</v>
      </c>
      <c r="I662" s="833" t="s">
        <v>4059</v>
      </c>
      <c r="J662" s="1008" t="s">
        <v>4062</v>
      </c>
      <c r="K662" s="839">
        <v>1</v>
      </c>
      <c r="L662" s="998">
        <v>45352</v>
      </c>
      <c r="M662" s="998">
        <v>45382</v>
      </c>
      <c r="N662" s="840">
        <f t="shared" si="35"/>
        <v>4.2857142857142856</v>
      </c>
      <c r="O662" s="841">
        <v>0</v>
      </c>
      <c r="P662" s="841">
        <f t="shared" si="37"/>
        <v>0</v>
      </c>
      <c r="Q662" s="995" t="str">
        <f>IF(ISNUMBER(P662),IF(P662=100%,"CUMPLIDA",IF(AND(ISNUMBER(M662),ISNUMBER(ITRC!$Q$5)), IF(M662&lt;ITRC!$Q$5,"INCUMPLIDA","PROCESO"), "VERIFICAR FECHA")),"SIN VALOR AVANCE")</f>
        <v>PROCESO</v>
      </c>
      <c r="R662" s="512" t="s">
        <v>4097</v>
      </c>
    </row>
    <row r="663" spans="2:18" ht="82.8" x14ac:dyDescent="0.25">
      <c r="B663" s="51" t="s">
        <v>18</v>
      </c>
      <c r="C663" s="52" t="s">
        <v>17</v>
      </c>
      <c r="D663" s="1204"/>
      <c r="E663" s="1204"/>
      <c r="F663" s="1130"/>
      <c r="G663" s="1204"/>
      <c r="H663" s="833" t="s">
        <v>4056</v>
      </c>
      <c r="I663" s="833" t="s">
        <v>4060</v>
      </c>
      <c r="J663" s="1008" t="s">
        <v>4063</v>
      </c>
      <c r="K663" s="839">
        <v>6</v>
      </c>
      <c r="L663" s="998">
        <v>45383</v>
      </c>
      <c r="M663" s="998">
        <v>45565</v>
      </c>
      <c r="N663" s="840">
        <f t="shared" si="35"/>
        <v>26</v>
      </c>
      <c r="O663" s="841">
        <v>0</v>
      </c>
      <c r="P663" s="841">
        <f t="shared" si="37"/>
        <v>0</v>
      </c>
      <c r="Q663" s="995" t="str">
        <f>IF(ISNUMBER(P663),IF(P663=100%,"CUMPLIDA",IF(AND(ISNUMBER(M663),ISNUMBER(ITRC!$Q$5)), IF(M663&lt;ITRC!$Q$5,"INCUMPLIDA","PROCESO"), "VERIFICAR FECHA")),"SIN VALOR AVANCE")</f>
        <v>PROCESO</v>
      </c>
      <c r="R663" s="512" t="s">
        <v>4097</v>
      </c>
    </row>
    <row r="664" spans="2:18" ht="69" x14ac:dyDescent="0.25">
      <c r="B664" s="51" t="s">
        <v>18</v>
      </c>
      <c r="C664" s="52" t="s">
        <v>17</v>
      </c>
      <c r="D664" s="1204"/>
      <c r="E664" s="1204"/>
      <c r="F664" s="1130"/>
      <c r="G664" s="1204"/>
      <c r="H664" s="833" t="s">
        <v>4076</v>
      </c>
      <c r="I664" s="833" t="s">
        <v>4080</v>
      </c>
      <c r="J664" s="833" t="s">
        <v>223</v>
      </c>
      <c r="K664" s="839">
        <v>6</v>
      </c>
      <c r="L664" s="998">
        <v>45383</v>
      </c>
      <c r="M664" s="998">
        <v>45565</v>
      </c>
      <c r="N664" s="840">
        <f t="shared" si="35"/>
        <v>26</v>
      </c>
      <c r="O664" s="841">
        <v>0</v>
      </c>
      <c r="P664" s="841">
        <f t="shared" si="37"/>
        <v>0</v>
      </c>
      <c r="Q664" s="995" t="str">
        <f>IF(ISNUMBER(P664),IF(P664=100%,"CUMPLIDA",IF(AND(ISNUMBER(M664),ISNUMBER(ITRC!$Q$5)), IF(M664&lt;ITRC!$Q$5,"INCUMPLIDA","PROCESO"), "VERIFICAR FECHA")),"SIN VALOR AVANCE")</f>
        <v>PROCESO</v>
      </c>
      <c r="R664" s="512" t="s">
        <v>4097</v>
      </c>
    </row>
    <row r="665" spans="2:18" ht="138" x14ac:dyDescent="0.25">
      <c r="B665" s="51" t="s">
        <v>18</v>
      </c>
      <c r="C665" s="52" t="s">
        <v>17</v>
      </c>
      <c r="D665" s="1204"/>
      <c r="E665" s="1204"/>
      <c r="F665" s="833" t="s">
        <v>4098</v>
      </c>
      <c r="G665" s="1204"/>
      <c r="H665" s="1014" t="s">
        <v>4099</v>
      </c>
      <c r="I665" s="1015" t="s">
        <v>4100</v>
      </c>
      <c r="J665" s="833" t="s">
        <v>4101</v>
      </c>
      <c r="K665" s="839">
        <v>6</v>
      </c>
      <c r="L665" s="998">
        <v>44937</v>
      </c>
      <c r="M665" s="998">
        <v>45596</v>
      </c>
      <c r="N665" s="840">
        <f t="shared" si="35"/>
        <v>94.142857142857139</v>
      </c>
      <c r="O665" s="841">
        <v>0</v>
      </c>
      <c r="P665" s="841">
        <f t="shared" si="37"/>
        <v>0</v>
      </c>
      <c r="Q665" s="995" t="str">
        <f>IF(ISNUMBER(P665),IF(P665=100%,"CUMPLIDA",IF(AND(ISNUMBER(M665),ISNUMBER(ITRC!$Q$5)), IF(M665&lt;ITRC!$Q$5,"INCUMPLIDA","PROCESO"), "VERIFICAR FECHA")),"SIN VALOR AVANCE")</f>
        <v>PROCESO</v>
      </c>
      <c r="R665" s="512" t="s">
        <v>4102</v>
      </c>
    </row>
    <row r="666" spans="2:18" ht="138" x14ac:dyDescent="0.25">
      <c r="B666" s="51" t="s">
        <v>18</v>
      </c>
      <c r="C666" s="52" t="s">
        <v>17</v>
      </c>
      <c r="D666" s="1204"/>
      <c r="E666" s="1204"/>
      <c r="F666" s="833" t="s">
        <v>4103</v>
      </c>
      <c r="G666" s="1204"/>
      <c r="H666" s="1014" t="s">
        <v>4104</v>
      </c>
      <c r="I666" s="1015" t="s">
        <v>4105</v>
      </c>
      <c r="J666" s="833" t="s">
        <v>4101</v>
      </c>
      <c r="K666" s="839">
        <v>6</v>
      </c>
      <c r="L666" s="998">
        <v>44937</v>
      </c>
      <c r="M666" s="998">
        <v>45596</v>
      </c>
      <c r="N666" s="840">
        <f t="shared" si="35"/>
        <v>94.142857142857139</v>
      </c>
      <c r="O666" s="841">
        <v>0</v>
      </c>
      <c r="P666" s="841">
        <f t="shared" si="37"/>
        <v>0</v>
      </c>
      <c r="Q666" s="995" t="str">
        <f>IF(ISNUMBER(P666),IF(P666=100%,"CUMPLIDA",IF(AND(ISNUMBER(M666),ISNUMBER(ITRC!$Q$5)), IF(M666&lt;ITRC!$Q$5,"INCUMPLIDA","PROCESO"), "VERIFICAR FECHA")),"SIN VALOR AVANCE")</f>
        <v>PROCESO</v>
      </c>
      <c r="R666" s="512" t="s">
        <v>4102</v>
      </c>
    </row>
    <row r="667" spans="2:18" ht="82.8" x14ac:dyDescent="0.25">
      <c r="B667" s="51" t="s">
        <v>18</v>
      </c>
      <c r="C667" s="52" t="s">
        <v>17</v>
      </c>
      <c r="D667" s="1204"/>
      <c r="E667" s="1204"/>
      <c r="F667" s="833" t="s">
        <v>4106</v>
      </c>
      <c r="G667" s="1204"/>
      <c r="H667" s="833" t="s">
        <v>4107</v>
      </c>
      <c r="I667" s="833" t="s">
        <v>4108</v>
      </c>
      <c r="J667" s="833" t="s">
        <v>223</v>
      </c>
      <c r="K667" s="839">
        <v>6</v>
      </c>
      <c r="L667" s="998">
        <v>45231</v>
      </c>
      <c r="M667" s="998">
        <v>45412</v>
      </c>
      <c r="N667" s="840">
        <f t="shared" si="35"/>
        <v>25.857142857142858</v>
      </c>
      <c r="O667" s="841">
        <v>0</v>
      </c>
      <c r="P667" s="841">
        <f t="shared" si="37"/>
        <v>0</v>
      </c>
      <c r="Q667" s="995" t="str">
        <f>IF(ISNUMBER(P667),IF(P667=100%,"CUMPLIDA",IF(AND(ISNUMBER(M667),ISNUMBER(ITRC!$Q$5)), IF(M667&lt;ITRC!$Q$5,"INCUMPLIDA","PROCESO"), "VERIFICAR FECHA")),"SIN VALOR AVANCE")</f>
        <v>PROCESO</v>
      </c>
      <c r="R667" s="512" t="s">
        <v>4109</v>
      </c>
    </row>
    <row r="668" spans="2:18" ht="96.6" x14ac:dyDescent="0.25">
      <c r="B668" s="51" t="s">
        <v>18</v>
      </c>
      <c r="C668" s="52" t="s">
        <v>17</v>
      </c>
      <c r="D668" s="1204"/>
      <c r="E668" s="1204"/>
      <c r="F668" s="833" t="s">
        <v>4110</v>
      </c>
      <c r="G668" s="1204"/>
      <c r="H668" s="833" t="s">
        <v>4057</v>
      </c>
      <c r="I668" s="833" t="s">
        <v>4068</v>
      </c>
      <c r="J668" s="1004" t="s">
        <v>4064</v>
      </c>
      <c r="K668" s="839">
        <v>1</v>
      </c>
      <c r="L668" s="998">
        <v>45231</v>
      </c>
      <c r="M668" s="998">
        <v>45350</v>
      </c>
      <c r="N668" s="840">
        <f t="shared" si="35"/>
        <v>17</v>
      </c>
      <c r="O668" s="841">
        <v>0</v>
      </c>
      <c r="P668" s="841">
        <f t="shared" si="37"/>
        <v>0</v>
      </c>
      <c r="Q668" s="995" t="str">
        <f>IF(ISNUMBER(P668),IF(P668=100%,"CUMPLIDA",IF(AND(ISNUMBER(M668),ISNUMBER(ITRC!$Q$5)), IF(M668&lt;ITRC!$Q$5,"INCUMPLIDA","PROCESO"), "VERIFICAR FECHA")),"SIN VALOR AVANCE")</f>
        <v>PROCESO</v>
      </c>
      <c r="R668" s="512" t="s">
        <v>4111</v>
      </c>
    </row>
    <row r="669" spans="2:18" x14ac:dyDescent="0.25">
      <c r="O669" s="365"/>
    </row>
    <row r="670" spans="2:18" x14ac:dyDescent="0.25">
      <c r="O670" s="365"/>
    </row>
    <row r="671" spans="2:18" x14ac:dyDescent="0.25">
      <c r="O671" s="365"/>
    </row>
    <row r="672" spans="2:18" x14ac:dyDescent="0.25">
      <c r="O672" s="365"/>
    </row>
    <row r="673" spans="15:15" x14ac:dyDescent="0.25">
      <c r="O673" s="365"/>
    </row>
    <row r="674" spans="15:15" x14ac:dyDescent="0.25">
      <c r="O674" s="365"/>
    </row>
    <row r="675" spans="15:15" x14ac:dyDescent="0.25">
      <c r="O675" s="365"/>
    </row>
    <row r="676" spans="15:15" x14ac:dyDescent="0.25">
      <c r="O676" s="365"/>
    </row>
    <row r="677" spans="15:15" x14ac:dyDescent="0.25">
      <c r="O677" s="365"/>
    </row>
    <row r="678" spans="15:15" x14ac:dyDescent="0.25">
      <c r="O678" s="365"/>
    </row>
    <row r="679" spans="15:15" x14ac:dyDescent="0.25">
      <c r="O679" s="365"/>
    </row>
    <row r="680" spans="15:15" x14ac:dyDescent="0.25">
      <c r="O680" s="365"/>
    </row>
    <row r="681" spans="15:15" x14ac:dyDescent="0.25">
      <c r="O681" s="365"/>
    </row>
    <row r="682" spans="15:15" x14ac:dyDescent="0.25">
      <c r="O682" s="365"/>
    </row>
    <row r="683" spans="15:15" x14ac:dyDescent="0.25">
      <c r="O683" s="365"/>
    </row>
    <row r="684" spans="15:15" x14ac:dyDescent="0.25">
      <c r="O684" s="365"/>
    </row>
    <row r="685" spans="15:15" x14ac:dyDescent="0.25">
      <c r="O685" s="365"/>
    </row>
    <row r="686" spans="15:15" x14ac:dyDescent="0.25">
      <c r="O686" s="365"/>
    </row>
    <row r="687" spans="15:15" x14ac:dyDescent="0.25">
      <c r="O687" s="365"/>
    </row>
    <row r="688" spans="15:15" x14ac:dyDescent="0.25">
      <c r="O688" s="365"/>
    </row>
    <row r="689" spans="15:15" x14ac:dyDescent="0.25">
      <c r="O689" s="365"/>
    </row>
    <row r="690" spans="15:15" x14ac:dyDescent="0.25">
      <c r="O690" s="365"/>
    </row>
    <row r="691" spans="15:15" x14ac:dyDescent="0.25">
      <c r="O691" s="365"/>
    </row>
    <row r="692" spans="15:15" x14ac:dyDescent="0.25">
      <c r="O692" s="365"/>
    </row>
    <row r="693" spans="15:15" x14ac:dyDescent="0.25">
      <c r="O693" s="365"/>
    </row>
    <row r="694" spans="15:15" x14ac:dyDescent="0.25">
      <c r="O694" s="365"/>
    </row>
    <row r="695" spans="15:15" x14ac:dyDescent="0.25">
      <c r="O695" s="365"/>
    </row>
    <row r="696" spans="15:15" x14ac:dyDescent="0.25">
      <c r="O696" s="365"/>
    </row>
    <row r="697" spans="15:15" x14ac:dyDescent="0.25">
      <c r="O697" s="365"/>
    </row>
    <row r="698" spans="15:15" x14ac:dyDescent="0.25">
      <c r="O698" s="365"/>
    </row>
    <row r="699" spans="15:15" x14ac:dyDescent="0.25">
      <c r="O699" s="365"/>
    </row>
    <row r="700" spans="15:15" x14ac:dyDescent="0.25">
      <c r="O700" s="365"/>
    </row>
    <row r="701" spans="15:15" x14ac:dyDescent="0.25">
      <c r="O701" s="365"/>
    </row>
    <row r="702" spans="15:15" x14ac:dyDescent="0.25">
      <c r="O702" s="365"/>
    </row>
    <row r="703" spans="15:15" x14ac:dyDescent="0.25">
      <c r="O703" s="365"/>
    </row>
    <row r="704" spans="15:15" x14ac:dyDescent="0.25">
      <c r="O704" s="365"/>
    </row>
    <row r="705" spans="15:15" x14ac:dyDescent="0.25">
      <c r="O705" s="365"/>
    </row>
    <row r="706" spans="15:15" x14ac:dyDescent="0.25">
      <c r="O706" s="365"/>
    </row>
    <row r="707" spans="15:15" x14ac:dyDescent="0.25">
      <c r="O707" s="365"/>
    </row>
    <row r="708" spans="15:15" x14ac:dyDescent="0.25">
      <c r="O708" s="365"/>
    </row>
    <row r="709" spans="15:15" x14ac:dyDescent="0.25">
      <c r="O709" s="365"/>
    </row>
    <row r="710" spans="15:15" x14ac:dyDescent="0.25">
      <c r="O710" s="365"/>
    </row>
    <row r="711" spans="15:15" x14ac:dyDescent="0.25">
      <c r="O711" s="365"/>
    </row>
    <row r="712" spans="15:15" x14ac:dyDescent="0.25">
      <c r="O712" s="365"/>
    </row>
    <row r="713" spans="15:15" x14ac:dyDescent="0.25">
      <c r="O713" s="365"/>
    </row>
    <row r="714" spans="15:15" x14ac:dyDescent="0.25">
      <c r="O714" s="365"/>
    </row>
    <row r="715" spans="15:15" x14ac:dyDescent="0.25">
      <c r="O715" s="365"/>
    </row>
    <row r="716" spans="15:15" x14ac:dyDescent="0.25">
      <c r="O716" s="365"/>
    </row>
    <row r="717" spans="15:15" x14ac:dyDescent="0.25">
      <c r="O717" s="365"/>
    </row>
    <row r="718" spans="15:15" x14ac:dyDescent="0.25">
      <c r="O718" s="365"/>
    </row>
    <row r="719" spans="15:15" x14ac:dyDescent="0.25">
      <c r="O719" s="365"/>
    </row>
    <row r="720" spans="15:15" x14ac:dyDescent="0.25">
      <c r="O720" s="365"/>
    </row>
    <row r="721" spans="15:15" x14ac:dyDescent="0.25">
      <c r="O721" s="365"/>
    </row>
    <row r="722" spans="15:15" x14ac:dyDescent="0.25">
      <c r="O722" s="365"/>
    </row>
    <row r="723" spans="15:15" x14ac:dyDescent="0.25">
      <c r="O723" s="365"/>
    </row>
    <row r="724" spans="15:15" x14ac:dyDescent="0.25">
      <c r="O724" s="365"/>
    </row>
    <row r="725" spans="15:15" x14ac:dyDescent="0.25">
      <c r="O725" s="365"/>
    </row>
    <row r="726" spans="15:15" x14ac:dyDescent="0.25">
      <c r="O726" s="365"/>
    </row>
    <row r="727" spans="15:15" x14ac:dyDescent="0.25">
      <c r="O727" s="365"/>
    </row>
    <row r="728" spans="15:15" x14ac:dyDescent="0.25">
      <c r="O728" s="365"/>
    </row>
    <row r="729" spans="15:15" x14ac:dyDescent="0.25">
      <c r="O729" s="365"/>
    </row>
    <row r="730" spans="15:15" x14ac:dyDescent="0.25">
      <c r="O730" s="365"/>
    </row>
    <row r="731" spans="15:15" x14ac:dyDescent="0.25">
      <c r="O731" s="365"/>
    </row>
    <row r="732" spans="15:15" x14ac:dyDescent="0.25">
      <c r="O732" s="365"/>
    </row>
    <row r="733" spans="15:15" x14ac:dyDescent="0.25">
      <c r="O733" s="365"/>
    </row>
    <row r="734" spans="15:15" x14ac:dyDescent="0.25">
      <c r="O734" s="365"/>
    </row>
    <row r="735" spans="15:15" x14ac:dyDescent="0.25">
      <c r="O735" s="365"/>
    </row>
    <row r="736" spans="15:15" x14ac:dyDescent="0.25">
      <c r="O736" s="365"/>
    </row>
    <row r="737" spans="15:15" x14ac:dyDescent="0.25">
      <c r="O737" s="365"/>
    </row>
    <row r="738" spans="15:15" x14ac:dyDescent="0.25">
      <c r="O738" s="365"/>
    </row>
    <row r="739" spans="15:15" x14ac:dyDescent="0.25">
      <c r="O739" s="365"/>
    </row>
    <row r="740" spans="15:15" x14ac:dyDescent="0.25">
      <c r="O740" s="365"/>
    </row>
    <row r="741" spans="15:15" x14ac:dyDescent="0.25">
      <c r="O741" s="365"/>
    </row>
    <row r="742" spans="15:15" x14ac:dyDescent="0.25">
      <c r="O742" s="365"/>
    </row>
    <row r="743" spans="15:15" x14ac:dyDescent="0.25">
      <c r="O743" s="365"/>
    </row>
    <row r="744" spans="15:15" x14ac:dyDescent="0.25">
      <c r="O744" s="365"/>
    </row>
    <row r="745" spans="15:15" x14ac:dyDescent="0.25">
      <c r="O745" s="365"/>
    </row>
    <row r="746" spans="15:15" x14ac:dyDescent="0.25">
      <c r="O746" s="365"/>
    </row>
    <row r="747" spans="15:15" x14ac:dyDescent="0.25">
      <c r="O747" s="365"/>
    </row>
    <row r="748" spans="15:15" x14ac:dyDescent="0.25">
      <c r="O748" s="365"/>
    </row>
    <row r="749" spans="15:15" x14ac:dyDescent="0.25">
      <c r="O749" s="365"/>
    </row>
    <row r="750" spans="15:15" x14ac:dyDescent="0.25">
      <c r="O750" s="365"/>
    </row>
    <row r="751" spans="15:15" x14ac:dyDescent="0.25">
      <c r="O751" s="365"/>
    </row>
    <row r="752" spans="15:15" x14ac:dyDescent="0.25">
      <c r="O752" s="365"/>
    </row>
    <row r="753" spans="15:15" x14ac:dyDescent="0.25">
      <c r="O753" s="365"/>
    </row>
    <row r="754" spans="15:15" x14ac:dyDescent="0.25">
      <c r="O754" s="365"/>
    </row>
    <row r="755" spans="15:15" x14ac:dyDescent="0.25">
      <c r="O755" s="365"/>
    </row>
    <row r="756" spans="15:15" x14ac:dyDescent="0.25">
      <c r="O756" s="365"/>
    </row>
    <row r="757" spans="15:15" x14ac:dyDescent="0.25">
      <c r="O757" s="365"/>
    </row>
    <row r="758" spans="15:15" x14ac:dyDescent="0.25">
      <c r="O758" s="365"/>
    </row>
    <row r="759" spans="15:15" x14ac:dyDescent="0.25">
      <c r="O759" s="365"/>
    </row>
    <row r="760" spans="15:15" x14ac:dyDescent="0.25">
      <c r="O760" s="365"/>
    </row>
    <row r="761" spans="15:15" x14ac:dyDescent="0.25">
      <c r="O761" s="365"/>
    </row>
    <row r="762" spans="15:15" x14ac:dyDescent="0.25">
      <c r="O762" s="365"/>
    </row>
    <row r="763" spans="15:15" x14ac:dyDescent="0.25">
      <c r="O763" s="365"/>
    </row>
    <row r="764" spans="15:15" x14ac:dyDescent="0.25">
      <c r="O764" s="365"/>
    </row>
    <row r="765" spans="15:15" x14ac:dyDescent="0.25">
      <c r="O765" s="365"/>
    </row>
    <row r="766" spans="15:15" x14ac:dyDescent="0.25">
      <c r="O766" s="365"/>
    </row>
    <row r="767" spans="15:15" x14ac:dyDescent="0.25">
      <c r="O767" s="365"/>
    </row>
    <row r="768" spans="15:15" x14ac:dyDescent="0.25">
      <c r="O768" s="365"/>
    </row>
    <row r="769" spans="15:15" x14ac:dyDescent="0.25">
      <c r="O769" s="365"/>
    </row>
    <row r="770" spans="15:15" x14ac:dyDescent="0.25">
      <c r="O770" s="365"/>
    </row>
    <row r="771" spans="15:15" x14ac:dyDescent="0.25">
      <c r="O771" s="365"/>
    </row>
    <row r="772" spans="15:15" x14ac:dyDescent="0.25">
      <c r="O772" s="365"/>
    </row>
    <row r="773" spans="15:15" x14ac:dyDescent="0.25">
      <c r="O773" s="365"/>
    </row>
    <row r="774" spans="15:15" x14ac:dyDescent="0.25">
      <c r="O774" s="365"/>
    </row>
    <row r="775" spans="15:15" x14ac:dyDescent="0.25">
      <c r="O775" s="365"/>
    </row>
    <row r="776" spans="15:15" x14ac:dyDescent="0.25">
      <c r="O776" s="365"/>
    </row>
    <row r="777" spans="15:15" x14ac:dyDescent="0.25">
      <c r="O777" s="365"/>
    </row>
    <row r="778" spans="15:15" x14ac:dyDescent="0.25">
      <c r="O778" s="365"/>
    </row>
    <row r="779" spans="15:15" x14ac:dyDescent="0.25">
      <c r="O779" s="365"/>
    </row>
    <row r="780" spans="15:15" x14ac:dyDescent="0.25">
      <c r="O780" s="365"/>
    </row>
    <row r="781" spans="15:15" x14ac:dyDescent="0.25">
      <c r="O781" s="365"/>
    </row>
    <row r="782" spans="15:15" x14ac:dyDescent="0.25">
      <c r="O782" s="365"/>
    </row>
    <row r="783" spans="15:15" x14ac:dyDescent="0.25">
      <c r="O783" s="365"/>
    </row>
    <row r="784" spans="15:15" x14ac:dyDescent="0.25">
      <c r="O784" s="365"/>
    </row>
    <row r="785" spans="15:15" x14ac:dyDescent="0.25">
      <c r="O785" s="365"/>
    </row>
    <row r="786" spans="15:15" x14ac:dyDescent="0.25">
      <c r="O786" s="365"/>
    </row>
    <row r="787" spans="15:15" x14ac:dyDescent="0.25">
      <c r="O787" s="365"/>
    </row>
    <row r="788" spans="15:15" x14ac:dyDescent="0.25">
      <c r="O788" s="365"/>
    </row>
    <row r="789" spans="15:15" x14ac:dyDescent="0.25">
      <c r="O789" s="365"/>
    </row>
    <row r="790" spans="15:15" x14ac:dyDescent="0.25">
      <c r="O790" s="365"/>
    </row>
    <row r="791" spans="15:15" x14ac:dyDescent="0.25">
      <c r="O791" s="365"/>
    </row>
    <row r="792" spans="15:15" x14ac:dyDescent="0.25">
      <c r="O792" s="365"/>
    </row>
    <row r="793" spans="15:15" x14ac:dyDescent="0.25">
      <c r="O793" s="365"/>
    </row>
    <row r="794" spans="15:15" x14ac:dyDescent="0.25">
      <c r="O794" s="365"/>
    </row>
    <row r="795" spans="15:15" x14ac:dyDescent="0.25">
      <c r="O795" s="365"/>
    </row>
    <row r="796" spans="15:15" x14ac:dyDescent="0.25">
      <c r="O796" s="365"/>
    </row>
    <row r="797" spans="15:15" x14ac:dyDescent="0.25">
      <c r="O797" s="365"/>
    </row>
    <row r="798" spans="15:15" x14ac:dyDescent="0.25">
      <c r="O798" s="365"/>
    </row>
    <row r="799" spans="15:15" x14ac:dyDescent="0.25">
      <c r="O799" s="365"/>
    </row>
    <row r="800" spans="15:15" x14ac:dyDescent="0.25">
      <c r="O800" s="365"/>
    </row>
    <row r="801" spans="15:15" x14ac:dyDescent="0.25">
      <c r="O801" s="365"/>
    </row>
    <row r="802" spans="15:15" x14ac:dyDescent="0.25">
      <c r="O802" s="365"/>
    </row>
    <row r="803" spans="15:15" x14ac:dyDescent="0.25">
      <c r="O803" s="365"/>
    </row>
    <row r="804" spans="15:15" x14ac:dyDescent="0.25">
      <c r="O804" s="365"/>
    </row>
    <row r="805" spans="15:15" x14ac:dyDescent="0.25">
      <c r="O805" s="365"/>
    </row>
    <row r="806" spans="15:15" x14ac:dyDescent="0.25">
      <c r="O806" s="365"/>
    </row>
    <row r="807" spans="15:15" x14ac:dyDescent="0.25">
      <c r="O807" s="365"/>
    </row>
    <row r="808" spans="15:15" x14ac:dyDescent="0.25">
      <c r="O808" s="365"/>
    </row>
    <row r="809" spans="15:15" x14ac:dyDescent="0.25">
      <c r="O809" s="365"/>
    </row>
    <row r="810" spans="15:15" x14ac:dyDescent="0.25">
      <c r="O810" s="365"/>
    </row>
    <row r="811" spans="15:15" x14ac:dyDescent="0.25">
      <c r="O811" s="365"/>
    </row>
    <row r="812" spans="15:15" x14ac:dyDescent="0.25">
      <c r="O812" s="365"/>
    </row>
    <row r="813" spans="15:15" x14ac:dyDescent="0.25">
      <c r="O813" s="365"/>
    </row>
    <row r="814" spans="15:15" x14ac:dyDescent="0.25">
      <c r="O814" s="365"/>
    </row>
    <row r="815" spans="15:15" x14ac:dyDescent="0.25">
      <c r="O815" s="365"/>
    </row>
    <row r="816" spans="15:15" x14ac:dyDescent="0.25">
      <c r="O816" s="365"/>
    </row>
    <row r="817" spans="15:15" x14ac:dyDescent="0.25">
      <c r="O817" s="365"/>
    </row>
    <row r="818" spans="15:15" x14ac:dyDescent="0.25">
      <c r="O818" s="365"/>
    </row>
    <row r="819" spans="15:15" x14ac:dyDescent="0.25">
      <c r="O819" s="365"/>
    </row>
    <row r="820" spans="15:15" x14ac:dyDescent="0.25">
      <c r="O820" s="365"/>
    </row>
    <row r="821" spans="15:15" x14ac:dyDescent="0.25">
      <c r="O821" s="365"/>
    </row>
    <row r="822" spans="15:15" x14ac:dyDescent="0.25">
      <c r="O822" s="365"/>
    </row>
    <row r="823" spans="15:15" x14ac:dyDescent="0.25">
      <c r="O823" s="365"/>
    </row>
    <row r="824" spans="15:15" x14ac:dyDescent="0.25">
      <c r="O824" s="365"/>
    </row>
    <row r="825" spans="15:15" x14ac:dyDescent="0.25">
      <c r="O825" s="365"/>
    </row>
    <row r="826" spans="15:15" x14ac:dyDescent="0.25">
      <c r="O826" s="365"/>
    </row>
    <row r="827" spans="15:15" x14ac:dyDescent="0.25">
      <c r="O827" s="365"/>
    </row>
    <row r="828" spans="15:15" x14ac:dyDescent="0.25">
      <c r="O828" s="365"/>
    </row>
    <row r="829" spans="15:15" x14ac:dyDescent="0.25">
      <c r="O829" s="365"/>
    </row>
    <row r="830" spans="15:15" x14ac:dyDescent="0.25">
      <c r="O830" s="365"/>
    </row>
    <row r="831" spans="15:15" x14ac:dyDescent="0.25">
      <c r="O831" s="365"/>
    </row>
    <row r="832" spans="15:15" x14ac:dyDescent="0.25">
      <c r="O832" s="365"/>
    </row>
    <row r="833" spans="15:15" x14ac:dyDescent="0.25">
      <c r="O833" s="365"/>
    </row>
    <row r="834" spans="15:15" x14ac:dyDescent="0.25">
      <c r="O834" s="365"/>
    </row>
    <row r="835" spans="15:15" x14ac:dyDescent="0.25">
      <c r="O835" s="365"/>
    </row>
    <row r="836" spans="15:15" x14ac:dyDescent="0.25">
      <c r="O836" s="365"/>
    </row>
    <row r="837" spans="15:15" x14ac:dyDescent="0.25">
      <c r="O837" s="365"/>
    </row>
    <row r="838" spans="15:15" x14ac:dyDescent="0.25">
      <c r="O838" s="365"/>
    </row>
    <row r="839" spans="15:15" x14ac:dyDescent="0.25">
      <c r="O839" s="365"/>
    </row>
    <row r="840" spans="15:15" x14ac:dyDescent="0.25">
      <c r="O840" s="365"/>
    </row>
    <row r="841" spans="15:15" x14ac:dyDescent="0.25">
      <c r="O841" s="365"/>
    </row>
    <row r="842" spans="15:15" x14ac:dyDescent="0.25">
      <c r="O842" s="365"/>
    </row>
    <row r="843" spans="15:15" x14ac:dyDescent="0.25">
      <c r="O843" s="365"/>
    </row>
    <row r="844" spans="15:15" x14ac:dyDescent="0.25">
      <c r="O844" s="365"/>
    </row>
    <row r="845" spans="15:15" x14ac:dyDescent="0.25">
      <c r="O845" s="365"/>
    </row>
    <row r="846" spans="15:15" x14ac:dyDescent="0.25">
      <c r="O846" s="365"/>
    </row>
    <row r="847" spans="15:15" x14ac:dyDescent="0.25">
      <c r="O847" s="365"/>
    </row>
    <row r="848" spans="15:15" x14ac:dyDescent="0.25">
      <c r="O848" s="365"/>
    </row>
    <row r="849" spans="15:15" x14ac:dyDescent="0.25">
      <c r="O849" s="365"/>
    </row>
    <row r="850" spans="15:15" x14ac:dyDescent="0.25">
      <c r="O850" s="365"/>
    </row>
    <row r="851" spans="15:15" x14ac:dyDescent="0.25">
      <c r="O851" s="365"/>
    </row>
    <row r="852" spans="15:15" x14ac:dyDescent="0.25">
      <c r="O852" s="365"/>
    </row>
    <row r="853" spans="15:15" x14ac:dyDescent="0.25">
      <c r="O853" s="365"/>
    </row>
    <row r="854" spans="15:15" x14ac:dyDescent="0.25">
      <c r="O854" s="365"/>
    </row>
    <row r="855" spans="15:15" x14ac:dyDescent="0.25">
      <c r="O855" s="365"/>
    </row>
    <row r="856" spans="15:15" x14ac:dyDescent="0.25">
      <c r="O856" s="365"/>
    </row>
    <row r="857" spans="15:15" x14ac:dyDescent="0.25">
      <c r="O857" s="365"/>
    </row>
    <row r="858" spans="15:15" x14ac:dyDescent="0.25">
      <c r="O858" s="365"/>
    </row>
    <row r="859" spans="15:15" x14ac:dyDescent="0.25">
      <c r="O859" s="365"/>
    </row>
    <row r="860" spans="15:15" x14ac:dyDescent="0.25">
      <c r="O860" s="365"/>
    </row>
    <row r="861" spans="15:15" x14ac:dyDescent="0.25">
      <c r="O861" s="365"/>
    </row>
    <row r="862" spans="15:15" x14ac:dyDescent="0.25">
      <c r="O862" s="365"/>
    </row>
    <row r="863" spans="15:15" x14ac:dyDescent="0.25">
      <c r="O863" s="365"/>
    </row>
    <row r="864" spans="15:15" x14ac:dyDescent="0.25">
      <c r="O864" s="365"/>
    </row>
    <row r="865" spans="15:15" x14ac:dyDescent="0.25">
      <c r="O865" s="365"/>
    </row>
    <row r="866" spans="15:15" x14ac:dyDescent="0.25">
      <c r="O866" s="365"/>
    </row>
    <row r="867" spans="15:15" x14ac:dyDescent="0.25">
      <c r="O867" s="365"/>
    </row>
    <row r="868" spans="15:15" x14ac:dyDescent="0.25">
      <c r="O868" s="365"/>
    </row>
    <row r="869" spans="15:15" x14ac:dyDescent="0.25">
      <c r="O869" s="365"/>
    </row>
    <row r="870" spans="15:15" x14ac:dyDescent="0.25">
      <c r="O870" s="365"/>
    </row>
    <row r="871" spans="15:15" x14ac:dyDescent="0.25">
      <c r="O871" s="365"/>
    </row>
    <row r="872" spans="15:15" x14ac:dyDescent="0.25">
      <c r="O872" s="365"/>
    </row>
    <row r="873" spans="15:15" x14ac:dyDescent="0.25">
      <c r="O873" s="365"/>
    </row>
    <row r="874" spans="15:15" x14ac:dyDescent="0.25">
      <c r="O874" s="365"/>
    </row>
    <row r="875" spans="15:15" x14ac:dyDescent="0.25">
      <c r="O875" s="365"/>
    </row>
    <row r="876" spans="15:15" x14ac:dyDescent="0.25">
      <c r="O876" s="365"/>
    </row>
    <row r="877" spans="15:15" x14ac:dyDescent="0.25">
      <c r="O877" s="365"/>
    </row>
    <row r="878" spans="15:15" x14ac:dyDescent="0.25">
      <c r="O878" s="365"/>
    </row>
    <row r="879" spans="15:15" x14ac:dyDescent="0.25">
      <c r="O879" s="365"/>
    </row>
    <row r="880" spans="15:15" x14ac:dyDescent="0.25">
      <c r="O880" s="365"/>
    </row>
    <row r="881" spans="15:15" x14ac:dyDescent="0.25">
      <c r="O881" s="365"/>
    </row>
    <row r="882" spans="15:15" x14ac:dyDescent="0.25">
      <c r="O882" s="365"/>
    </row>
    <row r="883" spans="15:15" x14ac:dyDescent="0.25">
      <c r="O883" s="365"/>
    </row>
    <row r="884" spans="15:15" x14ac:dyDescent="0.25">
      <c r="O884" s="365"/>
    </row>
    <row r="885" spans="15:15" x14ac:dyDescent="0.25">
      <c r="O885" s="365"/>
    </row>
    <row r="886" spans="15:15" x14ac:dyDescent="0.25">
      <c r="O886" s="365"/>
    </row>
    <row r="887" spans="15:15" x14ac:dyDescent="0.25">
      <c r="O887" s="365"/>
    </row>
    <row r="888" spans="15:15" x14ac:dyDescent="0.25">
      <c r="O888" s="365"/>
    </row>
    <row r="889" spans="15:15" x14ac:dyDescent="0.25">
      <c r="O889" s="365"/>
    </row>
    <row r="890" spans="15:15" x14ac:dyDescent="0.25">
      <c r="O890" s="365"/>
    </row>
    <row r="891" spans="15:15" x14ac:dyDescent="0.25">
      <c r="O891" s="365"/>
    </row>
    <row r="892" spans="15:15" x14ac:dyDescent="0.25">
      <c r="O892" s="365"/>
    </row>
    <row r="893" spans="15:15" x14ac:dyDescent="0.25">
      <c r="O893" s="365"/>
    </row>
    <row r="894" spans="15:15" x14ac:dyDescent="0.25">
      <c r="O894" s="365"/>
    </row>
    <row r="895" spans="15:15" x14ac:dyDescent="0.25">
      <c r="O895" s="365"/>
    </row>
    <row r="896" spans="15:15" x14ac:dyDescent="0.25">
      <c r="O896" s="365"/>
    </row>
    <row r="897" spans="15:15" x14ac:dyDescent="0.25">
      <c r="O897" s="365"/>
    </row>
    <row r="898" spans="15:15" x14ac:dyDescent="0.25">
      <c r="O898" s="365"/>
    </row>
    <row r="899" spans="15:15" x14ac:dyDescent="0.25">
      <c r="O899" s="365"/>
    </row>
    <row r="900" spans="15:15" x14ac:dyDescent="0.25">
      <c r="O900" s="365"/>
    </row>
    <row r="901" spans="15:15" x14ac:dyDescent="0.25">
      <c r="O901" s="365"/>
    </row>
    <row r="902" spans="15:15" x14ac:dyDescent="0.25">
      <c r="O902" s="365"/>
    </row>
    <row r="903" spans="15:15" x14ac:dyDescent="0.25">
      <c r="O903" s="365"/>
    </row>
    <row r="904" spans="15:15" x14ac:dyDescent="0.25">
      <c r="O904" s="365"/>
    </row>
    <row r="905" spans="15:15" x14ac:dyDescent="0.25">
      <c r="O905" s="365"/>
    </row>
    <row r="906" spans="15:15" x14ac:dyDescent="0.25">
      <c r="O906" s="365"/>
    </row>
    <row r="907" spans="15:15" x14ac:dyDescent="0.25">
      <c r="O907" s="365"/>
    </row>
    <row r="908" spans="15:15" x14ac:dyDescent="0.25">
      <c r="O908" s="365"/>
    </row>
    <row r="909" spans="15:15" x14ac:dyDescent="0.25">
      <c r="O909" s="365"/>
    </row>
    <row r="910" spans="15:15" x14ac:dyDescent="0.25">
      <c r="O910" s="365"/>
    </row>
    <row r="911" spans="15:15" x14ac:dyDescent="0.25">
      <c r="O911" s="365"/>
    </row>
    <row r="912" spans="15:15" x14ac:dyDescent="0.25">
      <c r="O912" s="365"/>
    </row>
    <row r="913" spans="15:15" x14ac:dyDescent="0.25">
      <c r="O913" s="365"/>
    </row>
    <row r="914" spans="15:15" x14ac:dyDescent="0.25">
      <c r="O914" s="365"/>
    </row>
    <row r="915" spans="15:15" x14ac:dyDescent="0.25">
      <c r="O915" s="365"/>
    </row>
    <row r="916" spans="15:15" x14ac:dyDescent="0.25">
      <c r="O916" s="365"/>
    </row>
    <row r="917" spans="15:15" x14ac:dyDescent="0.25">
      <c r="O917" s="365"/>
    </row>
    <row r="918" spans="15:15" x14ac:dyDescent="0.25">
      <c r="O918" s="365"/>
    </row>
    <row r="919" spans="15:15" x14ac:dyDescent="0.25">
      <c r="O919" s="365"/>
    </row>
    <row r="920" spans="15:15" x14ac:dyDescent="0.25">
      <c r="O920" s="365"/>
    </row>
    <row r="921" spans="15:15" x14ac:dyDescent="0.25">
      <c r="O921" s="365"/>
    </row>
    <row r="922" spans="15:15" x14ac:dyDescent="0.25">
      <c r="O922" s="365"/>
    </row>
    <row r="923" spans="15:15" x14ac:dyDescent="0.25">
      <c r="O923" s="365"/>
    </row>
    <row r="924" spans="15:15" x14ac:dyDescent="0.25">
      <c r="O924" s="365"/>
    </row>
    <row r="925" spans="15:15" x14ac:dyDescent="0.25">
      <c r="O925" s="365"/>
    </row>
    <row r="926" spans="15:15" x14ac:dyDescent="0.25">
      <c r="O926" s="365"/>
    </row>
    <row r="927" spans="15:15" x14ac:dyDescent="0.25">
      <c r="O927" s="365"/>
    </row>
    <row r="928" spans="15:15" x14ac:dyDescent="0.25">
      <c r="O928" s="365"/>
    </row>
    <row r="929" spans="15:15" x14ac:dyDescent="0.25">
      <c r="O929" s="365"/>
    </row>
    <row r="930" spans="15:15" x14ac:dyDescent="0.25">
      <c r="O930" s="365"/>
    </row>
    <row r="931" spans="15:15" x14ac:dyDescent="0.25">
      <c r="O931" s="365"/>
    </row>
    <row r="932" spans="15:15" x14ac:dyDescent="0.25">
      <c r="O932" s="365"/>
    </row>
    <row r="933" spans="15:15" x14ac:dyDescent="0.25">
      <c r="O933" s="365"/>
    </row>
    <row r="934" spans="15:15" x14ac:dyDescent="0.25">
      <c r="O934" s="365"/>
    </row>
    <row r="935" spans="15:15" x14ac:dyDescent="0.25">
      <c r="O935" s="365"/>
    </row>
    <row r="936" spans="15:15" x14ac:dyDescent="0.25">
      <c r="O936" s="365"/>
    </row>
    <row r="937" spans="15:15" x14ac:dyDescent="0.25">
      <c r="O937" s="365"/>
    </row>
    <row r="938" spans="15:15" x14ac:dyDescent="0.25">
      <c r="O938" s="365"/>
    </row>
    <row r="939" spans="15:15" x14ac:dyDescent="0.25">
      <c r="O939" s="365"/>
    </row>
    <row r="940" spans="15:15" x14ac:dyDescent="0.25">
      <c r="O940" s="365"/>
    </row>
    <row r="941" spans="15:15" x14ac:dyDescent="0.25">
      <c r="O941" s="365"/>
    </row>
    <row r="942" spans="15:15" x14ac:dyDescent="0.25">
      <c r="O942" s="365"/>
    </row>
    <row r="943" spans="15:15" x14ac:dyDescent="0.25">
      <c r="O943" s="365"/>
    </row>
    <row r="944" spans="15:15" x14ac:dyDescent="0.25">
      <c r="O944" s="365"/>
    </row>
    <row r="945" spans="15:15" x14ac:dyDescent="0.25">
      <c r="O945" s="365"/>
    </row>
    <row r="946" spans="15:15" x14ac:dyDescent="0.25">
      <c r="O946" s="365"/>
    </row>
    <row r="947" spans="15:15" x14ac:dyDescent="0.25">
      <c r="O947" s="365"/>
    </row>
    <row r="948" spans="15:15" x14ac:dyDescent="0.25">
      <c r="O948" s="365"/>
    </row>
    <row r="949" spans="15:15" x14ac:dyDescent="0.25">
      <c r="O949" s="365"/>
    </row>
    <row r="950" spans="15:15" x14ac:dyDescent="0.25">
      <c r="O950" s="365"/>
    </row>
    <row r="951" spans="15:15" x14ac:dyDescent="0.25">
      <c r="O951" s="365"/>
    </row>
    <row r="952" spans="15:15" x14ac:dyDescent="0.25">
      <c r="O952" s="365"/>
    </row>
    <row r="953" spans="15:15" x14ac:dyDescent="0.25">
      <c r="O953" s="365"/>
    </row>
    <row r="954" spans="15:15" x14ac:dyDescent="0.25">
      <c r="O954" s="365"/>
    </row>
    <row r="955" spans="15:15" x14ac:dyDescent="0.25">
      <c r="O955" s="365"/>
    </row>
    <row r="956" spans="15:15" x14ac:dyDescent="0.25">
      <c r="O956" s="365"/>
    </row>
    <row r="957" spans="15:15" x14ac:dyDescent="0.25">
      <c r="O957" s="365"/>
    </row>
    <row r="958" spans="15:15" x14ac:dyDescent="0.25">
      <c r="O958" s="365"/>
    </row>
    <row r="959" spans="15:15" x14ac:dyDescent="0.25">
      <c r="O959" s="365"/>
    </row>
    <row r="960" spans="15:15" x14ac:dyDescent="0.25">
      <c r="O960" s="365"/>
    </row>
    <row r="961" spans="15:15" x14ac:dyDescent="0.25">
      <c r="O961" s="365"/>
    </row>
    <row r="962" spans="15:15" x14ac:dyDescent="0.25">
      <c r="O962" s="365"/>
    </row>
    <row r="963" spans="15:15" x14ac:dyDescent="0.25">
      <c r="O963" s="365"/>
    </row>
    <row r="964" spans="15:15" x14ac:dyDescent="0.25">
      <c r="O964" s="365"/>
    </row>
    <row r="965" spans="15:15" x14ac:dyDescent="0.25">
      <c r="O965" s="365"/>
    </row>
    <row r="966" spans="15:15" x14ac:dyDescent="0.25">
      <c r="O966" s="365"/>
    </row>
    <row r="967" spans="15:15" x14ac:dyDescent="0.25">
      <c r="O967" s="365"/>
    </row>
    <row r="968" spans="15:15" x14ac:dyDescent="0.25">
      <c r="O968" s="365"/>
    </row>
    <row r="969" spans="15:15" x14ac:dyDescent="0.25">
      <c r="O969" s="365"/>
    </row>
    <row r="970" spans="15:15" x14ac:dyDescent="0.25">
      <c r="O970" s="365"/>
    </row>
    <row r="971" spans="15:15" x14ac:dyDescent="0.25">
      <c r="O971" s="365"/>
    </row>
    <row r="972" spans="15:15" x14ac:dyDescent="0.25">
      <c r="O972" s="365"/>
    </row>
    <row r="973" spans="15:15" x14ac:dyDescent="0.25">
      <c r="O973" s="365"/>
    </row>
    <row r="974" spans="15:15" x14ac:dyDescent="0.25">
      <c r="O974" s="365"/>
    </row>
    <row r="975" spans="15:15" x14ac:dyDescent="0.25">
      <c r="O975" s="365"/>
    </row>
    <row r="976" spans="15:15" x14ac:dyDescent="0.25">
      <c r="O976" s="365"/>
    </row>
    <row r="977" spans="15:15" x14ac:dyDescent="0.25">
      <c r="O977" s="365"/>
    </row>
    <row r="978" spans="15:15" x14ac:dyDescent="0.25">
      <c r="O978" s="365"/>
    </row>
    <row r="979" spans="15:15" x14ac:dyDescent="0.25">
      <c r="O979" s="365"/>
    </row>
    <row r="980" spans="15:15" x14ac:dyDescent="0.25">
      <c r="O980" s="365"/>
    </row>
    <row r="981" spans="15:15" x14ac:dyDescent="0.25">
      <c r="O981" s="365"/>
    </row>
    <row r="982" spans="15:15" x14ac:dyDescent="0.25">
      <c r="O982" s="365"/>
    </row>
    <row r="983" spans="15:15" x14ac:dyDescent="0.25">
      <c r="O983" s="365"/>
    </row>
    <row r="984" spans="15:15" x14ac:dyDescent="0.25">
      <c r="O984" s="365"/>
    </row>
    <row r="985" spans="15:15" x14ac:dyDescent="0.25">
      <c r="O985" s="365"/>
    </row>
    <row r="986" spans="15:15" x14ac:dyDescent="0.25">
      <c r="O986" s="365"/>
    </row>
    <row r="987" spans="15:15" x14ac:dyDescent="0.25">
      <c r="O987" s="365"/>
    </row>
    <row r="988" spans="15:15" x14ac:dyDescent="0.25">
      <c r="O988" s="365"/>
    </row>
    <row r="989" spans="15:15" x14ac:dyDescent="0.25">
      <c r="O989" s="365"/>
    </row>
    <row r="990" spans="15:15" x14ac:dyDescent="0.25">
      <c r="O990" s="365"/>
    </row>
    <row r="991" spans="15:15" x14ac:dyDescent="0.25">
      <c r="O991" s="365"/>
    </row>
    <row r="992" spans="15:15" x14ac:dyDescent="0.25">
      <c r="O992" s="365"/>
    </row>
    <row r="993" spans="15:15" x14ac:dyDescent="0.25">
      <c r="O993" s="365"/>
    </row>
    <row r="994" spans="15:15" x14ac:dyDescent="0.25">
      <c r="O994" s="365"/>
    </row>
    <row r="995" spans="15:15" x14ac:dyDescent="0.25">
      <c r="O995" s="365"/>
    </row>
    <row r="996" spans="15:15" x14ac:dyDescent="0.25">
      <c r="O996" s="365"/>
    </row>
    <row r="997" spans="15:15" x14ac:dyDescent="0.25">
      <c r="O997" s="365"/>
    </row>
    <row r="998" spans="15:15" x14ac:dyDescent="0.25">
      <c r="O998" s="365"/>
    </row>
    <row r="999" spans="15:15" x14ac:dyDescent="0.25">
      <c r="O999" s="365"/>
    </row>
    <row r="1000" spans="15:15" x14ac:dyDescent="0.25">
      <c r="O1000" s="365"/>
    </row>
    <row r="1001" spans="15:15" x14ac:dyDescent="0.25">
      <c r="O1001" s="365"/>
    </row>
    <row r="1002" spans="15:15" x14ac:dyDescent="0.25">
      <c r="O1002" s="365"/>
    </row>
    <row r="1003" spans="15:15" x14ac:dyDescent="0.25">
      <c r="O1003" s="365"/>
    </row>
    <row r="1004" spans="15:15" x14ac:dyDescent="0.25">
      <c r="O1004" s="365"/>
    </row>
    <row r="1005" spans="15:15" x14ac:dyDescent="0.25">
      <c r="O1005" s="365"/>
    </row>
    <row r="1006" spans="15:15" x14ac:dyDescent="0.25">
      <c r="O1006" s="365"/>
    </row>
    <row r="1007" spans="15:15" x14ac:dyDescent="0.25">
      <c r="O1007" s="365"/>
    </row>
    <row r="1008" spans="15:15" x14ac:dyDescent="0.25">
      <c r="O1008" s="365"/>
    </row>
    <row r="1009" spans="15:15" x14ac:dyDescent="0.25">
      <c r="O1009" s="365"/>
    </row>
    <row r="1010" spans="15:15" x14ac:dyDescent="0.25">
      <c r="O1010" s="365"/>
    </row>
    <row r="1011" spans="15:15" x14ac:dyDescent="0.25">
      <c r="O1011" s="365"/>
    </row>
    <row r="1012" spans="15:15" x14ac:dyDescent="0.25">
      <c r="O1012" s="365"/>
    </row>
    <row r="1013" spans="15:15" x14ac:dyDescent="0.25">
      <c r="O1013" s="365"/>
    </row>
    <row r="1014" spans="15:15" x14ac:dyDescent="0.25">
      <c r="O1014" s="365"/>
    </row>
    <row r="1015" spans="15:15" x14ac:dyDescent="0.25">
      <c r="O1015" s="365"/>
    </row>
    <row r="1016" spans="15:15" x14ac:dyDescent="0.25">
      <c r="O1016" s="365"/>
    </row>
    <row r="1017" spans="15:15" x14ac:dyDescent="0.25">
      <c r="O1017" s="365"/>
    </row>
    <row r="1018" spans="15:15" x14ac:dyDescent="0.25">
      <c r="O1018" s="365"/>
    </row>
    <row r="1019" spans="15:15" x14ac:dyDescent="0.25">
      <c r="O1019" s="365"/>
    </row>
    <row r="1020" spans="15:15" x14ac:dyDescent="0.25">
      <c r="O1020" s="365"/>
    </row>
    <row r="1021" spans="15:15" x14ac:dyDescent="0.25">
      <c r="O1021" s="365"/>
    </row>
    <row r="1022" spans="15:15" x14ac:dyDescent="0.25">
      <c r="O1022" s="365"/>
    </row>
    <row r="1023" spans="15:15" x14ac:dyDescent="0.25">
      <c r="O1023" s="365"/>
    </row>
    <row r="1024" spans="15:15" x14ac:dyDescent="0.25">
      <c r="O1024" s="365"/>
    </row>
    <row r="1025" spans="15:15" x14ac:dyDescent="0.25">
      <c r="O1025" s="365"/>
    </row>
    <row r="1026" spans="15:15" x14ac:dyDescent="0.25">
      <c r="O1026" s="365"/>
    </row>
    <row r="1027" spans="15:15" x14ac:dyDescent="0.25">
      <c r="O1027" s="365"/>
    </row>
    <row r="1028" spans="15:15" x14ac:dyDescent="0.25">
      <c r="O1028" s="365"/>
    </row>
    <row r="1029" spans="15:15" x14ac:dyDescent="0.25">
      <c r="O1029" s="365"/>
    </row>
    <row r="1030" spans="15:15" x14ac:dyDescent="0.25">
      <c r="O1030" s="365"/>
    </row>
    <row r="1031" spans="15:15" x14ac:dyDescent="0.25">
      <c r="O1031" s="365"/>
    </row>
    <row r="1032" spans="15:15" x14ac:dyDescent="0.25">
      <c r="O1032" s="365"/>
    </row>
    <row r="1033" spans="15:15" x14ac:dyDescent="0.25">
      <c r="O1033" s="365"/>
    </row>
    <row r="1034" spans="15:15" x14ac:dyDescent="0.25">
      <c r="O1034" s="365"/>
    </row>
    <row r="1035" spans="15:15" x14ac:dyDescent="0.25">
      <c r="O1035" s="365"/>
    </row>
    <row r="1036" spans="15:15" x14ac:dyDescent="0.25">
      <c r="O1036" s="365"/>
    </row>
    <row r="1037" spans="15:15" x14ac:dyDescent="0.25">
      <c r="O1037" s="365"/>
    </row>
    <row r="1038" spans="15:15" x14ac:dyDescent="0.25">
      <c r="O1038" s="365"/>
    </row>
    <row r="1039" spans="15:15" x14ac:dyDescent="0.25">
      <c r="O1039" s="365"/>
    </row>
    <row r="1040" spans="15:15" x14ac:dyDescent="0.25">
      <c r="O1040" s="365"/>
    </row>
    <row r="1041" spans="15:15" x14ac:dyDescent="0.25">
      <c r="O1041" s="365"/>
    </row>
    <row r="1042" spans="15:15" x14ac:dyDescent="0.25">
      <c r="O1042" s="365"/>
    </row>
    <row r="1043" spans="15:15" x14ac:dyDescent="0.25">
      <c r="O1043" s="365"/>
    </row>
    <row r="1044" spans="15:15" x14ac:dyDescent="0.25">
      <c r="O1044" s="365"/>
    </row>
    <row r="1045" spans="15:15" x14ac:dyDescent="0.25">
      <c r="O1045" s="365"/>
    </row>
    <row r="1046" spans="15:15" x14ac:dyDescent="0.25">
      <c r="O1046" s="365"/>
    </row>
    <row r="1047" spans="15:15" x14ac:dyDescent="0.25">
      <c r="O1047" s="365"/>
    </row>
    <row r="1048" spans="15:15" x14ac:dyDescent="0.25">
      <c r="O1048" s="365"/>
    </row>
    <row r="1049" spans="15:15" x14ac:dyDescent="0.25">
      <c r="O1049" s="365"/>
    </row>
    <row r="1050" spans="15:15" x14ac:dyDescent="0.25">
      <c r="O1050" s="365"/>
    </row>
    <row r="1051" spans="15:15" x14ac:dyDescent="0.25">
      <c r="O1051" s="365"/>
    </row>
    <row r="1052" spans="15:15" x14ac:dyDescent="0.25">
      <c r="O1052" s="365"/>
    </row>
    <row r="1053" spans="15:15" x14ac:dyDescent="0.25">
      <c r="O1053" s="365"/>
    </row>
    <row r="1054" spans="15:15" x14ac:dyDescent="0.25">
      <c r="O1054" s="365"/>
    </row>
    <row r="1055" spans="15:15" x14ac:dyDescent="0.25">
      <c r="O1055" s="365"/>
    </row>
    <row r="1056" spans="15:15" x14ac:dyDescent="0.25">
      <c r="O1056" s="365"/>
    </row>
    <row r="1057" spans="15:15" x14ac:dyDescent="0.25">
      <c r="O1057" s="365"/>
    </row>
    <row r="1058" spans="15:15" x14ac:dyDescent="0.25">
      <c r="O1058" s="365"/>
    </row>
    <row r="1059" spans="15:15" x14ac:dyDescent="0.25">
      <c r="O1059" s="365"/>
    </row>
    <row r="1060" spans="15:15" x14ac:dyDescent="0.25">
      <c r="O1060" s="365"/>
    </row>
    <row r="1061" spans="15:15" x14ac:dyDescent="0.25">
      <c r="O1061" s="365"/>
    </row>
    <row r="1062" spans="15:15" x14ac:dyDescent="0.25">
      <c r="O1062" s="365"/>
    </row>
    <row r="1063" spans="15:15" x14ac:dyDescent="0.25">
      <c r="O1063" s="365"/>
    </row>
    <row r="1064" spans="15:15" x14ac:dyDescent="0.25">
      <c r="O1064" s="365"/>
    </row>
    <row r="1065" spans="15:15" x14ac:dyDescent="0.25">
      <c r="O1065" s="365"/>
    </row>
    <row r="1066" spans="15:15" x14ac:dyDescent="0.25">
      <c r="O1066" s="365"/>
    </row>
    <row r="1067" spans="15:15" x14ac:dyDescent="0.25">
      <c r="O1067" s="365"/>
    </row>
    <row r="1068" spans="15:15" x14ac:dyDescent="0.25">
      <c r="O1068" s="365"/>
    </row>
    <row r="1069" spans="15:15" x14ac:dyDescent="0.25">
      <c r="O1069" s="365"/>
    </row>
    <row r="1070" spans="15:15" x14ac:dyDescent="0.25">
      <c r="O1070" s="365"/>
    </row>
    <row r="1071" spans="15:15" x14ac:dyDescent="0.25">
      <c r="O1071" s="365"/>
    </row>
    <row r="1072" spans="15:15" x14ac:dyDescent="0.25">
      <c r="O1072" s="365"/>
    </row>
    <row r="1073" spans="15:15" x14ac:dyDescent="0.25">
      <c r="O1073" s="365"/>
    </row>
    <row r="1074" spans="15:15" x14ac:dyDescent="0.25">
      <c r="O1074" s="365"/>
    </row>
    <row r="1075" spans="15:15" x14ac:dyDescent="0.25">
      <c r="O1075" s="365"/>
    </row>
    <row r="1076" spans="15:15" x14ac:dyDescent="0.25">
      <c r="O1076" s="365"/>
    </row>
    <row r="1077" spans="15:15" x14ac:dyDescent="0.25">
      <c r="O1077" s="365"/>
    </row>
    <row r="1078" spans="15:15" x14ac:dyDescent="0.25">
      <c r="O1078" s="365"/>
    </row>
    <row r="1079" spans="15:15" x14ac:dyDescent="0.25">
      <c r="O1079" s="365"/>
    </row>
    <row r="1080" spans="15:15" x14ac:dyDescent="0.25">
      <c r="O1080" s="365"/>
    </row>
    <row r="1081" spans="15:15" x14ac:dyDescent="0.25">
      <c r="O1081" s="365"/>
    </row>
    <row r="1082" spans="15:15" x14ac:dyDescent="0.25">
      <c r="O1082" s="365"/>
    </row>
    <row r="1083" spans="15:15" x14ac:dyDescent="0.25">
      <c r="O1083" s="365"/>
    </row>
    <row r="1084" spans="15:15" x14ac:dyDescent="0.25">
      <c r="O1084" s="365"/>
    </row>
    <row r="1085" spans="15:15" x14ac:dyDescent="0.25">
      <c r="O1085" s="365"/>
    </row>
    <row r="1086" spans="15:15" x14ac:dyDescent="0.25">
      <c r="O1086" s="365"/>
    </row>
    <row r="1087" spans="15:15" x14ac:dyDescent="0.25">
      <c r="O1087" s="365"/>
    </row>
    <row r="1088" spans="15:15" x14ac:dyDescent="0.25">
      <c r="O1088" s="365"/>
    </row>
    <row r="1089" spans="15:15" x14ac:dyDescent="0.25">
      <c r="O1089" s="365"/>
    </row>
    <row r="1090" spans="15:15" x14ac:dyDescent="0.25">
      <c r="O1090" s="365"/>
    </row>
  </sheetData>
  <sheetProtection algorithmName="SHA-512" hashValue="eEhqvLYh0l4B4OqTESv2bCpb+KXcjp2Kma8KS8jUV3gHZw12cqhwY3brDY4Nwaxh5mlxmbRamOJ4EWuq31mLEw==" saltValue="CRLCyQuDUAghI3kTAP/98Q==" spinCount="100000" sheet="1" objects="1" scenarios="1"/>
  <protectedRanges>
    <protectedRange sqref="H36" name="Rango2_3"/>
    <protectedRange sqref="H38" name="Rango2_1_1"/>
    <protectedRange sqref="H39" name="Rango2_2_2"/>
    <protectedRange sqref="H40" name="Rango2_2_1_2"/>
    <protectedRange sqref="K36 K38:K39" name="Rango2_4_1"/>
    <protectedRange sqref="K40" name="Rango2_2_3_1"/>
    <protectedRange sqref="R20 R40 R25:R37" name="Rango1_5_2_1_2_2_2_1_1"/>
    <protectedRange sqref="R38:R39" name="Rango2_40_1_1_1"/>
    <protectedRange sqref="R45:R46 R41:R43" name="Rango1_5_2_1_2_2_3_1_1"/>
    <protectedRange sqref="F104:G115" name="Rango2_2_1_1_1"/>
    <protectedRange sqref="H104:H115 J104:J115" name="Rango2_9_2_2_1"/>
    <protectedRange sqref="J393:J395" name="Rango2_2_4_2_10_3_1_8_1_10_1"/>
    <protectedRange sqref="J392" name="Rango2_4_4_1_10_3_1_8_1_6_1"/>
    <protectedRange sqref="J399:J401" name="Rango2_2_4_2_10_3_1_8_1_14_1_1"/>
    <protectedRange sqref="J398" name="Rango2_4_4_1_10_3_1_8_1_8_1_1"/>
    <protectedRange sqref="J405:J407" name="Rango2_2_4_2_10_3_1_8_1_16_1_1"/>
    <protectedRange sqref="J404" name="Rango2_4_4_1_10_3_1_8_1_9_1_1"/>
    <protectedRange sqref="I420:I422" name="Rango2_2_4_2_10_3_1_8_1_20_1"/>
    <protectedRange sqref="I419" name="Rango2_4_4_1_10_3_1_8_1_11_1"/>
    <protectedRange sqref="R429:R432" name="Rango1_3_1_1_3_1_6_1_3_1_1"/>
    <protectedRange sqref="I445:I446" name="Rango2_1_1_1_1"/>
    <protectedRange sqref="J445" name="Rango2_1_1_2_1"/>
    <protectedRange sqref="R463:R475" name="Rango1_3_1_1_3_1_6_1_14_1"/>
    <protectedRange sqref="H528:H533" name="Rango2_40_2_1_1_1_1_4_1"/>
    <protectedRange sqref="H534:H541" name="Rango2_40_2_1_1_1_1_5_1"/>
    <protectedRange sqref="R534:R535 R541" name="Rango2_2_1_14_2_1_1_1_1"/>
    <protectedRange sqref="H542:H543" name="Rango2_40_2_1_1_1_1_2_3"/>
    <protectedRange sqref="H544:H551" name="Rango2_40_2_1_1_1_1_2_1_1"/>
    <protectedRange sqref="H552:H566" name="Rango2_40_2_1_1_1_1_2_2_1"/>
    <protectedRange sqref="J36 J38:J39" name="Rango2_5_1"/>
    <protectedRange sqref="J40" name="Rango2_2_4_1"/>
    <protectedRange sqref="L36:M36 L38:M39" name="Rango2_6_1"/>
    <protectedRange sqref="L40:M40" name="Rango2_2_5_1"/>
    <protectedRange sqref="H569:H570" name="Rango2_40_2_1_1_1_1_5_3_1"/>
    <protectedRange sqref="I569:I570" name="Rango2_40_2_1_1_1_1_5_5_1"/>
    <protectedRange sqref="J577:J579 J584:J586 J596:J598 J590:J592 J602:J604" name="Rango2_2_4_2_10_3_1_8_1_2_1"/>
    <protectedRange sqref="J576 J583 J595 J589 J601" name="Rango2_4_4_1_10_3_1_8_1_2_1"/>
  </protectedRanges>
  <mergeCells count="384">
    <mergeCell ref="D650:D668"/>
    <mergeCell ref="E650:E668"/>
    <mergeCell ref="G650:G668"/>
    <mergeCell ref="F650:F653"/>
    <mergeCell ref="F655:F658"/>
    <mergeCell ref="F661:F664"/>
    <mergeCell ref="L6:P6"/>
    <mergeCell ref="L7:P7"/>
    <mergeCell ref="L8:P8"/>
    <mergeCell ref="D11:D19"/>
    <mergeCell ref="E11:E19"/>
    <mergeCell ref="G11:G19"/>
    <mergeCell ref="F32:F33"/>
    <mergeCell ref="F34:F40"/>
    <mergeCell ref="D41:D47"/>
    <mergeCell ref="E41:E47"/>
    <mergeCell ref="F41:F47"/>
    <mergeCell ref="G41:G47"/>
    <mergeCell ref="D61:D73"/>
    <mergeCell ref="E61:E73"/>
    <mergeCell ref="F61:F73"/>
    <mergeCell ref="G61:G73"/>
    <mergeCell ref="H63:H67"/>
    <mergeCell ref="I65:I66"/>
    <mergeCell ref="B1:C3"/>
    <mergeCell ref="D1:R2"/>
    <mergeCell ref="D3:R3"/>
    <mergeCell ref="B4:J4"/>
    <mergeCell ref="L4:P4"/>
    <mergeCell ref="L5:P5"/>
    <mergeCell ref="H28:H29"/>
    <mergeCell ref="I28:I29"/>
    <mergeCell ref="F29:F31"/>
    <mergeCell ref="D20:D40"/>
    <mergeCell ref="E20:E40"/>
    <mergeCell ref="F20:F22"/>
    <mergeCell ref="G20:G40"/>
    <mergeCell ref="F23:F25"/>
    <mergeCell ref="F26:F28"/>
    <mergeCell ref="D48:D53"/>
    <mergeCell ref="E48:E53"/>
    <mergeCell ref="G48:G53"/>
    <mergeCell ref="F51:F53"/>
    <mergeCell ref="D54:D60"/>
    <mergeCell ref="E54:E60"/>
    <mergeCell ref="F54:F57"/>
    <mergeCell ref="G54:G60"/>
    <mergeCell ref="F58:F60"/>
    <mergeCell ref="D74:D84"/>
    <mergeCell ref="E74:E84"/>
    <mergeCell ref="F74:F84"/>
    <mergeCell ref="G74:G84"/>
    <mergeCell ref="D85:D103"/>
    <mergeCell ref="E85:E103"/>
    <mergeCell ref="F85:F86"/>
    <mergeCell ref="G85:G103"/>
    <mergeCell ref="F87:F88"/>
    <mergeCell ref="F89:F91"/>
    <mergeCell ref="F92:F94"/>
    <mergeCell ref="F95:F97"/>
    <mergeCell ref="H96:H97"/>
    <mergeCell ref="F98:F100"/>
    <mergeCell ref="F101:F103"/>
    <mergeCell ref="D104:D115"/>
    <mergeCell ref="E104:E115"/>
    <mergeCell ref="F104:F106"/>
    <mergeCell ref="G104:G115"/>
    <mergeCell ref="H104:H105"/>
    <mergeCell ref="I289:I290"/>
    <mergeCell ref="G289:G301"/>
    <mergeCell ref="H289:H290"/>
    <mergeCell ref="H291:H292"/>
    <mergeCell ref="I291:I292"/>
    <mergeCell ref="F295:F301"/>
    <mergeCell ref="H106:H107"/>
    <mergeCell ref="F107:F109"/>
    <mergeCell ref="H109:H110"/>
    <mergeCell ref="F110:F112"/>
    <mergeCell ref="H111:H112"/>
    <mergeCell ref="F113:F115"/>
    <mergeCell ref="H114:H115"/>
    <mergeCell ref="D116:D123"/>
    <mergeCell ref="E116:E123"/>
    <mergeCell ref="F116:F123"/>
    <mergeCell ref="G116:G123"/>
    <mergeCell ref="H338:H339"/>
    <mergeCell ref="F341:F345"/>
    <mergeCell ref="D346:D354"/>
    <mergeCell ref="E346:E354"/>
    <mergeCell ref="F346:F347"/>
    <mergeCell ref="G346:G354"/>
    <mergeCell ref="F348:F349"/>
    <mergeCell ref="F350:F351"/>
    <mergeCell ref="F352:F353"/>
    <mergeCell ref="D329:D336"/>
    <mergeCell ref="E329:E336"/>
    <mergeCell ref="F329:F332"/>
    <mergeCell ref="G329:G336"/>
    <mergeCell ref="F333:F336"/>
    <mergeCell ref="D337:D345"/>
    <mergeCell ref="E337:E345"/>
    <mergeCell ref="F337:F340"/>
    <mergeCell ref="G337:G345"/>
    <mergeCell ref="D322:D328"/>
    <mergeCell ref="E322:E328"/>
    <mergeCell ref="D124:D134"/>
    <mergeCell ref="E124:E134"/>
    <mergeCell ref="F124:F128"/>
    <mergeCell ref="G124:G134"/>
    <mergeCell ref="F129:F134"/>
    <mergeCell ref="D392:D395"/>
    <mergeCell ref="E392:E395"/>
    <mergeCell ref="F392:F395"/>
    <mergeCell ref="G392:G395"/>
    <mergeCell ref="D355:D361"/>
    <mergeCell ref="E355:E361"/>
    <mergeCell ref="G355:G361"/>
    <mergeCell ref="F359:F361"/>
    <mergeCell ref="F322:F323"/>
    <mergeCell ref="G322:G328"/>
    <mergeCell ref="F324:F326"/>
    <mergeCell ref="F327:F328"/>
    <mergeCell ref="D313:D321"/>
    <mergeCell ref="E313:E321"/>
    <mergeCell ref="G313:G321"/>
    <mergeCell ref="F314:F315"/>
    <mergeCell ref="F316:F317"/>
    <mergeCell ref="F318:F319"/>
    <mergeCell ref="F320:F321"/>
    <mergeCell ref="D168:D181"/>
    <mergeCell ref="E168:E181"/>
    <mergeCell ref="G168:G181"/>
    <mergeCell ref="H414:H416"/>
    <mergeCell ref="D417:D424"/>
    <mergeCell ref="E417:E424"/>
    <mergeCell ref="G417:G424"/>
    <mergeCell ref="F420:F421"/>
    <mergeCell ref="F422:F424"/>
    <mergeCell ref="D396:D416"/>
    <mergeCell ref="E396:E416"/>
    <mergeCell ref="F396:F416"/>
    <mergeCell ref="G396:G416"/>
    <mergeCell ref="H396:H398"/>
    <mergeCell ref="H399:H401"/>
    <mergeCell ref="H402:H404"/>
    <mergeCell ref="H405:H407"/>
    <mergeCell ref="H408:H410"/>
    <mergeCell ref="H411:H413"/>
    <mergeCell ref="K427:K428"/>
    <mergeCell ref="H448:H450"/>
    <mergeCell ref="H451:H452"/>
    <mergeCell ref="R427:R428"/>
    <mergeCell ref="D425:D428"/>
    <mergeCell ref="E425:E428"/>
    <mergeCell ref="G425:G428"/>
    <mergeCell ref="H427:H428"/>
    <mergeCell ref="I427:I428"/>
    <mergeCell ref="J427:J428"/>
    <mergeCell ref="H433:H434"/>
    <mergeCell ref="H436:H437"/>
    <mergeCell ref="H439:H440"/>
    <mergeCell ref="H441:H442"/>
    <mergeCell ref="H443:H444"/>
    <mergeCell ref="H445:H446"/>
    <mergeCell ref="D429:D432"/>
    <mergeCell ref="E429:E432"/>
    <mergeCell ref="G429:G432"/>
    <mergeCell ref="F431:F432"/>
    <mergeCell ref="D433:D452"/>
    <mergeCell ref="E433:E452"/>
    <mergeCell ref="F433:F452"/>
    <mergeCell ref="G433:G452"/>
    <mergeCell ref="I456:I457"/>
    <mergeCell ref="H459:H462"/>
    <mergeCell ref="F462:F469"/>
    <mergeCell ref="H463:H468"/>
    <mergeCell ref="I466:I467"/>
    <mergeCell ref="H469:H474"/>
    <mergeCell ref="F470:F482"/>
    <mergeCell ref="I472:I473"/>
    <mergeCell ref="H475:H478"/>
    <mergeCell ref="H479:H482"/>
    <mergeCell ref="F453:F461"/>
    <mergeCell ref="G453:G482"/>
    <mergeCell ref="H453:H458"/>
    <mergeCell ref="H495:H498"/>
    <mergeCell ref="I496:I497"/>
    <mergeCell ref="F498:F500"/>
    <mergeCell ref="H499:H502"/>
    <mergeCell ref="I500:I501"/>
    <mergeCell ref="F501:F503"/>
    <mergeCell ref="D483:D527"/>
    <mergeCell ref="E483:E527"/>
    <mergeCell ref="F483:F485"/>
    <mergeCell ref="G483:G527"/>
    <mergeCell ref="F486:F488"/>
    <mergeCell ref="F489:F491"/>
    <mergeCell ref="F492:F494"/>
    <mergeCell ref="F495:F497"/>
    <mergeCell ref="F504:F506"/>
    <mergeCell ref="F507:F509"/>
    <mergeCell ref="H538:H539"/>
    <mergeCell ref="I538:I539"/>
    <mergeCell ref="H509:H512"/>
    <mergeCell ref="F510:F512"/>
    <mergeCell ref="F513:F515"/>
    <mergeCell ref="F516:F527"/>
    <mergeCell ref="D528:D533"/>
    <mergeCell ref="E528:E533"/>
    <mergeCell ref="F528:F529"/>
    <mergeCell ref="G528:G533"/>
    <mergeCell ref="F530:F531"/>
    <mergeCell ref="H531:H532"/>
    <mergeCell ref="H555:H557"/>
    <mergeCell ref="I556:I557"/>
    <mergeCell ref="F557:F561"/>
    <mergeCell ref="F562:F566"/>
    <mergeCell ref="D542:D543"/>
    <mergeCell ref="E542:E543"/>
    <mergeCell ref="G542:G543"/>
    <mergeCell ref="D544:D551"/>
    <mergeCell ref="E544:E551"/>
    <mergeCell ref="F544:F551"/>
    <mergeCell ref="G544:G551"/>
    <mergeCell ref="H593:H598"/>
    <mergeCell ref="I596:I597"/>
    <mergeCell ref="H599:H604"/>
    <mergeCell ref="I602:I603"/>
    <mergeCell ref="D605:D631"/>
    <mergeCell ref="E605:E631"/>
    <mergeCell ref="F605:F614"/>
    <mergeCell ref="G605:G631"/>
    <mergeCell ref="F615:F619"/>
    <mergeCell ref="F620:F622"/>
    <mergeCell ref="D576:D604"/>
    <mergeCell ref="E576:E604"/>
    <mergeCell ref="F576:F604"/>
    <mergeCell ref="G576:G604"/>
    <mergeCell ref="H576:H579"/>
    <mergeCell ref="I577:I578"/>
    <mergeCell ref="H581:H586"/>
    <mergeCell ref="I584:I585"/>
    <mergeCell ref="H587:H592"/>
    <mergeCell ref="I590:I591"/>
    <mergeCell ref="H137:H141"/>
    <mergeCell ref="F139:F142"/>
    <mergeCell ref="F143:F146"/>
    <mergeCell ref="D147:D167"/>
    <mergeCell ref="E147:E167"/>
    <mergeCell ref="F147:F152"/>
    <mergeCell ref="G147:G167"/>
    <mergeCell ref="H147:H151"/>
    <mergeCell ref="H152:H153"/>
    <mergeCell ref="F153:F157"/>
    <mergeCell ref="H155:H156"/>
    <mergeCell ref="F158:F162"/>
    <mergeCell ref="H160:H165"/>
    <mergeCell ref="F163:F167"/>
    <mergeCell ref="H166:H167"/>
    <mergeCell ref="D135:D146"/>
    <mergeCell ref="E135:E146"/>
    <mergeCell ref="F135:F138"/>
    <mergeCell ref="G135:G146"/>
    <mergeCell ref="F169:F170"/>
    <mergeCell ref="F171:F172"/>
    <mergeCell ref="F173:F174"/>
    <mergeCell ref="H173:H177"/>
    <mergeCell ref="F175:F177"/>
    <mergeCell ref="F178:F179"/>
    <mergeCell ref="F180:F181"/>
    <mergeCell ref="D182:D200"/>
    <mergeCell ref="E182:E200"/>
    <mergeCell ref="F182:F187"/>
    <mergeCell ref="G182:G200"/>
    <mergeCell ref="H187:H190"/>
    <mergeCell ref="F188:F193"/>
    <mergeCell ref="H192:H195"/>
    <mergeCell ref="F194:F200"/>
    <mergeCell ref="H198:H199"/>
    <mergeCell ref="D201:D206"/>
    <mergeCell ref="E201:E206"/>
    <mergeCell ref="F201:F203"/>
    <mergeCell ref="G201:G206"/>
    <mergeCell ref="F204:F206"/>
    <mergeCell ref="D215:D226"/>
    <mergeCell ref="E215:E226"/>
    <mergeCell ref="F215:F226"/>
    <mergeCell ref="G215:G226"/>
    <mergeCell ref="H235:H236"/>
    <mergeCell ref="F237:F238"/>
    <mergeCell ref="F239:F241"/>
    <mergeCell ref="G266:G288"/>
    <mergeCell ref="H216:H217"/>
    <mergeCell ref="H220:H221"/>
    <mergeCell ref="H224:H225"/>
    <mergeCell ref="D207:D214"/>
    <mergeCell ref="E207:E214"/>
    <mergeCell ref="F207:F214"/>
    <mergeCell ref="G207:G214"/>
    <mergeCell ref="H209:H211"/>
    <mergeCell ref="H212:H213"/>
    <mergeCell ref="F252:F253"/>
    <mergeCell ref="F255:F256"/>
    <mergeCell ref="F257:F259"/>
    <mergeCell ref="F260:F262"/>
    <mergeCell ref="F263:F265"/>
    <mergeCell ref="D266:D288"/>
    <mergeCell ref="E266:E288"/>
    <mergeCell ref="F266:F268"/>
    <mergeCell ref="H239:H240"/>
    <mergeCell ref="D242:D245"/>
    <mergeCell ref="E242:E245"/>
    <mergeCell ref="G242:G245"/>
    <mergeCell ref="F244:F245"/>
    <mergeCell ref="D246:D265"/>
    <mergeCell ref="E246:E265"/>
    <mergeCell ref="F246:F248"/>
    <mergeCell ref="G246:G265"/>
    <mergeCell ref="F249:F251"/>
    <mergeCell ref="D227:D241"/>
    <mergeCell ref="E227:E241"/>
    <mergeCell ref="G227:G241"/>
    <mergeCell ref="F234:F236"/>
    <mergeCell ref="H229:H230"/>
    <mergeCell ref="F231:F233"/>
    <mergeCell ref="H232:H233"/>
    <mergeCell ref="D362:D370"/>
    <mergeCell ref="E362:E370"/>
    <mergeCell ref="F362:F364"/>
    <mergeCell ref="G362:G370"/>
    <mergeCell ref="H362:H363"/>
    <mergeCell ref="H366:H367"/>
    <mergeCell ref="F366:F368"/>
    <mergeCell ref="F269:F272"/>
    <mergeCell ref="F273:F277"/>
    <mergeCell ref="F278:F281"/>
    <mergeCell ref="F282:F284"/>
    <mergeCell ref="F285:F286"/>
    <mergeCell ref="F287:F288"/>
    <mergeCell ref="D302:D312"/>
    <mergeCell ref="E302:E312"/>
    <mergeCell ref="F302:F304"/>
    <mergeCell ref="G302:G312"/>
    <mergeCell ref="H302:H305"/>
    <mergeCell ref="F305:F309"/>
    <mergeCell ref="H309:H312"/>
    <mergeCell ref="F310:F312"/>
    <mergeCell ref="D289:D301"/>
    <mergeCell ref="E289:E301"/>
    <mergeCell ref="F289:F294"/>
    <mergeCell ref="F389:F390"/>
    <mergeCell ref="D371:D391"/>
    <mergeCell ref="E371:E391"/>
    <mergeCell ref="G371:G391"/>
    <mergeCell ref="F632:F636"/>
    <mergeCell ref="F637:F641"/>
    <mergeCell ref="D552:D566"/>
    <mergeCell ref="E552:E566"/>
    <mergeCell ref="F552:F556"/>
    <mergeCell ref="G552:G566"/>
    <mergeCell ref="D534:D541"/>
    <mergeCell ref="E534:E541"/>
    <mergeCell ref="F534:F541"/>
    <mergeCell ref="G534:G541"/>
    <mergeCell ref="D453:D482"/>
    <mergeCell ref="E453:E482"/>
    <mergeCell ref="F645:F648"/>
    <mergeCell ref="D632:D649"/>
    <mergeCell ref="E632:E649"/>
    <mergeCell ref="G632:G649"/>
    <mergeCell ref="F371:F373"/>
    <mergeCell ref="F374:F376"/>
    <mergeCell ref="F377:F379"/>
    <mergeCell ref="F380:F382"/>
    <mergeCell ref="F383:F385"/>
    <mergeCell ref="F386:F388"/>
    <mergeCell ref="F624:F625"/>
    <mergeCell ref="F626:F631"/>
    <mergeCell ref="D567:D575"/>
    <mergeCell ref="E567:E575"/>
    <mergeCell ref="F567:F569"/>
    <mergeCell ref="G567:G575"/>
    <mergeCell ref="F570:F572"/>
    <mergeCell ref="F573:F575"/>
  </mergeCells>
  <conditionalFormatting sqref="Q11:Q668">
    <cfRule type="cellIs" dxfId="23" priority="31" operator="equal">
      <formula>"SIN VALOR AVANCE"</formula>
    </cfRule>
    <cfRule type="cellIs" dxfId="22" priority="32" operator="equal">
      <formula>"VALIDAR FECHA"</formula>
    </cfRule>
    <cfRule type="cellIs" dxfId="21" priority="33" operator="equal">
      <formula>"INCUMPLIDA"</formula>
    </cfRule>
    <cfRule type="cellIs" dxfId="20" priority="34" operator="equal">
      <formula>"PROCESO"</formula>
    </cfRule>
    <cfRule type="cellIs" dxfId="19" priority="35" operator="equal">
      <formula>"CUMPLIDA"</formula>
    </cfRule>
  </conditionalFormatting>
  <dataValidations count="4">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557:K558" xr:uid="{08C2CC6E-976E-4C8A-BAB2-323027A6585F}">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558" xr:uid="{6BA830C2-42C7-4F9F-A1EB-4B1AF57E6086}">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555:I556 I558" xr:uid="{C7C541C4-11F3-43ED-86A8-B393EFA35EE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579:J582 J586 J598 J592 J604" xr:uid="{F5CAF005-6FA4-475D-93D2-16003B455466}">
      <formula1>0</formula1>
      <formula2>390</formula2>
    </dataValidation>
  </dataValidation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2E0788A1829D442A9ACEDAB4D8A16C1" ma:contentTypeVersion="1" ma:contentTypeDescription="Crear nuevo documento." ma:contentTypeScope="" ma:versionID="71a7455cc26b5a9f89c9f26d09c9cc1e">
  <xsd:schema xmlns:xsd="http://www.w3.org/2001/XMLSchema" xmlns:xs="http://www.w3.org/2001/XMLSchema" xmlns:p="http://schemas.microsoft.com/office/2006/metadata/properties" xmlns:ns2="2febaad4-4a94-47d8-bd40-dd72d5026160" targetNamespace="http://schemas.microsoft.com/office/2006/metadata/properties" ma:root="true" ma:fieldsID="e9206923f1b12c210629a13ec6f050b6" ns2:_="">
    <xsd:import namespace="2febaad4-4a94-47d8-bd40-dd72d502616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76CB0C-5158-4B4C-BA5D-D14720C9FE01}">
  <ds:schemaRefs>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80b85395-ac31-4b56-902b-e2dc4f5a5618"/>
    <ds:schemaRef ds:uri="10a93019-545d-46cd-a9ca-17d53d6615df"/>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7EBE4F5C-F837-4D24-BA4D-EDCF0F576A1F}"/>
</file>

<file path=customXml/itemProps3.xml><?xml version="1.0" encoding="utf-8"?>
<ds:datastoreItem xmlns:ds="http://schemas.openxmlformats.org/officeDocument/2006/customXml" ds:itemID="{DD1814CF-D866-49E8-91A0-E0A32C5E54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RESUMEN TOTAL PMI</vt:lpstr>
      <vt:lpstr>PMI</vt:lpstr>
      <vt:lpstr>CGR</vt:lpstr>
      <vt:lpstr>Control CGR</vt:lpstr>
      <vt:lpstr>OCI</vt:lpstr>
      <vt:lpstr>Control OCI</vt:lpstr>
      <vt:lpstr>AGN</vt:lpstr>
      <vt:lpstr>Control AGN</vt:lpstr>
      <vt:lpstr>ITRC</vt:lpstr>
      <vt:lpstr>Control ITRC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2023-10-28T00:38:36Z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0x010100F2E0788A1829D442A9ACEDAB4D8A16C1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ies>
</file>